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720" tabRatio="950" activeTab="3"/>
  </bookViews>
  <sheets>
    <sheet name="汇总" sheetId="15" r:id="rId1"/>
    <sheet name="1.材料" sheetId="16" r:id="rId2"/>
    <sheet name="2.节能" sheetId="17" r:id="rId3"/>
    <sheet name="3地基" sheetId="12" r:id="rId4"/>
    <sheet name="4结构" sheetId="13" r:id="rId5"/>
    <sheet name="5钢结构" sheetId="14" r:id="rId6"/>
    <sheet name="6基坑监测" sheetId="5" r:id="rId7"/>
    <sheet name="7基坑支护监测" sheetId="7" r:id="rId8"/>
    <sheet name="8下穿构筑物" sheetId="19" r:id="rId9"/>
  </sheets>
  <definedNames>
    <definedName name="_xlnm.Print_Area" localSheetId="6">'6基坑监测'!$A$1:$J$25</definedName>
    <definedName name="_xlnm.Print_Area" localSheetId="7">'7基坑支护监测'!$A$1:$J$17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G54" i="12"/>
  <c r="G53" i="12"/>
  <c r="G50" i="12"/>
  <c r="G49" i="12"/>
  <c r="G46" i="12"/>
  <c r="G45" i="12"/>
  <c r="G42" i="12"/>
  <c r="G40" i="12"/>
  <c r="G38" i="12"/>
  <c r="G34" i="12"/>
  <c r="G32" i="12"/>
  <c r="G30" i="12"/>
  <c r="G28" i="12"/>
  <c r="G26" i="12"/>
  <c r="G23" i="12"/>
  <c r="G21" i="12"/>
  <c r="G18" i="12"/>
  <c r="G16" i="12"/>
  <c r="G14" i="12"/>
  <c r="G12" i="12"/>
  <c r="F189" i="16"/>
</calcChain>
</file>

<file path=xl/sharedStrings.xml><?xml version="1.0" encoding="utf-8"?>
<sst xmlns="http://schemas.openxmlformats.org/spreadsheetml/2006/main" count="1298" uniqueCount="544">
  <si>
    <t>序号</t>
  </si>
  <si>
    <t>检测项目</t>
  </si>
  <si>
    <t>检测费用（元）</t>
  </si>
  <si>
    <t>备注</t>
  </si>
  <si>
    <t>常规材料检测</t>
  </si>
  <si>
    <t>节能检测</t>
  </si>
  <si>
    <t>地基检测</t>
  </si>
  <si>
    <t>结构检测</t>
  </si>
  <si>
    <t>钢结构检测</t>
  </si>
  <si>
    <t>基坑监测</t>
  </si>
  <si>
    <t>基坑支护监测</t>
  </si>
  <si>
    <t>下穿构筑物监测</t>
  </si>
  <si>
    <t>材料名称</t>
  </si>
  <si>
    <t>检测参数</t>
  </si>
  <si>
    <t>检测频率</t>
  </si>
  <si>
    <t>单位</t>
  </si>
  <si>
    <t>检测数量</t>
  </si>
  <si>
    <t>投标报价-综合单价</t>
  </si>
  <si>
    <t>投标报价-合计（元）</t>
  </si>
  <si>
    <t>计价依据</t>
  </si>
  <si>
    <t>水泥</t>
  </si>
  <si>
    <t>凝结时间</t>
  </si>
  <si>
    <t>水泥总量预估6000t,预计每批次进场约100t，每次进场检测1次。预估检测次数60次。</t>
  </si>
  <si>
    <t>组</t>
  </si>
  <si>
    <t>4.1.1</t>
  </si>
  <si>
    <t>密度</t>
  </si>
  <si>
    <t>4.1.8</t>
  </si>
  <si>
    <t>标准稠度用水量</t>
  </si>
  <si>
    <t>4.1.2</t>
  </si>
  <si>
    <t>胶砂强度</t>
  </si>
  <si>
    <t>4.1.5</t>
  </si>
  <si>
    <t>胶砂流动度</t>
  </si>
  <si>
    <t>4.1.10</t>
  </si>
  <si>
    <t>比表面积</t>
  </si>
  <si>
    <t>4.1.7</t>
  </si>
  <si>
    <t>安定性（雷式法）</t>
  </si>
  <si>
    <t>4.1.4</t>
  </si>
  <si>
    <t>氯离子含量</t>
  </si>
  <si>
    <t>4.1.23</t>
  </si>
  <si>
    <t>砂</t>
  </si>
  <si>
    <t>筛分析</t>
  </si>
  <si>
    <r>
      <rPr>
        <sz val="9"/>
        <rFont val="宋体"/>
        <charset val="134"/>
      </rPr>
      <t>砂总量预估3500m³，使用小型运输工具运输时，以200m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或300吨为一验收批。</t>
    </r>
  </si>
  <si>
    <t>4.4.1</t>
  </si>
  <si>
    <t>泥块含量</t>
  </si>
  <si>
    <t>4.4.9</t>
  </si>
  <si>
    <t>含泥量（天然砂）/石粉含量（人工砂）</t>
  </si>
  <si>
    <t>4.4.17</t>
  </si>
  <si>
    <t>表观密度</t>
  </si>
  <si>
    <t>4.4.2</t>
  </si>
  <si>
    <t>氯离子</t>
  </si>
  <si>
    <t>4.4.15</t>
  </si>
  <si>
    <t>石</t>
  </si>
  <si>
    <r>
      <rPr>
        <sz val="9"/>
        <rFont val="宋体"/>
        <charset val="134"/>
      </rPr>
      <t>石总量预估15000m³，使用小型运输工具运输时，以200m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或300吨为一验收批。</t>
    </r>
  </si>
  <si>
    <t>针片状颗粒含量</t>
  </si>
  <si>
    <t>含泥量</t>
  </si>
  <si>
    <t>混凝土试块</t>
  </si>
  <si>
    <t>抗压强度</t>
  </si>
  <si>
    <t>混凝土约40000m3，每浇筑不超过100m3的同配合比的混凝土，其取样不得少于一组。考虑不同强度、方量、时间等因素，预计检测约800组。</t>
  </si>
  <si>
    <t>混凝土配合比</t>
  </si>
  <si>
    <t>配合比验证</t>
  </si>
  <si>
    <t>不同配合比不少于1组</t>
  </si>
  <si>
    <t>混凝土抗渗</t>
  </si>
  <si>
    <t>抗渗性能</t>
  </si>
  <si>
    <t>同一工程、同一配合比的混凝土,取样不应少于一次,留置组数可根据实际需要确定。（GB/T50082-2009）</t>
  </si>
  <si>
    <t>混凝土氯离子</t>
  </si>
  <si>
    <t>氯离子（预拌混凝土）</t>
  </si>
  <si>
    <t>砂浆试块</t>
  </si>
  <si>
    <t>砂浆试件的留置组数按每一楼层或250 m3砌体的各种标号的砂浆，每台搅拌机至少检查一次，每次至少应制作一组试件，当砂浆标号或配合比变更时，应另制作试件。</t>
  </si>
  <si>
    <t>热轧带肋钢筋原材</t>
  </si>
  <si>
    <t>屈服强度、抗拉强度、断后伸长率、弯曲</t>
  </si>
  <si>
    <t>总量约6000t，同一厂家、牌号、规格每60吨为一批，考虑不同牌号、规格等因素，预估检测300组。</t>
  </si>
  <si>
    <t>重量偏差</t>
  </si>
  <si>
    <t>强屈比/超屈比</t>
  </si>
  <si>
    <t>最大力下总伸长率</t>
  </si>
  <si>
    <t>反向弯曲</t>
  </si>
  <si>
    <t>热轧光圆钢筋原材</t>
  </si>
  <si>
    <t>总量约600t，同一厂家、牌号、规格每60吨为一批，考虑不同牌号、规格等因素，预估检测30组。</t>
  </si>
  <si>
    <t>钢筋焊接</t>
  </si>
  <si>
    <t>抗拉强度</t>
  </si>
  <si>
    <t>钢筋焊接300个为一批。</t>
  </si>
  <si>
    <t>钢筋机械连接</t>
  </si>
  <si>
    <t>机械连接500个为一批。</t>
  </si>
  <si>
    <t>残余变形</t>
  </si>
  <si>
    <t>钢板</t>
  </si>
  <si>
    <t>拉伸试验、弯曲试验</t>
  </si>
  <si>
    <t>每批次进场检验一次，每检验批代表数量不超过60t。</t>
  </si>
  <si>
    <t>冲击试验</t>
  </si>
  <si>
    <t>化学元素分析（C 、Si、 Mn、 S、P）</t>
  </si>
  <si>
    <t>Z 向断面收缩率</t>
  </si>
  <si>
    <t>螺栓、地脚螺栓</t>
  </si>
  <si>
    <t>同一批次3000套一组</t>
  </si>
  <si>
    <t>蒸压加气混凝土砌块</t>
  </si>
  <si>
    <t>同一厂家、规格型号1万块为一批，考虑厂家、规格因素，检验2组。</t>
  </si>
  <si>
    <t>干体积密度</t>
  </si>
  <si>
    <t>导热系数</t>
  </si>
  <si>
    <t>放射性</t>
  </si>
  <si>
    <t>石材</t>
  </si>
  <si>
    <t>吸水率</t>
  </si>
  <si>
    <t>同一品种、类别、等级、同一供货批的板材为一批。</t>
  </si>
  <si>
    <t>弯曲强度（干燥、水饱和）</t>
  </si>
  <si>
    <t>压缩强度（干燥、水饱和）</t>
  </si>
  <si>
    <t>聚合物水泥防水涂料</t>
  </si>
  <si>
    <t>拉伸强度</t>
  </si>
  <si>
    <t>同一类别、同一型号10吨为一批</t>
  </si>
  <si>
    <t>粘结强度</t>
  </si>
  <si>
    <t>不透水性</t>
  </si>
  <si>
    <t>水泥基渗透结晶型防水材料</t>
  </si>
  <si>
    <t xml:space="preserve"> 渗透压力比\抗渗压力(28d)</t>
  </si>
  <si>
    <t>抗折强度</t>
  </si>
  <si>
    <t>安定性抗压</t>
  </si>
  <si>
    <t>聚氨酯防水涂料</t>
  </si>
  <si>
    <t>拉伸性能</t>
  </si>
  <si>
    <t>同一类别、同一型号15吨为一批</t>
  </si>
  <si>
    <t>低温弯折性</t>
  </si>
  <si>
    <t>固体含量</t>
  </si>
  <si>
    <t>环氧树脂底漆</t>
  </si>
  <si>
    <t>干燥时间</t>
  </si>
  <si>
    <t>同一生产厂家相同包装的产品为一批</t>
  </si>
  <si>
    <t>耐冲击性</t>
  </si>
  <si>
    <t>聚合物防水砂浆</t>
  </si>
  <si>
    <t>同一类别产品，每50t为一批次</t>
  </si>
  <si>
    <t>抗渗压力</t>
  </si>
  <si>
    <t>冷热水用PPR管材</t>
  </si>
  <si>
    <t>尺寸</t>
  </si>
  <si>
    <t>同一原料、同一生产工艺，同一尺寸连续生产的管材每批数量不超过100t,如果生产10天仍不足100t,则以10天产量为一批。</t>
  </si>
  <si>
    <t>静液压强度</t>
  </si>
  <si>
    <t>纵向回缩率</t>
  </si>
  <si>
    <t>简支梁冲击</t>
  </si>
  <si>
    <t xml:space="preserve">
冷热水用PPR管件</t>
  </si>
  <si>
    <t>外观</t>
  </si>
  <si>
    <t>同一原料、同一生产工艺，同一尺寸连续生产的管件作为一批，dn≤25mm,每批不超过50000个；32≤dn≤63mm,每批不超过20000个;dn＞63mm,每批不超过5000个。如果生产7天不足上述数量，则以7天为一批</t>
  </si>
  <si>
    <t>给水用聚乙烯(PE)管材</t>
  </si>
  <si>
    <t xml:space="preserve">给水管材：同一批原料、配方和工艺生产的同一规格管材为一批。当dn≤63mm时，每批数量不超过50t；当dn＞63mm时，每批数量不超过100t。如果生产7天仍不足批量，以7天产量为一批
</t>
  </si>
  <si>
    <t>PVC-U排水管材</t>
  </si>
  <si>
    <t>排水管材：同一原料配方、同一工艺和同一规格连续生产的管材作为一批，每批数量不超过50t，如果生产7天尚不足50t，则以7天产量为一批</t>
  </si>
  <si>
    <t>抗拉强度、断裂伸长率</t>
  </si>
  <si>
    <t>落锤冲击试验</t>
  </si>
  <si>
    <t>维卡软化温度</t>
  </si>
  <si>
    <t>PVC-U排水管件</t>
  </si>
  <si>
    <t>尺寸偏差</t>
  </si>
  <si>
    <t>排水管件：同一原料、配方和工艺情况下生产的同一规格管件为一批。当dn＜75mm时，每批数量不超过10000件，当dn≥75mm时，每批数量不超过5000件。如果生产7天仍不足一批，以7天生产量为一批；</t>
  </si>
  <si>
    <t>维卡软化</t>
  </si>
  <si>
    <t>坠落试验</t>
  </si>
  <si>
    <t>烘箱试验</t>
  </si>
  <si>
    <t>PE缠绕结构壁管材、管件</t>
  </si>
  <si>
    <t>环刚度</t>
  </si>
  <si>
    <t>同一配方、工艺、原料连续生产为一批，每批数量不超过100t，若7d生产不足100t，7d产量为一批</t>
  </si>
  <si>
    <t>环柔性</t>
  </si>
  <si>
    <t>球墨铸铁管材管件</t>
  </si>
  <si>
    <t>抗拉强度、断后伸长率</t>
  </si>
  <si>
    <t>每种规格一组</t>
  </si>
  <si>
    <t>布氏硬度</t>
  </si>
  <si>
    <t>预铺/湿铺/改性沥青类防水卷材</t>
  </si>
  <si>
    <t>拉伸性能（拉力、延伸率）</t>
  </si>
  <si>
    <r>
      <rPr>
        <sz val="9"/>
        <rFont val="宋体"/>
        <charset val="134"/>
      </rPr>
      <t>以同一类型、同一规格的10000m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为一批</t>
    </r>
  </si>
  <si>
    <t>耐热性</t>
  </si>
  <si>
    <t>撕裂强度</t>
  </si>
  <si>
    <t>聚氯乙烯防水卷材</t>
  </si>
  <si>
    <t>拉伸性能/拉伸强度/拉断伸长率</t>
  </si>
  <si>
    <t>大于 1000 卷抽 5
卷，每 500-1000卷 抽 4 卷 ，
100-499 卷 抽 3卷， 100 卷以下抽2 卷，进行规格尺寸和外观质量检验。在外观质量和检验合格的卷
材中，任取一卷作 物 理 性 能 检验。</t>
  </si>
  <si>
    <t>直角撕裂强度</t>
  </si>
  <si>
    <t>托撑和底座</t>
  </si>
  <si>
    <t>500件为1批，每1批抽检1组</t>
  </si>
  <si>
    <t>安全网</t>
  </si>
  <si>
    <t>网目密度</t>
  </si>
  <si>
    <t>批量范围     样品数
 ≤500张      1组；
501～5000张   2组；
&gt;5000张       3组。</t>
  </si>
  <si>
    <t>耐贯穿性能</t>
  </si>
  <si>
    <t>耐冲击性能</t>
  </si>
  <si>
    <t>阻燃性能</t>
  </si>
  <si>
    <t>安全带</t>
  </si>
  <si>
    <t>区域限制用安全带系统性能(整体静态负荷)</t>
  </si>
  <si>
    <t>按批量进行检测</t>
  </si>
  <si>
    <t>围杆作业用安全带系统性能(整体滑落)</t>
  </si>
  <si>
    <t>坠落悬挂用安全带系统性能(整体静态负荷、整体动态负荷)</t>
  </si>
  <si>
    <t>检查井盖、水箅、盖板</t>
  </si>
  <si>
    <t>承载能力</t>
  </si>
  <si>
    <t>产品以同一级别、同一种类、同一原材料在相似条件下生产的检查井盖构成批量，500套为一批，不足500套也作一批。</t>
  </si>
  <si>
    <t>混凝土管</t>
  </si>
  <si>
    <t>每种一组</t>
  </si>
  <si>
    <t>外压荷载</t>
  </si>
  <si>
    <t>路缘石</t>
  </si>
  <si>
    <t>同一型号、规格、等级20000件为一批</t>
  </si>
  <si>
    <t>透水路面砖</t>
  </si>
  <si>
    <t>抗压</t>
  </si>
  <si>
    <t>1000平方为一批</t>
  </si>
  <si>
    <t>抗折</t>
  </si>
  <si>
    <t>透水系数</t>
  </si>
  <si>
    <t>石屑</t>
  </si>
  <si>
    <t>颗粒级配</t>
  </si>
  <si>
    <t>按不同材料进厂批次，考虑不同厂家、批次等因素，抽检10组</t>
  </si>
  <si>
    <t>石粉含量</t>
  </si>
  <si>
    <t>沥青</t>
  </si>
  <si>
    <t>密度、相对密度</t>
  </si>
  <si>
    <t>针入度</t>
  </si>
  <si>
    <t>延度</t>
  </si>
  <si>
    <t>软化点</t>
  </si>
  <si>
    <t>乳化沥青</t>
  </si>
  <si>
    <t>蒸发残留物（含量、针入度、延度、溶解度）</t>
  </si>
  <si>
    <t>粒子电荷</t>
  </si>
  <si>
    <t>贮存稳定性</t>
  </si>
  <si>
    <t>AC型沥青混合料</t>
  </si>
  <si>
    <t>配合比设计</t>
  </si>
  <si>
    <t>1次/每种混合料一组</t>
  </si>
  <si>
    <t>沥青混合料密度、沥青含量、矿料级配</t>
  </si>
  <si>
    <t>每种混合料每批次1组</t>
  </si>
  <si>
    <t>马歇尔稳定度、流值</t>
  </si>
  <si>
    <t>路基土</t>
  </si>
  <si>
    <t>击实</t>
  </si>
  <si>
    <t>考虑不同土源，检测4组</t>
  </si>
  <si>
    <t>回填砂或石粉、石屑、级配碎石、碎石砂、碎石</t>
  </si>
  <si>
    <t>最大干密度（击实/粗粒土最大密度）</t>
  </si>
  <si>
    <t>无机结合料</t>
  </si>
  <si>
    <t>稳定碎石配合比设计</t>
  </si>
  <si>
    <t>土工布</t>
  </si>
  <si>
    <t>单位面积质量偏差</t>
  </si>
  <si>
    <r>
      <rPr>
        <sz val="9"/>
        <color theme="1"/>
        <rFont val="宋体"/>
        <charset val="134"/>
      </rPr>
      <t>每批次进场检验一次，（每检验批代表数量不超过10000m</t>
    </r>
    <r>
      <rPr>
        <vertAlign val="superscript"/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）</t>
    </r>
  </si>
  <si>
    <t>撕破强力</t>
  </si>
  <si>
    <t>CBR顶破强力</t>
  </si>
  <si>
    <t>伸长率</t>
  </si>
  <si>
    <t>土工网垫/土工膜</t>
  </si>
  <si>
    <t>厚度</t>
  </si>
  <si>
    <r>
      <rPr>
        <sz val="9"/>
        <color theme="1"/>
        <rFont val="宋体"/>
        <charset val="134"/>
      </rPr>
      <t>10000m</t>
    </r>
    <r>
      <rPr>
        <vertAlign val="superscript"/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一组</t>
    </r>
  </si>
  <si>
    <t>单位面积质量</t>
  </si>
  <si>
    <t>断裂伸长率</t>
  </si>
  <si>
    <t>CBR顶破</t>
  </si>
  <si>
    <t>玻璃纤维土工格栅</t>
  </si>
  <si>
    <t>断裂强力</t>
  </si>
  <si>
    <t>种植土</t>
  </si>
  <si>
    <t>水分</t>
  </si>
  <si>
    <t>机械组成</t>
  </si>
  <si>
    <t>全盐量/电导率/EC值</t>
  </si>
  <si>
    <t>有机质</t>
  </si>
  <si>
    <t>pH</t>
  </si>
  <si>
    <t>干挂石材幕墙用环氧胶粘剂</t>
  </si>
  <si>
    <t>压剪强度</t>
  </si>
  <si>
    <t>拉伸剪切强度/拉剪强度(不锈钢-不锈钢)</t>
  </si>
  <si>
    <t>适用期</t>
  </si>
  <si>
    <t>室内空气</t>
  </si>
  <si>
    <t>氡</t>
  </si>
  <si>
    <t>抽取房间总数的5%，不小于3间，抽取房间的面积小于50平方检测不小于1点，50-100平方2点，100-500平方3点，500-1000平方5点，1000平方以上，每增加1000平方增加1点，不足1000平方的按1000平方计。</t>
  </si>
  <si>
    <t>点</t>
  </si>
  <si>
    <t>甲醛</t>
  </si>
  <si>
    <t>苯</t>
  </si>
  <si>
    <t>氨</t>
  </si>
  <si>
    <t>甲苯</t>
  </si>
  <si>
    <t>二甲苯</t>
  </si>
  <si>
    <t>TVOC</t>
  </si>
  <si>
    <t>回填土</t>
  </si>
  <si>
    <t>击实试验</t>
  </si>
  <si>
    <t>每种1组，考虑不同土源，检测5组。</t>
  </si>
  <si>
    <t>压实度</t>
  </si>
  <si>
    <t>每900平方每层3点</t>
  </si>
  <si>
    <t>级配碎石层（新建机动车道）</t>
  </si>
  <si>
    <t>1000平方1点</t>
  </si>
  <si>
    <t>4%水泥稳定级配碎石（新建机动车道）</t>
  </si>
  <si>
    <t>弯沉</t>
  </si>
  <si>
    <t>间隔取点测量</t>
  </si>
  <si>
    <t>无侧限抗压强度</t>
  </si>
  <si>
    <t>2000平方1组</t>
  </si>
  <si>
    <t>5%水泥稳定级配碎石（新建机动车道）</t>
  </si>
  <si>
    <t>6cm中粒式改性沥青砼 AC-20C（新建机动车道）</t>
  </si>
  <si>
    <t>4cm细粒式改性沥青砼  AC-13C（新建机动车道）</t>
  </si>
  <si>
    <t>构造深度</t>
  </si>
  <si>
    <t>每200米1点</t>
  </si>
  <si>
    <t>摩擦系数</t>
  </si>
  <si>
    <t>平整度</t>
  </si>
  <si>
    <t>4cm细粒式改性沥青砼  AC-13C（加铺机动车道）</t>
  </si>
  <si>
    <t>管道管腔及管顶50cm回填</t>
  </si>
  <si>
    <t>按井段每层每侧检测1点，同时考虑检验批因素，检验450点</t>
  </si>
  <si>
    <t>雨水、污水管道</t>
  </si>
  <si>
    <t>闭水试验</t>
  </si>
  <si>
    <t>全检</t>
  </si>
  <si>
    <t>米</t>
  </si>
  <si>
    <t>污水管道</t>
  </si>
  <si>
    <t>CCTV</t>
  </si>
  <si>
    <t>直径300mm以上主管全检</t>
  </si>
  <si>
    <t>给水管、压力管</t>
  </si>
  <si>
    <t>水压试验</t>
  </si>
  <si>
    <t>水池</t>
  </si>
  <si>
    <t>满水试验</t>
  </si>
  <si>
    <t>全检，每座共检测3天</t>
  </si>
  <si>
    <t>座</t>
  </si>
  <si>
    <t>1.常规材料检测合计（元）：</t>
  </si>
  <si>
    <t>一</t>
  </si>
  <si>
    <t>材料及设备检测</t>
  </si>
  <si>
    <t>屋面工程</t>
  </si>
  <si>
    <t>屋面保温材料导热系数（挤塑聚苯板）</t>
  </si>
  <si>
    <r>
      <rPr>
        <sz val="9"/>
        <rFont val="宋体"/>
        <charset val="134"/>
        <scheme val="minor"/>
      </rPr>
      <t>同厂家、同品种产品,扣除天窗、采光顶后的屋面面积在1000m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>以内时应复验1次；面积每增加1000m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>应增加复验1次。同工程项目、同施工单位且同期施工的多个单位工程，可合并计算抽检面积。当符合DBJ 15-65-2021第3.2.3条的规定时，检验批容量可以扩大一倍。</t>
    </r>
  </si>
  <si>
    <t>以实际使用数量为准</t>
  </si>
  <si>
    <t>屋面保温材料密度（挤塑聚苯板）</t>
  </si>
  <si>
    <t>屋面保温材料压缩强度（挤塑聚苯板）</t>
  </si>
  <si>
    <t>屋面保温材料燃烧性能（挤塑聚苯板）</t>
  </si>
  <si>
    <t>4.66.4</t>
  </si>
  <si>
    <t>龙骨（吊顶）</t>
  </si>
  <si>
    <t>涂层铅笔硬度</t>
  </si>
  <si>
    <t>不同规格每2000m抽检不少于一组</t>
  </si>
  <si>
    <t>4.30.6</t>
  </si>
  <si>
    <t>涂层附着力</t>
  </si>
  <si>
    <t>角度偏差</t>
  </si>
  <si>
    <t>双面镀锌层厚度</t>
  </si>
  <si>
    <t>双面镀锌量</t>
  </si>
  <si>
    <t>外观质量</t>
  </si>
  <si>
    <t>平直度</t>
  </si>
  <si>
    <t>镀锌层厚度/涂镀层厚度</t>
  </si>
  <si>
    <t>吊顶静载试验</t>
  </si>
  <si>
    <t>4.30.8</t>
  </si>
  <si>
    <t>铝扣板</t>
  </si>
  <si>
    <t>同一厂家、同一规格、型号为一批，检测1组。</t>
  </si>
  <si>
    <t>涂层厚度/膜厚</t>
  </si>
  <si>
    <t>光泽度</t>
  </si>
  <si>
    <t>附着力</t>
  </si>
  <si>
    <t xml:space="preserve">表面铅笔硬度/漆膜硬度 </t>
  </si>
  <si>
    <t>铝合金方形板、穿孔铝合金板</t>
  </si>
  <si>
    <t>硅酸钙板</t>
  </si>
  <si>
    <t>燃烧性能</t>
  </si>
  <si>
    <t>铝合金型材</t>
  </si>
  <si>
    <t>同一厂家生产的同一品种、同一类型的进场材料应至少抽取一组样品进行复验，当合同另有更高要求时应按合同执行。</t>
  </si>
  <si>
    <t>韦氏硬度</t>
  </si>
  <si>
    <t>膜厚</t>
  </si>
  <si>
    <t>力学性能</t>
  </si>
  <si>
    <t>阀门</t>
  </si>
  <si>
    <t>壳体试验</t>
  </si>
  <si>
    <t>同厂家、同型号、同规格为一批，每批数量中抽查10%，且不少于一个。</t>
  </si>
  <si>
    <r>
      <rPr>
        <sz val="9"/>
        <rFont val="宋体"/>
        <charset val="134"/>
      </rPr>
      <t>有上密封结构需做上密封试验；当通径为100</t>
    </r>
    <r>
      <rPr>
        <sz val="9"/>
        <rFont val="Times New Roman"/>
        <family val="1"/>
      </rPr>
      <t>~</t>
    </r>
    <r>
      <rPr>
        <sz val="9"/>
        <rFont val="宋体"/>
        <charset val="134"/>
      </rPr>
      <t>150mm时，1500元/组</t>
    </r>
  </si>
  <si>
    <t>密封试验</t>
  </si>
  <si>
    <t>电线槽及配件（电缆桥架）</t>
  </si>
  <si>
    <t>同一厂家、同一规格、型号为一批</t>
  </si>
  <si>
    <t>镀锌层均匀性</t>
  </si>
  <si>
    <t>镀/涂层厚度</t>
  </si>
  <si>
    <t>镀锌线管</t>
  </si>
  <si>
    <t>冲击性能</t>
  </si>
  <si>
    <t>抗压性能</t>
  </si>
  <si>
    <t>弯曲试验</t>
  </si>
  <si>
    <t>电工套管</t>
  </si>
  <si>
    <t>跌落性能</t>
  </si>
  <si>
    <t>弯曲性能</t>
  </si>
  <si>
    <t>弯扁（折）性能</t>
  </si>
  <si>
    <t>耐热性能</t>
  </si>
  <si>
    <t>绝缘强度</t>
  </si>
  <si>
    <t>绝缘电阻</t>
  </si>
  <si>
    <t>电线电缆</t>
  </si>
  <si>
    <t>标志</t>
  </si>
  <si>
    <t>一个单位工程不同规格为一检验批</t>
  </si>
  <si>
    <t>老化前机械性能</t>
  </si>
  <si>
    <t>导体检查</t>
  </si>
  <si>
    <t>结构尺寸检查（绝缘厚度、护套厚度、外径、椭圆度）</t>
  </si>
  <si>
    <t>导体直流电阻</t>
  </si>
  <si>
    <t>电压试验</t>
  </si>
  <si>
    <t>断路器</t>
  </si>
  <si>
    <t>标志检验</t>
  </si>
  <si>
    <t>同一规格、型号，同一厂家的样品数量在100个及以下取样一组，100个以上每100个取样一组，每组三只。</t>
  </si>
  <si>
    <t>工频耐压</t>
  </si>
  <si>
    <t>温升试验</t>
  </si>
  <si>
    <t>爬电距离</t>
  </si>
  <si>
    <t>电气间隙</t>
  </si>
  <si>
    <t>脱扣特性（时间-电流特性）</t>
  </si>
  <si>
    <t>瞬时脱扣特性</t>
  </si>
  <si>
    <t>漏电开关</t>
  </si>
  <si>
    <t>时间-（过）电流特性试验</t>
  </si>
  <si>
    <t>在剩余电流条件下，验证动作特性</t>
  </si>
  <si>
    <t>开关</t>
  </si>
  <si>
    <t>材料总数在100个以上按照每100个取样一组，不少于两组，每组3个试样</t>
  </si>
  <si>
    <t>防触电保护</t>
  </si>
  <si>
    <t>温升</t>
  </si>
  <si>
    <t>耐热</t>
  </si>
  <si>
    <t>插座</t>
  </si>
  <si>
    <t>材料总数在100个以上按照每100个取样一组，不少于两组，每组3个试样。</t>
  </si>
  <si>
    <t>接地措施</t>
  </si>
  <si>
    <t>耐潮</t>
  </si>
  <si>
    <t>插头拔出力</t>
  </si>
  <si>
    <t>材料及设备检测小计（元）：</t>
  </si>
  <si>
    <t>二</t>
  </si>
  <si>
    <t>门窗幕墙检测</t>
  </si>
  <si>
    <t>建筑门窗幕墙</t>
  </si>
  <si>
    <t>门窗三性检测（气密性能、水密性能、抗风压性能）</t>
  </si>
  <si>
    <t>同厂家、同材质、同开启方式、同型材系列的产品各抽查1组。同工程项目、同施工单位且同期施工的多个单位工程，可合并计算抽检数量。</t>
  </si>
  <si>
    <t>规格 3.0m×3.0m 以内</t>
  </si>
  <si>
    <t>幕墙四性（气密性能、水密性能、抗风压性能、平面内变形性能）</t>
  </si>
  <si>
    <t>同厂家、同结构形式、同面板材料抽检有代表性的试件检验1次。</t>
  </si>
  <si>
    <t>规格宽6m×高4.8m以内</t>
  </si>
  <si>
    <t>硅酮密封胶</t>
  </si>
  <si>
    <t>下垂度</t>
  </si>
  <si>
    <t>同品种、同类型同时进场的为一批，每批取一组</t>
  </si>
  <si>
    <t>挤出性</t>
  </si>
  <si>
    <t>表干时间</t>
  </si>
  <si>
    <t>拉伸粘结性</t>
  </si>
  <si>
    <t>拉伸模量</t>
  </si>
  <si>
    <t>硅酮结构密封胶</t>
  </si>
  <si>
    <t>相容性</t>
  </si>
  <si>
    <t>门窗幕墙检测小计（元）：</t>
  </si>
  <si>
    <t>2.节能检测合计（元）</t>
  </si>
  <si>
    <t>部位</t>
  </si>
  <si>
    <t>类型</t>
  </si>
  <si>
    <t>工程数量</t>
  </si>
  <si>
    <t>检测方法</t>
  </si>
  <si>
    <t>管线及附属构筑物（管道基础）</t>
  </si>
  <si>
    <t>地基基础</t>
  </si>
  <si>
    <t>灰土、砂和砂石地基、土工合成材料、粉煤灰、强夯处理地基、不加填料振冲加密处理地基质量；换填土地基质量。地基承载力</t>
  </si>
  <si>
    <t>595m</t>
  </si>
  <si>
    <t>圆锥动力触探试验</t>
  </si>
  <si>
    <t>孔</t>
  </si>
  <si>
    <t>复合地基（搅拌桩）</t>
  </si>
  <si>
    <t>约5622根</t>
  </si>
  <si>
    <t>平板载荷试验</t>
  </si>
  <si>
    <t>单桩竖向抗压静载试验</t>
  </si>
  <si>
    <t>根</t>
  </si>
  <si>
    <t>钻芯法</t>
  </si>
  <si>
    <t>送水泵房</t>
  </si>
  <si>
    <t>桩基础</t>
  </si>
  <si>
    <t>灌注桩桩身完整性检测</t>
  </si>
  <si>
    <r>
      <rPr>
        <sz val="10.5"/>
        <color theme="1"/>
        <rFont val="宋体"/>
        <charset val="134"/>
      </rPr>
      <t>暂估</t>
    </r>
    <r>
      <rPr>
        <sz val="10.5"/>
        <color theme="1"/>
        <rFont val="Times New Roman"/>
        <family val="1"/>
      </rPr>
      <t>170</t>
    </r>
    <r>
      <rPr>
        <sz val="10.5"/>
        <color theme="1"/>
        <rFont val="宋体"/>
        <charset val="134"/>
      </rPr>
      <t>根，对应约3500米</t>
    </r>
  </si>
  <si>
    <t>超声波检测法</t>
  </si>
  <si>
    <t>m</t>
  </si>
  <si>
    <t>低应变法</t>
  </si>
  <si>
    <t>灌注桩抗压承载力检测</t>
  </si>
  <si>
    <t>静载试验</t>
  </si>
  <si>
    <t>配水井及预臭氧接触池）</t>
  </si>
  <si>
    <t>预制桩桩身完整性检测</t>
  </si>
  <si>
    <r>
      <rPr>
        <sz val="10.5"/>
        <color theme="1"/>
        <rFont val="Times New Roman"/>
        <family val="1"/>
      </rPr>
      <t>193</t>
    </r>
    <r>
      <rPr>
        <sz val="10.5"/>
        <color theme="1"/>
        <rFont val="宋体"/>
        <charset val="134"/>
      </rPr>
      <t>根（大筏板）</t>
    </r>
  </si>
  <si>
    <t>预制桩单桩抗压承载力检测</t>
  </si>
  <si>
    <t>吨</t>
  </si>
  <si>
    <t>沉清叠合池</t>
  </si>
  <si>
    <r>
      <rPr>
        <sz val="10.5"/>
        <color theme="1"/>
        <rFont val="Times New Roman"/>
        <family val="1"/>
      </rPr>
      <t>528</t>
    </r>
    <r>
      <rPr>
        <sz val="10.5"/>
        <color theme="1"/>
        <rFont val="宋体"/>
        <charset val="134"/>
      </rPr>
      <t>根（大筏板）</t>
    </r>
  </si>
  <si>
    <t>翻板砂滤池</t>
  </si>
  <si>
    <r>
      <rPr>
        <sz val="10.5"/>
        <color theme="1"/>
        <rFont val="Times New Roman"/>
        <family val="1"/>
      </rPr>
      <t>184</t>
    </r>
    <r>
      <rPr>
        <sz val="10.5"/>
        <color theme="1"/>
        <rFont val="宋体"/>
        <charset val="134"/>
      </rPr>
      <t>根（</t>
    </r>
    <r>
      <rPr>
        <sz val="10.5"/>
        <color theme="1"/>
        <rFont val="Times New Roman"/>
        <family val="1"/>
      </rPr>
      <t>133</t>
    </r>
    <r>
      <rPr>
        <sz val="10.5"/>
        <color theme="1"/>
        <rFont val="宋体"/>
        <charset val="134"/>
      </rPr>
      <t>承台）</t>
    </r>
  </si>
  <si>
    <t>臭氧接触池</t>
  </si>
  <si>
    <r>
      <rPr>
        <sz val="10.5"/>
        <color theme="1"/>
        <rFont val="Times New Roman"/>
        <family val="1"/>
      </rPr>
      <t>49</t>
    </r>
    <r>
      <rPr>
        <sz val="10.5"/>
        <color theme="1"/>
        <rFont val="宋体"/>
        <charset val="134"/>
      </rPr>
      <t>根（大筏板）</t>
    </r>
  </si>
  <si>
    <t>预制桩单桩抗拔承载力检测</t>
  </si>
  <si>
    <t>单桩竖向抗拔静载试验</t>
  </si>
  <si>
    <t>翻板炭滤池</t>
  </si>
  <si>
    <r>
      <rPr>
        <sz val="10.5"/>
        <color theme="1"/>
        <rFont val="Times New Roman"/>
        <family val="1"/>
      </rPr>
      <t>153</t>
    </r>
    <r>
      <rPr>
        <sz val="10.5"/>
        <color theme="1"/>
        <rFont val="宋体"/>
        <charset val="134"/>
      </rPr>
      <t>根（大筏板）</t>
    </r>
  </si>
  <si>
    <r>
      <rPr>
        <sz val="10.5"/>
        <color theme="1"/>
        <rFont val="Times New Roman"/>
        <family val="1"/>
      </rPr>
      <t>546</t>
    </r>
    <r>
      <rPr>
        <sz val="10.5"/>
        <color theme="1"/>
        <rFont val="宋体"/>
        <charset val="134"/>
      </rPr>
      <t>根（大筏板）</t>
    </r>
  </si>
  <si>
    <t>加氯间</t>
  </si>
  <si>
    <r>
      <rPr>
        <sz val="10.5"/>
        <color theme="1"/>
        <rFont val="Times New Roman"/>
        <family val="1"/>
      </rPr>
      <t>14</t>
    </r>
    <r>
      <rPr>
        <sz val="10.5"/>
        <color theme="1"/>
        <rFont val="宋体"/>
        <charset val="134"/>
      </rPr>
      <t>根（</t>
    </r>
    <r>
      <rPr>
        <sz val="10.5"/>
        <color theme="1"/>
        <rFont val="Times New Roman"/>
        <family val="1"/>
      </rPr>
      <t>6</t>
    </r>
    <r>
      <rPr>
        <sz val="10.5"/>
        <color theme="1"/>
        <rFont val="宋体"/>
        <charset val="134"/>
      </rPr>
      <t>个承台）</t>
    </r>
  </si>
  <si>
    <t>高压电配电间</t>
  </si>
  <si>
    <r>
      <rPr>
        <sz val="10.5"/>
        <color theme="1"/>
        <rFont val="Times New Roman"/>
        <family val="1"/>
      </rPr>
      <t>24</t>
    </r>
    <r>
      <rPr>
        <sz val="10.5"/>
        <color theme="1"/>
        <rFont val="宋体"/>
        <charset val="134"/>
      </rPr>
      <t>根（</t>
    </r>
    <r>
      <rPr>
        <sz val="10.5"/>
        <color theme="1"/>
        <rFont val="Times New Roman"/>
        <family val="1"/>
      </rPr>
      <t>9</t>
    </r>
    <r>
      <rPr>
        <sz val="10.5"/>
        <color theme="1"/>
        <rFont val="宋体"/>
        <charset val="134"/>
      </rPr>
      <t>个承台）</t>
    </r>
  </si>
  <si>
    <t>污泥浓缩池</t>
  </si>
  <si>
    <t>30根（30个承台）</t>
  </si>
  <si>
    <t>超滤膜车间</t>
  </si>
  <si>
    <t>80根（68个承台）</t>
  </si>
  <si>
    <t>化验大楼</t>
  </si>
  <si>
    <t>106根（30个承台）</t>
  </si>
  <si>
    <t>气瓶间</t>
  </si>
  <si>
    <t>处理土基础</t>
  </si>
  <si>
    <r>
      <rPr>
        <sz val="10.5"/>
        <color theme="1"/>
        <rFont val="宋体"/>
        <charset val="134"/>
      </rPr>
      <t>约30m</t>
    </r>
    <r>
      <rPr>
        <vertAlign val="superscript"/>
        <sz val="10.5"/>
        <color theme="1"/>
        <rFont val="宋体"/>
        <charset val="134"/>
      </rPr>
      <t>2</t>
    </r>
  </si>
  <si>
    <t>重型圆锥动力触探</t>
  </si>
  <si>
    <t>汽车衡</t>
  </si>
  <si>
    <t>4根（4个承台）</t>
  </si>
  <si>
    <t>连廊桩</t>
  </si>
  <si>
    <t>16根（4个承台）</t>
  </si>
  <si>
    <t>支护工程</t>
  </si>
  <si>
    <t>墙面喷射混凝土</t>
  </si>
  <si>
    <r>
      <rPr>
        <sz val="10.5"/>
        <color theme="1"/>
        <rFont val="宋体"/>
        <charset val="134"/>
      </rPr>
      <t>约150m</t>
    </r>
    <r>
      <rPr>
        <vertAlign val="superscript"/>
        <sz val="10.5"/>
        <color theme="1"/>
        <rFont val="宋体"/>
        <charset val="134"/>
      </rPr>
      <t>2</t>
    </r>
  </si>
  <si>
    <t>喷射厚度（钻孔法）</t>
  </si>
  <si>
    <r>
      <rPr>
        <sz val="10.5"/>
        <color theme="1"/>
        <rFont val="宋体"/>
        <charset val="134"/>
      </rPr>
      <t>组</t>
    </r>
  </si>
  <si>
    <t>被动区搅拌桩500mm</t>
  </si>
  <si>
    <r>
      <rPr>
        <sz val="10.5"/>
        <color theme="1"/>
        <rFont val="宋体"/>
        <charset val="134"/>
      </rPr>
      <t>约</t>
    </r>
    <r>
      <rPr>
        <sz val="10.5"/>
        <color theme="1"/>
        <rFont val="Times New Roman"/>
        <family val="1"/>
      </rPr>
      <t>3000</t>
    </r>
    <r>
      <rPr>
        <sz val="10.5"/>
        <color theme="1"/>
        <rFont val="宋体"/>
        <charset val="134"/>
      </rPr>
      <t>根</t>
    </r>
  </si>
  <si>
    <r>
      <rPr>
        <sz val="10.5"/>
        <color theme="1"/>
        <rFont val="宋体"/>
        <charset val="134"/>
      </rPr>
      <t>约850m</t>
    </r>
    <r>
      <rPr>
        <vertAlign val="superscript"/>
        <sz val="10.5"/>
        <color theme="1"/>
        <rFont val="宋体"/>
        <charset val="134"/>
      </rPr>
      <t>2</t>
    </r>
  </si>
  <si>
    <t>支护管桩800mm</t>
  </si>
  <si>
    <t>约330根</t>
  </si>
  <si>
    <t>止水搅拌桩500mm</t>
  </si>
  <si>
    <t>约825根</t>
  </si>
  <si>
    <t>约7200根</t>
  </si>
  <si>
    <r>
      <rPr>
        <sz val="10.5"/>
        <color theme="1"/>
        <rFont val="宋体"/>
        <charset val="134"/>
      </rPr>
      <t>约500m</t>
    </r>
    <r>
      <rPr>
        <vertAlign val="superscript"/>
        <sz val="10.5"/>
        <color theme="1"/>
        <rFont val="宋体"/>
        <charset val="134"/>
      </rPr>
      <t>2</t>
    </r>
  </si>
  <si>
    <t>支护管桩1000mm</t>
  </si>
  <si>
    <t>约179根</t>
  </si>
  <si>
    <t>约535根</t>
  </si>
  <si>
    <t>约4500根</t>
  </si>
  <si>
    <t>黄阁水厂至东泉水厂段给水管道工程</t>
  </si>
  <si>
    <t>5330m</t>
  </si>
  <si>
    <t>S358省道与S111交叉路口至大岗先进制造业基地段给水管道</t>
  </si>
  <si>
    <t>3103m</t>
  </si>
  <si>
    <t>工作井</t>
  </si>
  <si>
    <t>高压旋喷桩500mm</t>
  </si>
  <si>
    <t>约1520根</t>
  </si>
  <si>
    <t>井底加固（地基基础）</t>
  </si>
  <si>
    <t>约285根</t>
  </si>
  <si>
    <t>挡土墙</t>
  </si>
  <si>
    <t>松木桩复合地基</t>
  </si>
  <si>
    <r>
      <rPr>
        <sz val="10.5"/>
        <color theme="1"/>
        <rFont val="宋体"/>
        <charset val="134"/>
      </rPr>
      <t>约200m</t>
    </r>
    <r>
      <rPr>
        <vertAlign val="superscript"/>
        <sz val="10.5"/>
        <color theme="1"/>
        <rFont val="宋体"/>
        <charset val="134"/>
      </rPr>
      <t>2</t>
    </r>
  </si>
  <si>
    <t>3.地基检测合计（元）</t>
  </si>
  <si>
    <t>回弹法检测</t>
  </si>
  <si>
    <t>钢筋保护层厚度、
钢筋间距检测</t>
  </si>
  <si>
    <t>构件</t>
  </si>
  <si>
    <t>后锚固件拉拔检测
(拉墙筋)</t>
  </si>
  <si>
    <t>分部工程</t>
  </si>
  <si>
    <t>工程部位</t>
  </si>
  <si>
    <t>材料</t>
  </si>
  <si>
    <t>检测方法或参数</t>
  </si>
  <si>
    <t>管道工程</t>
  </si>
  <si>
    <t>钢管</t>
  </si>
  <si>
    <t>管道</t>
  </si>
  <si>
    <t>超声波UT</t>
  </si>
  <si>
    <t>X光检测</t>
  </si>
  <si>
    <t>片</t>
  </si>
  <si>
    <t>成品管</t>
  </si>
  <si>
    <t>防腐涂层厚度</t>
  </si>
  <si>
    <t>接头防腐</t>
  </si>
  <si>
    <t>项目</t>
  </si>
  <si>
    <t>数量</t>
  </si>
  <si>
    <t>监测次数</t>
  </si>
  <si>
    <t>埋设费</t>
  </si>
  <si>
    <t>沉降基准点</t>
  </si>
  <si>
    <t>/</t>
  </si>
  <si>
    <t>元/点</t>
  </si>
  <si>
    <t>提升泵房工程、配水井基坑、叠合池基坑、送水泵房基坑、污泥浓缩池基坑</t>
  </si>
  <si>
    <t>水平位移基准点</t>
  </si>
  <si>
    <t>基坑顶水平位移</t>
  </si>
  <si>
    <t>基坑顶沉降</t>
  </si>
  <si>
    <t>土体测斜</t>
  </si>
  <si>
    <t>元/孔</t>
  </si>
  <si>
    <t>地下水位</t>
  </si>
  <si>
    <t>管线、立柱桩沉降</t>
  </si>
  <si>
    <t>支撑应力</t>
  </si>
  <si>
    <t>建筑物、道路、地面沉降</t>
  </si>
  <si>
    <t>监测费</t>
  </si>
  <si>
    <t>元/点.次</t>
  </si>
  <si>
    <t>元/孔.次</t>
  </si>
  <si>
    <t>三</t>
  </si>
  <si>
    <t>技术服务费</t>
  </si>
  <si>
    <t>四</t>
  </si>
  <si>
    <t>7.基坑支护监测合计</t>
  </si>
  <si>
    <t>构筑物水平位移</t>
  </si>
  <si>
    <t>构筑物沉降</t>
  </si>
  <si>
    <t>构筑物倾斜</t>
  </si>
  <si>
    <t>下穿构筑物监测合计</t>
  </si>
  <si>
    <t>工程名称：黄阁水厂二期扩建工程检验检测项目</t>
    <phoneticPr fontId="8" type="noConversion"/>
  </si>
  <si>
    <t>最高限价-综合单价</t>
  </si>
  <si>
    <t>已标价检验检测工程量清单汇总表</t>
    <phoneticPr fontId="8" type="noConversion"/>
  </si>
  <si>
    <t>已标价检验检测工程量清单-1.常规材料检测</t>
    <phoneticPr fontId="8" type="noConversion"/>
  </si>
  <si>
    <t>已标价检验检测工程量清单-2.节能检测</t>
    <phoneticPr fontId="8" type="noConversion"/>
  </si>
  <si>
    <t>已标价检验检测工程量清单-3.地基检测</t>
    <phoneticPr fontId="8" type="noConversion"/>
  </si>
  <si>
    <t>已标价检验检测工程量清单-4.结构检测</t>
    <phoneticPr fontId="8" type="noConversion"/>
  </si>
  <si>
    <t>已标价检验检测工程量清单-5.钢结构</t>
    <phoneticPr fontId="8" type="noConversion"/>
  </si>
  <si>
    <t>6.基坑支护监测合计</t>
    <phoneticPr fontId="8" type="noConversion"/>
  </si>
  <si>
    <t>4.结构检测合计</t>
    <phoneticPr fontId="8" type="noConversion"/>
  </si>
  <si>
    <t>5.钢结构合计</t>
    <phoneticPr fontId="8" type="noConversion"/>
  </si>
  <si>
    <r>
      <t>每5000m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>为一个检验批，不少于2批次</t>
    </r>
  </si>
  <si>
    <t>投标报价合计</t>
    <phoneticPr fontId="8" type="noConversion"/>
  </si>
  <si>
    <t>不超过监测费的22%</t>
    <phoneticPr fontId="8" type="noConversion"/>
  </si>
  <si>
    <t>不超过监测费的22%</t>
    <phoneticPr fontId="8" type="noConversion"/>
  </si>
  <si>
    <t>已标价检验检测工程量清单-6.基坑监测</t>
    <phoneticPr fontId="8" type="noConversion"/>
  </si>
  <si>
    <t>已标价检验检测工程量清单-7.基坑支护监测</t>
    <phoneticPr fontId="8" type="noConversion"/>
  </si>
  <si>
    <t>已标价检验检测工程量清单-8.下穿构筑物监测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</si>
</sst>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\(0.00\)"/>
    <numFmt numFmtId="177" formatCode="0.0_ "/>
    <numFmt numFmtId="178" formatCode="0.00_ "/>
    <numFmt numFmtId="179" formatCode="0_ "/>
    <numFmt numFmtId="180" formatCode="0.00_);[Red]\(0.00\)"/>
    <numFmt numFmtId="181" formatCode="[DBNum2][$RMB]General;[Red][DBNum2][$RMB]General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10.5"/>
      <name val="宋体"/>
      <charset val="134"/>
    </font>
    <font>
      <sz val="10.5"/>
      <name val="Times New Roman"/>
      <family val="1"/>
    </font>
    <font>
      <sz val="10.5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1"/>
      <name val="Tahoma"/>
      <family val="2"/>
    </font>
    <font>
      <sz val="11"/>
      <name val="宋体"/>
      <charset val="134"/>
    </font>
    <font>
      <sz val="10"/>
      <color rgb="FF000000"/>
      <name val="Times New Roman"/>
      <family val="1"/>
    </font>
    <font>
      <vertAlign val="superscript"/>
      <sz val="10.5"/>
      <color theme="1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Times New Roman"/>
      <family val="1"/>
    </font>
    <font>
      <vertAlign val="superscript"/>
      <sz val="9"/>
      <name val="宋体"/>
      <charset val="134"/>
    </font>
    <font>
      <vertAlign val="superscript"/>
      <sz val="9"/>
      <color theme="1"/>
      <name val="宋体"/>
      <charset val="134"/>
    </font>
    <font>
      <sz val="9"/>
      <color theme="1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40" fillId="0" borderId="0"/>
    <xf numFmtId="0" fontId="40" fillId="0" borderId="0"/>
    <xf numFmtId="0" fontId="6" fillId="0" borderId="0"/>
    <xf numFmtId="0" fontId="6" fillId="0" borderId="0">
      <alignment vertical="center"/>
    </xf>
  </cellStyleXfs>
  <cellXfs count="2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1" fontId="13" fillId="0" borderId="0" xfId="0" applyNumberFormat="1" applyFont="1" applyAlignment="1"/>
    <xf numFmtId="0" fontId="0" fillId="0" borderId="0" xfId="0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0" fillId="0" borderId="1" xfId="0" applyFont="1" applyBorder="1" applyAlignment="1">
      <alignment horizontal="justify" vertical="center" wrapText="1"/>
    </xf>
    <xf numFmtId="0" fontId="30" fillId="0" borderId="13" xfId="0" applyFont="1" applyBorder="1" applyAlignment="1">
      <alignment horizontal="justify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/>
    </xf>
    <xf numFmtId="176" fontId="32" fillId="0" borderId="1" xfId="0" applyNumberFormat="1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31" fillId="0" borderId="1" xfId="0" applyNumberFormat="1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76" fontId="34" fillId="0" borderId="1" xfId="2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35" fillId="0" borderId="0" xfId="0" applyFont="1" applyAlignment="1"/>
    <xf numFmtId="0" fontId="35" fillId="0" borderId="0" xfId="3" applyFont="1" applyAlignment="1">
      <alignment vertical="center"/>
    </xf>
    <xf numFmtId="180" fontId="25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0" fontId="37" fillId="0" borderId="0" xfId="0" applyFont="1">
      <alignment vertical="center"/>
    </xf>
    <xf numFmtId="0" fontId="6" fillId="0" borderId="0" xfId="3"/>
    <xf numFmtId="0" fontId="38" fillId="0" borderId="0" xfId="0" applyFont="1" applyAlignment="1"/>
    <xf numFmtId="0" fontId="39" fillId="0" borderId="0" xfId="0" applyFont="1" applyAlignment="1"/>
    <xf numFmtId="0" fontId="30" fillId="0" borderId="13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78" fontId="50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76" fontId="53" fillId="0" borderId="1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177" fontId="49" fillId="0" borderId="1" xfId="0" applyNumberFormat="1" applyFont="1" applyBorder="1" applyAlignment="1">
      <alignment horizontal="center" vertical="center" wrapText="1"/>
    </xf>
    <xf numFmtId="178" fontId="49" fillId="0" borderId="1" xfId="0" applyNumberFormat="1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179" fontId="49" fillId="0" borderId="1" xfId="0" applyNumberFormat="1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79" fontId="52" fillId="0" borderId="1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179" fontId="5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31" fontId="37" fillId="0" borderId="0" xfId="0" applyNumberFormat="1" applyFont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3" applyFont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justify" vertical="center" wrapText="1"/>
    </xf>
    <xf numFmtId="0" fontId="30" fillId="0" borderId="14" xfId="0" applyFont="1" applyBorder="1" applyAlignment="1">
      <alignment horizontal="justify" vertical="center" wrapText="1"/>
    </xf>
    <xf numFmtId="0" fontId="30" fillId="0" borderId="3" xfId="0" applyFont="1" applyBorder="1" applyAlignment="1">
      <alignment horizontal="justify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176" fontId="30" fillId="0" borderId="13" xfId="0" applyNumberFormat="1" applyFont="1" applyBorder="1" applyAlignment="1">
      <alignment horizontal="center" vertical="center" wrapText="1"/>
    </xf>
    <xf numFmtId="176" fontId="30" fillId="0" borderId="3" xfId="0" applyNumberFormat="1" applyFont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/>
    </xf>
    <xf numFmtId="176" fontId="27" fillId="0" borderId="14" xfId="0" applyNumberFormat="1" applyFont="1" applyBorder="1" applyAlignment="1">
      <alignment horizontal="center" vertical="center" wrapText="1"/>
    </xf>
    <xf numFmtId="176" fontId="27" fillId="0" borderId="3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6" fontId="27" fillId="0" borderId="20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31" fontId="17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9" fillId="0" borderId="13" xfId="0" applyFont="1" applyBorder="1" applyAlignment="1">
      <alignment horizontal="justify" vertical="center" wrapText="1"/>
    </xf>
    <xf numFmtId="0" fontId="49" fillId="0" borderId="14" xfId="0" applyFont="1" applyBorder="1" applyAlignment="1">
      <alignment horizontal="justify" vertical="center" wrapText="1"/>
    </xf>
    <xf numFmtId="0" fontId="49" fillId="0" borderId="3" xfId="0" applyFont="1" applyBorder="1" applyAlignment="1">
      <alignment horizontal="justify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10" xfId="3"/>
    <cellStyle name="常规 12" xfId="1"/>
    <cellStyle name="常规 2" xfId="4"/>
    <cellStyle name="常规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F11" sqref="F11"/>
    </sheetView>
  </sheetViews>
  <sheetFormatPr defaultColWidth="9" defaultRowHeight="14.4"/>
  <cols>
    <col min="1" max="1" width="12.77734375" customWidth="1"/>
    <col min="2" max="2" width="15.88671875" customWidth="1"/>
    <col min="3" max="3" width="13" customWidth="1"/>
    <col min="4" max="4" width="17.88671875" style="83" customWidth="1"/>
    <col min="5" max="5" width="18.33203125" customWidth="1"/>
    <col min="258" max="258" width="12.77734375" customWidth="1"/>
    <col min="259" max="259" width="21.88671875" customWidth="1"/>
    <col min="260" max="260" width="23.21875" customWidth="1"/>
    <col min="261" max="261" width="38.33203125" customWidth="1"/>
    <col min="514" max="514" width="12.77734375" customWidth="1"/>
    <col min="515" max="515" width="21.88671875" customWidth="1"/>
    <col min="516" max="516" width="23.21875" customWidth="1"/>
    <col min="517" max="517" width="38.33203125" customWidth="1"/>
    <col min="770" max="770" width="12.77734375" customWidth="1"/>
    <col min="771" max="771" width="21.88671875" customWidth="1"/>
    <col min="772" max="772" width="23.21875" customWidth="1"/>
    <col min="773" max="773" width="38.33203125" customWidth="1"/>
    <col min="1026" max="1026" width="12.77734375" customWidth="1"/>
    <col min="1027" max="1027" width="21.88671875" customWidth="1"/>
    <col min="1028" max="1028" width="23.21875" customWidth="1"/>
    <col min="1029" max="1029" width="38.33203125" customWidth="1"/>
    <col min="1282" max="1282" width="12.77734375" customWidth="1"/>
    <col min="1283" max="1283" width="21.88671875" customWidth="1"/>
    <col min="1284" max="1284" width="23.21875" customWidth="1"/>
    <col min="1285" max="1285" width="38.33203125" customWidth="1"/>
    <col min="1538" max="1538" width="12.77734375" customWidth="1"/>
    <col min="1539" max="1539" width="21.88671875" customWidth="1"/>
    <col min="1540" max="1540" width="23.21875" customWidth="1"/>
    <col min="1541" max="1541" width="38.33203125" customWidth="1"/>
    <col min="1794" max="1794" width="12.77734375" customWidth="1"/>
    <col min="1795" max="1795" width="21.88671875" customWidth="1"/>
    <col min="1796" max="1796" width="23.21875" customWidth="1"/>
    <col min="1797" max="1797" width="38.33203125" customWidth="1"/>
    <col min="2050" max="2050" width="12.77734375" customWidth="1"/>
    <col min="2051" max="2051" width="21.88671875" customWidth="1"/>
    <col min="2052" max="2052" width="23.21875" customWidth="1"/>
    <col min="2053" max="2053" width="38.33203125" customWidth="1"/>
    <col min="2306" max="2306" width="12.77734375" customWidth="1"/>
    <col min="2307" max="2307" width="21.88671875" customWidth="1"/>
    <col min="2308" max="2308" width="23.21875" customWidth="1"/>
    <col min="2309" max="2309" width="38.33203125" customWidth="1"/>
    <col min="2562" max="2562" width="12.77734375" customWidth="1"/>
    <col min="2563" max="2563" width="21.88671875" customWidth="1"/>
    <col min="2564" max="2564" width="23.21875" customWidth="1"/>
    <col min="2565" max="2565" width="38.33203125" customWidth="1"/>
    <col min="2818" max="2818" width="12.77734375" customWidth="1"/>
    <col min="2819" max="2819" width="21.88671875" customWidth="1"/>
    <col min="2820" max="2820" width="23.21875" customWidth="1"/>
    <col min="2821" max="2821" width="38.33203125" customWidth="1"/>
    <col min="3074" max="3074" width="12.77734375" customWidth="1"/>
    <col min="3075" max="3075" width="21.88671875" customWidth="1"/>
    <col min="3076" max="3076" width="23.21875" customWidth="1"/>
    <col min="3077" max="3077" width="38.33203125" customWidth="1"/>
    <col min="3330" max="3330" width="12.77734375" customWidth="1"/>
    <col min="3331" max="3331" width="21.88671875" customWidth="1"/>
    <col min="3332" max="3332" width="23.21875" customWidth="1"/>
    <col min="3333" max="3333" width="38.33203125" customWidth="1"/>
    <col min="3586" max="3586" width="12.77734375" customWidth="1"/>
    <col min="3587" max="3587" width="21.88671875" customWidth="1"/>
    <col min="3588" max="3588" width="23.21875" customWidth="1"/>
    <col min="3589" max="3589" width="38.33203125" customWidth="1"/>
    <col min="3842" max="3842" width="12.77734375" customWidth="1"/>
    <col min="3843" max="3843" width="21.88671875" customWidth="1"/>
    <col min="3844" max="3844" width="23.21875" customWidth="1"/>
    <col min="3845" max="3845" width="38.33203125" customWidth="1"/>
    <col min="4098" max="4098" width="12.77734375" customWidth="1"/>
    <col min="4099" max="4099" width="21.88671875" customWidth="1"/>
    <col min="4100" max="4100" width="23.21875" customWidth="1"/>
    <col min="4101" max="4101" width="38.33203125" customWidth="1"/>
    <col min="4354" max="4354" width="12.77734375" customWidth="1"/>
    <col min="4355" max="4355" width="21.88671875" customWidth="1"/>
    <col min="4356" max="4356" width="23.21875" customWidth="1"/>
    <col min="4357" max="4357" width="38.33203125" customWidth="1"/>
    <col min="4610" max="4610" width="12.77734375" customWidth="1"/>
    <col min="4611" max="4611" width="21.88671875" customWidth="1"/>
    <col min="4612" max="4612" width="23.21875" customWidth="1"/>
    <col min="4613" max="4613" width="38.33203125" customWidth="1"/>
    <col min="4866" max="4866" width="12.77734375" customWidth="1"/>
    <col min="4867" max="4867" width="21.88671875" customWidth="1"/>
    <col min="4868" max="4868" width="23.21875" customWidth="1"/>
    <col min="4869" max="4869" width="38.33203125" customWidth="1"/>
    <col min="5122" max="5122" width="12.77734375" customWidth="1"/>
    <col min="5123" max="5123" width="21.88671875" customWidth="1"/>
    <col min="5124" max="5124" width="23.21875" customWidth="1"/>
    <col min="5125" max="5125" width="38.33203125" customWidth="1"/>
    <col min="5378" max="5378" width="12.77734375" customWidth="1"/>
    <col min="5379" max="5379" width="21.88671875" customWidth="1"/>
    <col min="5380" max="5380" width="23.21875" customWidth="1"/>
    <col min="5381" max="5381" width="38.33203125" customWidth="1"/>
    <col min="5634" max="5634" width="12.77734375" customWidth="1"/>
    <col min="5635" max="5635" width="21.88671875" customWidth="1"/>
    <col min="5636" max="5636" width="23.21875" customWidth="1"/>
    <col min="5637" max="5637" width="38.33203125" customWidth="1"/>
    <col min="5890" max="5890" width="12.77734375" customWidth="1"/>
    <col min="5891" max="5891" width="21.88671875" customWidth="1"/>
    <col min="5892" max="5892" width="23.21875" customWidth="1"/>
    <col min="5893" max="5893" width="38.33203125" customWidth="1"/>
    <col min="6146" max="6146" width="12.77734375" customWidth="1"/>
    <col min="6147" max="6147" width="21.88671875" customWidth="1"/>
    <col min="6148" max="6148" width="23.21875" customWidth="1"/>
    <col min="6149" max="6149" width="38.33203125" customWidth="1"/>
    <col min="6402" max="6402" width="12.77734375" customWidth="1"/>
    <col min="6403" max="6403" width="21.88671875" customWidth="1"/>
    <col min="6404" max="6404" width="23.21875" customWidth="1"/>
    <col min="6405" max="6405" width="38.33203125" customWidth="1"/>
    <col min="6658" max="6658" width="12.77734375" customWidth="1"/>
    <col min="6659" max="6659" width="21.88671875" customWidth="1"/>
    <col min="6660" max="6660" width="23.21875" customWidth="1"/>
    <col min="6661" max="6661" width="38.33203125" customWidth="1"/>
    <col min="6914" max="6914" width="12.77734375" customWidth="1"/>
    <col min="6915" max="6915" width="21.88671875" customWidth="1"/>
    <col min="6916" max="6916" width="23.21875" customWidth="1"/>
    <col min="6917" max="6917" width="38.33203125" customWidth="1"/>
    <col min="7170" max="7170" width="12.77734375" customWidth="1"/>
    <col min="7171" max="7171" width="21.88671875" customWidth="1"/>
    <col min="7172" max="7172" width="23.21875" customWidth="1"/>
    <col min="7173" max="7173" width="38.33203125" customWidth="1"/>
    <col min="7426" max="7426" width="12.77734375" customWidth="1"/>
    <col min="7427" max="7427" width="21.88671875" customWidth="1"/>
    <col min="7428" max="7428" width="23.21875" customWidth="1"/>
    <col min="7429" max="7429" width="38.33203125" customWidth="1"/>
    <col min="7682" max="7682" width="12.77734375" customWidth="1"/>
    <col min="7683" max="7683" width="21.88671875" customWidth="1"/>
    <col min="7684" max="7684" width="23.21875" customWidth="1"/>
    <col min="7685" max="7685" width="38.33203125" customWidth="1"/>
    <col min="7938" max="7938" width="12.77734375" customWidth="1"/>
    <col min="7939" max="7939" width="21.88671875" customWidth="1"/>
    <col min="7940" max="7940" width="23.21875" customWidth="1"/>
    <col min="7941" max="7941" width="38.33203125" customWidth="1"/>
    <col min="8194" max="8194" width="12.77734375" customWidth="1"/>
    <col min="8195" max="8195" width="21.88671875" customWidth="1"/>
    <col min="8196" max="8196" width="23.21875" customWidth="1"/>
    <col min="8197" max="8197" width="38.33203125" customWidth="1"/>
    <col min="8450" max="8450" width="12.77734375" customWidth="1"/>
    <col min="8451" max="8451" width="21.88671875" customWidth="1"/>
    <col min="8452" max="8452" width="23.21875" customWidth="1"/>
    <col min="8453" max="8453" width="38.33203125" customWidth="1"/>
    <col min="8706" max="8706" width="12.77734375" customWidth="1"/>
    <col min="8707" max="8707" width="21.88671875" customWidth="1"/>
    <col min="8708" max="8708" width="23.21875" customWidth="1"/>
    <col min="8709" max="8709" width="38.33203125" customWidth="1"/>
    <col min="8962" max="8962" width="12.77734375" customWidth="1"/>
    <col min="8963" max="8963" width="21.88671875" customWidth="1"/>
    <col min="8964" max="8964" width="23.21875" customWidth="1"/>
    <col min="8965" max="8965" width="38.33203125" customWidth="1"/>
    <col min="9218" max="9218" width="12.77734375" customWidth="1"/>
    <col min="9219" max="9219" width="21.88671875" customWidth="1"/>
    <col min="9220" max="9220" width="23.21875" customWidth="1"/>
    <col min="9221" max="9221" width="38.33203125" customWidth="1"/>
    <col min="9474" max="9474" width="12.77734375" customWidth="1"/>
    <col min="9475" max="9475" width="21.88671875" customWidth="1"/>
    <col min="9476" max="9476" width="23.21875" customWidth="1"/>
    <col min="9477" max="9477" width="38.33203125" customWidth="1"/>
    <col min="9730" max="9730" width="12.77734375" customWidth="1"/>
    <col min="9731" max="9731" width="21.88671875" customWidth="1"/>
    <col min="9732" max="9732" width="23.21875" customWidth="1"/>
    <col min="9733" max="9733" width="38.33203125" customWidth="1"/>
    <col min="9986" max="9986" width="12.77734375" customWidth="1"/>
    <col min="9987" max="9987" width="21.88671875" customWidth="1"/>
    <col min="9988" max="9988" width="23.21875" customWidth="1"/>
    <col min="9989" max="9989" width="38.33203125" customWidth="1"/>
    <col min="10242" max="10242" width="12.77734375" customWidth="1"/>
    <col min="10243" max="10243" width="21.88671875" customWidth="1"/>
    <col min="10244" max="10244" width="23.21875" customWidth="1"/>
    <col min="10245" max="10245" width="38.33203125" customWidth="1"/>
    <col min="10498" max="10498" width="12.77734375" customWidth="1"/>
    <col min="10499" max="10499" width="21.88671875" customWidth="1"/>
    <col min="10500" max="10500" width="23.21875" customWidth="1"/>
    <col min="10501" max="10501" width="38.33203125" customWidth="1"/>
    <col min="10754" max="10754" width="12.77734375" customWidth="1"/>
    <col min="10755" max="10755" width="21.88671875" customWidth="1"/>
    <col min="10756" max="10756" width="23.21875" customWidth="1"/>
    <col min="10757" max="10757" width="38.33203125" customWidth="1"/>
    <col min="11010" max="11010" width="12.77734375" customWidth="1"/>
    <col min="11011" max="11011" width="21.88671875" customWidth="1"/>
    <col min="11012" max="11012" width="23.21875" customWidth="1"/>
    <col min="11013" max="11013" width="38.33203125" customWidth="1"/>
    <col min="11266" max="11266" width="12.77734375" customWidth="1"/>
    <col min="11267" max="11267" width="21.88671875" customWidth="1"/>
    <col min="11268" max="11268" width="23.21875" customWidth="1"/>
    <col min="11269" max="11269" width="38.33203125" customWidth="1"/>
    <col min="11522" max="11522" width="12.77734375" customWidth="1"/>
    <col min="11523" max="11523" width="21.88671875" customWidth="1"/>
    <col min="11524" max="11524" width="23.21875" customWidth="1"/>
    <col min="11525" max="11525" width="38.33203125" customWidth="1"/>
    <col min="11778" max="11778" width="12.77734375" customWidth="1"/>
    <col min="11779" max="11779" width="21.88671875" customWidth="1"/>
    <col min="11780" max="11780" width="23.21875" customWidth="1"/>
    <col min="11781" max="11781" width="38.33203125" customWidth="1"/>
    <col min="12034" max="12034" width="12.77734375" customWidth="1"/>
    <col min="12035" max="12035" width="21.88671875" customWidth="1"/>
    <col min="12036" max="12036" width="23.21875" customWidth="1"/>
    <col min="12037" max="12037" width="38.33203125" customWidth="1"/>
    <col min="12290" max="12290" width="12.77734375" customWidth="1"/>
    <col min="12291" max="12291" width="21.88671875" customWidth="1"/>
    <col min="12292" max="12292" width="23.21875" customWidth="1"/>
    <col min="12293" max="12293" width="38.33203125" customWidth="1"/>
    <col min="12546" max="12546" width="12.77734375" customWidth="1"/>
    <col min="12547" max="12547" width="21.88671875" customWidth="1"/>
    <col min="12548" max="12548" width="23.21875" customWidth="1"/>
    <col min="12549" max="12549" width="38.33203125" customWidth="1"/>
    <col min="12802" max="12802" width="12.77734375" customWidth="1"/>
    <col min="12803" max="12803" width="21.88671875" customWidth="1"/>
    <col min="12804" max="12804" width="23.21875" customWidth="1"/>
    <col min="12805" max="12805" width="38.33203125" customWidth="1"/>
    <col min="13058" max="13058" width="12.77734375" customWidth="1"/>
    <col min="13059" max="13059" width="21.88671875" customWidth="1"/>
    <col min="13060" max="13060" width="23.21875" customWidth="1"/>
    <col min="13061" max="13061" width="38.33203125" customWidth="1"/>
    <col min="13314" max="13314" width="12.77734375" customWidth="1"/>
    <col min="13315" max="13315" width="21.88671875" customWidth="1"/>
    <col min="13316" max="13316" width="23.21875" customWidth="1"/>
    <col min="13317" max="13317" width="38.33203125" customWidth="1"/>
    <col min="13570" max="13570" width="12.77734375" customWidth="1"/>
    <col min="13571" max="13571" width="21.88671875" customWidth="1"/>
    <col min="13572" max="13572" width="23.21875" customWidth="1"/>
    <col min="13573" max="13573" width="38.33203125" customWidth="1"/>
    <col min="13826" max="13826" width="12.77734375" customWidth="1"/>
    <col min="13827" max="13827" width="21.88671875" customWidth="1"/>
    <col min="13828" max="13828" width="23.21875" customWidth="1"/>
    <col min="13829" max="13829" width="38.33203125" customWidth="1"/>
    <col min="14082" max="14082" width="12.77734375" customWidth="1"/>
    <col min="14083" max="14083" width="21.88671875" customWidth="1"/>
    <col min="14084" max="14084" width="23.21875" customWidth="1"/>
    <col min="14085" max="14085" width="38.33203125" customWidth="1"/>
    <col min="14338" max="14338" width="12.77734375" customWidth="1"/>
    <col min="14339" max="14339" width="21.88671875" customWidth="1"/>
    <col min="14340" max="14340" width="23.21875" customWidth="1"/>
    <col min="14341" max="14341" width="38.33203125" customWidth="1"/>
    <col min="14594" max="14594" width="12.77734375" customWidth="1"/>
    <col min="14595" max="14595" width="21.88671875" customWidth="1"/>
    <col min="14596" max="14596" width="23.21875" customWidth="1"/>
    <col min="14597" max="14597" width="38.33203125" customWidth="1"/>
    <col min="14850" max="14850" width="12.77734375" customWidth="1"/>
    <col min="14851" max="14851" width="21.88671875" customWidth="1"/>
    <col min="14852" max="14852" width="23.21875" customWidth="1"/>
    <col min="14853" max="14853" width="38.33203125" customWidth="1"/>
    <col min="15106" max="15106" width="12.77734375" customWidth="1"/>
    <col min="15107" max="15107" width="21.88671875" customWidth="1"/>
    <col min="15108" max="15108" width="23.21875" customWidth="1"/>
    <col min="15109" max="15109" width="38.33203125" customWidth="1"/>
    <col min="15362" max="15362" width="12.77734375" customWidth="1"/>
    <col min="15363" max="15363" width="21.88671875" customWidth="1"/>
    <col min="15364" max="15364" width="23.21875" customWidth="1"/>
    <col min="15365" max="15365" width="38.33203125" customWidth="1"/>
    <col min="15618" max="15618" width="12.77734375" customWidth="1"/>
    <col min="15619" max="15619" width="21.88671875" customWidth="1"/>
    <col min="15620" max="15620" width="23.21875" customWidth="1"/>
    <col min="15621" max="15621" width="38.33203125" customWidth="1"/>
    <col min="15874" max="15874" width="12.77734375" customWidth="1"/>
    <col min="15875" max="15875" width="21.88671875" customWidth="1"/>
    <col min="15876" max="15876" width="23.21875" customWidth="1"/>
    <col min="15877" max="15877" width="38.33203125" customWidth="1"/>
    <col min="16130" max="16130" width="12.77734375" customWidth="1"/>
    <col min="16131" max="16131" width="21.88671875" customWidth="1"/>
    <col min="16132" max="16132" width="23.21875" customWidth="1"/>
    <col min="16133" max="16133" width="38.33203125" customWidth="1"/>
  </cols>
  <sheetData>
    <row r="1" spans="1:24" s="50" customFormat="1" ht="30" customHeight="1">
      <c r="A1" s="128" t="s">
        <v>528</v>
      </c>
      <c r="B1" s="128"/>
      <c r="C1" s="128"/>
      <c r="D1" s="128"/>
      <c r="E1" s="128"/>
      <c r="F1" s="84"/>
      <c r="G1" s="84"/>
      <c r="H1" s="84"/>
      <c r="J1" s="46"/>
    </row>
    <row r="2" spans="1:24" s="50" customFormat="1" ht="30" customHeight="1">
      <c r="A2" s="129" t="s">
        <v>526</v>
      </c>
      <c r="B2" s="129"/>
      <c r="C2" s="129"/>
      <c r="D2" s="129"/>
      <c r="E2" s="129"/>
      <c r="F2" s="85"/>
      <c r="G2" s="85"/>
      <c r="H2" s="85"/>
      <c r="I2" s="85"/>
      <c r="J2" s="89"/>
    </row>
    <row r="3" spans="1:24" ht="30" customHeight="1">
      <c r="A3" s="42" t="s">
        <v>0</v>
      </c>
      <c r="B3" s="130" t="s">
        <v>1</v>
      </c>
      <c r="C3" s="131"/>
      <c r="D3" s="86" t="s">
        <v>2</v>
      </c>
      <c r="E3" s="42" t="s">
        <v>3</v>
      </c>
    </row>
    <row r="4" spans="1:24" ht="30" customHeight="1">
      <c r="A4" s="42">
        <v>1</v>
      </c>
      <c r="B4" s="127" t="s">
        <v>4</v>
      </c>
      <c r="C4" s="127"/>
      <c r="D4" s="87"/>
      <c r="E4" s="38"/>
    </row>
    <row r="5" spans="1:24" ht="30" customHeight="1">
      <c r="A5" s="42">
        <v>2</v>
      </c>
      <c r="B5" s="127" t="s">
        <v>5</v>
      </c>
      <c r="C5" s="127"/>
      <c r="D5" s="87"/>
      <c r="E5" s="38"/>
    </row>
    <row r="6" spans="1:24" ht="30" customHeight="1">
      <c r="A6" s="42">
        <v>3</v>
      </c>
      <c r="B6" s="127" t="s">
        <v>6</v>
      </c>
      <c r="C6" s="127"/>
      <c r="D6" s="87"/>
      <c r="E6" s="38"/>
    </row>
    <row r="7" spans="1:24" ht="30" customHeight="1">
      <c r="A7" s="42">
        <v>4</v>
      </c>
      <c r="B7" s="127" t="s">
        <v>7</v>
      </c>
      <c r="C7" s="127"/>
      <c r="D7" s="87"/>
      <c r="E7" s="38"/>
    </row>
    <row r="8" spans="1:24" ht="30" customHeight="1">
      <c r="A8" s="42">
        <v>5</v>
      </c>
      <c r="B8" s="127" t="s">
        <v>8</v>
      </c>
      <c r="C8" s="127"/>
      <c r="D8" s="87"/>
      <c r="E8" s="38"/>
    </row>
    <row r="9" spans="1:24" ht="30" customHeight="1">
      <c r="A9" s="42">
        <v>6</v>
      </c>
      <c r="B9" s="127" t="s">
        <v>9</v>
      </c>
      <c r="C9" s="127"/>
      <c r="D9" s="87"/>
      <c r="E9" s="38"/>
    </row>
    <row r="10" spans="1:24" ht="30" customHeight="1">
      <c r="A10" s="42">
        <v>7</v>
      </c>
      <c r="B10" s="121" t="s">
        <v>10</v>
      </c>
      <c r="C10" s="122"/>
      <c r="D10" s="87"/>
      <c r="E10" s="38"/>
    </row>
    <row r="11" spans="1:24" ht="30" customHeight="1">
      <c r="A11" s="42">
        <v>8</v>
      </c>
      <c r="B11" s="121" t="s">
        <v>11</v>
      </c>
      <c r="C11" s="122"/>
      <c r="D11" s="87"/>
      <c r="E11" s="38"/>
    </row>
    <row r="12" spans="1:24" ht="34.049999999999997" customHeight="1">
      <c r="A12" s="42">
        <v>9</v>
      </c>
      <c r="B12" s="123" t="s">
        <v>538</v>
      </c>
      <c r="C12" s="124"/>
      <c r="D12" s="86"/>
      <c r="E12" s="38"/>
    </row>
    <row r="13" spans="1:24" s="50" customFormat="1" ht="30" customHeight="1">
      <c r="A13" s="125"/>
      <c r="B13" s="125"/>
      <c r="C13" s="125"/>
      <c r="D13" s="119"/>
      <c r="E13" s="119"/>
      <c r="F13" s="88"/>
      <c r="G13" s="126"/>
      <c r="H13" s="126"/>
      <c r="I13" s="126"/>
      <c r="Q13"/>
      <c r="R13"/>
      <c r="W13" s="90"/>
      <c r="X13" s="91"/>
    </row>
    <row r="14" spans="1:24" s="50" customFormat="1" ht="30" customHeight="1">
      <c r="A14"/>
      <c r="B14"/>
      <c r="C14" s="88"/>
      <c r="D14" s="119"/>
      <c r="E14" s="119"/>
      <c r="F14" s="88"/>
      <c r="G14" s="88"/>
      <c r="H14" s="88"/>
      <c r="I14" s="88"/>
      <c r="Q14"/>
      <c r="R14"/>
      <c r="W14" s="90"/>
      <c r="X14" s="91"/>
    </row>
    <row r="15" spans="1:24" s="50" customFormat="1" ht="30" customHeight="1">
      <c r="A15"/>
      <c r="B15"/>
      <c r="C15" s="88"/>
      <c r="D15" s="120"/>
      <c r="E15" s="119"/>
      <c r="F15" s="88"/>
      <c r="G15" s="88"/>
      <c r="H15" s="88"/>
      <c r="I15" s="88"/>
      <c r="Q15"/>
      <c r="R15"/>
      <c r="W15" s="90"/>
      <c r="X15" s="91"/>
    </row>
  </sheetData>
  <mergeCells count="17">
    <mergeCell ref="A1:E1"/>
    <mergeCell ref="A2:E2"/>
    <mergeCell ref="B3:C3"/>
    <mergeCell ref="B4:C4"/>
    <mergeCell ref="B5:C5"/>
    <mergeCell ref="G13:I13"/>
    <mergeCell ref="B6:C6"/>
    <mergeCell ref="B7:C7"/>
    <mergeCell ref="B8:C8"/>
    <mergeCell ref="B9:C9"/>
    <mergeCell ref="B10:C10"/>
    <mergeCell ref="D14:E14"/>
    <mergeCell ref="D15:E15"/>
    <mergeCell ref="B11:C11"/>
    <mergeCell ref="B12:C12"/>
    <mergeCell ref="A13:C13"/>
    <mergeCell ref="D13:E1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zoomScaleNormal="100" workbookViewId="0">
      <selection activeCell="N9" sqref="N9"/>
    </sheetView>
  </sheetViews>
  <sheetFormatPr defaultColWidth="9" defaultRowHeight="14.4"/>
  <cols>
    <col min="1" max="1" width="4.77734375" style="45" customWidth="1"/>
    <col min="2" max="2" width="10.6640625" style="46" customWidth="1"/>
    <col min="3" max="3" width="18.21875" style="47" customWidth="1"/>
    <col min="4" max="4" width="20.33203125" style="47" customWidth="1"/>
    <col min="5" max="5" width="7.21875" style="47" customWidth="1"/>
    <col min="6" max="6" width="9" style="45" customWidth="1"/>
    <col min="7" max="7" width="11.21875" style="48" customWidth="1"/>
    <col min="8" max="8" width="11.77734375" style="48" customWidth="1"/>
    <col min="9" max="9" width="12.88671875" style="49" customWidth="1"/>
    <col min="10" max="10" width="8.88671875" style="45" customWidth="1"/>
    <col min="11" max="11" width="11.33203125" style="50" hidden="1" customWidth="1"/>
    <col min="12" max="16384" width="9" style="50"/>
  </cols>
  <sheetData>
    <row r="1" spans="1:11" ht="31.95" customHeight="1">
      <c r="A1" s="147" t="s">
        <v>529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30" customHeight="1">
      <c r="A2" s="51" t="s">
        <v>0</v>
      </c>
      <c r="B2" s="51" t="s">
        <v>12</v>
      </c>
      <c r="C2" s="51" t="s">
        <v>13</v>
      </c>
      <c r="D2" s="51" t="s">
        <v>14</v>
      </c>
      <c r="E2" s="51" t="s">
        <v>15</v>
      </c>
      <c r="F2" s="51" t="s">
        <v>16</v>
      </c>
      <c r="G2" s="3" t="s">
        <v>527</v>
      </c>
      <c r="H2" s="3" t="s">
        <v>17</v>
      </c>
      <c r="I2" s="3" t="s">
        <v>18</v>
      </c>
      <c r="J2" s="3" t="s">
        <v>3</v>
      </c>
      <c r="K2" s="68" t="s">
        <v>19</v>
      </c>
    </row>
    <row r="3" spans="1:11" ht="22.5" customHeight="1">
      <c r="A3" s="53">
        <v>1</v>
      </c>
      <c r="B3" s="135" t="s">
        <v>20</v>
      </c>
      <c r="C3" s="53" t="s">
        <v>21</v>
      </c>
      <c r="D3" s="140" t="s">
        <v>22</v>
      </c>
      <c r="E3" s="53" t="s">
        <v>23</v>
      </c>
      <c r="F3" s="53">
        <v>60</v>
      </c>
      <c r="G3" s="54">
        <v>64.33</v>
      </c>
      <c r="H3" s="54"/>
      <c r="I3" s="54"/>
      <c r="J3" s="69"/>
      <c r="K3" s="70" t="s">
        <v>24</v>
      </c>
    </row>
    <row r="4" spans="1:11" ht="22.5" customHeight="1">
      <c r="A4" s="53">
        <v>2</v>
      </c>
      <c r="B4" s="136"/>
      <c r="C4" s="53" t="s">
        <v>25</v>
      </c>
      <c r="D4" s="141"/>
      <c r="E4" s="53" t="s">
        <v>23</v>
      </c>
      <c r="F4" s="53">
        <v>60</v>
      </c>
      <c r="G4" s="54">
        <v>96.5</v>
      </c>
      <c r="H4" s="54"/>
      <c r="I4" s="54"/>
      <c r="J4" s="69"/>
      <c r="K4" s="70" t="s">
        <v>26</v>
      </c>
    </row>
    <row r="5" spans="1:11" ht="22.5" customHeight="1">
      <c r="A5" s="53">
        <v>3</v>
      </c>
      <c r="B5" s="136"/>
      <c r="C5" s="53" t="s">
        <v>27</v>
      </c>
      <c r="D5" s="141"/>
      <c r="E5" s="53" t="s">
        <v>23</v>
      </c>
      <c r="F5" s="53">
        <v>60</v>
      </c>
      <c r="G5" s="54">
        <v>64.33</v>
      </c>
      <c r="H5" s="54"/>
      <c r="I5" s="54"/>
      <c r="J5" s="69"/>
      <c r="K5" s="70" t="s">
        <v>28</v>
      </c>
    </row>
    <row r="6" spans="1:11" ht="22.5" customHeight="1">
      <c r="A6" s="53">
        <v>4</v>
      </c>
      <c r="B6" s="136"/>
      <c r="C6" s="53" t="s">
        <v>29</v>
      </c>
      <c r="D6" s="141"/>
      <c r="E6" s="53" t="s">
        <v>23</v>
      </c>
      <c r="F6" s="53">
        <v>60</v>
      </c>
      <c r="G6" s="54">
        <v>257.32</v>
      </c>
      <c r="H6" s="54"/>
      <c r="I6" s="54"/>
      <c r="J6" s="69"/>
      <c r="K6" s="70" t="s">
        <v>30</v>
      </c>
    </row>
    <row r="7" spans="1:11" ht="22.5" customHeight="1">
      <c r="A7" s="53">
        <v>5</v>
      </c>
      <c r="B7" s="136"/>
      <c r="C7" s="53" t="s">
        <v>31</v>
      </c>
      <c r="D7" s="141"/>
      <c r="E7" s="53" t="s">
        <v>23</v>
      </c>
      <c r="F7" s="53">
        <v>60</v>
      </c>
      <c r="G7" s="54">
        <v>128.66</v>
      </c>
      <c r="H7" s="54"/>
      <c r="I7" s="54"/>
      <c r="J7" s="69"/>
      <c r="K7" s="70" t="s">
        <v>32</v>
      </c>
    </row>
    <row r="8" spans="1:11" ht="22.5" customHeight="1">
      <c r="A8" s="53">
        <v>6</v>
      </c>
      <c r="B8" s="136"/>
      <c r="C8" s="53" t="s">
        <v>33</v>
      </c>
      <c r="D8" s="141"/>
      <c r="E8" s="53" t="s">
        <v>23</v>
      </c>
      <c r="F8" s="53">
        <v>60</v>
      </c>
      <c r="G8" s="54">
        <v>128.66</v>
      </c>
      <c r="H8" s="54"/>
      <c r="I8" s="54"/>
      <c r="J8" s="69"/>
      <c r="K8" s="70" t="s">
        <v>34</v>
      </c>
    </row>
    <row r="9" spans="1:11" ht="22.5" customHeight="1">
      <c r="A9" s="53">
        <v>7</v>
      </c>
      <c r="B9" s="136"/>
      <c r="C9" s="53" t="s">
        <v>35</v>
      </c>
      <c r="D9" s="141"/>
      <c r="E9" s="53" t="s">
        <v>23</v>
      </c>
      <c r="F9" s="53">
        <v>60</v>
      </c>
      <c r="G9" s="54">
        <v>96.5</v>
      </c>
      <c r="H9" s="54"/>
      <c r="I9" s="54"/>
      <c r="J9" s="69"/>
      <c r="K9" s="70" t="s">
        <v>36</v>
      </c>
    </row>
    <row r="10" spans="1:11" ht="22.5" customHeight="1">
      <c r="A10" s="53">
        <v>8</v>
      </c>
      <c r="B10" s="137"/>
      <c r="C10" s="53" t="s">
        <v>37</v>
      </c>
      <c r="D10" s="142"/>
      <c r="E10" s="53" t="s">
        <v>23</v>
      </c>
      <c r="F10" s="53">
        <v>60</v>
      </c>
      <c r="G10" s="54">
        <v>192.99</v>
      </c>
      <c r="H10" s="54"/>
      <c r="I10" s="54"/>
      <c r="J10" s="69"/>
      <c r="K10" s="70" t="s">
        <v>38</v>
      </c>
    </row>
    <row r="11" spans="1:11" ht="23.1" customHeight="1">
      <c r="A11" s="53">
        <v>9</v>
      </c>
      <c r="B11" s="143" t="s">
        <v>39</v>
      </c>
      <c r="C11" s="65" t="s">
        <v>40</v>
      </c>
      <c r="D11" s="140" t="s">
        <v>41</v>
      </c>
      <c r="E11" s="53" t="s">
        <v>23</v>
      </c>
      <c r="F11" s="65">
        <v>18</v>
      </c>
      <c r="G11" s="54">
        <v>128.66</v>
      </c>
      <c r="H11" s="54"/>
      <c r="I11" s="54"/>
      <c r="J11" s="71"/>
      <c r="K11" s="50" t="s">
        <v>42</v>
      </c>
    </row>
    <row r="12" spans="1:11" ht="23.1" customHeight="1">
      <c r="A12" s="53">
        <v>10</v>
      </c>
      <c r="B12" s="144"/>
      <c r="C12" s="65" t="s">
        <v>43</v>
      </c>
      <c r="D12" s="141"/>
      <c r="E12" s="53" t="s">
        <v>23</v>
      </c>
      <c r="F12" s="65">
        <v>18</v>
      </c>
      <c r="G12" s="54">
        <v>96.5</v>
      </c>
      <c r="H12" s="54"/>
      <c r="I12" s="54"/>
      <c r="J12" s="71"/>
      <c r="K12" s="50" t="s">
        <v>44</v>
      </c>
    </row>
    <row r="13" spans="1:11" ht="23.1" customHeight="1">
      <c r="A13" s="53">
        <v>11</v>
      </c>
      <c r="B13" s="144"/>
      <c r="C13" s="53" t="s">
        <v>45</v>
      </c>
      <c r="D13" s="141"/>
      <c r="E13" s="53" t="s">
        <v>23</v>
      </c>
      <c r="F13" s="65">
        <v>18</v>
      </c>
      <c r="G13" s="54">
        <v>96.5</v>
      </c>
      <c r="H13" s="54"/>
      <c r="I13" s="54"/>
      <c r="J13" s="71"/>
      <c r="K13" s="50" t="s">
        <v>46</v>
      </c>
    </row>
    <row r="14" spans="1:11" ht="23.1" customHeight="1">
      <c r="A14" s="53">
        <v>12</v>
      </c>
      <c r="B14" s="144"/>
      <c r="C14" s="65" t="s">
        <v>47</v>
      </c>
      <c r="D14" s="141"/>
      <c r="E14" s="53" t="s">
        <v>23</v>
      </c>
      <c r="F14" s="65">
        <v>18</v>
      </c>
      <c r="G14" s="54">
        <v>64.33</v>
      </c>
      <c r="H14" s="54"/>
      <c r="I14" s="54"/>
      <c r="J14" s="71"/>
      <c r="K14" s="50" t="s">
        <v>48</v>
      </c>
    </row>
    <row r="15" spans="1:11" ht="23.1" customHeight="1">
      <c r="A15" s="53">
        <v>13</v>
      </c>
      <c r="B15" s="144"/>
      <c r="C15" s="65" t="s">
        <v>49</v>
      </c>
      <c r="D15" s="141"/>
      <c r="E15" s="53" t="s">
        <v>23</v>
      </c>
      <c r="F15" s="65">
        <v>18</v>
      </c>
      <c r="G15" s="54">
        <v>192.99</v>
      </c>
      <c r="H15" s="54"/>
      <c r="I15" s="54"/>
      <c r="J15" s="71"/>
      <c r="K15" s="50" t="s">
        <v>50</v>
      </c>
    </row>
    <row r="16" spans="1:11" ht="22.5" customHeight="1">
      <c r="A16" s="53">
        <v>14</v>
      </c>
      <c r="B16" s="143" t="s">
        <v>51</v>
      </c>
      <c r="C16" s="65" t="s">
        <v>40</v>
      </c>
      <c r="D16" s="140" t="s">
        <v>52</v>
      </c>
      <c r="E16" s="53" t="s">
        <v>23</v>
      </c>
      <c r="F16" s="65">
        <v>75</v>
      </c>
      <c r="G16" s="54">
        <v>128.66</v>
      </c>
      <c r="H16" s="54"/>
      <c r="I16" s="54"/>
      <c r="J16" s="71"/>
    </row>
    <row r="17" spans="1:10" ht="22.5" customHeight="1">
      <c r="A17" s="53">
        <v>15</v>
      </c>
      <c r="B17" s="144"/>
      <c r="C17" s="65" t="s">
        <v>47</v>
      </c>
      <c r="D17" s="141"/>
      <c r="E17" s="53" t="s">
        <v>23</v>
      </c>
      <c r="F17" s="65">
        <v>75</v>
      </c>
      <c r="G17" s="54">
        <v>64.33</v>
      </c>
      <c r="H17" s="54"/>
      <c r="I17" s="54"/>
      <c r="J17" s="71"/>
    </row>
    <row r="18" spans="1:10" ht="22.5" customHeight="1">
      <c r="A18" s="53">
        <v>16</v>
      </c>
      <c r="B18" s="144"/>
      <c r="C18" s="65" t="s">
        <v>43</v>
      </c>
      <c r="D18" s="141"/>
      <c r="E18" s="53" t="s">
        <v>23</v>
      </c>
      <c r="F18" s="65">
        <v>75</v>
      </c>
      <c r="G18" s="54">
        <v>96.5</v>
      </c>
      <c r="H18" s="54"/>
      <c r="I18" s="54"/>
      <c r="J18" s="71"/>
    </row>
    <row r="19" spans="1:10" ht="22.5" customHeight="1">
      <c r="A19" s="53">
        <v>17</v>
      </c>
      <c r="B19" s="144"/>
      <c r="C19" s="65" t="s">
        <v>53</v>
      </c>
      <c r="D19" s="141"/>
      <c r="E19" s="53" t="s">
        <v>23</v>
      </c>
      <c r="F19" s="65">
        <v>75</v>
      </c>
      <c r="G19" s="54">
        <v>128.66</v>
      </c>
      <c r="H19" s="54"/>
      <c r="I19" s="54"/>
      <c r="J19" s="71"/>
    </row>
    <row r="20" spans="1:10" ht="22.5" customHeight="1">
      <c r="A20" s="53">
        <v>18</v>
      </c>
      <c r="B20" s="144"/>
      <c r="C20" s="65" t="s">
        <v>54</v>
      </c>
      <c r="D20" s="141"/>
      <c r="E20" s="53" t="s">
        <v>23</v>
      </c>
      <c r="F20" s="65">
        <v>75</v>
      </c>
      <c r="G20" s="54">
        <v>96.5</v>
      </c>
      <c r="H20" s="54"/>
      <c r="I20" s="54"/>
      <c r="J20" s="71"/>
    </row>
    <row r="21" spans="1:10" ht="76.05" customHeight="1">
      <c r="A21" s="53">
        <v>19</v>
      </c>
      <c r="B21" s="53" t="s">
        <v>55</v>
      </c>
      <c r="C21" s="53" t="s">
        <v>56</v>
      </c>
      <c r="D21" s="57" t="s">
        <v>57</v>
      </c>
      <c r="E21" s="53" t="s">
        <v>23</v>
      </c>
      <c r="F21" s="53">
        <v>800</v>
      </c>
      <c r="G21" s="54">
        <v>38.6</v>
      </c>
      <c r="H21" s="54"/>
      <c r="I21" s="54"/>
      <c r="J21" s="69"/>
    </row>
    <row r="22" spans="1:10" ht="39" customHeight="1">
      <c r="A22" s="53">
        <v>20</v>
      </c>
      <c r="B22" s="66" t="s">
        <v>58</v>
      </c>
      <c r="C22" s="66" t="s">
        <v>59</v>
      </c>
      <c r="D22" s="66" t="s">
        <v>60</v>
      </c>
      <c r="E22" s="66" t="s">
        <v>23</v>
      </c>
      <c r="F22" s="66">
        <v>6</v>
      </c>
      <c r="G22" s="54">
        <v>643.29999999999995</v>
      </c>
      <c r="H22" s="54"/>
      <c r="I22" s="54"/>
      <c r="J22" s="69"/>
    </row>
    <row r="23" spans="1:10" ht="61.05" customHeight="1">
      <c r="A23" s="53">
        <v>21</v>
      </c>
      <c r="B23" s="53" t="s">
        <v>61</v>
      </c>
      <c r="C23" s="53" t="s">
        <v>62</v>
      </c>
      <c r="D23" s="57" t="s">
        <v>63</v>
      </c>
      <c r="E23" s="53" t="s">
        <v>23</v>
      </c>
      <c r="F23" s="65">
        <v>12</v>
      </c>
      <c r="G23" s="54">
        <v>321.64999999999998</v>
      </c>
      <c r="H23" s="54"/>
      <c r="I23" s="54"/>
      <c r="J23" s="54"/>
    </row>
    <row r="24" spans="1:10" ht="22.5" customHeight="1">
      <c r="A24" s="53">
        <v>22</v>
      </c>
      <c r="B24" s="66" t="s">
        <v>64</v>
      </c>
      <c r="C24" s="66" t="s">
        <v>65</v>
      </c>
      <c r="D24" s="66" t="s">
        <v>60</v>
      </c>
      <c r="E24" s="66" t="s">
        <v>23</v>
      </c>
      <c r="F24" s="66">
        <v>4</v>
      </c>
      <c r="G24" s="54">
        <v>1929.9</v>
      </c>
      <c r="H24" s="54"/>
      <c r="I24" s="54"/>
      <c r="J24" s="69"/>
    </row>
    <row r="25" spans="1:10" ht="85.95" customHeight="1">
      <c r="A25" s="53">
        <v>23</v>
      </c>
      <c r="B25" s="53" t="s">
        <v>66</v>
      </c>
      <c r="C25" s="53" t="s">
        <v>56</v>
      </c>
      <c r="D25" s="57" t="s">
        <v>67</v>
      </c>
      <c r="E25" s="53" t="s">
        <v>23</v>
      </c>
      <c r="F25" s="53">
        <v>20</v>
      </c>
      <c r="G25" s="54">
        <v>32.17</v>
      </c>
      <c r="H25" s="54"/>
      <c r="I25" s="54"/>
      <c r="J25" s="54"/>
    </row>
    <row r="26" spans="1:10" ht="23.1" customHeight="1">
      <c r="A26" s="53">
        <v>24</v>
      </c>
      <c r="B26" s="143" t="s">
        <v>68</v>
      </c>
      <c r="C26" s="53" t="s">
        <v>69</v>
      </c>
      <c r="D26" s="143" t="s">
        <v>70</v>
      </c>
      <c r="E26" s="53" t="s">
        <v>23</v>
      </c>
      <c r="F26" s="53">
        <v>300</v>
      </c>
      <c r="G26" s="54">
        <v>96.5</v>
      </c>
      <c r="H26" s="54"/>
      <c r="I26" s="54"/>
      <c r="J26" s="54"/>
    </row>
    <row r="27" spans="1:10" ht="23.1" customHeight="1">
      <c r="A27" s="53">
        <v>25</v>
      </c>
      <c r="B27" s="144"/>
      <c r="C27" s="53" t="s">
        <v>71</v>
      </c>
      <c r="D27" s="144"/>
      <c r="E27" s="53" t="s">
        <v>23</v>
      </c>
      <c r="F27" s="53">
        <v>300</v>
      </c>
      <c r="G27" s="54">
        <v>32.17</v>
      </c>
      <c r="H27" s="54"/>
      <c r="I27" s="54"/>
      <c r="J27" s="54"/>
    </row>
    <row r="28" spans="1:10" ht="23.1" customHeight="1">
      <c r="A28" s="53">
        <v>26</v>
      </c>
      <c r="B28" s="144"/>
      <c r="C28" s="53" t="s">
        <v>72</v>
      </c>
      <c r="D28" s="144"/>
      <c r="E28" s="53" t="s">
        <v>23</v>
      </c>
      <c r="F28" s="53">
        <v>300</v>
      </c>
      <c r="G28" s="54">
        <v>32.17</v>
      </c>
      <c r="H28" s="54"/>
      <c r="I28" s="54"/>
      <c r="J28" s="54"/>
    </row>
    <row r="29" spans="1:10" ht="23.1" customHeight="1">
      <c r="A29" s="53">
        <v>27</v>
      </c>
      <c r="B29" s="144"/>
      <c r="C29" s="53" t="s">
        <v>73</v>
      </c>
      <c r="D29" s="144"/>
      <c r="E29" s="53" t="s">
        <v>23</v>
      </c>
      <c r="F29" s="53">
        <v>300</v>
      </c>
      <c r="G29" s="54">
        <v>32.17</v>
      </c>
      <c r="H29" s="54"/>
      <c r="I29" s="54"/>
      <c r="J29" s="54"/>
    </row>
    <row r="30" spans="1:10" ht="23.1" customHeight="1">
      <c r="A30" s="53">
        <v>28</v>
      </c>
      <c r="B30" s="145"/>
      <c r="C30" s="53" t="s">
        <v>74</v>
      </c>
      <c r="D30" s="145"/>
      <c r="E30" s="53" t="s">
        <v>23</v>
      </c>
      <c r="F30" s="53">
        <v>300</v>
      </c>
      <c r="G30" s="54">
        <v>51.46</v>
      </c>
      <c r="H30" s="54"/>
      <c r="I30" s="54"/>
      <c r="J30" s="54"/>
    </row>
    <row r="31" spans="1:10" ht="23.1" customHeight="1">
      <c r="A31" s="53">
        <v>29</v>
      </c>
      <c r="B31" s="143" t="s">
        <v>75</v>
      </c>
      <c r="C31" s="53" t="s">
        <v>69</v>
      </c>
      <c r="D31" s="143" t="s">
        <v>76</v>
      </c>
      <c r="E31" s="53" t="s">
        <v>23</v>
      </c>
      <c r="F31" s="53">
        <v>30</v>
      </c>
      <c r="G31" s="54">
        <v>96.5</v>
      </c>
      <c r="H31" s="54"/>
      <c r="I31" s="54"/>
      <c r="J31" s="54"/>
    </row>
    <row r="32" spans="1:10" ht="23.1" customHeight="1">
      <c r="A32" s="53">
        <v>30</v>
      </c>
      <c r="B32" s="144"/>
      <c r="C32" s="53" t="s">
        <v>71</v>
      </c>
      <c r="D32" s="144"/>
      <c r="E32" s="53" t="s">
        <v>23</v>
      </c>
      <c r="F32" s="53">
        <v>30</v>
      </c>
      <c r="G32" s="54">
        <v>32.17</v>
      </c>
      <c r="H32" s="54"/>
      <c r="I32" s="54"/>
      <c r="J32" s="54"/>
    </row>
    <row r="33" spans="1:10" ht="23.1" customHeight="1">
      <c r="A33" s="53">
        <v>31</v>
      </c>
      <c r="B33" s="145"/>
      <c r="C33" s="53" t="s">
        <v>73</v>
      </c>
      <c r="D33" s="145"/>
      <c r="E33" s="53" t="s">
        <v>23</v>
      </c>
      <c r="F33" s="53">
        <v>30</v>
      </c>
      <c r="G33" s="54">
        <v>32.17</v>
      </c>
      <c r="H33" s="54"/>
      <c r="I33" s="54"/>
      <c r="J33" s="54"/>
    </row>
    <row r="34" spans="1:10" ht="23.1" customHeight="1">
      <c r="A34" s="53">
        <v>32</v>
      </c>
      <c r="B34" s="53" t="s">
        <v>77</v>
      </c>
      <c r="C34" s="53" t="s">
        <v>78</v>
      </c>
      <c r="D34" s="53" t="s">
        <v>79</v>
      </c>
      <c r="E34" s="53" t="s">
        <v>23</v>
      </c>
      <c r="F34" s="53">
        <v>200</v>
      </c>
      <c r="G34" s="54">
        <v>64.33</v>
      </c>
      <c r="H34" s="54"/>
      <c r="I34" s="54"/>
      <c r="J34" s="54"/>
    </row>
    <row r="35" spans="1:10" ht="24" customHeight="1">
      <c r="A35" s="53">
        <v>33</v>
      </c>
      <c r="B35" s="139" t="s">
        <v>80</v>
      </c>
      <c r="C35" s="53" t="s">
        <v>78</v>
      </c>
      <c r="D35" s="139" t="s">
        <v>81</v>
      </c>
      <c r="E35" s="53" t="s">
        <v>23</v>
      </c>
      <c r="F35" s="53">
        <v>500</v>
      </c>
      <c r="G35" s="54">
        <v>64.33</v>
      </c>
      <c r="H35" s="54"/>
      <c r="I35" s="54"/>
      <c r="J35" s="54"/>
    </row>
    <row r="36" spans="1:10" ht="21.75" customHeight="1">
      <c r="A36" s="53">
        <v>34</v>
      </c>
      <c r="B36" s="139"/>
      <c r="C36" s="53" t="s">
        <v>82</v>
      </c>
      <c r="D36" s="139"/>
      <c r="E36" s="53" t="s">
        <v>23</v>
      </c>
      <c r="F36" s="53">
        <v>4</v>
      </c>
      <c r="G36" s="54">
        <v>321.64999999999998</v>
      </c>
      <c r="H36" s="54"/>
      <c r="I36" s="54"/>
      <c r="J36" s="54"/>
    </row>
    <row r="37" spans="1:10" ht="24" customHeight="1">
      <c r="A37" s="53">
        <v>35</v>
      </c>
      <c r="B37" s="133" t="s">
        <v>83</v>
      </c>
      <c r="C37" s="55" t="s">
        <v>84</v>
      </c>
      <c r="D37" s="133" t="s">
        <v>85</v>
      </c>
      <c r="E37" s="53" t="s">
        <v>23</v>
      </c>
      <c r="F37" s="55">
        <v>10</v>
      </c>
      <c r="G37" s="54">
        <v>96.5</v>
      </c>
      <c r="H37" s="54"/>
      <c r="I37" s="54"/>
      <c r="J37" s="71"/>
    </row>
    <row r="38" spans="1:10" ht="24" customHeight="1">
      <c r="A38" s="53">
        <v>36</v>
      </c>
      <c r="B38" s="133"/>
      <c r="C38" s="55" t="s">
        <v>86</v>
      </c>
      <c r="D38" s="133"/>
      <c r="E38" s="53" t="s">
        <v>23</v>
      </c>
      <c r="F38" s="55">
        <v>2</v>
      </c>
      <c r="G38" s="54">
        <v>643.29999999999995</v>
      </c>
      <c r="H38" s="54"/>
      <c r="I38" s="54"/>
      <c r="J38" s="71"/>
    </row>
    <row r="39" spans="1:10" ht="24" customHeight="1">
      <c r="A39" s="53">
        <v>37</v>
      </c>
      <c r="B39" s="133"/>
      <c r="C39" s="67" t="s">
        <v>87</v>
      </c>
      <c r="D39" s="133"/>
      <c r="E39" s="53" t="s">
        <v>23</v>
      </c>
      <c r="F39" s="55">
        <v>2</v>
      </c>
      <c r="G39" s="54">
        <v>964.95</v>
      </c>
      <c r="H39" s="54"/>
      <c r="I39" s="54"/>
      <c r="J39" s="71"/>
    </row>
    <row r="40" spans="1:10" ht="24" customHeight="1">
      <c r="A40" s="53">
        <v>38</v>
      </c>
      <c r="B40" s="133"/>
      <c r="C40" s="55" t="s">
        <v>88</v>
      </c>
      <c r="D40" s="133"/>
      <c r="E40" s="53" t="s">
        <v>23</v>
      </c>
      <c r="F40" s="55">
        <v>2</v>
      </c>
      <c r="G40" s="54">
        <v>643.29999999999995</v>
      </c>
      <c r="H40" s="54"/>
      <c r="I40" s="54"/>
      <c r="J40" s="71"/>
    </row>
    <row r="41" spans="1:10" ht="26.25" customHeight="1">
      <c r="A41" s="53">
        <v>39</v>
      </c>
      <c r="B41" s="66" t="s">
        <v>89</v>
      </c>
      <c r="C41" s="66" t="s">
        <v>78</v>
      </c>
      <c r="D41" s="66" t="s">
        <v>90</v>
      </c>
      <c r="E41" s="38" t="s">
        <v>23</v>
      </c>
      <c r="F41" s="55">
        <v>2</v>
      </c>
      <c r="G41" s="54">
        <v>578.97</v>
      </c>
      <c r="H41" s="54"/>
      <c r="I41" s="54"/>
      <c r="J41" s="71"/>
    </row>
    <row r="42" spans="1:10" ht="22.5" customHeight="1">
      <c r="A42" s="53">
        <v>40</v>
      </c>
      <c r="B42" s="143" t="s">
        <v>91</v>
      </c>
      <c r="C42" s="53" t="s">
        <v>56</v>
      </c>
      <c r="D42" s="143" t="s">
        <v>92</v>
      </c>
      <c r="E42" s="53" t="s">
        <v>23</v>
      </c>
      <c r="F42" s="53">
        <v>2</v>
      </c>
      <c r="G42" s="54">
        <v>321.64999999999998</v>
      </c>
      <c r="H42" s="54"/>
      <c r="I42" s="54"/>
      <c r="J42" s="69"/>
    </row>
    <row r="43" spans="1:10" ht="22.5" customHeight="1">
      <c r="A43" s="53">
        <v>41</v>
      </c>
      <c r="B43" s="144"/>
      <c r="C43" s="53" t="s">
        <v>93</v>
      </c>
      <c r="D43" s="144"/>
      <c r="E43" s="53" t="s">
        <v>23</v>
      </c>
      <c r="F43" s="53">
        <v>2</v>
      </c>
      <c r="G43" s="54">
        <v>192.99</v>
      </c>
      <c r="H43" s="54"/>
      <c r="I43" s="54"/>
      <c r="J43" s="69"/>
    </row>
    <row r="44" spans="1:10" ht="22.5" customHeight="1">
      <c r="A44" s="53">
        <v>42</v>
      </c>
      <c r="B44" s="144"/>
      <c r="C44" s="53" t="s">
        <v>94</v>
      </c>
      <c r="D44" s="144"/>
      <c r="E44" s="53" t="s">
        <v>23</v>
      </c>
      <c r="F44" s="53">
        <v>2</v>
      </c>
      <c r="G44" s="54">
        <v>643.29999999999995</v>
      </c>
      <c r="H44" s="54"/>
      <c r="I44" s="54"/>
      <c r="J44" s="69"/>
    </row>
    <row r="45" spans="1:10" ht="22.5" customHeight="1">
      <c r="A45" s="53">
        <v>43</v>
      </c>
      <c r="B45" s="145"/>
      <c r="C45" s="65" t="s">
        <v>95</v>
      </c>
      <c r="D45" s="145"/>
      <c r="E45" s="53" t="s">
        <v>23</v>
      </c>
      <c r="F45" s="53">
        <v>2</v>
      </c>
      <c r="G45" s="54">
        <v>771.96</v>
      </c>
      <c r="H45" s="54"/>
      <c r="I45" s="54"/>
      <c r="J45" s="69"/>
    </row>
    <row r="46" spans="1:10" ht="22.5" customHeight="1">
      <c r="A46" s="53">
        <v>44</v>
      </c>
      <c r="B46" s="133" t="s">
        <v>96</v>
      </c>
      <c r="C46" s="66" t="s">
        <v>97</v>
      </c>
      <c r="D46" s="133" t="s">
        <v>98</v>
      </c>
      <c r="E46" s="66" t="s">
        <v>23</v>
      </c>
      <c r="F46" s="66">
        <v>4</v>
      </c>
      <c r="G46" s="54">
        <v>192.99</v>
      </c>
      <c r="H46" s="54"/>
      <c r="I46" s="54"/>
      <c r="J46" s="69"/>
    </row>
    <row r="47" spans="1:10" ht="22.5" customHeight="1">
      <c r="A47" s="53">
        <v>45</v>
      </c>
      <c r="B47" s="133"/>
      <c r="C47" s="66" t="s">
        <v>99</v>
      </c>
      <c r="D47" s="133"/>
      <c r="E47" s="66" t="s">
        <v>23</v>
      </c>
      <c r="F47" s="66">
        <v>4</v>
      </c>
      <c r="G47" s="54">
        <v>321.64999999999998</v>
      </c>
      <c r="H47" s="54"/>
      <c r="I47" s="54"/>
      <c r="J47" s="69"/>
    </row>
    <row r="48" spans="1:10" ht="22.5" customHeight="1">
      <c r="A48" s="53">
        <v>46</v>
      </c>
      <c r="B48" s="133"/>
      <c r="C48" s="66" t="s">
        <v>100</v>
      </c>
      <c r="D48" s="133"/>
      <c r="E48" s="66" t="s">
        <v>23</v>
      </c>
      <c r="F48" s="66">
        <v>4</v>
      </c>
      <c r="G48" s="54">
        <v>321.64999999999998</v>
      </c>
      <c r="H48" s="54"/>
      <c r="I48" s="54"/>
      <c r="J48" s="69"/>
    </row>
    <row r="49" spans="1:10" ht="22.5" customHeight="1">
      <c r="A49" s="53">
        <v>47</v>
      </c>
      <c r="B49" s="133"/>
      <c r="C49" s="66" t="s">
        <v>95</v>
      </c>
      <c r="D49" s="133"/>
      <c r="E49" s="66" t="s">
        <v>23</v>
      </c>
      <c r="F49" s="66">
        <v>4</v>
      </c>
      <c r="G49" s="54">
        <v>771.96</v>
      </c>
      <c r="H49" s="54"/>
      <c r="I49" s="54"/>
      <c r="J49" s="69"/>
    </row>
    <row r="50" spans="1:10" ht="22.5" customHeight="1">
      <c r="A50" s="53">
        <v>48</v>
      </c>
      <c r="B50" s="135" t="s">
        <v>101</v>
      </c>
      <c r="C50" s="53" t="s">
        <v>102</v>
      </c>
      <c r="D50" s="135" t="s">
        <v>103</v>
      </c>
      <c r="E50" s="66" t="s">
        <v>23</v>
      </c>
      <c r="F50" s="66">
        <v>1</v>
      </c>
      <c r="G50" s="54">
        <v>321.64999999999998</v>
      </c>
      <c r="H50" s="54"/>
      <c r="I50" s="54"/>
      <c r="J50" s="69"/>
    </row>
    <row r="51" spans="1:10" ht="22.5" customHeight="1">
      <c r="A51" s="53">
        <v>49</v>
      </c>
      <c r="B51" s="136"/>
      <c r="C51" s="66" t="s">
        <v>104</v>
      </c>
      <c r="D51" s="136"/>
      <c r="E51" s="66" t="s">
        <v>23</v>
      </c>
      <c r="F51" s="66">
        <v>1</v>
      </c>
      <c r="G51" s="54">
        <v>321.64999999999998</v>
      </c>
      <c r="H51" s="54"/>
      <c r="I51" s="54"/>
      <c r="J51" s="69"/>
    </row>
    <row r="52" spans="1:10" ht="22.5" customHeight="1">
      <c r="A52" s="53">
        <v>50</v>
      </c>
      <c r="B52" s="137"/>
      <c r="C52" s="66" t="s">
        <v>105</v>
      </c>
      <c r="D52" s="137"/>
      <c r="E52" s="66" t="s">
        <v>23</v>
      </c>
      <c r="F52" s="66">
        <v>1</v>
      </c>
      <c r="G52" s="54">
        <v>192.99</v>
      </c>
      <c r="H52" s="54"/>
      <c r="I52" s="54"/>
      <c r="J52" s="69"/>
    </row>
    <row r="53" spans="1:10" ht="22.5" customHeight="1">
      <c r="A53" s="53">
        <v>51</v>
      </c>
      <c r="B53" s="133" t="s">
        <v>106</v>
      </c>
      <c r="C53" s="66" t="s">
        <v>107</v>
      </c>
      <c r="D53" s="133" t="s">
        <v>103</v>
      </c>
      <c r="E53" s="66" t="s">
        <v>23</v>
      </c>
      <c r="F53" s="66">
        <v>1</v>
      </c>
      <c r="G53" s="54">
        <v>900.62</v>
      </c>
      <c r="H53" s="54"/>
      <c r="I53" s="54"/>
      <c r="J53" s="69"/>
    </row>
    <row r="54" spans="1:10" ht="22.5" customHeight="1">
      <c r="A54" s="53">
        <v>52</v>
      </c>
      <c r="B54" s="133"/>
      <c r="C54" s="66" t="s">
        <v>56</v>
      </c>
      <c r="D54" s="133"/>
      <c r="E54" s="66" t="s">
        <v>23</v>
      </c>
      <c r="F54" s="66">
        <v>1</v>
      </c>
      <c r="G54" s="54">
        <v>514.64</v>
      </c>
      <c r="H54" s="54"/>
      <c r="I54" s="54"/>
      <c r="J54" s="69"/>
    </row>
    <row r="55" spans="1:10" ht="22.5" customHeight="1">
      <c r="A55" s="53">
        <v>53</v>
      </c>
      <c r="B55" s="133"/>
      <c r="C55" s="66" t="s">
        <v>108</v>
      </c>
      <c r="D55" s="133"/>
      <c r="E55" s="66" t="s">
        <v>23</v>
      </c>
      <c r="F55" s="66">
        <v>1</v>
      </c>
      <c r="G55" s="54">
        <v>192.99</v>
      </c>
      <c r="H55" s="54"/>
      <c r="I55" s="54"/>
      <c r="J55" s="69"/>
    </row>
    <row r="56" spans="1:10" ht="22.5" customHeight="1">
      <c r="A56" s="53">
        <v>54</v>
      </c>
      <c r="B56" s="133"/>
      <c r="C56" s="66" t="s">
        <v>109</v>
      </c>
      <c r="D56" s="133"/>
      <c r="E56" s="66" t="s">
        <v>23</v>
      </c>
      <c r="F56" s="66">
        <v>1</v>
      </c>
      <c r="G56" s="54">
        <v>128.66</v>
      </c>
      <c r="H56" s="54"/>
      <c r="I56" s="54"/>
      <c r="J56" s="69"/>
    </row>
    <row r="57" spans="1:10" ht="22.5" customHeight="1">
      <c r="A57" s="53">
        <v>55</v>
      </c>
      <c r="B57" s="135" t="s">
        <v>110</v>
      </c>
      <c r="C57" s="53" t="s">
        <v>111</v>
      </c>
      <c r="D57" s="143" t="s">
        <v>112</v>
      </c>
      <c r="E57" s="53" t="s">
        <v>23</v>
      </c>
      <c r="F57" s="53">
        <v>2</v>
      </c>
      <c r="G57" s="54">
        <v>321.64999999999998</v>
      </c>
      <c r="H57" s="54"/>
      <c r="I57" s="54"/>
      <c r="J57" s="69"/>
    </row>
    <row r="58" spans="1:10" ht="22.5" customHeight="1">
      <c r="A58" s="53">
        <v>56</v>
      </c>
      <c r="B58" s="136"/>
      <c r="C58" s="53" t="s">
        <v>105</v>
      </c>
      <c r="D58" s="144"/>
      <c r="E58" s="53" t="s">
        <v>23</v>
      </c>
      <c r="F58" s="53">
        <v>2</v>
      </c>
      <c r="G58" s="54">
        <v>192.99</v>
      </c>
      <c r="H58" s="54"/>
      <c r="I58" s="54"/>
      <c r="J58" s="69"/>
    </row>
    <row r="59" spans="1:10" ht="22.5" customHeight="1">
      <c r="A59" s="53">
        <v>57</v>
      </c>
      <c r="B59" s="136"/>
      <c r="C59" s="53" t="s">
        <v>113</v>
      </c>
      <c r="D59" s="144"/>
      <c r="E59" s="53" t="s">
        <v>23</v>
      </c>
      <c r="F59" s="53">
        <v>2</v>
      </c>
      <c r="G59" s="54">
        <v>192.99</v>
      </c>
      <c r="H59" s="54"/>
      <c r="I59" s="54"/>
      <c r="J59" s="69"/>
    </row>
    <row r="60" spans="1:10" ht="22.5" customHeight="1">
      <c r="A60" s="53">
        <v>58</v>
      </c>
      <c r="B60" s="137"/>
      <c r="C60" s="53" t="s">
        <v>114</v>
      </c>
      <c r="D60" s="145"/>
      <c r="E60" s="53" t="s">
        <v>23</v>
      </c>
      <c r="F60" s="53">
        <v>2</v>
      </c>
      <c r="G60" s="54">
        <v>128.66</v>
      </c>
      <c r="H60" s="54"/>
      <c r="I60" s="54"/>
      <c r="J60" s="69"/>
    </row>
    <row r="61" spans="1:10" ht="22.5" customHeight="1">
      <c r="A61" s="53">
        <v>59</v>
      </c>
      <c r="B61" s="136" t="s">
        <v>115</v>
      </c>
      <c r="C61" s="53" t="s">
        <v>116</v>
      </c>
      <c r="D61" s="144" t="s">
        <v>117</v>
      </c>
      <c r="E61" s="53" t="s">
        <v>23</v>
      </c>
      <c r="F61" s="53">
        <v>1</v>
      </c>
      <c r="G61" s="54">
        <v>128.66</v>
      </c>
      <c r="H61" s="54"/>
      <c r="I61" s="54"/>
      <c r="J61" s="69"/>
    </row>
    <row r="62" spans="1:10" ht="22.5" customHeight="1">
      <c r="A62" s="53">
        <v>60</v>
      </c>
      <c r="B62" s="137"/>
      <c r="C62" s="53" t="s">
        <v>118</v>
      </c>
      <c r="D62" s="145"/>
      <c r="E62" s="53" t="s">
        <v>23</v>
      </c>
      <c r="F62" s="53">
        <v>1</v>
      </c>
      <c r="G62" s="54">
        <v>128.66</v>
      </c>
      <c r="H62" s="54"/>
      <c r="I62" s="54"/>
      <c r="J62" s="69"/>
    </row>
    <row r="63" spans="1:10" ht="22.5" customHeight="1">
      <c r="A63" s="53">
        <v>61</v>
      </c>
      <c r="B63" s="139" t="s">
        <v>119</v>
      </c>
      <c r="C63" s="53" t="s">
        <v>56</v>
      </c>
      <c r="D63" s="139" t="s">
        <v>120</v>
      </c>
      <c r="E63" s="53" t="s">
        <v>23</v>
      </c>
      <c r="F63" s="53">
        <v>1</v>
      </c>
      <c r="G63" s="54">
        <v>514.64</v>
      </c>
      <c r="H63" s="54"/>
      <c r="I63" s="54"/>
      <c r="J63" s="54"/>
    </row>
    <row r="64" spans="1:10" ht="22.5" customHeight="1">
      <c r="A64" s="53">
        <v>62</v>
      </c>
      <c r="B64" s="139"/>
      <c r="C64" s="53" t="s">
        <v>108</v>
      </c>
      <c r="D64" s="139"/>
      <c r="E64" s="53" t="s">
        <v>23</v>
      </c>
      <c r="F64" s="53">
        <v>1</v>
      </c>
      <c r="G64" s="54">
        <v>192.99</v>
      </c>
      <c r="H64" s="54"/>
      <c r="I64" s="54"/>
      <c r="J64" s="54"/>
    </row>
    <row r="65" spans="1:10" ht="22.5" customHeight="1">
      <c r="A65" s="53">
        <v>63</v>
      </c>
      <c r="B65" s="139"/>
      <c r="C65" s="53" t="s">
        <v>121</v>
      </c>
      <c r="D65" s="139"/>
      <c r="E65" s="53" t="s">
        <v>23</v>
      </c>
      <c r="F65" s="53">
        <v>1</v>
      </c>
      <c r="G65" s="54">
        <v>321.64999999999998</v>
      </c>
      <c r="H65" s="54"/>
      <c r="I65" s="54"/>
      <c r="J65" s="54"/>
    </row>
    <row r="66" spans="1:10" ht="22.5" customHeight="1">
      <c r="A66" s="53">
        <v>64</v>
      </c>
      <c r="B66" s="139"/>
      <c r="C66" s="53" t="s">
        <v>21</v>
      </c>
      <c r="D66" s="139"/>
      <c r="E66" s="53" t="s">
        <v>23</v>
      </c>
      <c r="F66" s="53">
        <v>1</v>
      </c>
      <c r="G66" s="54">
        <v>321.64999999999998</v>
      </c>
      <c r="H66" s="54"/>
      <c r="I66" s="54"/>
      <c r="J66" s="54"/>
    </row>
    <row r="67" spans="1:10" ht="22.5" customHeight="1">
      <c r="A67" s="53">
        <v>65</v>
      </c>
      <c r="B67" s="133" t="s">
        <v>122</v>
      </c>
      <c r="C67" s="66" t="s">
        <v>123</v>
      </c>
      <c r="D67" s="133" t="s">
        <v>124</v>
      </c>
      <c r="E67" s="66" t="s">
        <v>23</v>
      </c>
      <c r="F67" s="66">
        <v>6</v>
      </c>
      <c r="G67" s="54">
        <v>64.33</v>
      </c>
      <c r="H67" s="54"/>
      <c r="I67" s="54"/>
      <c r="J67" s="69"/>
    </row>
    <row r="68" spans="1:10" ht="22.5" customHeight="1">
      <c r="A68" s="53">
        <v>66</v>
      </c>
      <c r="B68" s="133"/>
      <c r="C68" s="66" t="s">
        <v>125</v>
      </c>
      <c r="D68" s="133"/>
      <c r="E68" s="66" t="s">
        <v>23</v>
      </c>
      <c r="F68" s="66">
        <v>6</v>
      </c>
      <c r="G68" s="54">
        <v>643.29999999999995</v>
      </c>
      <c r="H68" s="54"/>
      <c r="I68" s="54"/>
      <c r="J68" s="69"/>
    </row>
    <row r="69" spans="1:10" ht="22.5" customHeight="1">
      <c r="A69" s="53">
        <v>67</v>
      </c>
      <c r="B69" s="133"/>
      <c r="C69" s="66" t="s">
        <v>126</v>
      </c>
      <c r="D69" s="133"/>
      <c r="E69" s="66" t="s">
        <v>23</v>
      </c>
      <c r="F69" s="66">
        <v>6</v>
      </c>
      <c r="G69" s="54">
        <v>128.66</v>
      </c>
      <c r="H69" s="54"/>
      <c r="I69" s="54"/>
      <c r="J69" s="69"/>
    </row>
    <row r="70" spans="1:10" ht="22.5" customHeight="1">
      <c r="A70" s="53">
        <v>68</v>
      </c>
      <c r="B70" s="133"/>
      <c r="C70" s="66" t="s">
        <v>127</v>
      </c>
      <c r="D70" s="133"/>
      <c r="E70" s="66" t="s">
        <v>23</v>
      </c>
      <c r="F70" s="66">
        <v>6</v>
      </c>
      <c r="G70" s="54">
        <v>128.66</v>
      </c>
      <c r="H70" s="54"/>
      <c r="I70" s="54"/>
      <c r="J70" s="69"/>
    </row>
    <row r="71" spans="1:10" ht="36" customHeight="1">
      <c r="A71" s="53">
        <v>69</v>
      </c>
      <c r="B71" s="133" t="s">
        <v>128</v>
      </c>
      <c r="C71" s="66" t="s">
        <v>129</v>
      </c>
      <c r="D71" s="133" t="s">
        <v>130</v>
      </c>
      <c r="E71" s="66" t="s">
        <v>23</v>
      </c>
      <c r="F71" s="66">
        <v>6</v>
      </c>
      <c r="G71" s="54">
        <v>32.17</v>
      </c>
      <c r="H71" s="54"/>
      <c r="I71" s="54"/>
      <c r="J71" s="69"/>
    </row>
    <row r="72" spans="1:10" ht="36" customHeight="1">
      <c r="A72" s="53">
        <v>70</v>
      </c>
      <c r="B72" s="133"/>
      <c r="C72" s="66" t="s">
        <v>123</v>
      </c>
      <c r="D72" s="133"/>
      <c r="E72" s="66" t="s">
        <v>23</v>
      </c>
      <c r="F72" s="66">
        <v>6</v>
      </c>
      <c r="G72" s="54">
        <v>64.33</v>
      </c>
      <c r="H72" s="54"/>
      <c r="I72" s="54"/>
      <c r="J72" s="69"/>
    </row>
    <row r="73" spans="1:10" ht="36" customHeight="1">
      <c r="A73" s="53">
        <v>71</v>
      </c>
      <c r="B73" s="133"/>
      <c r="C73" s="66" t="s">
        <v>125</v>
      </c>
      <c r="D73" s="133"/>
      <c r="E73" s="66" t="s">
        <v>23</v>
      </c>
      <c r="F73" s="66">
        <v>6</v>
      </c>
      <c r="G73" s="54">
        <v>643.29999999999995</v>
      </c>
      <c r="H73" s="54"/>
      <c r="I73" s="54"/>
      <c r="J73" s="69"/>
    </row>
    <row r="74" spans="1:10" ht="36" customHeight="1">
      <c r="A74" s="53">
        <v>72</v>
      </c>
      <c r="B74" s="133" t="s">
        <v>131</v>
      </c>
      <c r="C74" s="66" t="s">
        <v>123</v>
      </c>
      <c r="D74" s="133" t="s">
        <v>132</v>
      </c>
      <c r="E74" s="66" t="s">
        <v>23</v>
      </c>
      <c r="F74" s="66">
        <v>4</v>
      </c>
      <c r="G74" s="54">
        <v>64.33</v>
      </c>
      <c r="H74" s="54"/>
      <c r="I74" s="54"/>
      <c r="J74" s="69"/>
    </row>
    <row r="75" spans="1:10" ht="36" customHeight="1">
      <c r="A75" s="53">
        <v>73</v>
      </c>
      <c r="B75" s="133"/>
      <c r="C75" s="66" t="s">
        <v>126</v>
      </c>
      <c r="D75" s="133"/>
      <c r="E75" s="66" t="s">
        <v>23</v>
      </c>
      <c r="F75" s="66">
        <v>4</v>
      </c>
      <c r="G75" s="54">
        <v>128.66</v>
      </c>
      <c r="H75" s="54"/>
      <c r="I75" s="54"/>
      <c r="J75" s="69"/>
    </row>
    <row r="76" spans="1:10" ht="36" customHeight="1">
      <c r="A76" s="53">
        <v>74</v>
      </c>
      <c r="B76" s="133"/>
      <c r="C76" s="66" t="s">
        <v>125</v>
      </c>
      <c r="D76" s="133"/>
      <c r="E76" s="66" t="s">
        <v>23</v>
      </c>
      <c r="F76" s="66">
        <v>4</v>
      </c>
      <c r="G76" s="54">
        <v>643.29999999999995</v>
      </c>
      <c r="H76" s="54"/>
      <c r="I76" s="54"/>
      <c r="J76" s="69"/>
    </row>
    <row r="77" spans="1:10" ht="22.5" customHeight="1">
      <c r="A77" s="53">
        <v>75</v>
      </c>
      <c r="B77" s="133" t="s">
        <v>133</v>
      </c>
      <c r="C77" s="66" t="s">
        <v>123</v>
      </c>
      <c r="D77" s="133" t="s">
        <v>134</v>
      </c>
      <c r="E77" s="66" t="s">
        <v>23</v>
      </c>
      <c r="F77" s="66">
        <v>3</v>
      </c>
      <c r="G77" s="54">
        <v>64.33</v>
      </c>
      <c r="H77" s="54"/>
      <c r="I77" s="54"/>
      <c r="J77" s="69"/>
    </row>
    <row r="78" spans="1:10" ht="22.5" customHeight="1">
      <c r="A78" s="53">
        <v>76</v>
      </c>
      <c r="B78" s="133"/>
      <c r="C78" s="66" t="s">
        <v>126</v>
      </c>
      <c r="D78" s="133"/>
      <c r="E78" s="66" t="s">
        <v>23</v>
      </c>
      <c r="F78" s="66">
        <v>3</v>
      </c>
      <c r="G78" s="54">
        <v>128.66</v>
      </c>
      <c r="H78" s="54"/>
      <c r="I78" s="54"/>
      <c r="J78" s="69"/>
    </row>
    <row r="79" spans="1:10" ht="22.5" customHeight="1">
      <c r="A79" s="53">
        <v>77</v>
      </c>
      <c r="B79" s="133"/>
      <c r="C79" s="66" t="s">
        <v>135</v>
      </c>
      <c r="D79" s="133"/>
      <c r="E79" s="66" t="s">
        <v>23</v>
      </c>
      <c r="F79" s="66">
        <v>3</v>
      </c>
      <c r="G79" s="54">
        <v>257.32</v>
      </c>
      <c r="H79" s="54"/>
      <c r="I79" s="54"/>
      <c r="J79" s="69"/>
    </row>
    <row r="80" spans="1:10" ht="22.5" customHeight="1">
      <c r="A80" s="53">
        <v>78</v>
      </c>
      <c r="B80" s="133"/>
      <c r="C80" s="66" t="s">
        <v>136</v>
      </c>
      <c r="D80" s="133"/>
      <c r="E80" s="66" t="s">
        <v>23</v>
      </c>
      <c r="F80" s="66">
        <v>3</v>
      </c>
      <c r="G80" s="54">
        <v>192.99</v>
      </c>
      <c r="H80" s="54"/>
      <c r="I80" s="54"/>
      <c r="J80" s="69"/>
    </row>
    <row r="81" spans="1:10" ht="22.5" customHeight="1">
      <c r="A81" s="53">
        <v>79</v>
      </c>
      <c r="B81" s="133"/>
      <c r="C81" s="66" t="s">
        <v>137</v>
      </c>
      <c r="D81" s="133"/>
      <c r="E81" s="66" t="s">
        <v>23</v>
      </c>
      <c r="F81" s="66">
        <v>3</v>
      </c>
      <c r="G81" s="54">
        <v>160.83000000000001</v>
      </c>
      <c r="H81" s="54"/>
      <c r="I81" s="54"/>
      <c r="J81" s="69"/>
    </row>
    <row r="82" spans="1:10" ht="30" customHeight="1">
      <c r="A82" s="53">
        <v>80</v>
      </c>
      <c r="B82" s="133" t="s">
        <v>138</v>
      </c>
      <c r="C82" s="66" t="s">
        <v>139</v>
      </c>
      <c r="D82" s="133" t="s">
        <v>140</v>
      </c>
      <c r="E82" s="66" t="s">
        <v>23</v>
      </c>
      <c r="F82" s="66">
        <v>4</v>
      </c>
      <c r="G82" s="54">
        <v>64.33</v>
      </c>
      <c r="H82" s="54"/>
      <c r="I82" s="54"/>
      <c r="J82" s="69"/>
    </row>
    <row r="83" spans="1:10" ht="30" customHeight="1">
      <c r="A83" s="53">
        <v>81</v>
      </c>
      <c r="B83" s="133"/>
      <c r="C83" s="66" t="s">
        <v>141</v>
      </c>
      <c r="D83" s="133"/>
      <c r="E83" s="66" t="s">
        <v>23</v>
      </c>
      <c r="F83" s="66">
        <v>4</v>
      </c>
      <c r="G83" s="54">
        <v>160.83000000000001</v>
      </c>
      <c r="H83" s="54"/>
      <c r="I83" s="54"/>
      <c r="J83" s="69"/>
    </row>
    <row r="84" spans="1:10" ht="30" customHeight="1">
      <c r="A84" s="53">
        <v>82</v>
      </c>
      <c r="B84" s="133"/>
      <c r="C84" s="66" t="s">
        <v>142</v>
      </c>
      <c r="D84" s="133"/>
      <c r="E84" s="66" t="s">
        <v>23</v>
      </c>
      <c r="F84" s="66">
        <v>4</v>
      </c>
      <c r="G84" s="54">
        <v>128.66</v>
      </c>
      <c r="H84" s="54"/>
      <c r="I84" s="54"/>
      <c r="J84" s="69"/>
    </row>
    <row r="85" spans="1:10" ht="30" customHeight="1">
      <c r="A85" s="53">
        <v>83</v>
      </c>
      <c r="B85" s="133"/>
      <c r="C85" s="66" t="s">
        <v>143</v>
      </c>
      <c r="D85" s="133"/>
      <c r="E85" s="66" t="s">
        <v>23</v>
      </c>
      <c r="F85" s="66">
        <v>4</v>
      </c>
      <c r="G85" s="54">
        <v>128.66</v>
      </c>
      <c r="H85" s="54"/>
      <c r="I85" s="54"/>
      <c r="J85" s="69"/>
    </row>
    <row r="86" spans="1:10" ht="22.5" customHeight="1">
      <c r="A86" s="53">
        <v>84</v>
      </c>
      <c r="B86" s="133" t="s">
        <v>144</v>
      </c>
      <c r="C86" s="66" t="s">
        <v>145</v>
      </c>
      <c r="D86" s="133" t="s">
        <v>146</v>
      </c>
      <c r="E86" s="66" t="s">
        <v>23</v>
      </c>
      <c r="F86" s="66">
        <v>1</v>
      </c>
      <c r="G86" s="54">
        <v>257.32</v>
      </c>
      <c r="H86" s="54"/>
      <c r="I86" s="54"/>
      <c r="J86" s="69"/>
    </row>
    <row r="87" spans="1:10" ht="22.5" customHeight="1">
      <c r="A87" s="53">
        <v>85</v>
      </c>
      <c r="B87" s="133"/>
      <c r="C87" s="66" t="s">
        <v>147</v>
      </c>
      <c r="D87" s="133"/>
      <c r="E87" s="66" t="s">
        <v>23</v>
      </c>
      <c r="F87" s="66">
        <v>1</v>
      </c>
      <c r="G87" s="54">
        <v>257.32</v>
      </c>
      <c r="H87" s="54"/>
      <c r="I87" s="54"/>
      <c r="J87" s="69"/>
    </row>
    <row r="88" spans="1:10" ht="22.5" customHeight="1">
      <c r="A88" s="53">
        <v>86</v>
      </c>
      <c r="B88" s="133"/>
      <c r="C88" s="66" t="s">
        <v>126</v>
      </c>
      <c r="D88" s="133"/>
      <c r="E88" s="66" t="s">
        <v>23</v>
      </c>
      <c r="F88" s="66">
        <v>1</v>
      </c>
      <c r="G88" s="54">
        <v>128.66</v>
      </c>
      <c r="H88" s="54"/>
      <c r="I88" s="54"/>
      <c r="J88" s="69"/>
    </row>
    <row r="89" spans="1:10" ht="24" customHeight="1">
      <c r="A89" s="53">
        <v>87</v>
      </c>
      <c r="B89" s="133"/>
      <c r="C89" s="66" t="s">
        <v>143</v>
      </c>
      <c r="D89" s="133"/>
      <c r="E89" s="66" t="s">
        <v>23</v>
      </c>
      <c r="F89" s="66">
        <v>1</v>
      </c>
      <c r="G89" s="54">
        <v>128.66</v>
      </c>
      <c r="H89" s="54"/>
      <c r="I89" s="54"/>
      <c r="J89" s="69"/>
    </row>
    <row r="90" spans="1:10" ht="23.1" customHeight="1">
      <c r="A90" s="53">
        <v>88</v>
      </c>
      <c r="B90" s="133" t="s">
        <v>148</v>
      </c>
      <c r="C90" s="66" t="s">
        <v>149</v>
      </c>
      <c r="D90" s="133" t="s">
        <v>150</v>
      </c>
      <c r="E90" s="66" t="s">
        <v>23</v>
      </c>
      <c r="F90" s="55">
        <v>3</v>
      </c>
      <c r="G90" s="54">
        <v>643.29999999999995</v>
      </c>
      <c r="H90" s="54"/>
      <c r="I90" s="54"/>
      <c r="J90" s="71"/>
    </row>
    <row r="91" spans="1:10" ht="23.1" customHeight="1">
      <c r="A91" s="53">
        <v>89</v>
      </c>
      <c r="B91" s="133"/>
      <c r="C91" s="55" t="s">
        <v>151</v>
      </c>
      <c r="D91" s="133"/>
      <c r="E91" s="66" t="s">
        <v>23</v>
      </c>
      <c r="F91" s="55">
        <v>3</v>
      </c>
      <c r="G91" s="54">
        <v>32.17</v>
      </c>
      <c r="H91" s="54"/>
      <c r="I91" s="54"/>
      <c r="J91" s="71"/>
    </row>
    <row r="92" spans="1:10" ht="22.5" customHeight="1">
      <c r="A92" s="53">
        <v>90</v>
      </c>
      <c r="B92" s="139" t="s">
        <v>152</v>
      </c>
      <c r="C92" s="53" t="s">
        <v>153</v>
      </c>
      <c r="D92" s="139" t="s">
        <v>154</v>
      </c>
      <c r="E92" s="53" t="s">
        <v>23</v>
      </c>
      <c r="F92" s="53">
        <v>2</v>
      </c>
      <c r="G92" s="54">
        <v>450.31</v>
      </c>
      <c r="H92" s="54"/>
      <c r="I92" s="54"/>
      <c r="J92" s="69"/>
    </row>
    <row r="93" spans="1:10" ht="22.5" customHeight="1">
      <c r="A93" s="53">
        <v>91</v>
      </c>
      <c r="B93" s="139"/>
      <c r="C93" s="53" t="s">
        <v>105</v>
      </c>
      <c r="D93" s="139"/>
      <c r="E93" s="53" t="s">
        <v>23</v>
      </c>
      <c r="F93" s="53">
        <v>2</v>
      </c>
      <c r="G93" s="54">
        <v>192.99</v>
      </c>
      <c r="H93" s="54"/>
      <c r="I93" s="54"/>
      <c r="J93" s="69"/>
    </row>
    <row r="94" spans="1:10" ht="22.5" customHeight="1">
      <c r="A94" s="53">
        <v>92</v>
      </c>
      <c r="B94" s="139"/>
      <c r="C94" s="53" t="s">
        <v>155</v>
      </c>
      <c r="D94" s="139"/>
      <c r="E94" s="53" t="s">
        <v>23</v>
      </c>
      <c r="F94" s="53">
        <v>2</v>
      </c>
      <c r="G94" s="54">
        <v>192.99</v>
      </c>
      <c r="H94" s="54"/>
      <c r="I94" s="54"/>
      <c r="J94" s="69"/>
    </row>
    <row r="95" spans="1:10" ht="22.5" customHeight="1">
      <c r="A95" s="53">
        <v>93</v>
      </c>
      <c r="B95" s="139"/>
      <c r="C95" s="53" t="s">
        <v>156</v>
      </c>
      <c r="D95" s="139"/>
      <c r="E95" s="53" t="s">
        <v>23</v>
      </c>
      <c r="F95" s="53">
        <v>2</v>
      </c>
      <c r="G95" s="54">
        <v>192.99</v>
      </c>
      <c r="H95" s="54"/>
      <c r="I95" s="54"/>
      <c r="J95" s="69"/>
    </row>
    <row r="96" spans="1:10" ht="29.55" customHeight="1">
      <c r="A96" s="53">
        <v>94</v>
      </c>
      <c r="B96" s="143" t="s">
        <v>157</v>
      </c>
      <c r="C96" s="53" t="s">
        <v>158</v>
      </c>
      <c r="D96" s="140" t="s">
        <v>159</v>
      </c>
      <c r="E96" s="53" t="s">
        <v>23</v>
      </c>
      <c r="F96" s="53">
        <v>1</v>
      </c>
      <c r="G96" s="54">
        <v>450.31</v>
      </c>
      <c r="H96" s="54"/>
      <c r="I96" s="54"/>
      <c r="J96" s="69"/>
    </row>
    <row r="97" spans="1:10" ht="29.55" customHeight="1">
      <c r="A97" s="53">
        <v>95</v>
      </c>
      <c r="B97" s="144"/>
      <c r="C97" s="53" t="s">
        <v>160</v>
      </c>
      <c r="D97" s="141"/>
      <c r="E97" s="53" t="s">
        <v>23</v>
      </c>
      <c r="F97" s="53">
        <v>1</v>
      </c>
      <c r="G97" s="54">
        <v>385.98</v>
      </c>
      <c r="H97" s="54"/>
      <c r="I97" s="54"/>
      <c r="J97" s="69"/>
    </row>
    <row r="98" spans="1:10" ht="29.55" customHeight="1">
      <c r="A98" s="53">
        <v>96</v>
      </c>
      <c r="B98" s="144"/>
      <c r="C98" s="53" t="s">
        <v>105</v>
      </c>
      <c r="D98" s="141"/>
      <c r="E98" s="53" t="s">
        <v>23</v>
      </c>
      <c r="F98" s="53">
        <v>1</v>
      </c>
      <c r="G98" s="54">
        <v>192.99</v>
      </c>
      <c r="H98" s="54"/>
      <c r="I98" s="54"/>
      <c r="J98" s="69"/>
    </row>
    <row r="99" spans="1:10" ht="29.55" customHeight="1">
      <c r="A99" s="53">
        <v>97</v>
      </c>
      <c r="B99" s="145"/>
      <c r="C99" s="53" t="s">
        <v>113</v>
      </c>
      <c r="D99" s="142"/>
      <c r="E99" s="53" t="s">
        <v>23</v>
      </c>
      <c r="F99" s="53">
        <v>1</v>
      </c>
      <c r="G99" s="54">
        <v>192.99</v>
      </c>
      <c r="H99" s="54"/>
      <c r="I99" s="54"/>
      <c r="J99" s="69"/>
    </row>
    <row r="100" spans="1:10" ht="31.05" customHeight="1">
      <c r="A100" s="53">
        <v>98</v>
      </c>
      <c r="B100" s="66" t="s">
        <v>161</v>
      </c>
      <c r="C100" s="55" t="s">
        <v>56</v>
      </c>
      <c r="D100" s="66" t="s">
        <v>162</v>
      </c>
      <c r="E100" s="66" t="s">
        <v>23</v>
      </c>
      <c r="F100" s="66">
        <v>2</v>
      </c>
      <c r="G100" s="54">
        <v>514.64</v>
      </c>
      <c r="H100" s="54"/>
      <c r="I100" s="54"/>
      <c r="J100" s="71"/>
    </row>
    <row r="101" spans="1:10" ht="22.5" customHeight="1">
      <c r="A101" s="53">
        <v>99</v>
      </c>
      <c r="B101" s="133" t="s">
        <v>163</v>
      </c>
      <c r="C101" s="55" t="s">
        <v>164</v>
      </c>
      <c r="D101" s="133" t="s">
        <v>165</v>
      </c>
      <c r="E101" s="66" t="s">
        <v>23</v>
      </c>
      <c r="F101" s="55">
        <v>2</v>
      </c>
      <c r="G101" s="54">
        <v>192.99</v>
      </c>
      <c r="H101" s="54"/>
      <c r="I101" s="54"/>
      <c r="J101" s="71"/>
    </row>
    <row r="102" spans="1:10" ht="22.5" customHeight="1">
      <c r="A102" s="53">
        <v>100</v>
      </c>
      <c r="B102" s="133"/>
      <c r="C102" s="55" t="s">
        <v>166</v>
      </c>
      <c r="D102" s="133"/>
      <c r="E102" s="66" t="s">
        <v>23</v>
      </c>
      <c r="F102" s="55">
        <v>2</v>
      </c>
      <c r="G102" s="54">
        <v>514.64</v>
      </c>
      <c r="H102" s="54"/>
      <c r="I102" s="54"/>
      <c r="J102" s="71"/>
    </row>
    <row r="103" spans="1:10" ht="22.5" customHeight="1">
      <c r="A103" s="53">
        <v>101</v>
      </c>
      <c r="B103" s="133"/>
      <c r="C103" s="55" t="s">
        <v>167</v>
      </c>
      <c r="D103" s="133"/>
      <c r="E103" s="66" t="s">
        <v>23</v>
      </c>
      <c r="F103" s="55">
        <v>2</v>
      </c>
      <c r="G103" s="54">
        <v>514.64</v>
      </c>
      <c r="H103" s="54"/>
      <c r="I103" s="54"/>
      <c r="J103" s="71"/>
    </row>
    <row r="104" spans="1:10" ht="22.5" customHeight="1">
      <c r="A104" s="53">
        <v>102</v>
      </c>
      <c r="B104" s="133"/>
      <c r="C104" s="55" t="s">
        <v>168</v>
      </c>
      <c r="D104" s="133"/>
      <c r="E104" s="66" t="s">
        <v>23</v>
      </c>
      <c r="F104" s="55">
        <v>2</v>
      </c>
      <c r="G104" s="54">
        <v>257.32</v>
      </c>
      <c r="H104" s="54"/>
      <c r="I104" s="54"/>
      <c r="J104" s="71"/>
    </row>
    <row r="105" spans="1:10" ht="22.5" customHeight="1">
      <c r="A105" s="53">
        <v>103</v>
      </c>
      <c r="B105" s="133" t="s">
        <v>169</v>
      </c>
      <c r="C105" s="55" t="s">
        <v>170</v>
      </c>
      <c r="D105" s="133" t="s">
        <v>171</v>
      </c>
      <c r="E105" s="66" t="s">
        <v>23</v>
      </c>
      <c r="F105" s="55">
        <v>1</v>
      </c>
      <c r="G105" s="54">
        <v>964.95</v>
      </c>
      <c r="H105" s="54"/>
      <c r="I105" s="54"/>
      <c r="J105" s="71"/>
    </row>
    <row r="106" spans="1:10" ht="22.5" customHeight="1">
      <c r="A106" s="53">
        <v>104</v>
      </c>
      <c r="B106" s="133"/>
      <c r="C106" s="55" t="s">
        <v>172</v>
      </c>
      <c r="D106" s="133"/>
      <c r="E106" s="66" t="s">
        <v>23</v>
      </c>
      <c r="F106" s="55">
        <v>1</v>
      </c>
      <c r="G106" s="54">
        <v>964.95</v>
      </c>
      <c r="H106" s="54"/>
      <c r="I106" s="54"/>
      <c r="J106" s="71"/>
    </row>
    <row r="107" spans="1:10" ht="22.5" customHeight="1">
      <c r="A107" s="53">
        <v>105</v>
      </c>
      <c r="B107" s="133"/>
      <c r="C107" s="55" t="s">
        <v>173</v>
      </c>
      <c r="D107" s="133"/>
      <c r="E107" s="66" t="s">
        <v>23</v>
      </c>
      <c r="F107" s="55">
        <v>1</v>
      </c>
      <c r="G107" s="54">
        <v>1929.9</v>
      </c>
      <c r="H107" s="54"/>
      <c r="I107" s="54"/>
      <c r="J107" s="71"/>
    </row>
    <row r="108" spans="1:10" ht="37.950000000000003" customHeight="1">
      <c r="A108" s="53">
        <v>106</v>
      </c>
      <c r="B108" s="133" t="s">
        <v>174</v>
      </c>
      <c r="C108" s="55" t="s">
        <v>175</v>
      </c>
      <c r="D108" s="133" t="s">
        <v>176</v>
      </c>
      <c r="E108" s="66" t="s">
        <v>23</v>
      </c>
      <c r="F108" s="55">
        <v>2</v>
      </c>
      <c r="G108" s="54">
        <v>578.97</v>
      </c>
      <c r="H108" s="54"/>
      <c r="I108" s="54"/>
      <c r="J108" s="71"/>
    </row>
    <row r="109" spans="1:10" ht="37.950000000000003" customHeight="1">
      <c r="A109" s="53">
        <v>107</v>
      </c>
      <c r="B109" s="133"/>
      <c r="C109" s="55" t="s">
        <v>82</v>
      </c>
      <c r="D109" s="133"/>
      <c r="E109" s="66" t="s">
        <v>23</v>
      </c>
      <c r="F109" s="55">
        <v>2</v>
      </c>
      <c r="G109" s="54">
        <v>321.64999999999998</v>
      </c>
      <c r="H109" s="54"/>
      <c r="I109" s="54"/>
      <c r="J109" s="71"/>
    </row>
    <row r="110" spans="1:10" ht="24" customHeight="1">
      <c r="A110" s="53">
        <v>108</v>
      </c>
      <c r="B110" s="133" t="s">
        <v>177</v>
      </c>
      <c r="C110" s="55" t="s">
        <v>129</v>
      </c>
      <c r="D110" s="133" t="s">
        <v>178</v>
      </c>
      <c r="E110" s="66" t="s">
        <v>23</v>
      </c>
      <c r="F110" s="55">
        <v>6</v>
      </c>
      <c r="G110" s="54">
        <v>321.64999999999998</v>
      </c>
      <c r="H110" s="54"/>
      <c r="I110" s="54"/>
      <c r="J110" s="71"/>
    </row>
    <row r="111" spans="1:10" ht="24" customHeight="1">
      <c r="A111" s="53">
        <v>109</v>
      </c>
      <c r="B111" s="133"/>
      <c r="C111" s="55" t="s">
        <v>179</v>
      </c>
      <c r="D111" s="133"/>
      <c r="E111" s="66" t="s">
        <v>23</v>
      </c>
      <c r="F111" s="55">
        <v>6</v>
      </c>
      <c r="G111" s="54">
        <v>1286.5999999999999</v>
      </c>
      <c r="H111" s="54"/>
      <c r="I111" s="54"/>
      <c r="J111" s="71"/>
    </row>
    <row r="112" spans="1:10" ht="22.5" customHeight="1">
      <c r="A112" s="53">
        <v>110</v>
      </c>
      <c r="B112" s="139" t="s">
        <v>180</v>
      </c>
      <c r="C112" s="66" t="s">
        <v>56</v>
      </c>
      <c r="D112" s="133" t="s">
        <v>181</v>
      </c>
      <c r="E112" s="66" t="s">
        <v>23</v>
      </c>
      <c r="F112" s="66">
        <v>2</v>
      </c>
      <c r="G112" s="54">
        <v>192.99</v>
      </c>
      <c r="H112" s="54"/>
      <c r="I112" s="54"/>
      <c r="J112" s="54"/>
    </row>
    <row r="113" spans="1:10" ht="22.5" customHeight="1">
      <c r="A113" s="53">
        <v>111</v>
      </c>
      <c r="B113" s="139"/>
      <c r="C113" s="66" t="s">
        <v>97</v>
      </c>
      <c r="D113" s="133"/>
      <c r="E113" s="66" t="s">
        <v>23</v>
      </c>
      <c r="F113" s="66">
        <v>2</v>
      </c>
      <c r="G113" s="54">
        <v>192.99</v>
      </c>
      <c r="H113" s="54"/>
      <c r="I113" s="54"/>
      <c r="J113" s="54"/>
    </row>
    <row r="114" spans="1:10" ht="22.5" customHeight="1">
      <c r="A114" s="53">
        <v>112</v>
      </c>
      <c r="B114" s="139" t="s">
        <v>182</v>
      </c>
      <c r="C114" s="66" t="s">
        <v>183</v>
      </c>
      <c r="D114" s="133" t="s">
        <v>184</v>
      </c>
      <c r="E114" s="66" t="s">
        <v>23</v>
      </c>
      <c r="F114" s="66">
        <v>2</v>
      </c>
      <c r="G114" s="54">
        <v>192.99</v>
      </c>
      <c r="H114" s="54"/>
      <c r="I114" s="54"/>
      <c r="J114" s="54"/>
    </row>
    <row r="115" spans="1:10" ht="22.5" customHeight="1">
      <c r="A115" s="53">
        <v>113</v>
      </c>
      <c r="B115" s="139"/>
      <c r="C115" s="66" t="s">
        <v>185</v>
      </c>
      <c r="D115" s="133"/>
      <c r="E115" s="66" t="s">
        <v>23</v>
      </c>
      <c r="F115" s="66">
        <v>2</v>
      </c>
      <c r="G115" s="54">
        <v>192.99</v>
      </c>
      <c r="H115" s="54"/>
      <c r="I115" s="54"/>
      <c r="J115" s="54"/>
    </row>
    <row r="116" spans="1:10" ht="22.5" customHeight="1">
      <c r="A116" s="53">
        <v>114</v>
      </c>
      <c r="B116" s="139"/>
      <c r="C116" s="66" t="s">
        <v>186</v>
      </c>
      <c r="D116" s="133"/>
      <c r="E116" s="66" t="s">
        <v>23</v>
      </c>
      <c r="F116" s="66">
        <v>2</v>
      </c>
      <c r="G116" s="54">
        <v>643.29999999999995</v>
      </c>
      <c r="H116" s="54"/>
      <c r="I116" s="54"/>
      <c r="J116" s="54"/>
    </row>
    <row r="117" spans="1:10" ht="22.5" customHeight="1">
      <c r="A117" s="53">
        <v>115</v>
      </c>
      <c r="B117" s="143" t="s">
        <v>187</v>
      </c>
      <c r="C117" s="66" t="s">
        <v>188</v>
      </c>
      <c r="D117" s="135" t="s">
        <v>189</v>
      </c>
      <c r="E117" s="66" t="s">
        <v>23</v>
      </c>
      <c r="F117" s="66">
        <v>10</v>
      </c>
      <c r="G117" s="54">
        <v>128.66</v>
      </c>
      <c r="H117" s="54"/>
      <c r="I117" s="54"/>
      <c r="J117" s="54"/>
    </row>
    <row r="118" spans="1:10" ht="22.5" customHeight="1">
      <c r="A118" s="53">
        <v>116</v>
      </c>
      <c r="B118" s="144"/>
      <c r="C118" s="66" t="s">
        <v>47</v>
      </c>
      <c r="D118" s="136"/>
      <c r="E118" s="66" t="s">
        <v>23</v>
      </c>
      <c r="F118" s="66">
        <v>10</v>
      </c>
      <c r="G118" s="54">
        <v>64.33</v>
      </c>
      <c r="H118" s="54"/>
      <c r="I118" s="54"/>
      <c r="J118" s="54"/>
    </row>
    <row r="119" spans="1:10" ht="22.5" customHeight="1">
      <c r="A119" s="53">
        <v>117</v>
      </c>
      <c r="B119" s="145"/>
      <c r="C119" s="66" t="s">
        <v>190</v>
      </c>
      <c r="D119" s="137"/>
      <c r="E119" s="66" t="s">
        <v>23</v>
      </c>
      <c r="F119" s="66">
        <v>10</v>
      </c>
      <c r="G119" s="54">
        <v>96.5</v>
      </c>
      <c r="H119" s="54"/>
      <c r="I119" s="54"/>
      <c r="J119" s="54"/>
    </row>
    <row r="120" spans="1:10" ht="22.5" customHeight="1">
      <c r="A120" s="53">
        <v>118</v>
      </c>
      <c r="B120" s="139" t="s">
        <v>191</v>
      </c>
      <c r="C120" s="66" t="s">
        <v>192</v>
      </c>
      <c r="D120" s="133" t="s">
        <v>178</v>
      </c>
      <c r="E120" s="66" t="s">
        <v>23</v>
      </c>
      <c r="F120" s="66">
        <v>2</v>
      </c>
      <c r="G120" s="54">
        <v>115.79</v>
      </c>
      <c r="H120" s="54"/>
      <c r="I120" s="54"/>
      <c r="J120" s="54"/>
    </row>
    <row r="121" spans="1:10" ht="22.5" customHeight="1">
      <c r="A121" s="53">
        <v>119</v>
      </c>
      <c r="B121" s="139"/>
      <c r="C121" s="66" t="s">
        <v>193</v>
      </c>
      <c r="D121" s="133"/>
      <c r="E121" s="66" t="s">
        <v>23</v>
      </c>
      <c r="F121" s="66">
        <v>2</v>
      </c>
      <c r="G121" s="54">
        <v>128.66</v>
      </c>
      <c r="H121" s="54"/>
      <c r="I121" s="54"/>
      <c r="J121" s="54"/>
    </row>
    <row r="122" spans="1:10" ht="22.5" customHeight="1">
      <c r="A122" s="53">
        <v>120</v>
      </c>
      <c r="B122" s="139"/>
      <c r="C122" s="66" t="s">
        <v>194</v>
      </c>
      <c r="D122" s="133"/>
      <c r="E122" s="66" t="s">
        <v>23</v>
      </c>
      <c r="F122" s="66">
        <v>2</v>
      </c>
      <c r="G122" s="54">
        <v>128.66</v>
      </c>
      <c r="H122" s="54"/>
      <c r="I122" s="54"/>
      <c r="J122" s="54"/>
    </row>
    <row r="123" spans="1:10" ht="22.5" customHeight="1">
      <c r="A123" s="53">
        <v>121</v>
      </c>
      <c r="B123" s="139"/>
      <c r="C123" s="66" t="s">
        <v>195</v>
      </c>
      <c r="D123" s="133"/>
      <c r="E123" s="66" t="s">
        <v>23</v>
      </c>
      <c r="F123" s="66">
        <v>2</v>
      </c>
      <c r="G123" s="54">
        <v>96.5</v>
      </c>
      <c r="H123" s="54"/>
      <c r="I123" s="54"/>
      <c r="J123" s="54"/>
    </row>
    <row r="124" spans="1:10" ht="22.5" customHeight="1">
      <c r="A124" s="53">
        <v>122</v>
      </c>
      <c r="B124" s="139" t="s">
        <v>196</v>
      </c>
      <c r="C124" s="66" t="s">
        <v>197</v>
      </c>
      <c r="D124" s="133" t="s">
        <v>178</v>
      </c>
      <c r="E124" s="66" t="s">
        <v>23</v>
      </c>
      <c r="F124" s="66">
        <v>2</v>
      </c>
      <c r="G124" s="54">
        <v>514.64</v>
      </c>
      <c r="H124" s="54"/>
      <c r="I124" s="54"/>
      <c r="J124" s="54"/>
    </row>
    <row r="125" spans="1:10" ht="22.5" customHeight="1">
      <c r="A125" s="53">
        <v>123</v>
      </c>
      <c r="B125" s="139"/>
      <c r="C125" s="66" t="s">
        <v>198</v>
      </c>
      <c r="D125" s="133"/>
      <c r="E125" s="66" t="s">
        <v>23</v>
      </c>
      <c r="F125" s="66">
        <v>2</v>
      </c>
      <c r="G125" s="54">
        <v>128.66</v>
      </c>
      <c r="H125" s="54"/>
      <c r="I125" s="54"/>
      <c r="J125" s="54"/>
    </row>
    <row r="126" spans="1:10" ht="22.5" customHeight="1">
      <c r="A126" s="53">
        <v>124</v>
      </c>
      <c r="B126" s="139"/>
      <c r="C126" s="66" t="s">
        <v>199</v>
      </c>
      <c r="D126" s="133"/>
      <c r="E126" s="66" t="s">
        <v>23</v>
      </c>
      <c r="F126" s="66">
        <v>2</v>
      </c>
      <c r="G126" s="54">
        <v>192.99</v>
      </c>
      <c r="H126" s="54"/>
      <c r="I126" s="54"/>
      <c r="J126" s="54"/>
    </row>
    <row r="127" spans="1:10" ht="23.1" customHeight="1">
      <c r="A127" s="53">
        <v>125</v>
      </c>
      <c r="B127" s="139" t="s">
        <v>200</v>
      </c>
      <c r="C127" s="66" t="s">
        <v>201</v>
      </c>
      <c r="D127" s="66" t="s">
        <v>202</v>
      </c>
      <c r="E127" s="66" t="s">
        <v>23</v>
      </c>
      <c r="F127" s="66">
        <v>2</v>
      </c>
      <c r="G127" s="54">
        <v>6433</v>
      </c>
      <c r="H127" s="54"/>
      <c r="I127" s="54"/>
      <c r="J127" s="54"/>
    </row>
    <row r="128" spans="1:10" ht="23.1" customHeight="1">
      <c r="A128" s="53">
        <v>126</v>
      </c>
      <c r="B128" s="139"/>
      <c r="C128" s="66" t="s">
        <v>203</v>
      </c>
      <c r="D128" s="134" t="s">
        <v>204</v>
      </c>
      <c r="E128" s="66" t="s">
        <v>23</v>
      </c>
      <c r="F128" s="66">
        <v>2</v>
      </c>
      <c r="G128" s="54">
        <v>1145.07</v>
      </c>
      <c r="H128" s="54"/>
      <c r="I128" s="54"/>
      <c r="J128" s="54"/>
    </row>
    <row r="129" spans="1:10" ht="23.1" customHeight="1">
      <c r="A129" s="53">
        <v>127</v>
      </c>
      <c r="B129" s="139"/>
      <c r="C129" s="66" t="s">
        <v>205</v>
      </c>
      <c r="D129" s="134"/>
      <c r="E129" s="66" t="s">
        <v>23</v>
      </c>
      <c r="F129" s="66">
        <v>2</v>
      </c>
      <c r="G129" s="54">
        <v>501.77</v>
      </c>
      <c r="H129" s="54"/>
      <c r="I129" s="54"/>
      <c r="J129" s="54"/>
    </row>
    <row r="130" spans="1:10" ht="22.5" customHeight="1">
      <c r="A130" s="53">
        <v>128</v>
      </c>
      <c r="B130" s="53" t="s">
        <v>206</v>
      </c>
      <c r="C130" s="72" t="s">
        <v>207</v>
      </c>
      <c r="D130" s="66" t="s">
        <v>208</v>
      </c>
      <c r="E130" s="66" t="s">
        <v>23</v>
      </c>
      <c r="F130" s="66">
        <v>4</v>
      </c>
      <c r="G130" s="54">
        <v>514.64</v>
      </c>
      <c r="H130" s="54"/>
      <c r="I130" s="54"/>
      <c r="J130" s="54"/>
    </row>
    <row r="131" spans="1:10" ht="54" customHeight="1">
      <c r="A131" s="53">
        <v>129</v>
      </c>
      <c r="B131" s="53" t="s">
        <v>209</v>
      </c>
      <c r="C131" s="72" t="s">
        <v>210</v>
      </c>
      <c r="D131" s="66" t="s">
        <v>178</v>
      </c>
      <c r="E131" s="66" t="s">
        <v>23</v>
      </c>
      <c r="F131" s="66">
        <v>2</v>
      </c>
      <c r="G131" s="54">
        <v>514.64</v>
      </c>
      <c r="H131" s="54"/>
      <c r="I131" s="54"/>
      <c r="J131" s="54"/>
    </row>
    <row r="132" spans="1:10" ht="22.5" customHeight="1">
      <c r="A132" s="53">
        <v>130</v>
      </c>
      <c r="B132" s="139" t="s">
        <v>211</v>
      </c>
      <c r="C132" s="72" t="s">
        <v>207</v>
      </c>
      <c r="D132" s="133" t="s">
        <v>178</v>
      </c>
      <c r="E132" s="66" t="s">
        <v>23</v>
      </c>
      <c r="F132" s="66">
        <v>2</v>
      </c>
      <c r="G132" s="54">
        <v>514.64</v>
      </c>
      <c r="H132" s="54"/>
      <c r="I132" s="54"/>
      <c r="J132" s="54"/>
    </row>
    <row r="133" spans="1:10" ht="22.5" customHeight="1">
      <c r="A133" s="53">
        <v>131</v>
      </c>
      <c r="B133" s="139"/>
      <c r="C133" s="72" t="s">
        <v>212</v>
      </c>
      <c r="D133" s="133"/>
      <c r="E133" s="66" t="s">
        <v>23</v>
      </c>
      <c r="F133" s="66">
        <v>2</v>
      </c>
      <c r="G133" s="54">
        <v>2251.5500000000002</v>
      </c>
      <c r="H133" s="54"/>
      <c r="I133" s="54"/>
      <c r="J133" s="54"/>
    </row>
    <row r="134" spans="1:10" ht="22.5" customHeight="1">
      <c r="A134" s="53">
        <v>132</v>
      </c>
      <c r="B134" s="133" t="s">
        <v>213</v>
      </c>
      <c r="C134" s="66" t="s">
        <v>214</v>
      </c>
      <c r="D134" s="133" t="s">
        <v>215</v>
      </c>
      <c r="E134" s="66" t="s">
        <v>23</v>
      </c>
      <c r="F134" s="66">
        <v>1</v>
      </c>
      <c r="G134" s="54">
        <v>64.33</v>
      </c>
      <c r="H134" s="54"/>
      <c r="I134" s="54"/>
      <c r="J134" s="69"/>
    </row>
    <row r="135" spans="1:10" ht="22.5" customHeight="1">
      <c r="A135" s="53">
        <v>133</v>
      </c>
      <c r="B135" s="133"/>
      <c r="C135" s="66" t="s">
        <v>216</v>
      </c>
      <c r="D135" s="133"/>
      <c r="E135" s="66" t="s">
        <v>23</v>
      </c>
      <c r="F135" s="66">
        <v>1</v>
      </c>
      <c r="G135" s="54">
        <v>321.64999999999998</v>
      </c>
      <c r="H135" s="54"/>
      <c r="I135" s="54"/>
      <c r="J135" s="69"/>
    </row>
    <row r="136" spans="1:10" ht="22.5" customHeight="1">
      <c r="A136" s="53">
        <v>134</v>
      </c>
      <c r="B136" s="133"/>
      <c r="C136" s="66" t="s">
        <v>217</v>
      </c>
      <c r="D136" s="133"/>
      <c r="E136" s="66" t="s">
        <v>23</v>
      </c>
      <c r="F136" s="66">
        <v>1</v>
      </c>
      <c r="G136" s="54">
        <v>321.64999999999998</v>
      </c>
      <c r="H136" s="54"/>
      <c r="I136" s="54"/>
      <c r="J136" s="69"/>
    </row>
    <row r="137" spans="1:10" ht="22.5" customHeight="1">
      <c r="A137" s="53">
        <v>135</v>
      </c>
      <c r="B137" s="133"/>
      <c r="C137" s="66" t="s">
        <v>102</v>
      </c>
      <c r="D137" s="133"/>
      <c r="E137" s="66" t="s">
        <v>23</v>
      </c>
      <c r="F137" s="66">
        <v>1</v>
      </c>
      <c r="G137" s="54">
        <v>257.32</v>
      </c>
      <c r="H137" s="54"/>
      <c r="I137" s="54"/>
      <c r="J137" s="69"/>
    </row>
    <row r="138" spans="1:10" ht="22.5" customHeight="1">
      <c r="A138" s="53">
        <v>136</v>
      </c>
      <c r="B138" s="133"/>
      <c r="C138" s="66" t="s">
        <v>218</v>
      </c>
      <c r="D138" s="133"/>
      <c r="E138" s="66" t="s">
        <v>23</v>
      </c>
      <c r="F138" s="66">
        <v>1</v>
      </c>
      <c r="G138" s="54">
        <v>192.99</v>
      </c>
      <c r="H138" s="54"/>
      <c r="I138" s="54"/>
      <c r="J138" s="69"/>
    </row>
    <row r="139" spans="1:10" ht="22.5" customHeight="1">
      <c r="A139" s="53">
        <v>137</v>
      </c>
      <c r="B139" s="139" t="s">
        <v>219</v>
      </c>
      <c r="C139" s="66" t="s">
        <v>220</v>
      </c>
      <c r="D139" s="133" t="s">
        <v>221</v>
      </c>
      <c r="E139" s="66" t="s">
        <v>23</v>
      </c>
      <c r="F139" s="66">
        <v>1</v>
      </c>
      <c r="G139" s="54">
        <v>64.33</v>
      </c>
      <c r="H139" s="54"/>
      <c r="I139" s="54"/>
      <c r="J139" s="54"/>
    </row>
    <row r="140" spans="1:10" ht="22.5" customHeight="1">
      <c r="A140" s="53">
        <v>138</v>
      </c>
      <c r="B140" s="139"/>
      <c r="C140" s="66" t="s">
        <v>102</v>
      </c>
      <c r="D140" s="133"/>
      <c r="E140" s="66" t="s">
        <v>23</v>
      </c>
      <c r="F140" s="66">
        <v>1</v>
      </c>
      <c r="G140" s="54">
        <v>257.32</v>
      </c>
      <c r="H140" s="54"/>
      <c r="I140" s="54"/>
      <c r="J140" s="54"/>
    </row>
    <row r="141" spans="1:10" ht="22.5" customHeight="1">
      <c r="A141" s="53">
        <v>139</v>
      </c>
      <c r="B141" s="139"/>
      <c r="C141" s="66" t="s">
        <v>222</v>
      </c>
      <c r="D141" s="133"/>
      <c r="E141" s="66" t="s">
        <v>23</v>
      </c>
      <c r="F141" s="66">
        <v>1</v>
      </c>
      <c r="G141" s="54">
        <v>64.33</v>
      </c>
      <c r="H141" s="54"/>
      <c r="I141" s="54"/>
      <c r="J141" s="54"/>
    </row>
    <row r="142" spans="1:10" ht="22.5" customHeight="1">
      <c r="A142" s="53">
        <v>140</v>
      </c>
      <c r="B142" s="139"/>
      <c r="C142" s="66" t="s">
        <v>223</v>
      </c>
      <c r="D142" s="133"/>
      <c r="E142" s="66" t="s">
        <v>23</v>
      </c>
      <c r="F142" s="66">
        <v>1</v>
      </c>
      <c r="G142" s="54">
        <v>192.99</v>
      </c>
      <c r="H142" s="54"/>
      <c r="I142" s="54"/>
      <c r="J142" s="54"/>
    </row>
    <row r="143" spans="1:10" ht="22.5" customHeight="1">
      <c r="A143" s="53">
        <v>141</v>
      </c>
      <c r="B143" s="139"/>
      <c r="C143" s="66" t="s">
        <v>224</v>
      </c>
      <c r="D143" s="133"/>
      <c r="E143" s="66" t="s">
        <v>23</v>
      </c>
      <c r="F143" s="66">
        <v>1</v>
      </c>
      <c r="G143" s="54">
        <v>321.64999999999998</v>
      </c>
      <c r="H143" s="54"/>
      <c r="I143" s="54"/>
      <c r="J143" s="54"/>
    </row>
    <row r="144" spans="1:10" ht="22.5" customHeight="1">
      <c r="A144" s="53">
        <v>142</v>
      </c>
      <c r="B144" s="139" t="s">
        <v>225</v>
      </c>
      <c r="C144" s="66" t="s">
        <v>226</v>
      </c>
      <c r="D144" s="133" t="s">
        <v>221</v>
      </c>
      <c r="E144" s="66" t="s">
        <v>23</v>
      </c>
      <c r="F144" s="66">
        <v>3</v>
      </c>
      <c r="G144" s="54">
        <v>257.32</v>
      </c>
      <c r="H144" s="54"/>
      <c r="I144" s="54"/>
      <c r="J144" s="54"/>
    </row>
    <row r="145" spans="1:10" ht="22.5" customHeight="1">
      <c r="A145" s="53">
        <v>143</v>
      </c>
      <c r="B145" s="139"/>
      <c r="C145" s="66" t="s">
        <v>223</v>
      </c>
      <c r="D145" s="133"/>
      <c r="E145" s="66" t="s">
        <v>23</v>
      </c>
      <c r="F145" s="66">
        <v>3</v>
      </c>
      <c r="G145" s="54">
        <v>192.99</v>
      </c>
      <c r="H145" s="54"/>
      <c r="I145" s="54"/>
      <c r="J145" s="54"/>
    </row>
    <row r="146" spans="1:10" ht="22.5" customHeight="1">
      <c r="A146" s="53">
        <v>144</v>
      </c>
      <c r="B146" s="146" t="s">
        <v>227</v>
      </c>
      <c r="C146" s="73" t="s">
        <v>228</v>
      </c>
      <c r="D146" s="138" t="s">
        <v>537</v>
      </c>
      <c r="E146" s="38" t="s">
        <v>23</v>
      </c>
      <c r="F146" s="37">
        <v>2</v>
      </c>
      <c r="G146" s="54">
        <v>160.83000000000001</v>
      </c>
      <c r="H146" s="54"/>
      <c r="I146" s="54"/>
      <c r="J146" s="80"/>
    </row>
    <row r="147" spans="1:10" ht="22.5" customHeight="1">
      <c r="A147" s="53">
        <v>145</v>
      </c>
      <c r="B147" s="146"/>
      <c r="C147" s="73" t="s">
        <v>229</v>
      </c>
      <c r="D147" s="138"/>
      <c r="E147" s="38" t="s">
        <v>23</v>
      </c>
      <c r="F147" s="37">
        <v>2</v>
      </c>
      <c r="G147" s="54">
        <v>160.83000000000001</v>
      </c>
      <c r="H147" s="54"/>
      <c r="I147" s="54"/>
      <c r="J147" s="80"/>
    </row>
    <row r="148" spans="1:10" ht="22.5" customHeight="1">
      <c r="A148" s="53">
        <v>146</v>
      </c>
      <c r="B148" s="146"/>
      <c r="C148" s="74" t="s">
        <v>230</v>
      </c>
      <c r="D148" s="138"/>
      <c r="E148" s="38" t="s">
        <v>23</v>
      </c>
      <c r="F148" s="37">
        <v>2</v>
      </c>
      <c r="G148" s="54">
        <v>160.83000000000001</v>
      </c>
      <c r="H148" s="54"/>
      <c r="I148" s="54"/>
      <c r="J148" s="80"/>
    </row>
    <row r="149" spans="1:10" ht="22.5" customHeight="1">
      <c r="A149" s="53">
        <v>147</v>
      </c>
      <c r="B149" s="146"/>
      <c r="C149" s="75" t="s">
        <v>231</v>
      </c>
      <c r="D149" s="138"/>
      <c r="E149" s="38" t="s">
        <v>23</v>
      </c>
      <c r="F149" s="37">
        <v>2</v>
      </c>
      <c r="G149" s="54">
        <v>321.64999999999998</v>
      </c>
      <c r="H149" s="54"/>
      <c r="I149" s="54"/>
      <c r="J149" s="80"/>
    </row>
    <row r="150" spans="1:10" ht="22.5" customHeight="1">
      <c r="A150" s="53">
        <v>148</v>
      </c>
      <c r="B150" s="146"/>
      <c r="C150" s="75" t="s">
        <v>232</v>
      </c>
      <c r="D150" s="138"/>
      <c r="E150" s="38" t="s">
        <v>23</v>
      </c>
      <c r="F150" s="37">
        <v>2</v>
      </c>
      <c r="G150" s="54">
        <v>321.64999999999998</v>
      </c>
      <c r="H150" s="54"/>
      <c r="I150" s="54"/>
      <c r="J150" s="80"/>
    </row>
    <row r="151" spans="1:10" ht="22.5" customHeight="1">
      <c r="A151" s="53">
        <v>149</v>
      </c>
      <c r="B151" s="139" t="s">
        <v>233</v>
      </c>
      <c r="C151" s="53" t="s">
        <v>234</v>
      </c>
      <c r="D151" s="132" t="s">
        <v>178</v>
      </c>
      <c r="E151" s="66" t="s">
        <v>23</v>
      </c>
      <c r="F151" s="53">
        <v>1</v>
      </c>
      <c r="G151" s="54">
        <v>321.64999999999998</v>
      </c>
      <c r="H151" s="54"/>
      <c r="I151" s="54"/>
      <c r="J151" s="54"/>
    </row>
    <row r="152" spans="1:10" ht="22.5" customHeight="1">
      <c r="A152" s="53">
        <v>150</v>
      </c>
      <c r="B152" s="139"/>
      <c r="C152" s="53" t="s">
        <v>235</v>
      </c>
      <c r="D152" s="132"/>
      <c r="E152" s="66" t="s">
        <v>23</v>
      </c>
      <c r="F152" s="53">
        <v>1</v>
      </c>
      <c r="G152" s="54">
        <v>643.29999999999995</v>
      </c>
      <c r="H152" s="54"/>
      <c r="I152" s="54"/>
      <c r="J152" s="54"/>
    </row>
    <row r="153" spans="1:10" ht="22.5" customHeight="1">
      <c r="A153" s="53">
        <v>151</v>
      </c>
      <c r="B153" s="139"/>
      <c r="C153" s="53" t="s">
        <v>236</v>
      </c>
      <c r="D153" s="132"/>
      <c r="E153" s="66" t="s">
        <v>23</v>
      </c>
      <c r="F153" s="53">
        <v>1</v>
      </c>
      <c r="G153" s="54">
        <v>321.64999999999998</v>
      </c>
      <c r="H153" s="54"/>
      <c r="I153" s="54"/>
      <c r="J153" s="54"/>
    </row>
    <row r="154" spans="1:10" ht="22.5" customHeight="1">
      <c r="A154" s="53">
        <v>152</v>
      </c>
      <c r="B154" s="139" t="s">
        <v>237</v>
      </c>
      <c r="C154" s="66" t="s">
        <v>238</v>
      </c>
      <c r="D154" s="133" t="s">
        <v>239</v>
      </c>
      <c r="E154" s="66" t="s">
        <v>240</v>
      </c>
      <c r="F154" s="66">
        <v>10</v>
      </c>
      <c r="G154" s="54">
        <v>385.98</v>
      </c>
      <c r="H154" s="54"/>
      <c r="I154" s="54"/>
      <c r="J154" s="69"/>
    </row>
    <row r="155" spans="1:10" ht="22.5" customHeight="1">
      <c r="A155" s="53">
        <v>153</v>
      </c>
      <c r="B155" s="139"/>
      <c r="C155" s="66" t="s">
        <v>241</v>
      </c>
      <c r="D155" s="133"/>
      <c r="E155" s="66" t="s">
        <v>240</v>
      </c>
      <c r="F155" s="66">
        <v>10</v>
      </c>
      <c r="G155" s="54">
        <v>385.98</v>
      </c>
      <c r="H155" s="54"/>
      <c r="I155" s="54"/>
      <c r="J155" s="69"/>
    </row>
    <row r="156" spans="1:10" ht="22.5" customHeight="1">
      <c r="A156" s="53">
        <v>154</v>
      </c>
      <c r="B156" s="139"/>
      <c r="C156" s="66" t="s">
        <v>242</v>
      </c>
      <c r="D156" s="133"/>
      <c r="E156" s="66" t="s">
        <v>240</v>
      </c>
      <c r="F156" s="66">
        <v>10</v>
      </c>
      <c r="G156" s="54">
        <v>257.32</v>
      </c>
      <c r="H156" s="54"/>
      <c r="I156" s="54"/>
      <c r="J156" s="69"/>
    </row>
    <row r="157" spans="1:10" ht="22.5" customHeight="1">
      <c r="A157" s="53">
        <v>155</v>
      </c>
      <c r="B157" s="139"/>
      <c r="C157" s="66" t="s">
        <v>243</v>
      </c>
      <c r="D157" s="133"/>
      <c r="E157" s="66" t="s">
        <v>240</v>
      </c>
      <c r="F157" s="66">
        <v>10</v>
      </c>
      <c r="G157" s="54">
        <v>257.32</v>
      </c>
      <c r="H157" s="54"/>
      <c r="I157" s="54"/>
      <c r="J157" s="69"/>
    </row>
    <row r="158" spans="1:10" ht="22.5" customHeight="1">
      <c r="A158" s="53">
        <v>156</v>
      </c>
      <c r="B158" s="139"/>
      <c r="C158" s="66" t="s">
        <v>244</v>
      </c>
      <c r="D158" s="133"/>
      <c r="E158" s="66" t="s">
        <v>240</v>
      </c>
      <c r="F158" s="66">
        <v>10</v>
      </c>
      <c r="G158" s="54">
        <v>257.32</v>
      </c>
      <c r="H158" s="54"/>
      <c r="I158" s="54"/>
      <c r="J158" s="69"/>
    </row>
    <row r="159" spans="1:10" ht="22.5" customHeight="1">
      <c r="A159" s="53">
        <v>157</v>
      </c>
      <c r="B159" s="139"/>
      <c r="C159" s="66" t="s">
        <v>245</v>
      </c>
      <c r="D159" s="133"/>
      <c r="E159" s="66" t="s">
        <v>240</v>
      </c>
      <c r="F159" s="66">
        <v>10</v>
      </c>
      <c r="G159" s="54">
        <v>257.32</v>
      </c>
      <c r="H159" s="54"/>
      <c r="I159" s="54"/>
      <c r="J159" s="69"/>
    </row>
    <row r="160" spans="1:10" ht="22.5" customHeight="1">
      <c r="A160" s="53">
        <v>158</v>
      </c>
      <c r="B160" s="139"/>
      <c r="C160" s="66" t="s">
        <v>246</v>
      </c>
      <c r="D160" s="133"/>
      <c r="E160" s="66" t="s">
        <v>240</v>
      </c>
      <c r="F160" s="66">
        <v>10</v>
      </c>
      <c r="G160" s="54">
        <v>257.32</v>
      </c>
      <c r="H160" s="54"/>
      <c r="I160" s="54"/>
      <c r="J160" s="69"/>
    </row>
    <row r="161" spans="1:10" ht="22.5" customHeight="1">
      <c r="A161" s="53">
        <v>159</v>
      </c>
      <c r="B161" s="133" t="s">
        <v>247</v>
      </c>
      <c r="C161" s="66" t="s">
        <v>248</v>
      </c>
      <c r="D161" s="66" t="s">
        <v>249</v>
      </c>
      <c r="E161" s="66" t="s">
        <v>23</v>
      </c>
      <c r="F161" s="55">
        <v>5</v>
      </c>
      <c r="G161" s="54">
        <v>514.64</v>
      </c>
      <c r="H161" s="54"/>
      <c r="I161" s="54"/>
      <c r="J161" s="71"/>
    </row>
    <row r="162" spans="1:10" ht="22.5" customHeight="1">
      <c r="A162" s="53">
        <v>160</v>
      </c>
      <c r="B162" s="133"/>
      <c r="C162" s="55" t="s">
        <v>250</v>
      </c>
      <c r="D162" s="66" t="s">
        <v>251</v>
      </c>
      <c r="E162" s="66" t="s">
        <v>240</v>
      </c>
      <c r="F162" s="55">
        <v>600</v>
      </c>
      <c r="G162" s="54">
        <v>96.5</v>
      </c>
      <c r="H162" s="54"/>
      <c r="I162" s="54"/>
      <c r="J162" s="71"/>
    </row>
    <row r="163" spans="1:10" ht="43.95" customHeight="1">
      <c r="A163" s="53">
        <v>161</v>
      </c>
      <c r="B163" s="53" t="s">
        <v>252</v>
      </c>
      <c r="C163" s="76" t="s">
        <v>250</v>
      </c>
      <c r="D163" s="76" t="s">
        <v>253</v>
      </c>
      <c r="E163" s="66" t="s">
        <v>240</v>
      </c>
      <c r="F163" s="66">
        <v>4</v>
      </c>
      <c r="G163" s="54">
        <v>96.5</v>
      </c>
      <c r="H163" s="54"/>
      <c r="I163" s="54"/>
      <c r="J163" s="54"/>
    </row>
    <row r="164" spans="1:10" ht="22.5" customHeight="1">
      <c r="A164" s="53">
        <v>162</v>
      </c>
      <c r="B164" s="139" t="s">
        <v>254</v>
      </c>
      <c r="C164" s="66" t="s">
        <v>250</v>
      </c>
      <c r="D164" s="66" t="s">
        <v>253</v>
      </c>
      <c r="E164" s="66" t="s">
        <v>240</v>
      </c>
      <c r="F164" s="66">
        <v>3</v>
      </c>
      <c r="G164" s="54">
        <v>96.5</v>
      </c>
      <c r="H164" s="54"/>
      <c r="I164" s="54"/>
      <c r="J164" s="54"/>
    </row>
    <row r="165" spans="1:10" ht="22.5" customHeight="1">
      <c r="A165" s="53">
        <v>163</v>
      </c>
      <c r="B165" s="139"/>
      <c r="C165" s="66" t="s">
        <v>255</v>
      </c>
      <c r="D165" s="66" t="s">
        <v>256</v>
      </c>
      <c r="E165" s="66" t="s">
        <v>240</v>
      </c>
      <c r="F165" s="66">
        <v>3</v>
      </c>
      <c r="G165" s="54">
        <v>36.020000000000003</v>
      </c>
      <c r="H165" s="54"/>
      <c r="I165" s="54"/>
      <c r="J165" s="54"/>
    </row>
    <row r="166" spans="1:10" ht="22.5" customHeight="1">
      <c r="A166" s="53">
        <v>164</v>
      </c>
      <c r="B166" s="139"/>
      <c r="C166" s="77" t="s">
        <v>257</v>
      </c>
      <c r="D166" s="66" t="s">
        <v>258</v>
      </c>
      <c r="E166" s="66" t="s">
        <v>23</v>
      </c>
      <c r="F166" s="66">
        <v>2</v>
      </c>
      <c r="G166" s="54">
        <v>321.64999999999998</v>
      </c>
      <c r="H166" s="54"/>
      <c r="I166" s="54"/>
      <c r="J166" s="54"/>
    </row>
    <row r="167" spans="1:10" ht="22.5" customHeight="1">
      <c r="A167" s="53">
        <v>165</v>
      </c>
      <c r="B167" s="139" t="s">
        <v>259</v>
      </c>
      <c r="C167" s="66" t="s">
        <v>250</v>
      </c>
      <c r="D167" s="66" t="s">
        <v>253</v>
      </c>
      <c r="E167" s="66" t="s">
        <v>240</v>
      </c>
      <c r="F167" s="66">
        <v>3</v>
      </c>
      <c r="G167" s="54">
        <v>96.5</v>
      </c>
      <c r="H167" s="54"/>
      <c r="I167" s="54"/>
      <c r="J167" s="54"/>
    </row>
    <row r="168" spans="1:10" ht="22.5" customHeight="1">
      <c r="A168" s="53">
        <v>166</v>
      </c>
      <c r="B168" s="139"/>
      <c r="C168" s="66" t="s">
        <v>255</v>
      </c>
      <c r="D168" s="66" t="s">
        <v>256</v>
      </c>
      <c r="E168" s="66" t="s">
        <v>240</v>
      </c>
      <c r="F168" s="66">
        <v>3</v>
      </c>
      <c r="G168" s="54">
        <v>36.020000000000003</v>
      </c>
      <c r="H168" s="54"/>
      <c r="I168" s="54"/>
      <c r="J168" s="54"/>
    </row>
    <row r="169" spans="1:10" ht="22.5" customHeight="1">
      <c r="A169" s="53">
        <v>167</v>
      </c>
      <c r="B169" s="139"/>
      <c r="C169" s="77" t="s">
        <v>257</v>
      </c>
      <c r="D169" s="66" t="s">
        <v>258</v>
      </c>
      <c r="E169" s="66" t="s">
        <v>23</v>
      </c>
      <c r="F169" s="66">
        <v>2</v>
      </c>
      <c r="G169" s="54">
        <v>321.64999999999998</v>
      </c>
      <c r="H169" s="54"/>
      <c r="I169" s="54"/>
      <c r="J169" s="54"/>
    </row>
    <row r="170" spans="1:10" ht="22.5" customHeight="1">
      <c r="A170" s="53">
        <v>168</v>
      </c>
      <c r="B170" s="139" t="s">
        <v>260</v>
      </c>
      <c r="C170" s="66" t="s">
        <v>220</v>
      </c>
      <c r="D170" s="76" t="s">
        <v>253</v>
      </c>
      <c r="E170" s="66" t="s">
        <v>240</v>
      </c>
      <c r="F170" s="66">
        <v>3</v>
      </c>
      <c r="G170" s="54">
        <v>321.64999999999998</v>
      </c>
      <c r="H170" s="54"/>
      <c r="I170" s="54"/>
      <c r="J170" s="54"/>
    </row>
    <row r="171" spans="1:10" ht="22.5" customHeight="1">
      <c r="A171" s="53">
        <v>169</v>
      </c>
      <c r="B171" s="139"/>
      <c r="C171" s="66" t="s">
        <v>250</v>
      </c>
      <c r="D171" s="76" t="s">
        <v>253</v>
      </c>
      <c r="E171" s="66" t="s">
        <v>240</v>
      </c>
      <c r="F171" s="66">
        <v>3</v>
      </c>
      <c r="G171" s="54">
        <v>96.5</v>
      </c>
      <c r="H171" s="54"/>
      <c r="I171" s="54"/>
      <c r="J171" s="54"/>
    </row>
    <row r="172" spans="1:10" ht="22.5" customHeight="1">
      <c r="A172" s="53">
        <v>170</v>
      </c>
      <c r="B172" s="139"/>
      <c r="C172" s="66" t="s">
        <v>255</v>
      </c>
      <c r="D172" s="66" t="s">
        <v>256</v>
      </c>
      <c r="E172" s="66" t="s">
        <v>240</v>
      </c>
      <c r="F172" s="66">
        <v>3</v>
      </c>
      <c r="G172" s="54">
        <v>36.020000000000003</v>
      </c>
      <c r="H172" s="54"/>
      <c r="I172" s="54"/>
      <c r="J172" s="54"/>
    </row>
    <row r="173" spans="1:10" ht="22.5" customHeight="1">
      <c r="A173" s="53">
        <v>171</v>
      </c>
      <c r="B173" s="143" t="s">
        <v>261</v>
      </c>
      <c r="C173" s="66" t="s">
        <v>220</v>
      </c>
      <c r="D173" s="76" t="s">
        <v>253</v>
      </c>
      <c r="E173" s="66" t="s">
        <v>240</v>
      </c>
      <c r="F173" s="66">
        <v>3</v>
      </c>
      <c r="G173" s="54">
        <v>321.64999999999998</v>
      </c>
      <c r="H173" s="54"/>
      <c r="I173" s="54"/>
      <c r="J173" s="54"/>
    </row>
    <row r="174" spans="1:10" ht="22.5" customHeight="1">
      <c r="A174" s="53">
        <v>172</v>
      </c>
      <c r="B174" s="144"/>
      <c r="C174" s="66" t="s">
        <v>250</v>
      </c>
      <c r="D174" s="76" t="s">
        <v>253</v>
      </c>
      <c r="E174" s="66" t="s">
        <v>240</v>
      </c>
      <c r="F174" s="66">
        <v>3</v>
      </c>
      <c r="G174" s="54">
        <v>96.5</v>
      </c>
      <c r="H174" s="54"/>
      <c r="I174" s="54"/>
      <c r="J174" s="54"/>
    </row>
    <row r="175" spans="1:10" ht="22.5" customHeight="1">
      <c r="A175" s="53">
        <v>173</v>
      </c>
      <c r="B175" s="144"/>
      <c r="C175" s="66" t="s">
        <v>255</v>
      </c>
      <c r="D175" s="66" t="s">
        <v>256</v>
      </c>
      <c r="E175" s="66" t="s">
        <v>240</v>
      </c>
      <c r="F175" s="66">
        <v>3</v>
      </c>
      <c r="G175" s="54">
        <v>36.020000000000003</v>
      </c>
      <c r="H175" s="54"/>
      <c r="I175" s="54"/>
      <c r="J175" s="54"/>
    </row>
    <row r="176" spans="1:10" ht="22.5" customHeight="1">
      <c r="A176" s="53">
        <v>174</v>
      </c>
      <c r="B176" s="144"/>
      <c r="C176" s="66" t="s">
        <v>262</v>
      </c>
      <c r="D176" s="76" t="s">
        <v>263</v>
      </c>
      <c r="E176" s="66" t="s">
        <v>240</v>
      </c>
      <c r="F176" s="66">
        <v>3</v>
      </c>
      <c r="G176" s="54">
        <v>32.17</v>
      </c>
      <c r="H176" s="54"/>
      <c r="I176" s="54"/>
      <c r="J176" s="54"/>
    </row>
    <row r="177" spans="1:10" ht="22.5" customHeight="1">
      <c r="A177" s="53">
        <v>175</v>
      </c>
      <c r="B177" s="144"/>
      <c r="C177" s="66" t="s">
        <v>264</v>
      </c>
      <c r="D177" s="76" t="s">
        <v>263</v>
      </c>
      <c r="E177" s="66" t="s">
        <v>240</v>
      </c>
      <c r="F177" s="66">
        <v>3</v>
      </c>
      <c r="G177" s="54">
        <v>77.2</v>
      </c>
      <c r="H177" s="54"/>
      <c r="I177" s="54"/>
      <c r="J177" s="54"/>
    </row>
    <row r="178" spans="1:10" ht="22.5" customHeight="1">
      <c r="A178" s="53">
        <v>176</v>
      </c>
      <c r="B178" s="144"/>
      <c r="C178" s="66" t="s">
        <v>265</v>
      </c>
      <c r="D178" s="76" t="s">
        <v>263</v>
      </c>
      <c r="E178" s="66" t="s">
        <v>240</v>
      </c>
      <c r="F178" s="66">
        <v>6</v>
      </c>
      <c r="G178" s="54">
        <v>77.2</v>
      </c>
      <c r="H178" s="54"/>
      <c r="I178" s="54"/>
      <c r="J178" s="54"/>
    </row>
    <row r="179" spans="1:10" ht="22.5" customHeight="1">
      <c r="A179" s="53">
        <v>177</v>
      </c>
      <c r="B179" s="143" t="s">
        <v>266</v>
      </c>
      <c r="C179" s="66" t="s">
        <v>220</v>
      </c>
      <c r="D179" s="76" t="s">
        <v>253</v>
      </c>
      <c r="E179" s="66" t="s">
        <v>240</v>
      </c>
      <c r="F179" s="66">
        <v>30</v>
      </c>
      <c r="G179" s="54">
        <v>321.64999999999998</v>
      </c>
      <c r="H179" s="54"/>
      <c r="I179" s="54"/>
      <c r="J179" s="54"/>
    </row>
    <row r="180" spans="1:10" ht="26.1" customHeight="1">
      <c r="A180" s="53">
        <v>178</v>
      </c>
      <c r="B180" s="144"/>
      <c r="C180" s="66" t="s">
        <v>250</v>
      </c>
      <c r="D180" s="76" t="s">
        <v>253</v>
      </c>
      <c r="E180" s="66" t="s">
        <v>240</v>
      </c>
      <c r="F180" s="66">
        <v>30</v>
      </c>
      <c r="G180" s="54">
        <v>96.5</v>
      </c>
      <c r="H180" s="54"/>
      <c r="I180" s="54"/>
      <c r="J180" s="54"/>
    </row>
    <row r="181" spans="1:10" ht="26.1" customHeight="1">
      <c r="A181" s="53">
        <v>179</v>
      </c>
      <c r="B181" s="144"/>
      <c r="C181" s="66" t="s">
        <v>255</v>
      </c>
      <c r="D181" s="66" t="s">
        <v>256</v>
      </c>
      <c r="E181" s="66" t="s">
        <v>240</v>
      </c>
      <c r="F181" s="66">
        <v>3</v>
      </c>
      <c r="G181" s="54">
        <v>36.020000000000003</v>
      </c>
      <c r="H181" s="54"/>
      <c r="I181" s="54"/>
      <c r="J181" s="54"/>
    </row>
    <row r="182" spans="1:10" ht="22.5" customHeight="1">
      <c r="A182" s="53">
        <v>180</v>
      </c>
      <c r="B182" s="144"/>
      <c r="C182" s="66" t="s">
        <v>262</v>
      </c>
      <c r="D182" s="76" t="s">
        <v>263</v>
      </c>
      <c r="E182" s="66" t="s">
        <v>240</v>
      </c>
      <c r="F182" s="66">
        <v>3</v>
      </c>
      <c r="G182" s="54">
        <v>32.17</v>
      </c>
      <c r="H182" s="54"/>
      <c r="I182" s="54"/>
      <c r="J182" s="54"/>
    </row>
    <row r="183" spans="1:10" ht="22.5" customHeight="1">
      <c r="A183" s="53">
        <v>181</v>
      </c>
      <c r="B183" s="144"/>
      <c r="C183" s="66" t="s">
        <v>264</v>
      </c>
      <c r="D183" s="76" t="s">
        <v>263</v>
      </c>
      <c r="E183" s="66" t="s">
        <v>240</v>
      </c>
      <c r="F183" s="66">
        <v>3</v>
      </c>
      <c r="G183" s="54">
        <v>77.2</v>
      </c>
      <c r="H183" s="54"/>
      <c r="I183" s="54"/>
      <c r="J183" s="54"/>
    </row>
    <row r="184" spans="1:10" ht="22.5" customHeight="1">
      <c r="A184" s="53">
        <v>182</v>
      </c>
      <c r="B184" s="145"/>
      <c r="C184" s="66" t="s">
        <v>265</v>
      </c>
      <c r="D184" s="76" t="s">
        <v>263</v>
      </c>
      <c r="E184" s="66" t="s">
        <v>240</v>
      </c>
      <c r="F184" s="66">
        <v>6</v>
      </c>
      <c r="G184" s="54">
        <v>77.2</v>
      </c>
      <c r="H184" s="54"/>
      <c r="I184" s="54"/>
      <c r="J184" s="54"/>
    </row>
    <row r="185" spans="1:10" ht="61.05" customHeight="1">
      <c r="A185" s="53">
        <v>183</v>
      </c>
      <c r="B185" s="76" t="s">
        <v>267</v>
      </c>
      <c r="C185" s="76" t="s">
        <v>250</v>
      </c>
      <c r="D185" s="78" t="s">
        <v>268</v>
      </c>
      <c r="E185" s="66" t="s">
        <v>240</v>
      </c>
      <c r="F185" s="66">
        <v>450</v>
      </c>
      <c r="G185" s="54">
        <v>96.5</v>
      </c>
      <c r="H185" s="54"/>
      <c r="I185" s="54"/>
      <c r="J185" s="54"/>
    </row>
    <row r="186" spans="1:10" ht="36" customHeight="1">
      <c r="A186" s="53">
        <v>184</v>
      </c>
      <c r="B186" s="76" t="s">
        <v>269</v>
      </c>
      <c r="C186" s="76" t="s">
        <v>270</v>
      </c>
      <c r="D186" s="76" t="s">
        <v>271</v>
      </c>
      <c r="E186" s="66" t="s">
        <v>272</v>
      </c>
      <c r="F186" s="66">
        <v>841</v>
      </c>
      <c r="G186" s="54">
        <v>9.65</v>
      </c>
      <c r="H186" s="54"/>
      <c r="I186" s="54"/>
      <c r="J186" s="54"/>
    </row>
    <row r="187" spans="1:10" ht="28.95" customHeight="1">
      <c r="A187" s="53">
        <v>185</v>
      </c>
      <c r="B187" s="76" t="s">
        <v>273</v>
      </c>
      <c r="C187" s="76" t="s">
        <v>274</v>
      </c>
      <c r="D187" s="76" t="s">
        <v>275</v>
      </c>
      <c r="E187" s="66" t="s">
        <v>272</v>
      </c>
      <c r="F187" s="66">
        <v>106</v>
      </c>
      <c r="G187" s="54">
        <v>43.74</v>
      </c>
      <c r="H187" s="54"/>
      <c r="I187" s="54"/>
      <c r="J187" s="54"/>
    </row>
    <row r="188" spans="1:10" ht="28.95" customHeight="1">
      <c r="A188" s="53">
        <v>186</v>
      </c>
      <c r="B188" s="76" t="s">
        <v>276</v>
      </c>
      <c r="C188" s="76" t="s">
        <v>277</v>
      </c>
      <c r="D188" s="76" t="s">
        <v>271</v>
      </c>
      <c r="E188" s="66" t="s">
        <v>272</v>
      </c>
      <c r="F188" s="66">
        <v>19000</v>
      </c>
      <c r="G188" s="54">
        <v>11.58</v>
      </c>
      <c r="H188" s="54"/>
      <c r="I188" s="54"/>
      <c r="J188" s="54"/>
    </row>
    <row r="189" spans="1:10" ht="22.5" customHeight="1">
      <c r="A189" s="53">
        <v>187</v>
      </c>
      <c r="B189" s="53" t="s">
        <v>278</v>
      </c>
      <c r="C189" s="66" t="s">
        <v>279</v>
      </c>
      <c r="D189" s="76" t="s">
        <v>280</v>
      </c>
      <c r="E189" s="66" t="s">
        <v>281</v>
      </c>
      <c r="F189" s="66">
        <f>4+2+1+1+1+1+1+1</f>
        <v>12</v>
      </c>
      <c r="G189" s="54">
        <v>4824.75</v>
      </c>
      <c r="H189" s="54"/>
      <c r="I189" s="54"/>
      <c r="J189" s="54"/>
    </row>
    <row r="190" spans="1:10" ht="24" customHeight="1">
      <c r="A190" s="148" t="s">
        <v>282</v>
      </c>
      <c r="B190" s="148"/>
      <c r="C190" s="148"/>
      <c r="D190" s="148"/>
      <c r="E190" s="148"/>
      <c r="F190" s="148"/>
      <c r="G190" s="79"/>
      <c r="H190" s="79"/>
      <c r="I190" s="81"/>
      <c r="J190" s="82"/>
    </row>
    <row r="191" spans="1:10" ht="24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</row>
  </sheetData>
  <mergeCells count="89">
    <mergeCell ref="A1:J1"/>
    <mergeCell ref="A190:F190"/>
    <mergeCell ref="A191:J191"/>
    <mergeCell ref="B3:B10"/>
    <mergeCell ref="B11:B15"/>
    <mergeCell ref="B16:B20"/>
    <mergeCell ref="B26:B30"/>
    <mergeCell ref="B31:B33"/>
    <mergeCell ref="B35:B36"/>
    <mergeCell ref="B37:B40"/>
    <mergeCell ref="B42:B45"/>
    <mergeCell ref="B46:B49"/>
    <mergeCell ref="B50:B52"/>
    <mergeCell ref="B53:B56"/>
    <mergeCell ref="B57:B60"/>
    <mergeCell ref="B61:B62"/>
    <mergeCell ref="B63:B66"/>
    <mergeCell ref="B67:B70"/>
    <mergeCell ref="B71:B73"/>
    <mergeCell ref="B74:B76"/>
    <mergeCell ref="B77:B81"/>
    <mergeCell ref="B82:B85"/>
    <mergeCell ref="B86:B89"/>
    <mergeCell ref="B90:B91"/>
    <mergeCell ref="B92:B95"/>
    <mergeCell ref="B96:B99"/>
    <mergeCell ref="B101:B104"/>
    <mergeCell ref="B105:B107"/>
    <mergeCell ref="B108:B109"/>
    <mergeCell ref="B110:B111"/>
    <mergeCell ref="B112:B113"/>
    <mergeCell ref="B114:B116"/>
    <mergeCell ref="B117:B119"/>
    <mergeCell ref="B120:B123"/>
    <mergeCell ref="B124:B126"/>
    <mergeCell ref="B127:B129"/>
    <mergeCell ref="B132:B133"/>
    <mergeCell ref="B134:B138"/>
    <mergeCell ref="B139:B143"/>
    <mergeCell ref="B144:B145"/>
    <mergeCell ref="B146:B150"/>
    <mergeCell ref="B151:B153"/>
    <mergeCell ref="B154:B160"/>
    <mergeCell ref="B161:B162"/>
    <mergeCell ref="B164:B166"/>
    <mergeCell ref="B167:B169"/>
    <mergeCell ref="B170:B172"/>
    <mergeCell ref="B173:B178"/>
    <mergeCell ref="B179:B184"/>
    <mergeCell ref="D3:D10"/>
    <mergeCell ref="D11:D15"/>
    <mergeCell ref="D16:D20"/>
    <mergeCell ref="D26:D30"/>
    <mergeCell ref="D31:D33"/>
    <mergeCell ref="D35:D36"/>
    <mergeCell ref="D37:D40"/>
    <mergeCell ref="D42:D45"/>
    <mergeCell ref="D46:D49"/>
    <mergeCell ref="D50:D52"/>
    <mergeCell ref="D53:D56"/>
    <mergeCell ref="D57:D60"/>
    <mergeCell ref="D61:D62"/>
    <mergeCell ref="D63:D66"/>
    <mergeCell ref="D67:D70"/>
    <mergeCell ref="D71:D73"/>
    <mergeCell ref="D74:D76"/>
    <mergeCell ref="D77:D81"/>
    <mergeCell ref="D82:D85"/>
    <mergeCell ref="D86:D89"/>
    <mergeCell ref="D90:D91"/>
    <mergeCell ref="D92:D95"/>
    <mergeCell ref="D96:D99"/>
    <mergeCell ref="D101:D104"/>
    <mergeCell ref="D105:D107"/>
    <mergeCell ref="D108:D109"/>
    <mergeCell ref="D110:D111"/>
    <mergeCell ref="D112:D113"/>
    <mergeCell ref="D114:D116"/>
    <mergeCell ref="D117:D119"/>
    <mergeCell ref="D120:D123"/>
    <mergeCell ref="D124:D126"/>
    <mergeCell ref="D146:D150"/>
    <mergeCell ref="D151:D153"/>
    <mergeCell ref="D154:D160"/>
    <mergeCell ref="D128:D129"/>
    <mergeCell ref="D132:D133"/>
    <mergeCell ref="D134:D138"/>
    <mergeCell ref="D139:D143"/>
    <mergeCell ref="D144:D14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zoomScale="85" zoomScaleNormal="85" workbookViewId="0">
      <selection activeCell="O9" sqref="O9"/>
    </sheetView>
  </sheetViews>
  <sheetFormatPr defaultColWidth="9" defaultRowHeight="14.4"/>
  <cols>
    <col min="1" max="1" width="4.77734375" style="45" customWidth="1"/>
    <col min="2" max="2" width="10.6640625" style="46" customWidth="1"/>
    <col min="3" max="3" width="22.44140625" style="47" customWidth="1"/>
    <col min="4" max="4" width="20.33203125" style="47" customWidth="1"/>
    <col min="5" max="5" width="7.21875" style="47" customWidth="1"/>
    <col min="6" max="6" width="11.21875" style="45" customWidth="1"/>
    <col min="7" max="7" width="10" style="48" customWidth="1"/>
    <col min="8" max="8" width="10.109375" style="48" customWidth="1"/>
    <col min="9" max="9" width="12.88671875" style="49" customWidth="1"/>
    <col min="10" max="10" width="8.88671875" style="45" customWidth="1"/>
    <col min="11" max="11" width="9" style="50" hidden="1" customWidth="1"/>
    <col min="12" max="16384" width="9" style="50"/>
  </cols>
  <sheetData>
    <row r="1" spans="1:11" ht="31.95" customHeight="1">
      <c r="A1" s="147" t="s">
        <v>530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30" customHeight="1">
      <c r="A2" s="51" t="s">
        <v>0</v>
      </c>
      <c r="B2" s="51" t="s">
        <v>12</v>
      </c>
      <c r="C2" s="51" t="s">
        <v>13</v>
      </c>
      <c r="D2" s="51" t="s">
        <v>14</v>
      </c>
      <c r="E2" s="51" t="s">
        <v>15</v>
      </c>
      <c r="F2" s="51" t="s">
        <v>16</v>
      </c>
      <c r="G2" s="3" t="s">
        <v>527</v>
      </c>
      <c r="H2" s="3" t="s">
        <v>17</v>
      </c>
      <c r="I2" s="3" t="s">
        <v>18</v>
      </c>
      <c r="J2" s="3" t="s">
        <v>3</v>
      </c>
    </row>
    <row r="3" spans="1:11" ht="24" customHeight="1">
      <c r="A3" s="51" t="s">
        <v>283</v>
      </c>
      <c r="B3" s="52" t="s">
        <v>284</v>
      </c>
      <c r="C3" s="170"/>
      <c r="D3" s="171"/>
      <c r="E3" s="171"/>
      <c r="F3" s="171"/>
      <c r="G3" s="171"/>
      <c r="H3" s="171"/>
      <c r="I3" s="171"/>
      <c r="J3" s="172"/>
    </row>
    <row r="4" spans="1:11" ht="33" customHeight="1">
      <c r="A4" s="53">
        <v>1</v>
      </c>
      <c r="B4" s="143" t="s">
        <v>285</v>
      </c>
      <c r="C4" s="12" t="s">
        <v>286</v>
      </c>
      <c r="D4" s="173" t="s">
        <v>287</v>
      </c>
      <c r="E4" s="53" t="s">
        <v>23</v>
      </c>
      <c r="F4" s="53">
        <v>5</v>
      </c>
      <c r="G4" s="54">
        <v>643.29999999999995</v>
      </c>
      <c r="H4" s="54"/>
      <c r="I4" s="59"/>
      <c r="J4" s="152" t="s">
        <v>288</v>
      </c>
    </row>
    <row r="5" spans="1:11" ht="33" customHeight="1">
      <c r="A5" s="53">
        <v>2</v>
      </c>
      <c r="B5" s="144"/>
      <c r="C5" s="12" t="s">
        <v>289</v>
      </c>
      <c r="D5" s="174"/>
      <c r="E5" s="53" t="s">
        <v>23</v>
      </c>
      <c r="F5" s="53">
        <v>5</v>
      </c>
      <c r="G5" s="54">
        <v>128.66</v>
      </c>
      <c r="H5" s="54"/>
      <c r="I5" s="59"/>
      <c r="J5" s="153"/>
    </row>
    <row r="6" spans="1:11" ht="33" customHeight="1">
      <c r="A6" s="53">
        <v>3</v>
      </c>
      <c r="B6" s="144"/>
      <c r="C6" s="12" t="s">
        <v>290</v>
      </c>
      <c r="D6" s="174"/>
      <c r="E6" s="53" t="s">
        <v>23</v>
      </c>
      <c r="F6" s="53">
        <v>5</v>
      </c>
      <c r="G6" s="54">
        <v>257.32</v>
      </c>
      <c r="H6" s="54"/>
      <c r="I6" s="59"/>
      <c r="J6" s="153"/>
    </row>
    <row r="7" spans="1:11" ht="33" customHeight="1">
      <c r="A7" s="53">
        <v>4</v>
      </c>
      <c r="B7" s="144"/>
      <c r="C7" s="12" t="s">
        <v>291</v>
      </c>
      <c r="D7" s="174"/>
      <c r="E7" s="53" t="s">
        <v>23</v>
      </c>
      <c r="F7" s="53">
        <v>5</v>
      </c>
      <c r="G7" s="54">
        <v>3152.17</v>
      </c>
      <c r="H7" s="54"/>
      <c r="I7" s="59"/>
      <c r="J7" s="154"/>
      <c r="K7" s="50" t="s">
        <v>292</v>
      </c>
    </row>
    <row r="8" spans="1:11" ht="24" customHeight="1">
      <c r="A8" s="53">
        <v>5</v>
      </c>
      <c r="B8" s="139" t="s">
        <v>293</v>
      </c>
      <c r="C8" s="55" t="s">
        <v>294</v>
      </c>
      <c r="D8" s="175" t="s">
        <v>295</v>
      </c>
      <c r="E8" s="53" t="s">
        <v>23</v>
      </c>
      <c r="F8" s="53">
        <v>2</v>
      </c>
      <c r="G8" s="54">
        <v>64.33</v>
      </c>
      <c r="H8" s="54"/>
      <c r="I8" s="59"/>
      <c r="J8" s="155" t="s">
        <v>288</v>
      </c>
      <c r="K8" s="50" t="s">
        <v>296</v>
      </c>
    </row>
    <row r="9" spans="1:11" ht="24" customHeight="1">
      <c r="A9" s="53">
        <v>6</v>
      </c>
      <c r="B9" s="139"/>
      <c r="C9" s="55" t="s">
        <v>297</v>
      </c>
      <c r="D9" s="175"/>
      <c r="E9" s="53" t="s">
        <v>23</v>
      </c>
      <c r="F9" s="53">
        <v>2</v>
      </c>
      <c r="G9" s="54">
        <v>192.99</v>
      </c>
      <c r="H9" s="54"/>
      <c r="I9" s="59"/>
      <c r="J9" s="155"/>
    </row>
    <row r="10" spans="1:11" ht="24" customHeight="1">
      <c r="A10" s="53">
        <v>7</v>
      </c>
      <c r="B10" s="139"/>
      <c r="C10" s="55" t="s">
        <v>298</v>
      </c>
      <c r="D10" s="175"/>
      <c r="E10" s="53" t="s">
        <v>23</v>
      </c>
      <c r="F10" s="53">
        <v>2</v>
      </c>
      <c r="G10" s="54">
        <v>64.33</v>
      </c>
      <c r="H10" s="54"/>
      <c r="I10" s="59"/>
      <c r="J10" s="155"/>
    </row>
    <row r="11" spans="1:11" ht="24" customHeight="1">
      <c r="A11" s="53">
        <v>8</v>
      </c>
      <c r="B11" s="139"/>
      <c r="C11" s="55" t="s">
        <v>299</v>
      </c>
      <c r="D11" s="175"/>
      <c r="E11" s="53" t="s">
        <v>23</v>
      </c>
      <c r="F11" s="53">
        <v>2</v>
      </c>
      <c r="G11" s="54">
        <v>64.33</v>
      </c>
      <c r="H11" s="54"/>
      <c r="I11" s="59"/>
      <c r="J11" s="155"/>
    </row>
    <row r="12" spans="1:11" ht="24" customHeight="1">
      <c r="A12" s="53">
        <v>9</v>
      </c>
      <c r="B12" s="139"/>
      <c r="C12" s="55" t="s">
        <v>300</v>
      </c>
      <c r="D12" s="175"/>
      <c r="E12" s="53" t="s">
        <v>23</v>
      </c>
      <c r="F12" s="53">
        <v>2</v>
      </c>
      <c r="G12" s="54">
        <v>128.66</v>
      </c>
      <c r="H12" s="54"/>
      <c r="I12" s="59"/>
      <c r="J12" s="155"/>
    </row>
    <row r="13" spans="1:11" ht="24" customHeight="1">
      <c r="A13" s="53">
        <v>10</v>
      </c>
      <c r="B13" s="139"/>
      <c r="C13" s="55" t="s">
        <v>301</v>
      </c>
      <c r="D13" s="175"/>
      <c r="E13" s="53" t="s">
        <v>23</v>
      </c>
      <c r="F13" s="53">
        <v>2</v>
      </c>
      <c r="G13" s="54">
        <v>64.33</v>
      </c>
      <c r="H13" s="54"/>
      <c r="I13" s="59"/>
      <c r="J13" s="155"/>
    </row>
    <row r="14" spans="1:11" ht="24" customHeight="1">
      <c r="A14" s="53">
        <v>11</v>
      </c>
      <c r="B14" s="139"/>
      <c r="C14" s="55" t="s">
        <v>123</v>
      </c>
      <c r="D14" s="175"/>
      <c r="E14" s="53" t="s">
        <v>23</v>
      </c>
      <c r="F14" s="53">
        <v>2</v>
      </c>
      <c r="G14" s="54">
        <v>64.33</v>
      </c>
      <c r="H14" s="54"/>
      <c r="I14" s="59"/>
      <c r="J14" s="155"/>
    </row>
    <row r="15" spans="1:11" ht="24" customHeight="1">
      <c r="A15" s="53">
        <v>12</v>
      </c>
      <c r="B15" s="139"/>
      <c r="C15" s="55" t="s">
        <v>302</v>
      </c>
      <c r="D15" s="175"/>
      <c r="E15" s="53" t="s">
        <v>23</v>
      </c>
      <c r="F15" s="53">
        <v>2</v>
      </c>
      <c r="G15" s="54">
        <v>64.33</v>
      </c>
      <c r="H15" s="54"/>
      <c r="I15" s="59"/>
      <c r="J15" s="155"/>
    </row>
    <row r="16" spans="1:11" ht="24" customHeight="1">
      <c r="A16" s="53">
        <v>13</v>
      </c>
      <c r="B16" s="139"/>
      <c r="C16" s="55" t="s">
        <v>303</v>
      </c>
      <c r="D16" s="175"/>
      <c r="E16" s="53" t="s">
        <v>23</v>
      </c>
      <c r="F16" s="53">
        <v>2</v>
      </c>
      <c r="G16" s="54">
        <v>64.33</v>
      </c>
      <c r="H16" s="54"/>
      <c r="I16" s="59"/>
      <c r="J16" s="155"/>
    </row>
    <row r="17" spans="1:11" ht="24" customHeight="1">
      <c r="A17" s="53">
        <v>14</v>
      </c>
      <c r="B17" s="143"/>
      <c r="C17" s="56" t="s">
        <v>304</v>
      </c>
      <c r="D17" s="173"/>
      <c r="E17" s="92" t="s">
        <v>23</v>
      </c>
      <c r="F17" s="53">
        <v>2</v>
      </c>
      <c r="G17" s="54">
        <v>385.98</v>
      </c>
      <c r="H17" s="54"/>
      <c r="I17" s="59"/>
      <c r="J17" s="155"/>
      <c r="K17" s="50" t="s">
        <v>305</v>
      </c>
    </row>
    <row r="18" spans="1:11" ht="24" customHeight="1">
      <c r="A18" s="53">
        <v>15</v>
      </c>
      <c r="B18" s="139" t="s">
        <v>306</v>
      </c>
      <c r="C18" s="12" t="s">
        <v>139</v>
      </c>
      <c r="D18" s="139" t="s">
        <v>307</v>
      </c>
      <c r="E18" s="53" t="s">
        <v>23</v>
      </c>
      <c r="F18" s="53">
        <v>1</v>
      </c>
      <c r="G18" s="54">
        <v>64.33</v>
      </c>
      <c r="H18" s="54"/>
      <c r="I18" s="59"/>
      <c r="J18" s="156" t="s">
        <v>288</v>
      </c>
    </row>
    <row r="19" spans="1:11" ht="24" customHeight="1">
      <c r="A19" s="53">
        <v>16</v>
      </c>
      <c r="B19" s="139"/>
      <c r="C19" s="12" t="s">
        <v>308</v>
      </c>
      <c r="D19" s="139"/>
      <c r="E19" s="53" t="s">
        <v>23</v>
      </c>
      <c r="F19" s="53">
        <v>1</v>
      </c>
      <c r="G19" s="54">
        <v>128.66</v>
      </c>
      <c r="H19" s="54"/>
      <c r="I19" s="59"/>
      <c r="J19" s="157"/>
    </row>
    <row r="20" spans="1:11" ht="24" customHeight="1">
      <c r="A20" s="53">
        <v>17</v>
      </c>
      <c r="B20" s="139"/>
      <c r="C20" s="12" t="s">
        <v>309</v>
      </c>
      <c r="D20" s="139"/>
      <c r="E20" s="53" t="s">
        <v>23</v>
      </c>
      <c r="F20" s="53">
        <v>1</v>
      </c>
      <c r="G20" s="54">
        <v>128.66</v>
      </c>
      <c r="H20" s="54"/>
      <c r="I20" s="59"/>
      <c r="J20" s="157"/>
    </row>
    <row r="21" spans="1:11" ht="24" customHeight="1">
      <c r="A21" s="53">
        <v>18</v>
      </c>
      <c r="B21" s="139"/>
      <c r="C21" s="12" t="s">
        <v>310</v>
      </c>
      <c r="D21" s="139"/>
      <c r="E21" s="53" t="s">
        <v>23</v>
      </c>
      <c r="F21" s="53">
        <v>1</v>
      </c>
      <c r="G21" s="54">
        <v>192.99</v>
      </c>
      <c r="H21" s="54"/>
      <c r="I21" s="59"/>
      <c r="J21" s="157"/>
    </row>
    <row r="22" spans="1:11" ht="24" customHeight="1">
      <c r="A22" s="53">
        <v>19</v>
      </c>
      <c r="B22" s="139"/>
      <c r="C22" s="12" t="s">
        <v>311</v>
      </c>
      <c r="D22" s="139"/>
      <c r="E22" s="53" t="s">
        <v>23</v>
      </c>
      <c r="F22" s="53">
        <v>1</v>
      </c>
      <c r="G22" s="54">
        <v>192.99</v>
      </c>
      <c r="H22" s="54"/>
      <c r="I22" s="59"/>
      <c r="J22" s="157"/>
    </row>
    <row r="23" spans="1:11" ht="24" customHeight="1">
      <c r="A23" s="53">
        <v>20</v>
      </c>
      <c r="B23" s="139"/>
      <c r="C23" s="12" t="s">
        <v>118</v>
      </c>
      <c r="D23" s="139"/>
      <c r="E23" s="53" t="s">
        <v>23</v>
      </c>
      <c r="F23" s="53">
        <v>1</v>
      </c>
      <c r="G23" s="54">
        <v>192.99</v>
      </c>
      <c r="H23" s="54"/>
      <c r="I23" s="59"/>
      <c r="J23" s="157"/>
    </row>
    <row r="24" spans="1:11" ht="24" customHeight="1">
      <c r="A24" s="53">
        <v>21</v>
      </c>
      <c r="B24" s="139" t="s">
        <v>312</v>
      </c>
      <c r="C24" s="12" t="s">
        <v>139</v>
      </c>
      <c r="D24" s="139" t="s">
        <v>307</v>
      </c>
      <c r="E24" s="53" t="s">
        <v>23</v>
      </c>
      <c r="F24" s="53">
        <v>1</v>
      </c>
      <c r="G24" s="54">
        <v>64.33</v>
      </c>
      <c r="H24" s="54"/>
      <c r="I24" s="59"/>
      <c r="J24" s="156" t="s">
        <v>288</v>
      </c>
    </row>
    <row r="25" spans="1:11" ht="24" customHeight="1">
      <c r="A25" s="53">
        <v>22</v>
      </c>
      <c r="B25" s="139"/>
      <c r="C25" s="12" t="s">
        <v>308</v>
      </c>
      <c r="D25" s="139"/>
      <c r="E25" s="53" t="s">
        <v>23</v>
      </c>
      <c r="F25" s="53">
        <v>1</v>
      </c>
      <c r="G25" s="54">
        <v>128.66</v>
      </c>
      <c r="H25" s="54"/>
      <c r="I25" s="59"/>
      <c r="J25" s="157"/>
    </row>
    <row r="26" spans="1:11" ht="24" customHeight="1">
      <c r="A26" s="53">
        <v>23</v>
      </c>
      <c r="B26" s="139"/>
      <c r="C26" s="12" t="s">
        <v>309</v>
      </c>
      <c r="D26" s="139"/>
      <c r="E26" s="53" t="s">
        <v>23</v>
      </c>
      <c r="F26" s="53">
        <v>1</v>
      </c>
      <c r="G26" s="54">
        <v>128.66</v>
      </c>
      <c r="H26" s="54"/>
      <c r="I26" s="59"/>
      <c r="J26" s="157"/>
    </row>
    <row r="27" spans="1:11" ht="24" customHeight="1">
      <c r="A27" s="53">
        <v>24</v>
      </c>
      <c r="B27" s="139"/>
      <c r="C27" s="12" t="s">
        <v>310</v>
      </c>
      <c r="D27" s="139"/>
      <c r="E27" s="53" t="s">
        <v>23</v>
      </c>
      <c r="F27" s="53">
        <v>1</v>
      </c>
      <c r="G27" s="54">
        <v>192.99</v>
      </c>
      <c r="H27" s="54"/>
      <c r="I27" s="59"/>
      <c r="J27" s="157"/>
    </row>
    <row r="28" spans="1:11" ht="24" customHeight="1">
      <c r="A28" s="53">
        <v>25</v>
      </c>
      <c r="B28" s="139"/>
      <c r="C28" s="12" t="s">
        <v>311</v>
      </c>
      <c r="D28" s="139"/>
      <c r="E28" s="53" t="s">
        <v>23</v>
      </c>
      <c r="F28" s="53">
        <v>1</v>
      </c>
      <c r="G28" s="54">
        <v>192.99</v>
      </c>
      <c r="H28" s="54"/>
      <c r="I28" s="59"/>
      <c r="J28" s="157"/>
    </row>
    <row r="29" spans="1:11" ht="24" customHeight="1">
      <c r="A29" s="53">
        <v>26</v>
      </c>
      <c r="B29" s="139"/>
      <c r="C29" s="12" t="s">
        <v>118</v>
      </c>
      <c r="D29" s="139"/>
      <c r="E29" s="53" t="s">
        <v>23</v>
      </c>
      <c r="F29" s="53">
        <v>1</v>
      </c>
      <c r="G29" s="54">
        <v>192.99</v>
      </c>
      <c r="H29" s="54"/>
      <c r="I29" s="59"/>
      <c r="J29" s="157"/>
    </row>
    <row r="30" spans="1:11" ht="24" customHeight="1">
      <c r="A30" s="53">
        <v>27</v>
      </c>
      <c r="B30" s="53" t="s">
        <v>313</v>
      </c>
      <c r="C30" s="12" t="s">
        <v>314</v>
      </c>
      <c r="D30" s="12" t="s">
        <v>117</v>
      </c>
      <c r="E30" s="53" t="s">
        <v>23</v>
      </c>
      <c r="F30" s="53">
        <v>1</v>
      </c>
      <c r="G30" s="54">
        <v>3731.14</v>
      </c>
      <c r="H30" s="54"/>
      <c r="I30" s="59"/>
      <c r="J30" s="61"/>
    </row>
    <row r="31" spans="1:11" ht="24" customHeight="1">
      <c r="A31" s="53">
        <v>28</v>
      </c>
      <c r="B31" s="139" t="s">
        <v>315</v>
      </c>
      <c r="C31" s="53" t="s">
        <v>139</v>
      </c>
      <c r="D31" s="158" t="s">
        <v>316</v>
      </c>
      <c r="E31" s="53" t="s">
        <v>23</v>
      </c>
      <c r="F31" s="53">
        <v>5</v>
      </c>
      <c r="G31" s="54">
        <v>192.99</v>
      </c>
      <c r="H31" s="54"/>
      <c r="I31" s="59"/>
      <c r="J31" s="152" t="s">
        <v>288</v>
      </c>
    </row>
    <row r="32" spans="1:11" ht="24" customHeight="1">
      <c r="A32" s="53">
        <v>29</v>
      </c>
      <c r="B32" s="139"/>
      <c r="C32" s="53" t="s">
        <v>317</v>
      </c>
      <c r="D32" s="158"/>
      <c r="E32" s="53" t="s">
        <v>23</v>
      </c>
      <c r="F32" s="53">
        <v>5</v>
      </c>
      <c r="G32" s="54">
        <v>128.66</v>
      </c>
      <c r="H32" s="54"/>
      <c r="I32" s="59"/>
      <c r="J32" s="153"/>
    </row>
    <row r="33" spans="1:10" ht="24" customHeight="1">
      <c r="A33" s="53">
        <v>30</v>
      </c>
      <c r="B33" s="139"/>
      <c r="C33" s="53" t="s">
        <v>318</v>
      </c>
      <c r="D33" s="158"/>
      <c r="E33" s="53" t="s">
        <v>23</v>
      </c>
      <c r="F33" s="53">
        <v>5</v>
      </c>
      <c r="G33" s="54">
        <v>128.66</v>
      </c>
      <c r="H33" s="54"/>
      <c r="I33" s="59"/>
      <c r="J33" s="153"/>
    </row>
    <row r="34" spans="1:10" ht="24" customHeight="1">
      <c r="A34" s="53">
        <v>31</v>
      </c>
      <c r="B34" s="139"/>
      <c r="C34" s="53" t="s">
        <v>319</v>
      </c>
      <c r="D34" s="158"/>
      <c r="E34" s="53" t="s">
        <v>23</v>
      </c>
      <c r="F34" s="53">
        <v>5</v>
      </c>
      <c r="G34" s="54">
        <v>321.64999999999998</v>
      </c>
      <c r="H34" s="54"/>
      <c r="I34" s="59"/>
      <c r="J34" s="154"/>
    </row>
    <row r="35" spans="1:10" ht="24" customHeight="1">
      <c r="A35" s="53">
        <v>32</v>
      </c>
      <c r="B35" s="139" t="s">
        <v>320</v>
      </c>
      <c r="C35" s="55" t="s">
        <v>321</v>
      </c>
      <c r="D35" s="176" t="s">
        <v>322</v>
      </c>
      <c r="E35" s="53" t="s">
        <v>23</v>
      </c>
      <c r="F35" s="53">
        <v>6</v>
      </c>
      <c r="G35" s="54">
        <v>257.32</v>
      </c>
      <c r="H35" s="54"/>
      <c r="I35" s="59"/>
      <c r="J35" s="150" t="s">
        <v>323</v>
      </c>
    </row>
    <row r="36" spans="1:10" ht="24" customHeight="1">
      <c r="A36" s="53">
        <v>33</v>
      </c>
      <c r="B36" s="139"/>
      <c r="C36" s="55" t="s">
        <v>324</v>
      </c>
      <c r="D36" s="176"/>
      <c r="E36" s="53" t="s">
        <v>23</v>
      </c>
      <c r="F36" s="53">
        <v>6</v>
      </c>
      <c r="G36" s="54">
        <v>257.32</v>
      </c>
      <c r="H36" s="54"/>
      <c r="I36" s="59"/>
      <c r="J36" s="151"/>
    </row>
    <row r="37" spans="1:10" ht="24" customHeight="1">
      <c r="A37" s="53">
        <v>34</v>
      </c>
      <c r="B37" s="143" t="s">
        <v>325</v>
      </c>
      <c r="C37" s="53" t="s">
        <v>123</v>
      </c>
      <c r="D37" s="140" t="s">
        <v>326</v>
      </c>
      <c r="E37" s="53" t="s">
        <v>23</v>
      </c>
      <c r="F37" s="53">
        <v>5</v>
      </c>
      <c r="G37" s="54">
        <v>64.33</v>
      </c>
      <c r="H37" s="54"/>
      <c r="I37" s="59"/>
      <c r="J37" s="60"/>
    </row>
    <row r="38" spans="1:10" ht="24" customHeight="1">
      <c r="A38" s="53">
        <v>35</v>
      </c>
      <c r="B38" s="144"/>
      <c r="C38" s="53" t="s">
        <v>327</v>
      </c>
      <c r="D38" s="141"/>
      <c r="E38" s="53" t="s">
        <v>23</v>
      </c>
      <c r="F38" s="53">
        <v>5</v>
      </c>
      <c r="G38" s="54">
        <v>128.66</v>
      </c>
      <c r="H38" s="54"/>
      <c r="I38" s="59"/>
      <c r="J38" s="60"/>
    </row>
    <row r="39" spans="1:10" ht="24" customHeight="1">
      <c r="A39" s="53">
        <v>36</v>
      </c>
      <c r="B39" s="145"/>
      <c r="C39" s="53" t="s">
        <v>328</v>
      </c>
      <c r="D39" s="142"/>
      <c r="E39" s="53" t="s">
        <v>23</v>
      </c>
      <c r="F39" s="53">
        <v>5</v>
      </c>
      <c r="G39" s="54">
        <v>128.66</v>
      </c>
      <c r="H39" s="54"/>
      <c r="I39" s="59"/>
      <c r="J39" s="60"/>
    </row>
    <row r="40" spans="1:10" ht="24" customHeight="1">
      <c r="A40" s="53">
        <v>37</v>
      </c>
      <c r="B40" s="139" t="s">
        <v>329</v>
      </c>
      <c r="C40" s="53" t="s">
        <v>123</v>
      </c>
      <c r="D40" s="158" t="s">
        <v>326</v>
      </c>
      <c r="E40" s="53" t="s">
        <v>23</v>
      </c>
      <c r="F40" s="53">
        <v>5</v>
      </c>
      <c r="G40" s="54">
        <v>64.33</v>
      </c>
      <c r="H40" s="54"/>
      <c r="I40" s="59"/>
      <c r="J40" s="60"/>
    </row>
    <row r="41" spans="1:10" ht="24" customHeight="1">
      <c r="A41" s="53">
        <v>38</v>
      </c>
      <c r="B41" s="139"/>
      <c r="C41" s="53" t="s">
        <v>330</v>
      </c>
      <c r="D41" s="158"/>
      <c r="E41" s="53" t="s">
        <v>23</v>
      </c>
      <c r="F41" s="53">
        <v>5</v>
      </c>
      <c r="G41" s="54">
        <v>192.99</v>
      </c>
      <c r="H41" s="54"/>
      <c r="I41" s="59"/>
      <c r="J41" s="60"/>
    </row>
    <row r="42" spans="1:10" ht="24" customHeight="1">
      <c r="A42" s="53">
        <v>39</v>
      </c>
      <c r="B42" s="139"/>
      <c r="C42" s="53" t="s">
        <v>331</v>
      </c>
      <c r="D42" s="158"/>
      <c r="E42" s="53" t="s">
        <v>23</v>
      </c>
      <c r="F42" s="53">
        <v>5</v>
      </c>
      <c r="G42" s="54">
        <v>128.66</v>
      </c>
      <c r="H42" s="54"/>
      <c r="I42" s="59"/>
      <c r="J42" s="60"/>
    </row>
    <row r="43" spans="1:10" ht="24" customHeight="1">
      <c r="A43" s="53">
        <v>40</v>
      </c>
      <c r="B43" s="139"/>
      <c r="C43" s="53" t="s">
        <v>332</v>
      </c>
      <c r="D43" s="158"/>
      <c r="E43" s="53" t="s">
        <v>23</v>
      </c>
      <c r="F43" s="53">
        <v>5</v>
      </c>
      <c r="G43" s="54">
        <v>128.66</v>
      </c>
      <c r="H43" s="54"/>
      <c r="I43" s="59"/>
      <c r="J43" s="60"/>
    </row>
    <row r="44" spans="1:10" ht="24" customHeight="1">
      <c r="A44" s="53">
        <v>41</v>
      </c>
      <c r="B44" s="139" t="s">
        <v>333</v>
      </c>
      <c r="C44" s="53" t="s">
        <v>123</v>
      </c>
      <c r="D44" s="139" t="s">
        <v>326</v>
      </c>
      <c r="E44" s="53" t="s">
        <v>23</v>
      </c>
      <c r="F44" s="53">
        <v>3</v>
      </c>
      <c r="G44" s="54">
        <v>32.17</v>
      </c>
      <c r="H44" s="54"/>
      <c r="I44" s="59"/>
      <c r="J44" s="60"/>
    </row>
    <row r="45" spans="1:10" ht="24" customHeight="1">
      <c r="A45" s="53">
        <v>42</v>
      </c>
      <c r="B45" s="139"/>
      <c r="C45" s="53" t="s">
        <v>334</v>
      </c>
      <c r="D45" s="139"/>
      <c r="E45" s="53" t="s">
        <v>23</v>
      </c>
      <c r="F45" s="53">
        <v>3</v>
      </c>
      <c r="G45" s="54">
        <v>128.66</v>
      </c>
      <c r="H45" s="54"/>
      <c r="I45" s="59"/>
      <c r="J45" s="60"/>
    </row>
    <row r="46" spans="1:10" ht="24" customHeight="1">
      <c r="A46" s="53">
        <v>43</v>
      </c>
      <c r="B46" s="139"/>
      <c r="C46" s="53" t="s">
        <v>335</v>
      </c>
      <c r="D46" s="139"/>
      <c r="E46" s="53" t="s">
        <v>23</v>
      </c>
      <c r="F46" s="53">
        <v>3</v>
      </c>
      <c r="G46" s="54">
        <v>128.66</v>
      </c>
      <c r="H46" s="54"/>
      <c r="I46" s="59"/>
      <c r="J46" s="60"/>
    </row>
    <row r="47" spans="1:10" ht="24" customHeight="1">
      <c r="A47" s="53">
        <v>44</v>
      </c>
      <c r="B47" s="139"/>
      <c r="C47" s="53" t="s">
        <v>336</v>
      </c>
      <c r="D47" s="139"/>
      <c r="E47" s="53" t="s">
        <v>23</v>
      </c>
      <c r="F47" s="53">
        <v>3</v>
      </c>
      <c r="G47" s="54">
        <v>128.66</v>
      </c>
      <c r="H47" s="54"/>
      <c r="I47" s="59"/>
      <c r="J47" s="60"/>
    </row>
    <row r="48" spans="1:10" ht="24" customHeight="1">
      <c r="A48" s="53">
        <v>45</v>
      </c>
      <c r="B48" s="139"/>
      <c r="C48" s="53" t="s">
        <v>331</v>
      </c>
      <c r="D48" s="139"/>
      <c r="E48" s="53" t="s">
        <v>23</v>
      </c>
      <c r="F48" s="53">
        <v>3</v>
      </c>
      <c r="G48" s="54">
        <v>128.66</v>
      </c>
      <c r="H48" s="54"/>
      <c r="I48" s="59"/>
      <c r="J48" s="60"/>
    </row>
    <row r="49" spans="1:10" ht="24" customHeight="1">
      <c r="A49" s="53">
        <v>46</v>
      </c>
      <c r="B49" s="139"/>
      <c r="C49" s="53" t="s">
        <v>337</v>
      </c>
      <c r="D49" s="139"/>
      <c r="E49" s="53" t="s">
        <v>23</v>
      </c>
      <c r="F49" s="53">
        <v>3</v>
      </c>
      <c r="G49" s="54">
        <v>64.33</v>
      </c>
      <c r="H49" s="54"/>
      <c r="I49" s="59"/>
      <c r="J49" s="60"/>
    </row>
    <row r="50" spans="1:10" ht="24" customHeight="1">
      <c r="A50" s="53">
        <v>47</v>
      </c>
      <c r="B50" s="139"/>
      <c r="C50" s="53" t="s">
        <v>338</v>
      </c>
      <c r="D50" s="139"/>
      <c r="E50" s="53" t="s">
        <v>23</v>
      </c>
      <c r="F50" s="53">
        <v>3</v>
      </c>
      <c r="G50" s="54">
        <v>192.99</v>
      </c>
      <c r="H50" s="54"/>
      <c r="I50" s="59"/>
      <c r="J50" s="60"/>
    </row>
    <row r="51" spans="1:10" ht="24" customHeight="1">
      <c r="A51" s="53">
        <v>48</v>
      </c>
      <c r="B51" s="139"/>
      <c r="C51" s="53" t="s">
        <v>339</v>
      </c>
      <c r="D51" s="139"/>
      <c r="E51" s="53" t="s">
        <v>23</v>
      </c>
      <c r="F51" s="53">
        <v>3</v>
      </c>
      <c r="G51" s="54">
        <v>128.66</v>
      </c>
      <c r="H51" s="54"/>
      <c r="I51" s="59"/>
      <c r="J51" s="60"/>
    </row>
    <row r="52" spans="1:10" ht="24" customHeight="1">
      <c r="A52" s="53">
        <v>49</v>
      </c>
      <c r="B52" s="143" t="s">
        <v>340</v>
      </c>
      <c r="C52" s="53" t="s">
        <v>341</v>
      </c>
      <c r="D52" s="140" t="s">
        <v>342</v>
      </c>
      <c r="E52" s="53" t="s">
        <v>23</v>
      </c>
      <c r="F52" s="53">
        <v>8</v>
      </c>
      <c r="G52" s="54">
        <v>32.17</v>
      </c>
      <c r="H52" s="54"/>
      <c r="I52" s="59"/>
      <c r="J52" s="152"/>
    </row>
    <row r="53" spans="1:10" ht="24" customHeight="1">
      <c r="A53" s="53">
        <v>50</v>
      </c>
      <c r="B53" s="144"/>
      <c r="C53" s="53" t="s">
        <v>343</v>
      </c>
      <c r="D53" s="141"/>
      <c r="E53" s="53" t="s">
        <v>23</v>
      </c>
      <c r="F53" s="53">
        <v>8</v>
      </c>
      <c r="G53" s="54">
        <v>482.48</v>
      </c>
      <c r="H53" s="54"/>
      <c r="I53" s="59"/>
      <c r="J53" s="153"/>
    </row>
    <row r="54" spans="1:10" ht="24" customHeight="1">
      <c r="A54" s="53">
        <v>51</v>
      </c>
      <c r="B54" s="144"/>
      <c r="C54" s="53" t="s">
        <v>344</v>
      </c>
      <c r="D54" s="141"/>
      <c r="E54" s="53" t="s">
        <v>23</v>
      </c>
      <c r="F54" s="53">
        <v>8</v>
      </c>
      <c r="G54" s="54">
        <v>154.38999999999999</v>
      </c>
      <c r="H54" s="54"/>
      <c r="I54" s="59"/>
      <c r="J54" s="153"/>
    </row>
    <row r="55" spans="1:10" ht="24" customHeight="1">
      <c r="A55" s="53">
        <v>52</v>
      </c>
      <c r="B55" s="144"/>
      <c r="C55" s="53" t="s">
        <v>345</v>
      </c>
      <c r="D55" s="141"/>
      <c r="E55" s="53" t="s">
        <v>23</v>
      </c>
      <c r="F55" s="53">
        <v>8</v>
      </c>
      <c r="G55" s="54">
        <v>154.38999999999999</v>
      </c>
      <c r="H55" s="54"/>
      <c r="I55" s="59"/>
      <c r="J55" s="153"/>
    </row>
    <row r="56" spans="1:10" ht="24" customHeight="1">
      <c r="A56" s="53">
        <v>53</v>
      </c>
      <c r="B56" s="144"/>
      <c r="C56" s="53" t="s">
        <v>346</v>
      </c>
      <c r="D56" s="141"/>
      <c r="E56" s="53" t="s">
        <v>23</v>
      </c>
      <c r="F56" s="53">
        <v>8</v>
      </c>
      <c r="G56" s="54">
        <v>289.49</v>
      </c>
      <c r="H56" s="54"/>
      <c r="I56" s="59"/>
      <c r="J56" s="153"/>
    </row>
    <row r="57" spans="1:10" ht="24" customHeight="1">
      <c r="A57" s="53">
        <v>54</v>
      </c>
      <c r="B57" s="144"/>
      <c r="C57" s="53" t="s">
        <v>347</v>
      </c>
      <c r="D57" s="141"/>
      <c r="E57" s="53" t="s">
        <v>23</v>
      </c>
      <c r="F57" s="53">
        <v>8</v>
      </c>
      <c r="G57" s="54">
        <v>289.49</v>
      </c>
      <c r="H57" s="54"/>
      <c r="I57" s="59"/>
      <c r="J57" s="153"/>
    </row>
    <row r="58" spans="1:10" ht="24" customHeight="1">
      <c r="A58" s="53">
        <v>55</v>
      </c>
      <c r="B58" s="145"/>
      <c r="C58" s="53" t="s">
        <v>339</v>
      </c>
      <c r="D58" s="141"/>
      <c r="E58" s="53" t="s">
        <v>23</v>
      </c>
      <c r="F58" s="53">
        <v>8</v>
      </c>
      <c r="G58" s="54">
        <v>289.49</v>
      </c>
      <c r="H58" s="54"/>
      <c r="I58" s="59"/>
      <c r="J58" s="154"/>
    </row>
    <row r="59" spans="1:10" ht="24" customHeight="1">
      <c r="A59" s="53">
        <v>56</v>
      </c>
      <c r="B59" s="139" t="s">
        <v>348</v>
      </c>
      <c r="C59" s="53" t="s">
        <v>349</v>
      </c>
      <c r="D59" s="158" t="s">
        <v>350</v>
      </c>
      <c r="E59" s="53" t="s">
        <v>23</v>
      </c>
      <c r="F59" s="53">
        <v>4</v>
      </c>
      <c r="G59" s="54">
        <v>32.17</v>
      </c>
      <c r="H59" s="54"/>
      <c r="I59" s="59"/>
      <c r="J59" s="60"/>
    </row>
    <row r="60" spans="1:10" ht="24" customHeight="1">
      <c r="A60" s="53">
        <v>57</v>
      </c>
      <c r="B60" s="139"/>
      <c r="C60" s="53" t="s">
        <v>339</v>
      </c>
      <c r="D60" s="158"/>
      <c r="E60" s="53" t="s">
        <v>23</v>
      </c>
      <c r="F60" s="53">
        <v>4</v>
      </c>
      <c r="G60" s="54">
        <v>96.5</v>
      </c>
      <c r="H60" s="54"/>
      <c r="I60" s="59"/>
      <c r="J60" s="60"/>
    </row>
    <row r="61" spans="1:10" ht="24" customHeight="1">
      <c r="A61" s="53">
        <v>58</v>
      </c>
      <c r="B61" s="139"/>
      <c r="C61" s="53" t="s">
        <v>351</v>
      </c>
      <c r="D61" s="158"/>
      <c r="E61" s="53" t="s">
        <v>23</v>
      </c>
      <c r="F61" s="53">
        <v>4</v>
      </c>
      <c r="G61" s="54">
        <v>96.5</v>
      </c>
      <c r="H61" s="54"/>
      <c r="I61" s="59"/>
      <c r="J61" s="60"/>
    </row>
    <row r="62" spans="1:10" ht="24" customHeight="1">
      <c r="A62" s="53">
        <v>59</v>
      </c>
      <c r="B62" s="139"/>
      <c r="C62" s="53" t="s">
        <v>352</v>
      </c>
      <c r="D62" s="158"/>
      <c r="E62" s="53" t="s">
        <v>23</v>
      </c>
      <c r="F62" s="53">
        <v>4</v>
      </c>
      <c r="G62" s="54">
        <v>128.66</v>
      </c>
      <c r="H62" s="54"/>
      <c r="I62" s="59"/>
      <c r="J62" s="60"/>
    </row>
    <row r="63" spans="1:10" ht="24" customHeight="1">
      <c r="A63" s="53">
        <v>60</v>
      </c>
      <c r="B63" s="139"/>
      <c r="C63" s="53" t="s">
        <v>353</v>
      </c>
      <c r="D63" s="158"/>
      <c r="E63" s="53" t="s">
        <v>23</v>
      </c>
      <c r="F63" s="53">
        <v>4</v>
      </c>
      <c r="G63" s="54">
        <v>64.33</v>
      </c>
      <c r="H63" s="54"/>
      <c r="I63" s="59"/>
      <c r="J63" s="60"/>
    </row>
    <row r="64" spans="1:10" ht="24" customHeight="1">
      <c r="A64" s="53">
        <v>61</v>
      </c>
      <c r="B64" s="139"/>
      <c r="C64" s="53" t="s">
        <v>354</v>
      </c>
      <c r="D64" s="158"/>
      <c r="E64" s="53" t="s">
        <v>23</v>
      </c>
      <c r="F64" s="53">
        <v>4</v>
      </c>
      <c r="G64" s="54">
        <v>64.33</v>
      </c>
      <c r="H64" s="54"/>
      <c r="I64" s="59"/>
      <c r="J64" s="60"/>
    </row>
    <row r="65" spans="1:10" ht="24" customHeight="1">
      <c r="A65" s="53">
        <v>62</v>
      </c>
      <c r="B65" s="139"/>
      <c r="C65" s="53" t="s">
        <v>355</v>
      </c>
      <c r="D65" s="158"/>
      <c r="E65" s="53" t="s">
        <v>23</v>
      </c>
      <c r="F65" s="53">
        <v>4</v>
      </c>
      <c r="G65" s="54">
        <v>385.98</v>
      </c>
      <c r="H65" s="54"/>
      <c r="I65" s="59"/>
      <c r="J65" s="60"/>
    </row>
    <row r="66" spans="1:10" ht="24" customHeight="1">
      <c r="A66" s="53">
        <v>63</v>
      </c>
      <c r="B66" s="139"/>
      <c r="C66" s="53" t="s">
        <v>356</v>
      </c>
      <c r="D66" s="158"/>
      <c r="E66" s="53" t="s">
        <v>23</v>
      </c>
      <c r="F66" s="53">
        <v>4</v>
      </c>
      <c r="G66" s="54">
        <v>192.99</v>
      </c>
      <c r="H66" s="54"/>
      <c r="I66" s="59"/>
      <c r="J66" s="60"/>
    </row>
    <row r="67" spans="1:10" ht="24" customHeight="1">
      <c r="A67" s="53">
        <v>64</v>
      </c>
      <c r="B67" s="143" t="s">
        <v>357</v>
      </c>
      <c r="C67" s="53" t="s">
        <v>349</v>
      </c>
      <c r="D67" s="139" t="s">
        <v>350</v>
      </c>
      <c r="E67" s="53" t="s">
        <v>23</v>
      </c>
      <c r="F67" s="53">
        <v>2</v>
      </c>
      <c r="G67" s="54">
        <v>32.17</v>
      </c>
      <c r="H67" s="54"/>
      <c r="I67" s="59"/>
      <c r="J67" s="60"/>
    </row>
    <row r="68" spans="1:10" ht="24" customHeight="1">
      <c r="A68" s="53">
        <v>65</v>
      </c>
      <c r="B68" s="144"/>
      <c r="C68" s="53" t="s">
        <v>339</v>
      </c>
      <c r="D68" s="139"/>
      <c r="E68" s="53" t="s">
        <v>23</v>
      </c>
      <c r="F68" s="53">
        <v>2</v>
      </c>
      <c r="G68" s="54">
        <v>96.5</v>
      </c>
      <c r="H68" s="54"/>
      <c r="I68" s="59"/>
      <c r="J68" s="60"/>
    </row>
    <row r="69" spans="1:10" ht="24" customHeight="1">
      <c r="A69" s="53">
        <v>66</v>
      </c>
      <c r="B69" s="144"/>
      <c r="C69" s="53" t="s">
        <v>351</v>
      </c>
      <c r="D69" s="139"/>
      <c r="E69" s="53" t="s">
        <v>23</v>
      </c>
      <c r="F69" s="53">
        <v>2</v>
      </c>
      <c r="G69" s="54">
        <v>96.5</v>
      </c>
      <c r="H69" s="54"/>
      <c r="I69" s="59"/>
      <c r="J69" s="60"/>
    </row>
    <row r="70" spans="1:10" ht="24" customHeight="1">
      <c r="A70" s="53">
        <v>67</v>
      </c>
      <c r="B70" s="144"/>
      <c r="C70" s="53" t="s">
        <v>352</v>
      </c>
      <c r="D70" s="139"/>
      <c r="E70" s="53" t="s">
        <v>23</v>
      </c>
      <c r="F70" s="53">
        <v>2</v>
      </c>
      <c r="G70" s="54">
        <v>128.66</v>
      </c>
      <c r="H70" s="54"/>
      <c r="I70" s="59"/>
      <c r="J70" s="60"/>
    </row>
    <row r="71" spans="1:10" ht="24" customHeight="1">
      <c r="A71" s="53">
        <v>68</v>
      </c>
      <c r="B71" s="144"/>
      <c r="C71" s="53" t="s">
        <v>353</v>
      </c>
      <c r="D71" s="139"/>
      <c r="E71" s="53" t="s">
        <v>23</v>
      </c>
      <c r="F71" s="53">
        <v>2</v>
      </c>
      <c r="G71" s="54">
        <v>64.33</v>
      </c>
      <c r="H71" s="54"/>
      <c r="I71" s="59"/>
      <c r="J71" s="60"/>
    </row>
    <row r="72" spans="1:10" ht="24" customHeight="1">
      <c r="A72" s="53">
        <v>69</v>
      </c>
      <c r="B72" s="144"/>
      <c r="C72" s="53" t="s">
        <v>354</v>
      </c>
      <c r="D72" s="139"/>
      <c r="E72" s="53" t="s">
        <v>23</v>
      </c>
      <c r="F72" s="53">
        <v>2</v>
      </c>
      <c r="G72" s="54">
        <v>64.33</v>
      </c>
      <c r="H72" s="54"/>
      <c r="I72" s="59"/>
      <c r="J72" s="60"/>
    </row>
    <row r="73" spans="1:10" ht="24" customHeight="1">
      <c r="A73" s="53">
        <v>70</v>
      </c>
      <c r="B73" s="144"/>
      <c r="C73" s="53" t="s">
        <v>358</v>
      </c>
      <c r="D73" s="139"/>
      <c r="E73" s="53" t="s">
        <v>23</v>
      </c>
      <c r="F73" s="53">
        <v>2</v>
      </c>
      <c r="G73" s="54">
        <v>385.98</v>
      </c>
      <c r="H73" s="54"/>
      <c r="I73" s="59"/>
      <c r="J73" s="60"/>
    </row>
    <row r="74" spans="1:10" ht="24" customHeight="1">
      <c r="A74" s="53">
        <v>71</v>
      </c>
      <c r="B74" s="144"/>
      <c r="C74" s="53" t="s">
        <v>356</v>
      </c>
      <c r="D74" s="139"/>
      <c r="E74" s="53" t="s">
        <v>23</v>
      </c>
      <c r="F74" s="53">
        <v>2</v>
      </c>
      <c r="G74" s="54">
        <v>192.99</v>
      </c>
      <c r="H74" s="54"/>
      <c r="I74" s="59"/>
      <c r="J74" s="60"/>
    </row>
    <row r="75" spans="1:10" ht="24" customHeight="1">
      <c r="A75" s="53">
        <v>72</v>
      </c>
      <c r="B75" s="145"/>
      <c r="C75" s="53" t="s">
        <v>359</v>
      </c>
      <c r="D75" s="139"/>
      <c r="E75" s="53" t="s">
        <v>23</v>
      </c>
      <c r="F75" s="53">
        <v>2</v>
      </c>
      <c r="G75" s="54">
        <v>385.98</v>
      </c>
      <c r="H75" s="54"/>
      <c r="I75" s="59"/>
      <c r="J75" s="60"/>
    </row>
    <row r="76" spans="1:10" ht="24" customHeight="1">
      <c r="A76" s="53">
        <v>73</v>
      </c>
      <c r="B76" s="143" t="s">
        <v>360</v>
      </c>
      <c r="C76" s="53" t="s">
        <v>349</v>
      </c>
      <c r="D76" s="139" t="s">
        <v>361</v>
      </c>
      <c r="E76" s="53" t="s">
        <v>23</v>
      </c>
      <c r="F76" s="53">
        <v>3</v>
      </c>
      <c r="G76" s="54">
        <v>32.17</v>
      </c>
      <c r="H76" s="54"/>
      <c r="I76" s="59"/>
      <c r="J76" s="60"/>
    </row>
    <row r="77" spans="1:10" ht="24" customHeight="1">
      <c r="A77" s="53">
        <v>74</v>
      </c>
      <c r="B77" s="144"/>
      <c r="C77" s="53" t="s">
        <v>354</v>
      </c>
      <c r="D77" s="139"/>
      <c r="E77" s="53" t="s">
        <v>23</v>
      </c>
      <c r="F77" s="53">
        <v>3</v>
      </c>
      <c r="G77" s="54">
        <v>64.33</v>
      </c>
      <c r="H77" s="54"/>
      <c r="I77" s="59"/>
      <c r="J77" s="60"/>
    </row>
    <row r="78" spans="1:10" ht="24" customHeight="1">
      <c r="A78" s="53">
        <v>75</v>
      </c>
      <c r="B78" s="144"/>
      <c r="C78" s="53" t="s">
        <v>353</v>
      </c>
      <c r="D78" s="139"/>
      <c r="E78" s="53" t="s">
        <v>23</v>
      </c>
      <c r="F78" s="53">
        <v>3</v>
      </c>
      <c r="G78" s="54">
        <v>64.33</v>
      </c>
      <c r="H78" s="54"/>
      <c r="I78" s="59"/>
      <c r="J78" s="60"/>
    </row>
    <row r="79" spans="1:10" ht="24" customHeight="1">
      <c r="A79" s="53">
        <v>76</v>
      </c>
      <c r="B79" s="144"/>
      <c r="C79" s="53" t="s">
        <v>362</v>
      </c>
      <c r="D79" s="139"/>
      <c r="E79" s="53" t="s">
        <v>23</v>
      </c>
      <c r="F79" s="53">
        <v>3</v>
      </c>
      <c r="G79" s="54">
        <v>96.5</v>
      </c>
      <c r="H79" s="54"/>
      <c r="I79" s="59"/>
      <c r="J79" s="60"/>
    </row>
    <row r="80" spans="1:10" ht="24" customHeight="1">
      <c r="A80" s="53">
        <v>77</v>
      </c>
      <c r="B80" s="144"/>
      <c r="C80" s="53" t="s">
        <v>363</v>
      </c>
      <c r="D80" s="139"/>
      <c r="E80" s="53" t="s">
        <v>23</v>
      </c>
      <c r="F80" s="53">
        <v>3</v>
      </c>
      <c r="G80" s="54">
        <v>128.66</v>
      </c>
      <c r="H80" s="54"/>
      <c r="I80" s="59"/>
      <c r="J80" s="60"/>
    </row>
    <row r="81" spans="1:10" ht="24" customHeight="1">
      <c r="A81" s="53">
        <v>78</v>
      </c>
      <c r="B81" s="144"/>
      <c r="C81" s="53" t="s">
        <v>364</v>
      </c>
      <c r="D81" s="139"/>
      <c r="E81" s="53" t="s">
        <v>23</v>
      </c>
      <c r="F81" s="53">
        <v>3</v>
      </c>
      <c r="G81" s="54">
        <v>64.33</v>
      </c>
      <c r="H81" s="54"/>
      <c r="I81" s="59"/>
      <c r="J81" s="60"/>
    </row>
    <row r="82" spans="1:10" ht="24" customHeight="1">
      <c r="A82" s="53">
        <v>79</v>
      </c>
      <c r="B82" s="144"/>
      <c r="C82" s="53" t="s">
        <v>339</v>
      </c>
      <c r="D82" s="139"/>
      <c r="E82" s="53" t="s">
        <v>23</v>
      </c>
      <c r="F82" s="53">
        <v>3</v>
      </c>
      <c r="G82" s="54">
        <v>96.5</v>
      </c>
      <c r="H82" s="54"/>
      <c r="I82" s="59"/>
      <c r="J82" s="60"/>
    </row>
    <row r="83" spans="1:10" ht="24" customHeight="1">
      <c r="A83" s="53">
        <v>80</v>
      </c>
      <c r="B83" s="144"/>
      <c r="C83" s="53" t="s">
        <v>351</v>
      </c>
      <c r="D83" s="139"/>
      <c r="E83" s="53" t="s">
        <v>23</v>
      </c>
      <c r="F83" s="53">
        <v>3</v>
      </c>
      <c r="G83" s="54">
        <v>96.5</v>
      </c>
      <c r="H83" s="54"/>
      <c r="I83" s="59"/>
      <c r="J83" s="60"/>
    </row>
    <row r="84" spans="1:10" ht="24" customHeight="1">
      <c r="A84" s="53">
        <v>81</v>
      </c>
      <c r="B84" s="139" t="s">
        <v>365</v>
      </c>
      <c r="C84" s="53" t="s">
        <v>349</v>
      </c>
      <c r="D84" s="158" t="s">
        <v>366</v>
      </c>
      <c r="E84" s="53" t="s">
        <v>23</v>
      </c>
      <c r="F84" s="53">
        <v>4</v>
      </c>
      <c r="G84" s="54">
        <v>32.17</v>
      </c>
      <c r="H84" s="54"/>
      <c r="I84" s="59"/>
      <c r="J84" s="60"/>
    </row>
    <row r="85" spans="1:10" ht="24" customHeight="1">
      <c r="A85" s="53">
        <v>82</v>
      </c>
      <c r="B85" s="139"/>
      <c r="C85" s="53" t="s">
        <v>354</v>
      </c>
      <c r="D85" s="158"/>
      <c r="E85" s="53" t="s">
        <v>23</v>
      </c>
      <c r="F85" s="53">
        <v>4</v>
      </c>
      <c r="G85" s="54">
        <v>64.33</v>
      </c>
      <c r="H85" s="54"/>
      <c r="I85" s="59"/>
      <c r="J85" s="60"/>
    </row>
    <row r="86" spans="1:10" ht="24" customHeight="1">
      <c r="A86" s="53">
        <v>83</v>
      </c>
      <c r="B86" s="139"/>
      <c r="C86" s="53" t="s">
        <v>353</v>
      </c>
      <c r="D86" s="158"/>
      <c r="E86" s="53" t="s">
        <v>23</v>
      </c>
      <c r="F86" s="53">
        <v>4</v>
      </c>
      <c r="G86" s="54">
        <v>64.33</v>
      </c>
      <c r="H86" s="54"/>
      <c r="I86" s="59"/>
      <c r="J86" s="60"/>
    </row>
    <row r="87" spans="1:10" ht="24" customHeight="1">
      <c r="A87" s="53">
        <v>84</v>
      </c>
      <c r="B87" s="139"/>
      <c r="C87" s="53" t="s">
        <v>362</v>
      </c>
      <c r="D87" s="158"/>
      <c r="E87" s="53" t="s">
        <v>23</v>
      </c>
      <c r="F87" s="53">
        <v>4</v>
      </c>
      <c r="G87" s="54">
        <v>96.5</v>
      </c>
      <c r="H87" s="54"/>
      <c r="I87" s="59"/>
      <c r="J87" s="60"/>
    </row>
    <row r="88" spans="1:10" ht="24" customHeight="1">
      <c r="A88" s="53">
        <v>85</v>
      </c>
      <c r="B88" s="139"/>
      <c r="C88" s="53" t="s">
        <v>363</v>
      </c>
      <c r="D88" s="158"/>
      <c r="E88" s="53" t="s">
        <v>23</v>
      </c>
      <c r="F88" s="53">
        <v>4</v>
      </c>
      <c r="G88" s="54">
        <v>128.66</v>
      </c>
      <c r="H88" s="54"/>
      <c r="I88" s="59"/>
      <c r="J88" s="60"/>
    </row>
    <row r="89" spans="1:10" ht="24" customHeight="1">
      <c r="A89" s="53">
        <v>86</v>
      </c>
      <c r="B89" s="139"/>
      <c r="C89" s="53" t="s">
        <v>364</v>
      </c>
      <c r="D89" s="158"/>
      <c r="E89" s="53" t="s">
        <v>23</v>
      </c>
      <c r="F89" s="53">
        <v>4</v>
      </c>
      <c r="G89" s="54">
        <v>192.99</v>
      </c>
      <c r="H89" s="54"/>
      <c r="I89" s="59"/>
      <c r="J89" s="60"/>
    </row>
    <row r="90" spans="1:10" ht="24" customHeight="1">
      <c r="A90" s="53">
        <v>87</v>
      </c>
      <c r="B90" s="139"/>
      <c r="C90" s="53" t="s">
        <v>339</v>
      </c>
      <c r="D90" s="158"/>
      <c r="E90" s="53" t="s">
        <v>23</v>
      </c>
      <c r="F90" s="53">
        <v>4</v>
      </c>
      <c r="G90" s="54">
        <v>96.5</v>
      </c>
      <c r="H90" s="54"/>
      <c r="I90" s="59"/>
      <c r="J90" s="60"/>
    </row>
    <row r="91" spans="1:10" ht="24" customHeight="1">
      <c r="A91" s="53">
        <v>88</v>
      </c>
      <c r="B91" s="139"/>
      <c r="C91" s="53" t="s">
        <v>351</v>
      </c>
      <c r="D91" s="158"/>
      <c r="E91" s="53" t="s">
        <v>23</v>
      </c>
      <c r="F91" s="53">
        <v>4</v>
      </c>
      <c r="G91" s="54">
        <v>96.5</v>
      </c>
      <c r="H91" s="54"/>
      <c r="I91" s="59"/>
      <c r="J91" s="60"/>
    </row>
    <row r="92" spans="1:10" ht="24" customHeight="1">
      <c r="A92" s="53">
        <v>89</v>
      </c>
      <c r="B92" s="139"/>
      <c r="C92" s="53" t="s">
        <v>367</v>
      </c>
      <c r="D92" s="158"/>
      <c r="E92" s="53" t="s">
        <v>23</v>
      </c>
      <c r="F92" s="53">
        <v>4</v>
      </c>
      <c r="G92" s="54">
        <v>96.5</v>
      </c>
      <c r="H92" s="54"/>
      <c r="I92" s="59"/>
      <c r="J92" s="60"/>
    </row>
    <row r="93" spans="1:10" ht="24" customHeight="1">
      <c r="A93" s="53">
        <v>90</v>
      </c>
      <c r="B93" s="139"/>
      <c r="C93" s="53" t="s">
        <v>368</v>
      </c>
      <c r="D93" s="158"/>
      <c r="E93" s="53" t="s">
        <v>23</v>
      </c>
      <c r="F93" s="53">
        <v>4</v>
      </c>
      <c r="G93" s="54">
        <v>192.99</v>
      </c>
      <c r="H93" s="54"/>
      <c r="I93" s="59"/>
      <c r="J93" s="60"/>
    </row>
    <row r="94" spans="1:10" ht="24" customHeight="1">
      <c r="A94" s="53">
        <v>91</v>
      </c>
      <c r="B94" s="139"/>
      <c r="C94" s="53" t="s">
        <v>369</v>
      </c>
      <c r="D94" s="158"/>
      <c r="E94" s="53" t="s">
        <v>23</v>
      </c>
      <c r="F94" s="53">
        <v>4</v>
      </c>
      <c r="G94" s="54">
        <v>38.6</v>
      </c>
      <c r="H94" s="54"/>
      <c r="I94" s="59"/>
      <c r="J94" s="60"/>
    </row>
    <row r="95" spans="1:10" ht="24" customHeight="1">
      <c r="A95" s="163" t="s">
        <v>370</v>
      </c>
      <c r="B95" s="164"/>
      <c r="C95" s="164"/>
      <c r="D95" s="164"/>
      <c r="E95" s="164"/>
      <c r="F95" s="164"/>
      <c r="G95" s="62"/>
      <c r="H95" s="62"/>
      <c r="I95" s="165"/>
      <c r="J95" s="166"/>
    </row>
    <row r="96" spans="1:10" ht="24" customHeight="1">
      <c r="A96" s="51" t="s">
        <v>371</v>
      </c>
      <c r="B96" s="159" t="s">
        <v>372</v>
      </c>
      <c r="C96" s="160"/>
      <c r="D96" s="160"/>
      <c r="E96" s="160"/>
      <c r="F96" s="160"/>
      <c r="G96" s="160"/>
      <c r="H96" s="160"/>
      <c r="I96" s="160"/>
      <c r="J96" s="161"/>
    </row>
    <row r="97" spans="1:10" ht="76.95" customHeight="1">
      <c r="A97" s="53">
        <v>92</v>
      </c>
      <c r="B97" s="143" t="s">
        <v>373</v>
      </c>
      <c r="C97" s="53" t="s">
        <v>374</v>
      </c>
      <c r="D97" s="57" t="s">
        <v>375</v>
      </c>
      <c r="E97" s="53">
        <v>1</v>
      </c>
      <c r="F97" s="53" t="s">
        <v>23</v>
      </c>
      <c r="G97" s="54">
        <v>7719.6</v>
      </c>
      <c r="H97" s="54"/>
      <c r="I97" s="59"/>
      <c r="J97" s="54" t="s">
        <v>376</v>
      </c>
    </row>
    <row r="98" spans="1:10" ht="39" customHeight="1">
      <c r="A98" s="53">
        <v>93</v>
      </c>
      <c r="B98" s="144"/>
      <c r="C98" s="58" t="s">
        <v>377</v>
      </c>
      <c r="D98" s="57" t="s">
        <v>378</v>
      </c>
      <c r="E98" s="53">
        <v>1</v>
      </c>
      <c r="F98" s="53" t="s">
        <v>23</v>
      </c>
      <c r="G98" s="54">
        <v>23287.46</v>
      </c>
      <c r="H98" s="54"/>
      <c r="I98" s="59"/>
      <c r="J98" s="54" t="s">
        <v>379</v>
      </c>
    </row>
    <row r="99" spans="1:10" ht="24" customHeight="1">
      <c r="A99" s="53">
        <v>94</v>
      </c>
      <c r="B99" s="143" t="s">
        <v>380</v>
      </c>
      <c r="C99" s="53" t="s">
        <v>381</v>
      </c>
      <c r="D99" s="143" t="s">
        <v>382</v>
      </c>
      <c r="E99" s="53">
        <v>3</v>
      </c>
      <c r="F99" s="53" t="s">
        <v>23</v>
      </c>
      <c r="G99" s="54">
        <v>128.66</v>
      </c>
      <c r="H99" s="59"/>
      <c r="I99" s="59"/>
      <c r="J99" s="152" t="s">
        <v>288</v>
      </c>
    </row>
    <row r="100" spans="1:10" ht="24" customHeight="1">
      <c r="A100" s="53">
        <v>95</v>
      </c>
      <c r="B100" s="144"/>
      <c r="C100" s="53" t="s">
        <v>383</v>
      </c>
      <c r="D100" s="144"/>
      <c r="E100" s="53">
        <v>3</v>
      </c>
      <c r="F100" s="53" t="s">
        <v>23</v>
      </c>
      <c r="G100" s="54">
        <v>321.64999999999998</v>
      </c>
      <c r="H100" s="59"/>
      <c r="I100" s="59"/>
      <c r="J100" s="153"/>
    </row>
    <row r="101" spans="1:10" ht="24" customHeight="1">
      <c r="A101" s="53">
        <v>96</v>
      </c>
      <c r="B101" s="144"/>
      <c r="C101" s="53" t="s">
        <v>384</v>
      </c>
      <c r="D101" s="144"/>
      <c r="E101" s="53">
        <v>3</v>
      </c>
      <c r="F101" s="53" t="s">
        <v>23</v>
      </c>
      <c r="G101" s="54">
        <v>128.66</v>
      </c>
      <c r="H101" s="59"/>
      <c r="I101" s="59"/>
      <c r="J101" s="153"/>
    </row>
    <row r="102" spans="1:10" ht="24" customHeight="1">
      <c r="A102" s="53">
        <v>97</v>
      </c>
      <c r="B102" s="144"/>
      <c r="C102" s="53" t="s">
        <v>385</v>
      </c>
      <c r="D102" s="144"/>
      <c r="E102" s="53">
        <v>3</v>
      </c>
      <c r="F102" s="53" t="s">
        <v>23</v>
      </c>
      <c r="G102" s="54">
        <v>964.95</v>
      </c>
      <c r="H102" s="59"/>
      <c r="I102" s="59"/>
      <c r="J102" s="153"/>
    </row>
    <row r="103" spans="1:10" ht="24" customHeight="1">
      <c r="A103" s="53">
        <v>98</v>
      </c>
      <c r="B103" s="145"/>
      <c r="C103" s="53" t="s">
        <v>386</v>
      </c>
      <c r="D103" s="144"/>
      <c r="E103" s="53">
        <v>3</v>
      </c>
      <c r="F103" s="53" t="s">
        <v>23</v>
      </c>
      <c r="G103" s="54">
        <v>964.95</v>
      </c>
      <c r="H103" s="59"/>
      <c r="I103" s="59"/>
      <c r="J103" s="154"/>
    </row>
    <row r="104" spans="1:10" ht="24" customHeight="1">
      <c r="A104" s="53">
        <v>99</v>
      </c>
      <c r="B104" s="143" t="s">
        <v>387</v>
      </c>
      <c r="C104" s="53" t="s">
        <v>388</v>
      </c>
      <c r="D104" s="143" t="s">
        <v>382</v>
      </c>
      <c r="E104" s="53">
        <v>2</v>
      </c>
      <c r="F104" s="53" t="s">
        <v>23</v>
      </c>
      <c r="G104" s="54">
        <v>1929.9</v>
      </c>
      <c r="H104" s="59"/>
      <c r="I104" s="59"/>
      <c r="J104" s="64"/>
    </row>
    <row r="105" spans="1:10" ht="24" customHeight="1">
      <c r="A105" s="53">
        <v>100</v>
      </c>
      <c r="B105" s="144"/>
      <c r="C105" s="53" t="s">
        <v>381</v>
      </c>
      <c r="D105" s="144"/>
      <c r="E105" s="53">
        <v>2</v>
      </c>
      <c r="F105" s="53" t="s">
        <v>23</v>
      </c>
      <c r="G105" s="54">
        <v>128.66</v>
      </c>
      <c r="H105" s="59"/>
      <c r="I105" s="59"/>
      <c r="J105" s="64"/>
    </row>
    <row r="106" spans="1:10" ht="24" customHeight="1">
      <c r="A106" s="53">
        <v>101</v>
      </c>
      <c r="B106" s="144"/>
      <c r="C106" s="53" t="s">
        <v>383</v>
      </c>
      <c r="D106" s="144"/>
      <c r="E106" s="53">
        <v>2</v>
      </c>
      <c r="F106" s="53" t="s">
        <v>23</v>
      </c>
      <c r="G106" s="54">
        <v>321.64999999999998</v>
      </c>
      <c r="H106" s="59"/>
      <c r="I106" s="59"/>
      <c r="J106" s="64"/>
    </row>
    <row r="107" spans="1:10" ht="24" customHeight="1">
      <c r="A107" s="53">
        <v>102</v>
      </c>
      <c r="B107" s="144"/>
      <c r="C107" s="53" t="s">
        <v>384</v>
      </c>
      <c r="D107" s="144"/>
      <c r="E107" s="53">
        <v>2</v>
      </c>
      <c r="F107" s="53" t="s">
        <v>23</v>
      </c>
      <c r="G107" s="54">
        <v>128.66</v>
      </c>
      <c r="H107" s="59"/>
      <c r="I107" s="59"/>
      <c r="J107" s="64"/>
    </row>
    <row r="108" spans="1:10" ht="24" customHeight="1">
      <c r="A108" s="53">
        <v>103</v>
      </c>
      <c r="B108" s="144"/>
      <c r="C108" s="53" t="s">
        <v>385</v>
      </c>
      <c r="D108" s="144"/>
      <c r="E108" s="53">
        <v>2</v>
      </c>
      <c r="F108" s="53" t="s">
        <v>23</v>
      </c>
      <c r="G108" s="54">
        <v>643.29999999999995</v>
      </c>
      <c r="H108" s="59"/>
      <c r="I108" s="59"/>
      <c r="J108" s="64"/>
    </row>
    <row r="109" spans="1:10" ht="24" customHeight="1">
      <c r="A109" s="53">
        <v>104</v>
      </c>
      <c r="B109" s="145"/>
      <c r="C109" s="53" t="s">
        <v>386</v>
      </c>
      <c r="D109" s="144"/>
      <c r="E109" s="53">
        <v>2</v>
      </c>
      <c r="F109" s="53" t="s">
        <v>23</v>
      </c>
      <c r="G109" s="54">
        <v>964.95</v>
      </c>
      <c r="H109" s="59"/>
      <c r="I109" s="59"/>
      <c r="J109" s="64"/>
    </row>
    <row r="110" spans="1:10" ht="24" customHeight="1">
      <c r="A110" s="163" t="s">
        <v>389</v>
      </c>
      <c r="B110" s="164"/>
      <c r="C110" s="164"/>
      <c r="D110" s="164"/>
      <c r="E110" s="164"/>
      <c r="F110" s="164"/>
      <c r="G110" s="62"/>
      <c r="H110" s="62"/>
      <c r="I110" s="165"/>
      <c r="J110" s="166"/>
    </row>
    <row r="111" spans="1:10" ht="24" customHeight="1">
      <c r="A111" s="167" t="s">
        <v>390</v>
      </c>
      <c r="B111" s="168"/>
      <c r="C111" s="168"/>
      <c r="D111" s="168"/>
      <c r="E111" s="168"/>
      <c r="F111" s="168"/>
      <c r="G111" s="63"/>
      <c r="H111" s="63"/>
      <c r="I111" s="169"/>
      <c r="J111" s="166"/>
    </row>
    <row r="112" spans="1:10" ht="29.1" customHeight="1">
      <c r="B112" s="162"/>
      <c r="C112" s="162"/>
      <c r="D112" s="162"/>
      <c r="E112" s="162"/>
      <c r="F112" s="162"/>
      <c r="G112" s="162"/>
      <c r="H112" s="162"/>
      <c r="I112" s="162"/>
    </row>
  </sheetData>
  <mergeCells count="51">
    <mergeCell ref="A1:J1"/>
    <mergeCell ref="C3:J3"/>
    <mergeCell ref="A95:F95"/>
    <mergeCell ref="I95:J95"/>
    <mergeCell ref="D4:D7"/>
    <mergeCell ref="D8:D17"/>
    <mergeCell ref="D18:D23"/>
    <mergeCell ref="D24:D29"/>
    <mergeCell ref="D31:D34"/>
    <mergeCell ref="D35:D36"/>
    <mergeCell ref="D37:D39"/>
    <mergeCell ref="D40:D43"/>
    <mergeCell ref="D44:D51"/>
    <mergeCell ref="D52:D58"/>
    <mergeCell ref="D59:D66"/>
    <mergeCell ref="D67:D75"/>
    <mergeCell ref="A110:F110"/>
    <mergeCell ref="I110:J110"/>
    <mergeCell ref="A111:F111"/>
    <mergeCell ref="I111:J111"/>
    <mergeCell ref="B99:B103"/>
    <mergeCell ref="B104:B109"/>
    <mergeCell ref="B112:I112"/>
    <mergeCell ref="B4:B7"/>
    <mergeCell ref="B8:B17"/>
    <mergeCell ref="B18:B23"/>
    <mergeCell ref="B24:B29"/>
    <mergeCell ref="B31:B34"/>
    <mergeCell ref="B35:B36"/>
    <mergeCell ref="B37:B39"/>
    <mergeCell ref="B40:B43"/>
    <mergeCell ref="B44:B51"/>
    <mergeCell ref="B52:B58"/>
    <mergeCell ref="B59:B66"/>
    <mergeCell ref="B67:B75"/>
    <mergeCell ref="B76:B83"/>
    <mergeCell ref="B84:B94"/>
    <mergeCell ref="B97:B98"/>
    <mergeCell ref="D76:D83"/>
    <mergeCell ref="D84:D94"/>
    <mergeCell ref="D99:D103"/>
    <mergeCell ref="D104:D109"/>
    <mergeCell ref="B96:J96"/>
    <mergeCell ref="J35:J36"/>
    <mergeCell ref="J52:J58"/>
    <mergeCell ref="J99:J103"/>
    <mergeCell ref="J4:J7"/>
    <mergeCell ref="J8:J17"/>
    <mergeCell ref="J18:J23"/>
    <mergeCell ref="J24:J29"/>
    <mergeCell ref="J31:J3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46" zoomScale="85" zoomScaleNormal="85" workbookViewId="0">
      <selection activeCell="P27" sqref="P27"/>
    </sheetView>
  </sheetViews>
  <sheetFormatPr defaultColWidth="9" defaultRowHeight="14.4"/>
  <cols>
    <col min="1" max="1" width="4.88671875" customWidth="1"/>
    <col min="2" max="2" width="11.109375" customWidth="1"/>
    <col min="3" max="3" width="10" style="30" customWidth="1"/>
    <col min="4" max="4" width="25.77734375" customWidth="1"/>
    <col min="5" max="5" width="9" customWidth="1"/>
    <col min="6" max="6" width="15.21875" customWidth="1"/>
    <col min="9" max="9" width="9.21875"/>
    <col min="11" max="11" width="10.21875" customWidth="1"/>
    <col min="12" max="12" width="6.44140625" customWidth="1"/>
  </cols>
  <sheetData>
    <row r="1" spans="1:12" ht="42" customHeight="1">
      <c r="A1" s="187" t="s">
        <v>531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38.25" customHeight="1">
      <c r="A2" s="31" t="s">
        <v>0</v>
      </c>
      <c r="B2" s="31" t="s">
        <v>391</v>
      </c>
      <c r="C2" s="31" t="s">
        <v>392</v>
      </c>
      <c r="D2" s="31" t="s">
        <v>1</v>
      </c>
      <c r="E2" s="31" t="s">
        <v>393</v>
      </c>
      <c r="F2" s="31" t="s">
        <v>394</v>
      </c>
      <c r="G2" s="31" t="s">
        <v>16</v>
      </c>
      <c r="H2" s="31" t="s">
        <v>15</v>
      </c>
      <c r="I2" s="3" t="s">
        <v>527</v>
      </c>
      <c r="J2" s="3" t="s">
        <v>17</v>
      </c>
      <c r="K2" s="3" t="s">
        <v>18</v>
      </c>
      <c r="L2" s="31" t="s">
        <v>3</v>
      </c>
    </row>
    <row r="3" spans="1:12" ht="72">
      <c r="A3" s="32">
        <v>1</v>
      </c>
      <c r="B3" s="178" t="s">
        <v>395</v>
      </c>
      <c r="C3" s="178" t="s">
        <v>396</v>
      </c>
      <c r="D3" s="34" t="s">
        <v>397</v>
      </c>
      <c r="E3" s="32" t="s">
        <v>398</v>
      </c>
      <c r="F3" s="33" t="s">
        <v>399</v>
      </c>
      <c r="G3" s="32">
        <v>30</v>
      </c>
      <c r="H3" s="33" t="s">
        <v>400</v>
      </c>
      <c r="I3" s="44">
        <v>514.64</v>
      </c>
      <c r="J3" s="44"/>
      <c r="K3" s="32"/>
      <c r="L3" s="94"/>
    </row>
    <row r="4" spans="1:12" ht="72" customHeight="1">
      <c r="A4" s="32">
        <v>2</v>
      </c>
      <c r="B4" s="178"/>
      <c r="C4" s="178"/>
      <c r="D4" s="178" t="s">
        <v>401</v>
      </c>
      <c r="E4" s="178" t="s">
        <v>402</v>
      </c>
      <c r="F4" s="33" t="s">
        <v>403</v>
      </c>
      <c r="G4" s="32">
        <v>29</v>
      </c>
      <c r="H4" s="33" t="s">
        <v>240</v>
      </c>
      <c r="I4" s="44">
        <v>5022.8900000000003</v>
      </c>
      <c r="J4" s="44"/>
      <c r="K4" s="32"/>
      <c r="L4" s="177"/>
    </row>
    <row r="5" spans="1:12" ht="28.8">
      <c r="A5" s="32">
        <v>3</v>
      </c>
      <c r="B5" s="178"/>
      <c r="C5" s="178"/>
      <c r="D5" s="178"/>
      <c r="E5" s="178"/>
      <c r="F5" s="33" t="s">
        <v>404</v>
      </c>
      <c r="G5" s="32">
        <v>29</v>
      </c>
      <c r="H5" s="33" t="s">
        <v>405</v>
      </c>
      <c r="I5" s="44">
        <v>5022.8900000000003</v>
      </c>
      <c r="J5" s="44"/>
      <c r="K5" s="32"/>
      <c r="L5" s="177"/>
    </row>
    <row r="6" spans="1:12" ht="26.25" customHeight="1">
      <c r="A6" s="32">
        <v>4</v>
      </c>
      <c r="B6" s="178"/>
      <c r="C6" s="178"/>
      <c r="D6" s="178"/>
      <c r="E6" s="178"/>
      <c r="F6" s="35" t="s">
        <v>406</v>
      </c>
      <c r="G6" s="36">
        <v>120</v>
      </c>
      <c r="H6" s="35" t="s">
        <v>272</v>
      </c>
      <c r="I6" s="44">
        <v>180.12</v>
      </c>
      <c r="J6" s="44"/>
      <c r="K6" s="32"/>
      <c r="L6" s="177"/>
    </row>
    <row r="7" spans="1:12" ht="43.95" customHeight="1">
      <c r="A7" s="32">
        <v>5</v>
      </c>
      <c r="B7" s="180" t="s">
        <v>407</v>
      </c>
      <c r="C7" s="184" t="s">
        <v>408</v>
      </c>
      <c r="D7" s="33" t="s">
        <v>409</v>
      </c>
      <c r="E7" s="180" t="s">
        <v>410</v>
      </c>
      <c r="F7" s="33" t="s">
        <v>411</v>
      </c>
      <c r="G7" s="33">
        <v>350</v>
      </c>
      <c r="H7" s="33" t="s">
        <v>412</v>
      </c>
      <c r="I7" s="44">
        <v>19.3</v>
      </c>
      <c r="J7" s="44"/>
      <c r="K7" s="32"/>
      <c r="L7" s="94"/>
    </row>
    <row r="8" spans="1:12" ht="15.6">
      <c r="A8" s="32">
        <v>6</v>
      </c>
      <c r="B8" s="190"/>
      <c r="C8" s="185"/>
      <c r="D8" s="33" t="s">
        <v>409</v>
      </c>
      <c r="E8" s="181"/>
      <c r="F8" s="33" t="s">
        <v>413</v>
      </c>
      <c r="G8" s="33">
        <v>17</v>
      </c>
      <c r="H8" s="33" t="s">
        <v>405</v>
      </c>
      <c r="I8" s="44">
        <v>321.64999999999998</v>
      </c>
      <c r="J8" s="44"/>
      <c r="K8" s="32"/>
      <c r="L8" s="94"/>
    </row>
    <row r="9" spans="1:12" ht="15.6">
      <c r="A9" s="32">
        <v>7</v>
      </c>
      <c r="B9" s="190"/>
      <c r="C9" s="185"/>
      <c r="D9" s="33" t="s">
        <v>409</v>
      </c>
      <c r="E9" s="181"/>
      <c r="F9" s="33" t="s">
        <v>406</v>
      </c>
      <c r="G9" s="32">
        <v>35</v>
      </c>
      <c r="H9" s="33" t="s">
        <v>272</v>
      </c>
      <c r="I9" s="44">
        <v>225.16</v>
      </c>
      <c r="J9" s="44"/>
      <c r="K9" s="32"/>
      <c r="L9" s="94"/>
    </row>
    <row r="10" spans="1:12" ht="15.6">
      <c r="A10" s="32">
        <v>8</v>
      </c>
      <c r="B10" s="191"/>
      <c r="C10" s="186"/>
      <c r="D10" s="33" t="s">
        <v>414</v>
      </c>
      <c r="E10" s="182"/>
      <c r="F10" s="33" t="s">
        <v>415</v>
      </c>
      <c r="G10" s="33">
        <v>3</v>
      </c>
      <c r="H10" s="33" t="s">
        <v>405</v>
      </c>
      <c r="I10" s="44">
        <v>4503.1000000000004</v>
      </c>
      <c r="J10" s="44"/>
      <c r="K10" s="32"/>
      <c r="L10" s="94"/>
    </row>
    <row r="11" spans="1:12" ht="15.6">
      <c r="A11" s="32">
        <v>9</v>
      </c>
      <c r="B11" s="178" t="s">
        <v>416</v>
      </c>
      <c r="C11" s="183" t="s">
        <v>408</v>
      </c>
      <c r="D11" s="33" t="s">
        <v>417</v>
      </c>
      <c r="E11" s="179" t="s">
        <v>418</v>
      </c>
      <c r="F11" s="33" t="s">
        <v>413</v>
      </c>
      <c r="G11" s="32">
        <v>39</v>
      </c>
      <c r="H11" s="33" t="s">
        <v>405</v>
      </c>
      <c r="I11" s="44">
        <v>192.99</v>
      </c>
      <c r="J11" s="44"/>
      <c r="K11" s="32"/>
      <c r="L11" s="94"/>
    </row>
    <row r="12" spans="1:12" ht="28.8">
      <c r="A12" s="32">
        <v>10</v>
      </c>
      <c r="B12" s="178"/>
      <c r="C12" s="183"/>
      <c r="D12" s="33" t="s">
        <v>419</v>
      </c>
      <c r="E12" s="179"/>
      <c r="F12" s="33" t="s">
        <v>404</v>
      </c>
      <c r="G12" s="32">
        <f>3*90*2</f>
        <v>540</v>
      </c>
      <c r="H12" s="33" t="s">
        <v>420</v>
      </c>
      <c r="I12" s="44">
        <v>77.2</v>
      </c>
      <c r="J12" s="44"/>
      <c r="K12" s="32"/>
      <c r="L12" s="94"/>
    </row>
    <row r="13" spans="1:12" ht="15.6">
      <c r="A13" s="32">
        <v>11</v>
      </c>
      <c r="B13" s="178" t="s">
        <v>421</v>
      </c>
      <c r="C13" s="183" t="s">
        <v>408</v>
      </c>
      <c r="D13" s="33" t="s">
        <v>417</v>
      </c>
      <c r="E13" s="179" t="s">
        <v>422</v>
      </c>
      <c r="F13" s="33" t="s">
        <v>413</v>
      </c>
      <c r="G13" s="32">
        <v>106</v>
      </c>
      <c r="H13" s="33" t="s">
        <v>405</v>
      </c>
      <c r="I13" s="44">
        <v>192.99</v>
      </c>
      <c r="J13" s="44"/>
      <c r="K13" s="32"/>
      <c r="L13" s="94"/>
    </row>
    <row r="14" spans="1:12" ht="28.8">
      <c r="A14" s="32">
        <v>12</v>
      </c>
      <c r="B14" s="178"/>
      <c r="C14" s="183"/>
      <c r="D14" s="33" t="s">
        <v>419</v>
      </c>
      <c r="E14" s="179"/>
      <c r="F14" s="33" t="s">
        <v>404</v>
      </c>
      <c r="G14" s="32">
        <f>6*90*2</f>
        <v>1080</v>
      </c>
      <c r="H14" s="33" t="s">
        <v>420</v>
      </c>
      <c r="I14" s="44">
        <v>77.2</v>
      </c>
      <c r="J14" s="44"/>
      <c r="K14" s="32"/>
      <c r="L14" s="94"/>
    </row>
    <row r="15" spans="1:12" ht="15.6">
      <c r="A15" s="32">
        <v>13</v>
      </c>
      <c r="B15" s="178" t="s">
        <v>423</v>
      </c>
      <c r="C15" s="183" t="s">
        <v>408</v>
      </c>
      <c r="D15" s="33" t="s">
        <v>417</v>
      </c>
      <c r="E15" s="179" t="s">
        <v>424</v>
      </c>
      <c r="F15" s="33" t="s">
        <v>413</v>
      </c>
      <c r="G15" s="32">
        <v>133</v>
      </c>
      <c r="H15" s="33" t="s">
        <v>405</v>
      </c>
      <c r="I15" s="44">
        <v>192.99</v>
      </c>
      <c r="J15" s="44"/>
      <c r="K15" s="32"/>
      <c r="L15" s="94"/>
    </row>
    <row r="16" spans="1:12" ht="28.8">
      <c r="A16" s="32">
        <v>14</v>
      </c>
      <c r="B16" s="178"/>
      <c r="C16" s="183"/>
      <c r="D16" s="33" t="s">
        <v>419</v>
      </c>
      <c r="E16" s="179"/>
      <c r="F16" s="33" t="s">
        <v>404</v>
      </c>
      <c r="G16" s="32">
        <f>3*95*2</f>
        <v>570</v>
      </c>
      <c r="H16" s="33" t="s">
        <v>420</v>
      </c>
      <c r="I16" s="44">
        <v>77.2</v>
      </c>
      <c r="J16" s="44"/>
      <c r="K16" s="32"/>
      <c r="L16" s="94"/>
    </row>
    <row r="17" spans="1:12" ht="15.6">
      <c r="A17" s="32">
        <v>15</v>
      </c>
      <c r="B17" s="178" t="s">
        <v>425</v>
      </c>
      <c r="C17" s="183" t="s">
        <v>408</v>
      </c>
      <c r="D17" s="33" t="s">
        <v>417</v>
      </c>
      <c r="E17" s="179" t="s">
        <v>426</v>
      </c>
      <c r="F17" s="33" t="s">
        <v>413</v>
      </c>
      <c r="G17" s="32">
        <v>133</v>
      </c>
      <c r="H17" s="33" t="s">
        <v>405</v>
      </c>
      <c r="I17" s="44">
        <v>192.99</v>
      </c>
      <c r="J17" s="44"/>
      <c r="K17" s="32"/>
      <c r="L17" s="94"/>
    </row>
    <row r="18" spans="1:12" ht="28.8">
      <c r="A18" s="32">
        <v>16</v>
      </c>
      <c r="B18" s="178"/>
      <c r="C18" s="183"/>
      <c r="D18" s="33" t="s">
        <v>419</v>
      </c>
      <c r="E18" s="179"/>
      <c r="F18" s="33" t="s">
        <v>404</v>
      </c>
      <c r="G18" s="32">
        <f>2*42*2</f>
        <v>168</v>
      </c>
      <c r="H18" s="33" t="s">
        <v>420</v>
      </c>
      <c r="I18" s="44">
        <v>77.2</v>
      </c>
      <c r="J18" s="44"/>
      <c r="K18" s="32"/>
      <c r="L18" s="94"/>
    </row>
    <row r="19" spans="1:12" ht="46.05" customHeight="1">
      <c r="A19" s="32">
        <v>17</v>
      </c>
      <c r="B19" s="178"/>
      <c r="C19" s="183"/>
      <c r="D19" s="33" t="s">
        <v>427</v>
      </c>
      <c r="E19" s="179"/>
      <c r="F19" s="33" t="s">
        <v>428</v>
      </c>
      <c r="G19" s="32">
        <v>2</v>
      </c>
      <c r="H19" s="33" t="s">
        <v>405</v>
      </c>
      <c r="I19" s="44">
        <v>5022.8900000000003</v>
      </c>
      <c r="J19" s="44"/>
      <c r="K19" s="32"/>
      <c r="L19" s="94"/>
    </row>
    <row r="20" spans="1:12" ht="46.05" customHeight="1">
      <c r="A20" s="32">
        <v>18</v>
      </c>
      <c r="B20" s="178" t="s">
        <v>429</v>
      </c>
      <c r="C20" s="183" t="s">
        <v>408</v>
      </c>
      <c r="D20" s="33" t="s">
        <v>417</v>
      </c>
      <c r="E20" s="179" t="s">
        <v>430</v>
      </c>
      <c r="F20" s="33" t="s">
        <v>413</v>
      </c>
      <c r="G20" s="32">
        <v>31</v>
      </c>
      <c r="H20" s="33" t="s">
        <v>405</v>
      </c>
      <c r="I20" s="44">
        <v>192.99</v>
      </c>
      <c r="J20" s="44"/>
      <c r="K20" s="32"/>
      <c r="L20" s="94"/>
    </row>
    <row r="21" spans="1:12" ht="28.8">
      <c r="A21" s="32">
        <v>19</v>
      </c>
      <c r="B21" s="178"/>
      <c r="C21" s="183"/>
      <c r="D21" s="33" t="s">
        <v>419</v>
      </c>
      <c r="E21" s="179"/>
      <c r="F21" s="33" t="s">
        <v>404</v>
      </c>
      <c r="G21" s="32">
        <f>3*136*2</f>
        <v>816</v>
      </c>
      <c r="H21" s="33" t="s">
        <v>420</v>
      </c>
      <c r="I21" s="44">
        <v>77.2</v>
      </c>
      <c r="J21" s="44"/>
      <c r="K21" s="32"/>
      <c r="L21" s="94"/>
    </row>
    <row r="22" spans="1:12" ht="15.6">
      <c r="A22" s="32">
        <v>20</v>
      </c>
      <c r="B22" s="178" t="s">
        <v>407</v>
      </c>
      <c r="C22" s="183" t="s">
        <v>408</v>
      </c>
      <c r="D22" s="33" t="s">
        <v>417</v>
      </c>
      <c r="E22" s="179" t="s">
        <v>431</v>
      </c>
      <c r="F22" s="33" t="s">
        <v>413</v>
      </c>
      <c r="G22" s="32">
        <v>110</v>
      </c>
      <c r="H22" s="33" t="s">
        <v>405</v>
      </c>
      <c r="I22" s="44">
        <v>192.99</v>
      </c>
      <c r="J22" s="44"/>
      <c r="K22" s="32"/>
      <c r="L22" s="94"/>
    </row>
    <row r="23" spans="1:12" ht="28.8">
      <c r="A23" s="32">
        <v>21</v>
      </c>
      <c r="B23" s="178"/>
      <c r="C23" s="183"/>
      <c r="D23" s="33" t="s">
        <v>419</v>
      </c>
      <c r="E23" s="179"/>
      <c r="F23" s="33" t="s">
        <v>404</v>
      </c>
      <c r="G23" s="32">
        <f>6*70*2</f>
        <v>840</v>
      </c>
      <c r="H23" s="33" t="s">
        <v>420</v>
      </c>
      <c r="I23" s="44">
        <v>77.2</v>
      </c>
      <c r="J23" s="44"/>
      <c r="K23" s="32"/>
      <c r="L23" s="94"/>
    </row>
    <row r="24" spans="1:12" ht="28.8">
      <c r="A24" s="32">
        <v>22</v>
      </c>
      <c r="B24" s="178"/>
      <c r="C24" s="183"/>
      <c r="D24" s="33" t="s">
        <v>427</v>
      </c>
      <c r="E24" s="179"/>
      <c r="F24" s="33" t="s">
        <v>428</v>
      </c>
      <c r="G24" s="32">
        <v>6</v>
      </c>
      <c r="H24" s="33" t="s">
        <v>405</v>
      </c>
      <c r="I24" s="44">
        <v>5022.8900000000003</v>
      </c>
      <c r="J24" s="44"/>
      <c r="K24" s="32"/>
      <c r="L24" s="94"/>
    </row>
    <row r="25" spans="1:12" ht="15.6">
      <c r="A25" s="32">
        <v>23</v>
      </c>
      <c r="B25" s="178" t="s">
        <v>432</v>
      </c>
      <c r="C25" s="183" t="s">
        <v>408</v>
      </c>
      <c r="D25" s="33" t="s">
        <v>417</v>
      </c>
      <c r="E25" s="179" t="s">
        <v>433</v>
      </c>
      <c r="F25" s="33" t="s">
        <v>413</v>
      </c>
      <c r="G25" s="32">
        <v>6</v>
      </c>
      <c r="H25" s="33" t="s">
        <v>405</v>
      </c>
      <c r="I25" s="44">
        <v>192.99</v>
      </c>
      <c r="J25" s="44"/>
      <c r="K25" s="32"/>
      <c r="L25" s="94"/>
    </row>
    <row r="26" spans="1:12" ht="28.8">
      <c r="A26" s="32">
        <v>24</v>
      </c>
      <c r="B26" s="178"/>
      <c r="C26" s="183"/>
      <c r="D26" s="33" t="s">
        <v>419</v>
      </c>
      <c r="E26" s="179"/>
      <c r="F26" s="33" t="s">
        <v>404</v>
      </c>
      <c r="G26" s="32">
        <f>2*30*2</f>
        <v>120</v>
      </c>
      <c r="H26" s="33" t="s">
        <v>420</v>
      </c>
      <c r="I26" s="44">
        <v>77.2</v>
      </c>
      <c r="J26" s="44"/>
      <c r="K26" s="32"/>
      <c r="L26" s="94"/>
    </row>
    <row r="27" spans="1:12" ht="15.6">
      <c r="A27" s="32">
        <v>25</v>
      </c>
      <c r="B27" s="178" t="s">
        <v>434</v>
      </c>
      <c r="C27" s="183" t="s">
        <v>408</v>
      </c>
      <c r="D27" s="33" t="s">
        <v>417</v>
      </c>
      <c r="E27" s="179" t="s">
        <v>435</v>
      </c>
      <c r="F27" s="33" t="s">
        <v>413</v>
      </c>
      <c r="G27" s="32">
        <v>9</v>
      </c>
      <c r="H27" s="33" t="s">
        <v>405</v>
      </c>
      <c r="I27" s="44">
        <v>192.99</v>
      </c>
      <c r="J27" s="44"/>
      <c r="K27" s="32"/>
      <c r="L27" s="94"/>
    </row>
    <row r="28" spans="1:12" ht="28.8">
      <c r="A28" s="32">
        <v>26</v>
      </c>
      <c r="B28" s="178"/>
      <c r="C28" s="183"/>
      <c r="D28" s="33" t="s">
        <v>419</v>
      </c>
      <c r="E28" s="179"/>
      <c r="F28" s="33" t="s">
        <v>404</v>
      </c>
      <c r="G28" s="32">
        <f>2*70*2</f>
        <v>280</v>
      </c>
      <c r="H28" s="33" t="s">
        <v>420</v>
      </c>
      <c r="I28" s="44">
        <v>77.2</v>
      </c>
      <c r="J28" s="44"/>
      <c r="K28" s="32"/>
      <c r="L28" s="94"/>
    </row>
    <row r="29" spans="1:12" ht="15.6">
      <c r="A29" s="32">
        <v>27</v>
      </c>
      <c r="B29" s="178" t="s">
        <v>436</v>
      </c>
      <c r="C29" s="183" t="s">
        <v>408</v>
      </c>
      <c r="D29" s="33" t="s">
        <v>417</v>
      </c>
      <c r="E29" s="178" t="s">
        <v>437</v>
      </c>
      <c r="F29" s="33" t="s">
        <v>413</v>
      </c>
      <c r="G29" s="32">
        <v>30</v>
      </c>
      <c r="H29" s="33" t="s">
        <v>405</v>
      </c>
      <c r="I29" s="44">
        <v>192.99</v>
      </c>
      <c r="J29" s="44"/>
      <c r="K29" s="32"/>
      <c r="L29" s="94"/>
    </row>
    <row r="30" spans="1:12" ht="28.8">
      <c r="A30" s="32">
        <v>28</v>
      </c>
      <c r="B30" s="178"/>
      <c r="C30" s="183"/>
      <c r="D30" s="33" t="s">
        <v>419</v>
      </c>
      <c r="E30" s="179"/>
      <c r="F30" s="33" t="s">
        <v>404</v>
      </c>
      <c r="G30" s="32">
        <f>2*75*2</f>
        <v>300</v>
      </c>
      <c r="H30" s="33" t="s">
        <v>420</v>
      </c>
      <c r="I30" s="44">
        <v>77.2</v>
      </c>
      <c r="J30" s="44"/>
      <c r="K30" s="32"/>
      <c r="L30" s="94"/>
    </row>
    <row r="31" spans="1:12" ht="15.6">
      <c r="A31" s="32">
        <v>29</v>
      </c>
      <c r="B31" s="178" t="s">
        <v>438</v>
      </c>
      <c r="C31" s="183" t="s">
        <v>408</v>
      </c>
      <c r="D31" s="33" t="s">
        <v>417</v>
      </c>
      <c r="E31" s="178" t="s">
        <v>439</v>
      </c>
      <c r="F31" s="33" t="s">
        <v>413</v>
      </c>
      <c r="G31" s="32">
        <v>68</v>
      </c>
      <c r="H31" s="33" t="s">
        <v>405</v>
      </c>
      <c r="I31" s="44">
        <v>192.99</v>
      </c>
      <c r="J31" s="44"/>
      <c r="K31" s="32"/>
      <c r="L31" s="94"/>
    </row>
    <row r="32" spans="1:12" ht="28.8">
      <c r="A32" s="32">
        <v>30</v>
      </c>
      <c r="B32" s="178"/>
      <c r="C32" s="183"/>
      <c r="D32" s="33" t="s">
        <v>419</v>
      </c>
      <c r="E32" s="179"/>
      <c r="F32" s="33" t="s">
        <v>404</v>
      </c>
      <c r="G32" s="32">
        <f>3*75*2</f>
        <v>450</v>
      </c>
      <c r="H32" s="33" t="s">
        <v>420</v>
      </c>
      <c r="I32" s="44">
        <v>77.2</v>
      </c>
      <c r="J32" s="44"/>
      <c r="K32" s="32"/>
      <c r="L32" s="94"/>
    </row>
    <row r="33" spans="1:12" ht="15.6">
      <c r="A33" s="32">
        <v>31</v>
      </c>
      <c r="B33" s="178" t="s">
        <v>440</v>
      </c>
      <c r="C33" s="183" t="s">
        <v>408</v>
      </c>
      <c r="D33" s="33" t="s">
        <v>417</v>
      </c>
      <c r="E33" s="178" t="s">
        <v>441</v>
      </c>
      <c r="F33" s="33" t="s">
        <v>413</v>
      </c>
      <c r="G33" s="32">
        <v>30</v>
      </c>
      <c r="H33" s="33" t="s">
        <v>405</v>
      </c>
      <c r="I33" s="44">
        <v>192.99</v>
      </c>
      <c r="J33" s="44"/>
      <c r="K33" s="32"/>
      <c r="L33" s="94"/>
    </row>
    <row r="34" spans="1:12" ht="28.8">
      <c r="A34" s="32">
        <v>32</v>
      </c>
      <c r="B34" s="178"/>
      <c r="C34" s="183"/>
      <c r="D34" s="33" t="s">
        <v>419</v>
      </c>
      <c r="E34" s="179"/>
      <c r="F34" s="33" t="s">
        <v>404</v>
      </c>
      <c r="G34" s="32">
        <f>3*95*2</f>
        <v>570</v>
      </c>
      <c r="H34" s="33" t="s">
        <v>420</v>
      </c>
      <c r="I34" s="44">
        <v>77.2</v>
      </c>
      <c r="J34" s="44"/>
      <c r="K34" s="32"/>
      <c r="L34" s="94"/>
    </row>
    <row r="35" spans="1:12" ht="43.5" customHeight="1">
      <c r="A35" s="32">
        <v>33</v>
      </c>
      <c r="B35" s="178" t="s">
        <v>442</v>
      </c>
      <c r="C35" s="146" t="s">
        <v>443</v>
      </c>
      <c r="D35" s="178" t="s">
        <v>397</v>
      </c>
      <c r="E35" s="178" t="s">
        <v>444</v>
      </c>
      <c r="F35" s="33" t="s">
        <v>445</v>
      </c>
      <c r="G35" s="32">
        <v>10</v>
      </c>
      <c r="H35" s="33" t="s">
        <v>240</v>
      </c>
      <c r="I35" s="44">
        <v>1125.78</v>
      </c>
      <c r="J35" s="44"/>
      <c r="K35" s="32"/>
      <c r="L35" s="94"/>
    </row>
    <row r="36" spans="1:12" ht="43.5" customHeight="1">
      <c r="A36" s="32">
        <v>34</v>
      </c>
      <c r="B36" s="178"/>
      <c r="C36" s="146"/>
      <c r="D36" s="178"/>
      <c r="E36" s="179"/>
      <c r="F36" s="33" t="s">
        <v>403</v>
      </c>
      <c r="G36" s="32">
        <v>3</v>
      </c>
      <c r="H36" s="33" t="s">
        <v>240</v>
      </c>
      <c r="I36" s="44">
        <v>5022.8900000000003</v>
      </c>
      <c r="J36" s="44"/>
      <c r="K36" s="32"/>
      <c r="L36" s="94"/>
    </row>
    <row r="37" spans="1:12" ht="15.6">
      <c r="A37" s="32">
        <v>35</v>
      </c>
      <c r="B37" s="178" t="s">
        <v>446</v>
      </c>
      <c r="C37" s="183" t="s">
        <v>408</v>
      </c>
      <c r="D37" s="33" t="s">
        <v>417</v>
      </c>
      <c r="E37" s="178" t="s">
        <v>447</v>
      </c>
      <c r="F37" s="33" t="s">
        <v>413</v>
      </c>
      <c r="G37" s="32">
        <v>4</v>
      </c>
      <c r="H37" s="33" t="s">
        <v>405</v>
      </c>
      <c r="I37" s="44">
        <v>192.99</v>
      </c>
      <c r="J37" s="44"/>
      <c r="K37" s="32"/>
      <c r="L37" s="94"/>
    </row>
    <row r="38" spans="1:12" ht="28.8">
      <c r="A38" s="32">
        <v>36</v>
      </c>
      <c r="B38" s="178"/>
      <c r="C38" s="183"/>
      <c r="D38" s="33" t="s">
        <v>419</v>
      </c>
      <c r="E38" s="179"/>
      <c r="F38" s="33" t="s">
        <v>404</v>
      </c>
      <c r="G38" s="32">
        <f>2*85*2</f>
        <v>340</v>
      </c>
      <c r="H38" s="33" t="s">
        <v>420</v>
      </c>
      <c r="I38" s="44">
        <v>77.2</v>
      </c>
      <c r="J38" s="44"/>
      <c r="K38" s="32"/>
      <c r="L38" s="94"/>
    </row>
    <row r="39" spans="1:12" ht="15.6">
      <c r="A39" s="32">
        <v>37</v>
      </c>
      <c r="B39" s="178" t="s">
        <v>448</v>
      </c>
      <c r="C39" s="183" t="s">
        <v>408</v>
      </c>
      <c r="D39" s="33" t="s">
        <v>417</v>
      </c>
      <c r="E39" s="178" t="s">
        <v>449</v>
      </c>
      <c r="F39" s="33" t="s">
        <v>413</v>
      </c>
      <c r="G39" s="32">
        <v>4</v>
      </c>
      <c r="H39" s="33" t="s">
        <v>405</v>
      </c>
      <c r="I39" s="44">
        <v>192.99</v>
      </c>
      <c r="J39" s="44"/>
      <c r="K39" s="32"/>
      <c r="L39" s="94"/>
    </row>
    <row r="40" spans="1:12" ht="28.8">
      <c r="A40" s="32">
        <v>38</v>
      </c>
      <c r="B40" s="178"/>
      <c r="C40" s="183"/>
      <c r="D40" s="33" t="s">
        <v>419</v>
      </c>
      <c r="E40" s="179"/>
      <c r="F40" s="33" t="s">
        <v>404</v>
      </c>
      <c r="G40" s="32">
        <f>2*90*2</f>
        <v>360</v>
      </c>
      <c r="H40" s="33" t="s">
        <v>420</v>
      </c>
      <c r="I40" s="44">
        <v>77.2</v>
      </c>
      <c r="J40" s="44"/>
      <c r="K40" s="32"/>
      <c r="L40" s="94"/>
    </row>
    <row r="41" spans="1:12" ht="28.8">
      <c r="A41" s="32">
        <v>39</v>
      </c>
      <c r="B41" s="178" t="s">
        <v>416</v>
      </c>
      <c r="C41" s="183" t="s">
        <v>450</v>
      </c>
      <c r="D41" s="33" t="s">
        <v>451</v>
      </c>
      <c r="E41" s="33" t="s">
        <v>452</v>
      </c>
      <c r="F41" s="33" t="s">
        <v>453</v>
      </c>
      <c r="G41" s="37">
        <v>1</v>
      </c>
      <c r="H41" s="39" t="s">
        <v>454</v>
      </c>
      <c r="I41" s="44">
        <v>482.48</v>
      </c>
      <c r="J41" s="44"/>
      <c r="K41" s="32"/>
      <c r="L41" s="94"/>
    </row>
    <row r="42" spans="1:12" ht="15.6">
      <c r="A42" s="32">
        <v>40</v>
      </c>
      <c r="B42" s="178"/>
      <c r="C42" s="183"/>
      <c r="D42" s="33" t="s">
        <v>455</v>
      </c>
      <c r="E42" s="33" t="s">
        <v>456</v>
      </c>
      <c r="F42" s="33" t="s">
        <v>406</v>
      </c>
      <c r="G42" s="32">
        <f>30*6</f>
        <v>180</v>
      </c>
      <c r="H42" s="37" t="s">
        <v>272</v>
      </c>
      <c r="I42" s="44">
        <v>180.12</v>
      </c>
      <c r="J42" s="44"/>
      <c r="K42" s="32"/>
      <c r="L42" s="94"/>
    </row>
    <row r="43" spans="1:12" ht="28.8">
      <c r="A43" s="32">
        <v>41</v>
      </c>
      <c r="B43" s="178" t="s">
        <v>421</v>
      </c>
      <c r="C43" s="183" t="s">
        <v>450</v>
      </c>
      <c r="D43" s="33" t="s">
        <v>451</v>
      </c>
      <c r="E43" s="33" t="s">
        <v>457</v>
      </c>
      <c r="F43" s="33" t="s">
        <v>453</v>
      </c>
      <c r="G43" s="37">
        <v>2</v>
      </c>
      <c r="H43" s="39" t="s">
        <v>454</v>
      </c>
      <c r="I43" s="44">
        <v>482.48</v>
      </c>
      <c r="J43" s="44"/>
      <c r="K43" s="32"/>
      <c r="L43" s="94"/>
    </row>
    <row r="44" spans="1:12" ht="15.6">
      <c r="A44" s="32">
        <v>42</v>
      </c>
      <c r="B44" s="178"/>
      <c r="C44" s="183"/>
      <c r="D44" s="33" t="s">
        <v>458</v>
      </c>
      <c r="E44" s="33" t="s">
        <v>459</v>
      </c>
      <c r="F44" s="33" t="s">
        <v>413</v>
      </c>
      <c r="G44" s="39">
        <v>66</v>
      </c>
      <c r="H44" s="40" t="s">
        <v>405</v>
      </c>
      <c r="I44" s="44">
        <v>192.99</v>
      </c>
      <c r="J44" s="44"/>
      <c r="K44" s="32"/>
      <c r="L44" s="94"/>
    </row>
    <row r="45" spans="1:12" ht="15.6">
      <c r="A45" s="32">
        <v>43</v>
      </c>
      <c r="B45" s="178"/>
      <c r="C45" s="183"/>
      <c r="D45" s="33" t="s">
        <v>460</v>
      </c>
      <c r="E45" s="33" t="s">
        <v>461</v>
      </c>
      <c r="F45" s="33" t="s">
        <v>406</v>
      </c>
      <c r="G45" s="32">
        <f>9*10</f>
        <v>90</v>
      </c>
      <c r="H45" s="37" t="s">
        <v>272</v>
      </c>
      <c r="I45" s="44">
        <v>180.12</v>
      </c>
      <c r="J45" s="44"/>
      <c r="K45" s="32"/>
      <c r="L45" s="94"/>
    </row>
    <row r="46" spans="1:12" ht="15.6">
      <c r="A46" s="32">
        <v>44</v>
      </c>
      <c r="B46" s="178"/>
      <c r="C46" s="183"/>
      <c r="D46" s="33" t="s">
        <v>455</v>
      </c>
      <c r="E46" s="41" t="s">
        <v>462</v>
      </c>
      <c r="F46" s="33" t="s">
        <v>406</v>
      </c>
      <c r="G46" s="32">
        <f>72*6</f>
        <v>432</v>
      </c>
      <c r="H46" s="37" t="s">
        <v>272</v>
      </c>
      <c r="I46" s="44">
        <v>180.12</v>
      </c>
      <c r="J46" s="44"/>
      <c r="K46" s="32"/>
      <c r="L46" s="94"/>
    </row>
    <row r="47" spans="1:12" ht="28.8">
      <c r="A47" s="32">
        <v>45</v>
      </c>
      <c r="B47" s="178" t="s">
        <v>407</v>
      </c>
      <c r="C47" s="183" t="s">
        <v>450</v>
      </c>
      <c r="D47" s="33" t="s">
        <v>451</v>
      </c>
      <c r="E47" s="33" t="s">
        <v>463</v>
      </c>
      <c r="F47" s="33" t="s">
        <v>453</v>
      </c>
      <c r="G47" s="37">
        <v>1</v>
      </c>
      <c r="H47" s="39" t="s">
        <v>454</v>
      </c>
      <c r="I47" s="44">
        <v>482.48</v>
      </c>
      <c r="J47" s="44"/>
      <c r="K47" s="32"/>
      <c r="L47" s="94"/>
    </row>
    <row r="48" spans="1:12" ht="15.6">
      <c r="A48" s="32">
        <v>46</v>
      </c>
      <c r="B48" s="178"/>
      <c r="C48" s="183"/>
      <c r="D48" s="33" t="s">
        <v>464</v>
      </c>
      <c r="E48" s="33" t="s">
        <v>465</v>
      </c>
      <c r="F48" s="33" t="s">
        <v>413</v>
      </c>
      <c r="G48" s="39">
        <v>36</v>
      </c>
      <c r="H48" s="40" t="s">
        <v>405</v>
      </c>
      <c r="I48" s="44">
        <v>192.99</v>
      </c>
      <c r="J48" s="44"/>
      <c r="K48" s="32"/>
      <c r="L48" s="94"/>
    </row>
    <row r="49" spans="1:12" ht="15.6">
      <c r="A49" s="32">
        <v>47</v>
      </c>
      <c r="B49" s="178"/>
      <c r="C49" s="183"/>
      <c r="D49" s="33" t="s">
        <v>460</v>
      </c>
      <c r="E49" s="33" t="s">
        <v>466</v>
      </c>
      <c r="F49" s="33" t="s">
        <v>406</v>
      </c>
      <c r="G49" s="32">
        <f>6*10</f>
        <v>60</v>
      </c>
      <c r="H49" s="37" t="s">
        <v>272</v>
      </c>
      <c r="I49" s="44">
        <v>180.12</v>
      </c>
      <c r="J49" s="44"/>
      <c r="K49" s="32"/>
      <c r="L49" s="94"/>
    </row>
    <row r="50" spans="1:12" ht="15.6">
      <c r="A50" s="32">
        <v>48</v>
      </c>
      <c r="B50" s="178"/>
      <c r="C50" s="183"/>
      <c r="D50" s="33" t="s">
        <v>455</v>
      </c>
      <c r="E50" s="41" t="s">
        <v>467</v>
      </c>
      <c r="F50" s="33" t="s">
        <v>406</v>
      </c>
      <c r="G50" s="32">
        <f>45*6</f>
        <v>270</v>
      </c>
      <c r="H50" s="37" t="s">
        <v>272</v>
      </c>
      <c r="I50" s="44">
        <v>180.12</v>
      </c>
      <c r="J50" s="44"/>
      <c r="K50" s="32"/>
      <c r="L50" s="94"/>
    </row>
    <row r="51" spans="1:12" ht="72">
      <c r="A51" s="32">
        <v>49</v>
      </c>
      <c r="B51" s="33" t="s">
        <v>468</v>
      </c>
      <c r="C51" s="37" t="s">
        <v>396</v>
      </c>
      <c r="D51" s="33" t="s">
        <v>397</v>
      </c>
      <c r="E51" s="32" t="s">
        <v>469</v>
      </c>
      <c r="F51" s="33" t="s">
        <v>399</v>
      </c>
      <c r="G51" s="32">
        <v>267</v>
      </c>
      <c r="H51" s="33" t="s">
        <v>400</v>
      </c>
      <c r="I51" s="44">
        <v>514.64</v>
      </c>
      <c r="J51" s="44"/>
      <c r="K51" s="32"/>
      <c r="L51" s="94"/>
    </row>
    <row r="52" spans="1:12" ht="81" customHeight="1">
      <c r="A52" s="32">
        <v>50</v>
      </c>
      <c r="B52" s="33" t="s">
        <v>470</v>
      </c>
      <c r="C52" s="37" t="s">
        <v>396</v>
      </c>
      <c r="D52" s="33" t="s">
        <v>397</v>
      </c>
      <c r="E52" s="32" t="s">
        <v>471</v>
      </c>
      <c r="F52" s="33" t="s">
        <v>399</v>
      </c>
      <c r="G52" s="32">
        <v>456</v>
      </c>
      <c r="H52" s="33" t="s">
        <v>400</v>
      </c>
      <c r="I52" s="44">
        <v>514.64</v>
      </c>
      <c r="J52" s="44"/>
      <c r="K52" s="32"/>
      <c r="L52" s="94"/>
    </row>
    <row r="53" spans="1:12" ht="24.45" customHeight="1">
      <c r="A53" s="32">
        <v>51</v>
      </c>
      <c r="B53" s="178" t="s">
        <v>472</v>
      </c>
      <c r="C53" s="37" t="s">
        <v>450</v>
      </c>
      <c r="D53" s="33" t="s">
        <v>473</v>
      </c>
      <c r="E53" s="33" t="s">
        <v>474</v>
      </c>
      <c r="F53" s="33" t="s">
        <v>406</v>
      </c>
      <c r="G53" s="32">
        <f>16*10</f>
        <v>160</v>
      </c>
      <c r="H53" s="37" t="s">
        <v>272</v>
      </c>
      <c r="I53" s="44">
        <v>180.12</v>
      </c>
      <c r="J53" s="44"/>
      <c r="K53" s="32"/>
      <c r="L53" s="94"/>
    </row>
    <row r="54" spans="1:12" ht="24.45" customHeight="1">
      <c r="A54" s="32">
        <v>52</v>
      </c>
      <c r="B54" s="178"/>
      <c r="C54" s="146" t="s">
        <v>475</v>
      </c>
      <c r="D54" s="178" t="s">
        <v>473</v>
      </c>
      <c r="E54" s="178" t="s">
        <v>476</v>
      </c>
      <c r="F54" s="33" t="s">
        <v>406</v>
      </c>
      <c r="G54" s="32">
        <f>3*6</f>
        <v>18</v>
      </c>
      <c r="H54" s="37" t="s">
        <v>272</v>
      </c>
      <c r="I54" s="44">
        <v>180.12</v>
      </c>
      <c r="J54" s="44"/>
      <c r="K54" s="32"/>
      <c r="L54" s="94"/>
    </row>
    <row r="55" spans="1:12" ht="24.45" customHeight="1">
      <c r="A55" s="32">
        <v>53</v>
      </c>
      <c r="B55" s="178"/>
      <c r="C55" s="146"/>
      <c r="D55" s="178"/>
      <c r="E55" s="178"/>
      <c r="F55" s="33" t="s">
        <v>403</v>
      </c>
      <c r="G55" s="32">
        <v>3</v>
      </c>
      <c r="H55" s="33" t="s">
        <v>240</v>
      </c>
      <c r="I55" s="44">
        <v>5022.8900000000003</v>
      </c>
      <c r="J55" s="44"/>
      <c r="K55" s="32"/>
      <c r="L55" s="94"/>
    </row>
    <row r="56" spans="1:12" ht="16.8">
      <c r="A56" s="32">
        <v>54</v>
      </c>
      <c r="B56" s="33" t="s">
        <v>477</v>
      </c>
      <c r="C56" s="37" t="s">
        <v>396</v>
      </c>
      <c r="D56" s="33" t="s">
        <v>478</v>
      </c>
      <c r="E56" s="33" t="s">
        <v>479</v>
      </c>
      <c r="F56" s="33" t="s">
        <v>403</v>
      </c>
      <c r="G56" s="32">
        <v>3</v>
      </c>
      <c r="H56" s="33" t="s">
        <v>240</v>
      </c>
      <c r="I56" s="44">
        <v>5022.8900000000003</v>
      </c>
      <c r="J56" s="44"/>
      <c r="K56" s="32"/>
      <c r="L56" s="94"/>
    </row>
    <row r="57" spans="1:12" ht="21.75" customHeight="1">
      <c r="A57" s="124" t="s">
        <v>480</v>
      </c>
      <c r="B57" s="124"/>
      <c r="C57" s="124"/>
      <c r="D57" s="124"/>
      <c r="E57" s="124"/>
      <c r="F57" s="124"/>
      <c r="G57" s="124"/>
      <c r="H57" s="124"/>
      <c r="I57" s="42"/>
      <c r="J57" s="42"/>
      <c r="K57" s="42"/>
      <c r="L57" s="94"/>
    </row>
    <row r="58" spans="1:12" ht="25.5" customHeight="1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</row>
    <row r="59" spans="1:12" ht="24.75" customHeight="1">
      <c r="A59" s="28"/>
      <c r="B59" s="28"/>
      <c r="C59" s="43"/>
      <c r="D59" s="28"/>
      <c r="E59" s="28"/>
      <c r="F59" s="28"/>
      <c r="G59" s="28"/>
      <c r="H59" s="189"/>
      <c r="I59" s="189"/>
      <c r="J59" s="189"/>
      <c r="K59" s="189"/>
      <c r="L59" s="189"/>
    </row>
    <row r="60" spans="1:12" ht="24.75" customHeight="1">
      <c r="A60" s="28"/>
      <c r="B60" s="28"/>
      <c r="C60" s="43"/>
      <c r="D60" s="28"/>
      <c r="E60" s="28"/>
      <c r="F60" s="28"/>
      <c r="G60" s="28"/>
      <c r="H60" s="189"/>
      <c r="I60" s="189"/>
      <c r="J60" s="189"/>
      <c r="K60" s="189"/>
      <c r="L60" s="189"/>
    </row>
  </sheetData>
  <mergeCells count="66">
    <mergeCell ref="A1:L1"/>
    <mergeCell ref="A57:H57"/>
    <mergeCell ref="A58:L58"/>
    <mergeCell ref="H59:L59"/>
    <mergeCell ref="H60:L60"/>
    <mergeCell ref="B3:B6"/>
    <mergeCell ref="B7:B10"/>
    <mergeCell ref="B11:B12"/>
    <mergeCell ref="B13:B14"/>
    <mergeCell ref="B15:B16"/>
    <mergeCell ref="B17:B19"/>
    <mergeCell ref="B20:B21"/>
    <mergeCell ref="B22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6"/>
    <mergeCell ref="B47:B50"/>
    <mergeCell ref="B53:B55"/>
    <mergeCell ref="C3:C6"/>
    <mergeCell ref="C7:C10"/>
    <mergeCell ref="C11:C12"/>
    <mergeCell ref="C13:C14"/>
    <mergeCell ref="C15:C16"/>
    <mergeCell ref="C17:C19"/>
    <mergeCell ref="C20:C21"/>
    <mergeCell ref="C22:C24"/>
    <mergeCell ref="C25:C26"/>
    <mergeCell ref="C27:C28"/>
    <mergeCell ref="C29:C30"/>
    <mergeCell ref="C31:C32"/>
    <mergeCell ref="E37:E38"/>
    <mergeCell ref="D4:D6"/>
    <mergeCell ref="D35:D36"/>
    <mergeCell ref="D54:D55"/>
    <mergeCell ref="C33:C34"/>
    <mergeCell ref="C35:C36"/>
    <mergeCell ref="C37:C38"/>
    <mergeCell ref="C39:C40"/>
    <mergeCell ref="C41:C42"/>
    <mergeCell ref="C43:C46"/>
    <mergeCell ref="C47:C50"/>
    <mergeCell ref="C54:C55"/>
    <mergeCell ref="E39:E40"/>
    <mergeCell ref="E54:E55"/>
    <mergeCell ref="L4:L6"/>
    <mergeCell ref="E29:E30"/>
    <mergeCell ref="E31:E32"/>
    <mergeCell ref="E33:E34"/>
    <mergeCell ref="E35:E36"/>
    <mergeCell ref="E17:E19"/>
    <mergeCell ref="E20:E21"/>
    <mergeCell ref="E22:E24"/>
    <mergeCell ref="E25:E26"/>
    <mergeCell ref="E27:E28"/>
    <mergeCell ref="E4:E6"/>
    <mergeCell ref="E7:E10"/>
    <mergeCell ref="E11:E12"/>
    <mergeCell ref="E13:E14"/>
    <mergeCell ref="E15:E1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15" zoomScaleNormal="115" workbookViewId="0">
      <selection activeCell="J2" sqref="J2"/>
    </sheetView>
  </sheetViews>
  <sheetFormatPr defaultColWidth="9" defaultRowHeight="14.4"/>
  <cols>
    <col min="1" max="1" width="6.88671875" customWidth="1"/>
    <col min="2" max="2" width="21.6640625" customWidth="1"/>
    <col min="4" max="4" width="11.109375" customWidth="1"/>
    <col min="5" max="6" width="10.77734375" customWidth="1"/>
    <col min="7" max="7" width="12.109375" customWidth="1"/>
    <col min="8" max="8" width="6.21875" customWidth="1"/>
    <col min="9" max="9" width="10.44140625" customWidth="1"/>
  </cols>
  <sheetData>
    <row r="1" spans="1:11" s="21" customFormat="1" ht="28.95" customHeight="1">
      <c r="A1" s="192" t="s">
        <v>532</v>
      </c>
      <c r="B1" s="192"/>
      <c r="C1" s="192"/>
      <c r="D1" s="192"/>
      <c r="E1" s="192"/>
      <c r="F1" s="192"/>
      <c r="G1" s="192"/>
      <c r="H1" s="192"/>
    </row>
    <row r="2" spans="1:11" s="21" customFormat="1" ht="31.95" customHeight="1">
      <c r="A2" s="22" t="s">
        <v>0</v>
      </c>
      <c r="B2" s="22" t="s">
        <v>1</v>
      </c>
      <c r="C2" s="22" t="s">
        <v>15</v>
      </c>
      <c r="D2" s="22" t="s">
        <v>16</v>
      </c>
      <c r="E2" s="3" t="s">
        <v>527</v>
      </c>
      <c r="F2" s="3" t="s">
        <v>17</v>
      </c>
      <c r="G2" s="3" t="s">
        <v>18</v>
      </c>
      <c r="H2" s="22" t="s">
        <v>3</v>
      </c>
    </row>
    <row r="3" spans="1:11" s="21" customFormat="1" ht="36" customHeight="1">
      <c r="A3" s="22">
        <v>1</v>
      </c>
      <c r="B3" s="6" t="s">
        <v>481</v>
      </c>
      <c r="C3" s="6" t="s">
        <v>23</v>
      </c>
      <c r="D3" s="6">
        <v>25</v>
      </c>
      <c r="E3" s="23">
        <v>38.6</v>
      </c>
      <c r="F3" s="6"/>
      <c r="G3" s="24"/>
      <c r="H3" s="22"/>
    </row>
    <row r="4" spans="1:11" s="21" customFormat="1" ht="42" customHeight="1">
      <c r="A4" s="22">
        <v>2</v>
      </c>
      <c r="B4" s="6" t="s">
        <v>482</v>
      </c>
      <c r="C4" s="6" t="s">
        <v>483</v>
      </c>
      <c r="D4" s="6">
        <v>120</v>
      </c>
      <c r="E4" s="23">
        <v>643.29999999999995</v>
      </c>
      <c r="F4" s="6"/>
      <c r="G4" s="24"/>
      <c r="H4" s="22"/>
    </row>
    <row r="5" spans="1:11" s="21" customFormat="1" ht="37.950000000000003" customHeight="1">
      <c r="A5" s="22">
        <v>3</v>
      </c>
      <c r="B5" s="6" t="s">
        <v>484</v>
      </c>
      <c r="C5" s="6" t="s">
        <v>483</v>
      </c>
      <c r="D5" s="6">
        <v>73</v>
      </c>
      <c r="E5" s="23">
        <v>771.96</v>
      </c>
      <c r="F5" s="6"/>
      <c r="G5" s="24"/>
      <c r="H5" s="25"/>
      <c r="K5" s="29"/>
    </row>
    <row r="6" spans="1:11" s="21" customFormat="1" ht="25.05" customHeight="1">
      <c r="A6" s="26"/>
      <c r="B6" s="193" t="s">
        <v>535</v>
      </c>
      <c r="C6" s="194"/>
      <c r="D6" s="194"/>
      <c r="E6" s="27"/>
      <c r="F6" s="27"/>
      <c r="G6" s="26"/>
      <c r="H6" s="25"/>
      <c r="K6" s="29"/>
    </row>
    <row r="7" spans="1:11" s="21" customFormat="1" ht="15.6">
      <c r="A7" s="28"/>
      <c r="B7" s="28"/>
      <c r="C7" s="28"/>
      <c r="D7" s="188"/>
      <c r="E7" s="188"/>
      <c r="F7" s="188"/>
      <c r="G7" s="188"/>
      <c r="H7" s="188"/>
    </row>
    <row r="8" spans="1:11" s="21" customFormat="1" ht="15.6">
      <c r="A8" s="28"/>
      <c r="B8" s="28"/>
      <c r="C8" s="28"/>
      <c r="D8" s="195"/>
      <c r="E8" s="188"/>
      <c r="F8" s="188"/>
      <c r="G8" s="188"/>
      <c r="H8" s="188"/>
    </row>
  </sheetData>
  <mergeCells count="4">
    <mergeCell ref="A1:H1"/>
    <mergeCell ref="B6:D6"/>
    <mergeCell ref="D7:H7"/>
    <mergeCell ref="D8:H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Normal="100" workbookViewId="0">
      <selection activeCell="N20" sqref="N20"/>
    </sheetView>
  </sheetViews>
  <sheetFormatPr defaultColWidth="9" defaultRowHeight="14.4"/>
  <cols>
    <col min="1" max="1" width="9.5546875" customWidth="1"/>
    <col min="2" max="2" width="6.6640625" customWidth="1"/>
    <col min="3" max="3" width="9.6640625" customWidth="1"/>
    <col min="4" max="4" width="11.5546875" customWidth="1"/>
    <col min="5" max="5" width="8.44140625" customWidth="1"/>
    <col min="6" max="6" width="9.33203125" customWidth="1"/>
    <col min="7" max="7" width="9.6640625" customWidth="1"/>
    <col min="8" max="8" width="9.21875" customWidth="1"/>
    <col min="9" max="9" width="7.44140625" customWidth="1"/>
    <col min="10" max="10" width="6.88671875" customWidth="1"/>
  </cols>
  <sheetData>
    <row r="1" spans="1:10" ht="33" customHeight="1">
      <c r="A1" s="196" t="s">
        <v>533</v>
      </c>
      <c r="B1" s="197"/>
      <c r="C1" s="197"/>
      <c r="D1" s="197"/>
      <c r="E1" s="197"/>
      <c r="F1" s="197"/>
      <c r="G1" s="197"/>
      <c r="H1" s="197"/>
      <c r="I1" s="197"/>
      <c r="J1" s="198"/>
    </row>
    <row r="2" spans="1:10" ht="39" customHeight="1">
      <c r="A2" s="18" t="s">
        <v>485</v>
      </c>
      <c r="B2" s="19" t="s">
        <v>486</v>
      </c>
      <c r="C2" s="18" t="s">
        <v>487</v>
      </c>
      <c r="D2" s="18" t="s">
        <v>488</v>
      </c>
      <c r="E2" s="18" t="s">
        <v>15</v>
      </c>
      <c r="F2" s="18" t="s">
        <v>16</v>
      </c>
      <c r="G2" s="3" t="s">
        <v>527</v>
      </c>
      <c r="H2" s="3" t="s">
        <v>17</v>
      </c>
      <c r="I2" s="3" t="s">
        <v>18</v>
      </c>
      <c r="J2" s="18" t="s">
        <v>3</v>
      </c>
    </row>
    <row r="3" spans="1:10" ht="24" customHeight="1">
      <c r="A3" s="200" t="s">
        <v>489</v>
      </c>
      <c r="B3" s="200" t="s">
        <v>490</v>
      </c>
      <c r="C3" s="95" t="s">
        <v>491</v>
      </c>
      <c r="D3" s="95" t="s">
        <v>492</v>
      </c>
      <c r="E3" s="95" t="s">
        <v>272</v>
      </c>
      <c r="F3" s="95">
        <v>6280</v>
      </c>
      <c r="G3" s="96">
        <v>96.5</v>
      </c>
      <c r="H3" s="95"/>
      <c r="I3" s="95"/>
      <c r="J3" s="95"/>
    </row>
    <row r="4" spans="1:10" ht="36" customHeight="1">
      <c r="A4" s="200"/>
      <c r="B4" s="200"/>
      <c r="C4" s="95" t="s">
        <v>491</v>
      </c>
      <c r="D4" s="95" t="s">
        <v>493</v>
      </c>
      <c r="E4" s="95" t="s">
        <v>494</v>
      </c>
      <c r="F4" s="95">
        <f>2000*10%</f>
        <v>200</v>
      </c>
      <c r="G4" s="96">
        <v>128.66</v>
      </c>
      <c r="H4" s="95"/>
      <c r="I4" s="95"/>
      <c r="J4" s="95"/>
    </row>
    <row r="5" spans="1:10" ht="36" customHeight="1">
      <c r="A5" s="200"/>
      <c r="B5" s="200"/>
      <c r="C5" s="95" t="s">
        <v>495</v>
      </c>
      <c r="D5" s="95" t="s">
        <v>496</v>
      </c>
      <c r="E5" s="95" t="s">
        <v>483</v>
      </c>
      <c r="F5" s="95">
        <v>207</v>
      </c>
      <c r="G5" s="96">
        <v>160.83000000000001</v>
      </c>
      <c r="H5" s="95"/>
      <c r="I5" s="95"/>
      <c r="J5" s="95"/>
    </row>
    <row r="6" spans="1:10" ht="34.950000000000003" customHeight="1">
      <c r="A6" s="200"/>
      <c r="B6" s="200"/>
      <c r="C6" s="95" t="s">
        <v>497</v>
      </c>
      <c r="D6" s="95" t="s">
        <v>496</v>
      </c>
      <c r="E6" s="95" t="s">
        <v>483</v>
      </c>
      <c r="F6" s="95">
        <v>2653</v>
      </c>
      <c r="G6" s="96">
        <v>160.83000000000001</v>
      </c>
      <c r="H6" s="95"/>
      <c r="I6" s="95"/>
      <c r="J6" s="95"/>
    </row>
    <row r="7" spans="1:10" ht="34.950000000000003" customHeight="1">
      <c r="A7" s="199" t="s">
        <v>536</v>
      </c>
      <c r="B7" s="200"/>
      <c r="C7" s="200"/>
      <c r="D7" s="200"/>
      <c r="E7" s="200"/>
      <c r="F7" s="200"/>
      <c r="G7" s="20"/>
      <c r="H7" s="20"/>
      <c r="I7" s="18"/>
      <c r="J7" s="20"/>
    </row>
  </sheetData>
  <mergeCells count="4">
    <mergeCell ref="A1:J1"/>
    <mergeCell ref="A7:F7"/>
    <mergeCell ref="A3:A6"/>
    <mergeCell ref="B3:B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Normal="100" workbookViewId="0">
      <selection activeCell="O6" sqref="O6"/>
    </sheetView>
  </sheetViews>
  <sheetFormatPr defaultColWidth="9" defaultRowHeight="14.4"/>
  <cols>
    <col min="1" max="1" width="6" style="1" customWidth="1"/>
    <col min="2" max="2" width="17.109375" style="1" customWidth="1"/>
    <col min="3" max="3" width="6.6640625" style="1" customWidth="1"/>
    <col min="4" max="4" width="5" style="1" customWidth="1"/>
    <col min="5" max="5" width="7" style="1" customWidth="1"/>
    <col min="6" max="6" width="11.21875" style="1" customWidth="1"/>
    <col min="7" max="7" width="8.88671875" style="1" customWidth="1"/>
    <col min="8" max="8" width="9.88671875" style="1" customWidth="1"/>
    <col min="9" max="9" width="9.6640625" style="1" customWidth="1"/>
    <col min="10" max="10" width="11.21875" style="1" customWidth="1"/>
    <col min="11" max="16384" width="9" style="1"/>
  </cols>
  <sheetData>
    <row r="1" spans="1:12" ht="34.200000000000003" customHeight="1">
      <c r="A1" s="215" t="s">
        <v>541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2" ht="37.200000000000003" customHeight="1">
      <c r="A2" s="97" t="s">
        <v>0</v>
      </c>
      <c r="B2" s="97" t="s">
        <v>498</v>
      </c>
      <c r="C2" s="216" t="s">
        <v>499</v>
      </c>
      <c r="D2" s="216"/>
      <c r="E2" s="97" t="s">
        <v>500</v>
      </c>
      <c r="F2" s="98" t="s">
        <v>527</v>
      </c>
      <c r="G2" s="97" t="s">
        <v>15</v>
      </c>
      <c r="H2" s="98" t="s">
        <v>17</v>
      </c>
      <c r="I2" s="98" t="s">
        <v>18</v>
      </c>
      <c r="J2" s="97" t="s">
        <v>3</v>
      </c>
    </row>
    <row r="3" spans="1:12" ht="28.2" customHeight="1">
      <c r="A3" s="99" t="s">
        <v>283</v>
      </c>
      <c r="B3" s="217" t="s">
        <v>501</v>
      </c>
      <c r="C3" s="217"/>
      <c r="D3" s="217"/>
      <c r="E3" s="217"/>
      <c r="F3" s="217"/>
      <c r="G3" s="217"/>
      <c r="H3" s="100"/>
      <c r="I3" s="100"/>
      <c r="J3" s="101"/>
    </row>
    <row r="4" spans="1:12" ht="28.2" customHeight="1">
      <c r="A4" s="102">
        <v>1</v>
      </c>
      <c r="B4" s="103" t="s">
        <v>502</v>
      </c>
      <c r="C4" s="103">
        <v>2</v>
      </c>
      <c r="D4" s="103" t="s">
        <v>240</v>
      </c>
      <c r="E4" s="104" t="s">
        <v>503</v>
      </c>
      <c r="F4" s="105">
        <v>160.83000000000001</v>
      </c>
      <c r="G4" s="103" t="s">
        <v>504</v>
      </c>
      <c r="H4" s="103"/>
      <c r="I4" s="103"/>
      <c r="J4" s="209" t="s">
        <v>505</v>
      </c>
      <c r="K4" s="201"/>
      <c r="L4" s="201"/>
    </row>
    <row r="5" spans="1:12" ht="28.2" customHeight="1">
      <c r="A5" s="102">
        <v>2</v>
      </c>
      <c r="B5" s="103" t="s">
        <v>506</v>
      </c>
      <c r="C5" s="103">
        <v>2</v>
      </c>
      <c r="D5" s="103" t="s">
        <v>240</v>
      </c>
      <c r="E5" s="104" t="s">
        <v>503</v>
      </c>
      <c r="F5" s="105">
        <v>2894.85</v>
      </c>
      <c r="G5" s="103" t="s">
        <v>504</v>
      </c>
      <c r="H5" s="103"/>
      <c r="I5" s="103"/>
      <c r="J5" s="210"/>
      <c r="K5" s="201"/>
      <c r="L5" s="201"/>
    </row>
    <row r="6" spans="1:12" ht="28.2" customHeight="1">
      <c r="A6" s="102">
        <v>3</v>
      </c>
      <c r="B6" s="103" t="s">
        <v>507</v>
      </c>
      <c r="C6" s="103">
        <v>36</v>
      </c>
      <c r="D6" s="103" t="s">
        <v>240</v>
      </c>
      <c r="E6" s="104" t="s">
        <v>503</v>
      </c>
      <c r="F6" s="105">
        <v>160.83000000000001</v>
      </c>
      <c r="G6" s="103" t="s">
        <v>504</v>
      </c>
      <c r="H6" s="103"/>
      <c r="I6" s="103"/>
      <c r="J6" s="210"/>
      <c r="K6" s="201"/>
      <c r="L6" s="201"/>
    </row>
    <row r="7" spans="1:12" ht="28.2" customHeight="1">
      <c r="A7" s="102">
        <v>4</v>
      </c>
      <c r="B7" s="103" t="s">
        <v>508</v>
      </c>
      <c r="C7" s="103">
        <v>32</v>
      </c>
      <c r="D7" s="103" t="s">
        <v>240</v>
      </c>
      <c r="E7" s="104" t="s">
        <v>503</v>
      </c>
      <c r="F7" s="105">
        <v>160.83000000000001</v>
      </c>
      <c r="G7" s="103" t="s">
        <v>504</v>
      </c>
      <c r="H7" s="103"/>
      <c r="I7" s="103"/>
      <c r="J7" s="210"/>
      <c r="K7" s="201"/>
      <c r="L7" s="201"/>
    </row>
    <row r="8" spans="1:12" ht="28.2" customHeight="1">
      <c r="A8" s="102">
        <v>5</v>
      </c>
      <c r="B8" s="103" t="s">
        <v>509</v>
      </c>
      <c r="C8" s="103">
        <v>20</v>
      </c>
      <c r="D8" s="103" t="s">
        <v>400</v>
      </c>
      <c r="E8" s="104" t="s">
        <v>503</v>
      </c>
      <c r="F8" s="105">
        <v>4631.76</v>
      </c>
      <c r="G8" s="103" t="s">
        <v>510</v>
      </c>
      <c r="H8" s="103"/>
      <c r="I8" s="103"/>
      <c r="J8" s="210"/>
      <c r="K8" s="201"/>
      <c r="L8" s="201"/>
    </row>
    <row r="9" spans="1:12" ht="28.2" customHeight="1">
      <c r="A9" s="102">
        <v>6</v>
      </c>
      <c r="B9" s="103" t="s">
        <v>511</v>
      </c>
      <c r="C9" s="103">
        <v>30</v>
      </c>
      <c r="D9" s="103" t="s">
        <v>400</v>
      </c>
      <c r="E9" s="104" t="s">
        <v>503</v>
      </c>
      <c r="F9" s="105">
        <v>4631.76</v>
      </c>
      <c r="G9" s="103" t="s">
        <v>510</v>
      </c>
      <c r="H9" s="103"/>
      <c r="I9" s="103"/>
      <c r="J9" s="210"/>
      <c r="K9" s="201"/>
      <c r="L9" s="201"/>
    </row>
    <row r="10" spans="1:12" ht="28.2" customHeight="1">
      <c r="A10" s="102">
        <v>7</v>
      </c>
      <c r="B10" s="103" t="s">
        <v>512</v>
      </c>
      <c r="C10" s="103">
        <v>17</v>
      </c>
      <c r="D10" s="103" t="s">
        <v>240</v>
      </c>
      <c r="E10" s="104" t="s">
        <v>503</v>
      </c>
      <c r="F10" s="105">
        <v>160.83000000000001</v>
      </c>
      <c r="G10" s="103" t="s">
        <v>504</v>
      </c>
      <c r="H10" s="103"/>
      <c r="I10" s="103"/>
      <c r="J10" s="210"/>
    </row>
    <row r="11" spans="1:12" ht="28.2" customHeight="1">
      <c r="A11" s="102">
        <v>8</v>
      </c>
      <c r="B11" s="103" t="s">
        <v>513</v>
      </c>
      <c r="C11" s="103">
        <v>12</v>
      </c>
      <c r="D11" s="103" t="s">
        <v>240</v>
      </c>
      <c r="E11" s="104" t="s">
        <v>503</v>
      </c>
      <c r="F11" s="105">
        <v>1029.28</v>
      </c>
      <c r="G11" s="103" t="s">
        <v>504</v>
      </c>
      <c r="H11" s="103"/>
      <c r="I11" s="103"/>
      <c r="J11" s="210"/>
      <c r="K11" s="201"/>
      <c r="L11" s="201"/>
    </row>
    <row r="12" spans="1:12" ht="28.2" customHeight="1">
      <c r="A12" s="102">
        <v>9</v>
      </c>
      <c r="B12" s="103" t="s">
        <v>514</v>
      </c>
      <c r="C12" s="103">
        <v>84</v>
      </c>
      <c r="D12" s="103" t="s">
        <v>240</v>
      </c>
      <c r="E12" s="104" t="s">
        <v>503</v>
      </c>
      <c r="F12" s="105">
        <v>160.83000000000001</v>
      </c>
      <c r="G12" s="103" t="s">
        <v>504</v>
      </c>
      <c r="H12" s="103"/>
      <c r="I12" s="103"/>
      <c r="J12" s="211"/>
      <c r="K12" s="201"/>
      <c r="L12" s="201"/>
    </row>
    <row r="13" spans="1:12" ht="28.2" customHeight="1">
      <c r="A13" s="106" t="s">
        <v>371</v>
      </c>
      <c r="B13" s="202" t="s">
        <v>515</v>
      </c>
      <c r="C13" s="202"/>
      <c r="D13" s="202"/>
      <c r="E13" s="202"/>
      <c r="F13" s="202"/>
      <c r="G13" s="202"/>
      <c r="H13" s="107"/>
      <c r="I13" s="107"/>
      <c r="J13" s="101"/>
    </row>
    <row r="14" spans="1:12" ht="28.2" customHeight="1">
      <c r="A14" s="102">
        <v>1</v>
      </c>
      <c r="B14" s="103" t="s">
        <v>502</v>
      </c>
      <c r="C14" s="103">
        <v>2</v>
      </c>
      <c r="D14" s="103" t="s">
        <v>240</v>
      </c>
      <c r="E14" s="103">
        <v>3</v>
      </c>
      <c r="F14" s="105">
        <v>1061.45</v>
      </c>
      <c r="G14" s="103" t="s">
        <v>516</v>
      </c>
      <c r="H14" s="103"/>
      <c r="I14" s="108"/>
      <c r="J14" s="212" t="s">
        <v>505</v>
      </c>
    </row>
    <row r="15" spans="1:12" ht="28.2" customHeight="1">
      <c r="A15" s="102">
        <v>2</v>
      </c>
      <c r="B15" s="103" t="s">
        <v>506</v>
      </c>
      <c r="C15" s="103">
        <v>2</v>
      </c>
      <c r="D15" s="103" t="s">
        <v>240</v>
      </c>
      <c r="E15" s="103">
        <v>3</v>
      </c>
      <c r="F15" s="105">
        <v>1969.78</v>
      </c>
      <c r="G15" s="103" t="s">
        <v>516</v>
      </c>
      <c r="H15" s="103"/>
      <c r="I15" s="108"/>
      <c r="J15" s="213"/>
    </row>
    <row r="16" spans="1:12" ht="28.2" customHeight="1">
      <c r="A16" s="102">
        <v>3</v>
      </c>
      <c r="B16" s="103" t="s">
        <v>507</v>
      </c>
      <c r="C16" s="103">
        <v>36</v>
      </c>
      <c r="D16" s="103" t="s">
        <v>240</v>
      </c>
      <c r="E16" s="103">
        <v>40</v>
      </c>
      <c r="F16" s="105">
        <v>72.05</v>
      </c>
      <c r="G16" s="103" t="s">
        <v>516</v>
      </c>
      <c r="H16" s="103"/>
      <c r="I16" s="108"/>
      <c r="J16" s="213"/>
    </row>
    <row r="17" spans="1:10" ht="28.2" customHeight="1">
      <c r="A17" s="102">
        <v>4</v>
      </c>
      <c r="B17" s="103" t="s">
        <v>508</v>
      </c>
      <c r="C17" s="103">
        <v>32</v>
      </c>
      <c r="D17" s="103" t="s">
        <v>240</v>
      </c>
      <c r="E17" s="103">
        <v>40</v>
      </c>
      <c r="F17" s="105">
        <v>47.6</v>
      </c>
      <c r="G17" s="103" t="s">
        <v>516</v>
      </c>
      <c r="H17" s="103"/>
      <c r="I17" s="108"/>
      <c r="J17" s="213"/>
    </row>
    <row r="18" spans="1:10" ht="28.2" customHeight="1">
      <c r="A18" s="102">
        <v>5</v>
      </c>
      <c r="B18" s="103" t="s">
        <v>509</v>
      </c>
      <c r="C18" s="103">
        <v>20</v>
      </c>
      <c r="D18" s="103" t="s">
        <v>400</v>
      </c>
      <c r="E18" s="103">
        <v>40</v>
      </c>
      <c r="F18" s="105">
        <v>385.98</v>
      </c>
      <c r="G18" s="103" t="s">
        <v>517</v>
      </c>
      <c r="H18" s="103"/>
      <c r="I18" s="108"/>
      <c r="J18" s="213"/>
    </row>
    <row r="19" spans="1:10" ht="28.2" customHeight="1">
      <c r="A19" s="102">
        <v>6</v>
      </c>
      <c r="B19" s="103" t="s">
        <v>511</v>
      </c>
      <c r="C19" s="103">
        <v>30</v>
      </c>
      <c r="D19" s="103" t="s">
        <v>400</v>
      </c>
      <c r="E19" s="103">
        <v>40</v>
      </c>
      <c r="F19" s="105">
        <v>128.66</v>
      </c>
      <c r="G19" s="103" t="s">
        <v>517</v>
      </c>
      <c r="H19" s="103"/>
      <c r="I19" s="108"/>
      <c r="J19" s="213"/>
    </row>
    <row r="20" spans="1:10" ht="28.2" customHeight="1">
      <c r="A20" s="102">
        <v>7</v>
      </c>
      <c r="B20" s="103" t="s">
        <v>513</v>
      </c>
      <c r="C20" s="103">
        <v>12</v>
      </c>
      <c r="D20" s="103" t="s">
        <v>240</v>
      </c>
      <c r="E20" s="103">
        <v>20</v>
      </c>
      <c r="F20" s="105">
        <v>74.62</v>
      </c>
      <c r="G20" s="103" t="s">
        <v>516</v>
      </c>
      <c r="H20" s="103"/>
      <c r="I20" s="108"/>
      <c r="J20" s="213"/>
    </row>
    <row r="21" spans="1:10" ht="28.2" customHeight="1">
      <c r="A21" s="102">
        <v>8</v>
      </c>
      <c r="B21" s="103" t="s">
        <v>514</v>
      </c>
      <c r="C21" s="103">
        <v>84</v>
      </c>
      <c r="D21" s="103" t="s">
        <v>240</v>
      </c>
      <c r="E21" s="103">
        <v>20</v>
      </c>
      <c r="F21" s="105">
        <v>47.6</v>
      </c>
      <c r="G21" s="103" t="s">
        <v>516</v>
      </c>
      <c r="H21" s="103"/>
      <c r="I21" s="108"/>
      <c r="J21" s="214"/>
    </row>
    <row r="22" spans="1:10" ht="28.2" customHeight="1">
      <c r="A22" s="109" t="s">
        <v>518</v>
      </c>
      <c r="B22" s="203" t="s">
        <v>519</v>
      </c>
      <c r="C22" s="204"/>
      <c r="D22" s="204"/>
      <c r="E22" s="204"/>
      <c r="F22" s="204"/>
      <c r="G22" s="205"/>
      <c r="H22" s="110"/>
      <c r="I22" s="111"/>
      <c r="J22" s="93" t="s">
        <v>540</v>
      </c>
    </row>
    <row r="23" spans="1:10" ht="28.2" customHeight="1">
      <c r="A23" s="14" t="s">
        <v>520</v>
      </c>
      <c r="B23" s="206" t="s">
        <v>534</v>
      </c>
      <c r="C23" s="206"/>
      <c r="D23" s="206"/>
      <c r="E23" s="206"/>
      <c r="F23" s="206"/>
      <c r="G23" s="206"/>
      <c r="H23" s="15"/>
      <c r="I23" s="16"/>
      <c r="J23" s="93"/>
    </row>
    <row r="24" spans="1:10" ht="61.2" customHeight="1">
      <c r="A24" s="207"/>
      <c r="B24" s="208"/>
      <c r="C24" s="208"/>
      <c r="D24" s="208"/>
      <c r="E24" s="208"/>
      <c r="F24" s="208"/>
      <c r="G24" s="208"/>
      <c r="H24" s="208"/>
      <c r="I24" s="208"/>
      <c r="J24" s="208"/>
    </row>
    <row r="27" spans="1:10">
      <c r="I27" s="17"/>
    </row>
    <row r="28" spans="1:10">
      <c r="I28" s="17"/>
    </row>
    <row r="29" spans="1:10">
      <c r="I29" s="17"/>
    </row>
    <row r="30" spans="1:10">
      <c r="I30" s="17"/>
    </row>
  </sheetData>
  <mergeCells count="17">
    <mergeCell ref="A1:J1"/>
    <mergeCell ref="C2:D2"/>
    <mergeCell ref="B3:G3"/>
    <mergeCell ref="K4:L4"/>
    <mergeCell ref="K5:L5"/>
    <mergeCell ref="K12:L12"/>
    <mergeCell ref="B13:G13"/>
    <mergeCell ref="B22:G22"/>
    <mergeCell ref="B23:G23"/>
    <mergeCell ref="A24:J24"/>
    <mergeCell ref="J4:J12"/>
    <mergeCell ref="J14:J21"/>
    <mergeCell ref="K6:L6"/>
    <mergeCell ref="K7:L7"/>
    <mergeCell ref="K8:L8"/>
    <mergeCell ref="K9:L9"/>
    <mergeCell ref="K11:L11"/>
  </mergeCells>
  <phoneticPr fontId="8" type="noConversion"/>
  <pageMargins left="0.74803149606299213" right="0.27559055118110237" top="0.35433070866141736" bottom="0.47244094488188981" header="0.11811023622047245" footer="7.874015748031496E-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Normal="100" workbookViewId="0">
      <selection activeCell="O5" sqref="O5"/>
    </sheetView>
  </sheetViews>
  <sheetFormatPr defaultColWidth="9" defaultRowHeight="14.4"/>
  <cols>
    <col min="1" max="1" width="6" style="1" customWidth="1"/>
    <col min="2" max="2" width="17.109375" style="1" customWidth="1"/>
    <col min="3" max="3" width="6.6640625" style="1" customWidth="1"/>
    <col min="4" max="4" width="5" style="1" customWidth="1"/>
    <col min="5" max="5" width="9.77734375" style="1" customWidth="1"/>
    <col min="6" max="6" width="9.6640625" style="1" customWidth="1"/>
    <col min="7" max="7" width="8.88671875" style="1" customWidth="1"/>
    <col min="8" max="8" width="9.109375" style="1" customWidth="1"/>
    <col min="9" max="10" width="10.6640625" style="1" customWidth="1"/>
    <col min="11" max="16384" width="9" style="1"/>
  </cols>
  <sheetData>
    <row r="1" spans="1:12" ht="34.200000000000003" customHeight="1">
      <c r="A1" s="215" t="s">
        <v>542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2" ht="28.2" customHeight="1">
      <c r="A2" s="2" t="s">
        <v>0</v>
      </c>
      <c r="B2" s="2" t="s">
        <v>498</v>
      </c>
      <c r="C2" s="219" t="s">
        <v>499</v>
      </c>
      <c r="D2" s="219"/>
      <c r="E2" s="2" t="s">
        <v>500</v>
      </c>
      <c r="F2" s="3" t="s">
        <v>527</v>
      </c>
      <c r="G2" s="3" t="s">
        <v>15</v>
      </c>
      <c r="H2" s="3" t="s">
        <v>17</v>
      </c>
      <c r="I2" s="3" t="s">
        <v>18</v>
      </c>
      <c r="J2" s="2" t="s">
        <v>3</v>
      </c>
    </row>
    <row r="3" spans="1:12" ht="28.2" customHeight="1">
      <c r="A3" s="4" t="s">
        <v>283</v>
      </c>
      <c r="B3" s="218" t="s">
        <v>501</v>
      </c>
      <c r="C3" s="218"/>
      <c r="D3" s="218"/>
      <c r="E3" s="218"/>
      <c r="F3" s="218"/>
      <c r="G3" s="218"/>
      <c r="H3" s="5"/>
      <c r="I3" s="5"/>
      <c r="J3" s="7"/>
    </row>
    <row r="4" spans="1:12" ht="28.2" customHeight="1">
      <c r="A4" s="6">
        <v>1</v>
      </c>
      <c r="B4" s="7" t="s">
        <v>502</v>
      </c>
      <c r="C4" s="7">
        <v>3</v>
      </c>
      <c r="D4" s="7" t="s">
        <v>240</v>
      </c>
      <c r="E4" s="8" t="s">
        <v>503</v>
      </c>
      <c r="F4" s="9">
        <v>160.83000000000001</v>
      </c>
      <c r="G4" s="7" t="s">
        <v>504</v>
      </c>
      <c r="H4" s="7"/>
      <c r="I4" s="7"/>
      <c r="J4" s="12"/>
      <c r="K4" s="201"/>
      <c r="L4" s="201"/>
    </row>
    <row r="5" spans="1:12" ht="28.2" customHeight="1">
      <c r="A5" s="6">
        <v>2</v>
      </c>
      <c r="B5" s="7" t="s">
        <v>506</v>
      </c>
      <c r="C5" s="7">
        <v>3</v>
      </c>
      <c r="D5" s="7" t="s">
        <v>240</v>
      </c>
      <c r="E5" s="8" t="s">
        <v>503</v>
      </c>
      <c r="F5" s="9">
        <v>2894.85</v>
      </c>
      <c r="G5" s="7" t="s">
        <v>504</v>
      </c>
      <c r="H5" s="7"/>
      <c r="I5" s="7"/>
      <c r="J5" s="12"/>
      <c r="K5" s="201"/>
      <c r="L5" s="201"/>
    </row>
    <row r="6" spans="1:12" ht="28.2" customHeight="1">
      <c r="A6" s="6">
        <v>3</v>
      </c>
      <c r="B6" s="7" t="s">
        <v>507</v>
      </c>
      <c r="C6" s="7">
        <v>50</v>
      </c>
      <c r="D6" s="7" t="s">
        <v>240</v>
      </c>
      <c r="E6" s="8" t="s">
        <v>503</v>
      </c>
      <c r="F6" s="9">
        <v>160.83000000000001</v>
      </c>
      <c r="G6" s="7" t="s">
        <v>504</v>
      </c>
      <c r="H6" s="7"/>
      <c r="I6" s="7"/>
      <c r="J6" s="10"/>
      <c r="K6" s="201"/>
      <c r="L6" s="201"/>
    </row>
    <row r="7" spans="1:12" ht="28.2" customHeight="1">
      <c r="A7" s="6">
        <v>4</v>
      </c>
      <c r="B7" s="7" t="s">
        <v>508</v>
      </c>
      <c r="C7" s="7">
        <v>50</v>
      </c>
      <c r="D7" s="7" t="s">
        <v>240</v>
      </c>
      <c r="E7" s="8" t="s">
        <v>503</v>
      </c>
      <c r="F7" s="9">
        <v>160.83000000000001</v>
      </c>
      <c r="G7" s="7" t="s">
        <v>504</v>
      </c>
      <c r="H7" s="7"/>
      <c r="I7" s="7"/>
      <c r="J7" s="10"/>
      <c r="K7" s="201"/>
      <c r="L7" s="201"/>
    </row>
    <row r="8" spans="1:12" ht="28.2" customHeight="1">
      <c r="A8" s="6">
        <v>5</v>
      </c>
      <c r="B8" s="7" t="s">
        <v>514</v>
      </c>
      <c r="C8" s="7">
        <v>30</v>
      </c>
      <c r="D8" s="7" t="s">
        <v>240</v>
      </c>
      <c r="E8" s="8" t="s">
        <v>503</v>
      </c>
      <c r="F8" s="9">
        <v>160.83000000000001</v>
      </c>
      <c r="G8" s="7" t="s">
        <v>504</v>
      </c>
      <c r="H8" s="7"/>
      <c r="I8" s="7"/>
      <c r="J8" s="7"/>
      <c r="K8" s="201"/>
      <c r="L8" s="201"/>
    </row>
    <row r="9" spans="1:12" ht="28.2" customHeight="1">
      <c r="A9" s="4" t="s">
        <v>371</v>
      </c>
      <c r="B9" s="218" t="s">
        <v>515</v>
      </c>
      <c r="C9" s="218"/>
      <c r="D9" s="218"/>
      <c r="E9" s="218"/>
      <c r="F9" s="218"/>
      <c r="G9" s="218"/>
      <c r="H9" s="5"/>
      <c r="I9" s="5"/>
      <c r="J9" s="7"/>
    </row>
    <row r="10" spans="1:12" ht="28.2" customHeight="1">
      <c r="A10" s="6">
        <v>1</v>
      </c>
      <c r="B10" s="7" t="s">
        <v>502</v>
      </c>
      <c r="C10" s="7">
        <v>3</v>
      </c>
      <c r="D10" s="7" t="s">
        <v>240</v>
      </c>
      <c r="E10" s="7">
        <v>3</v>
      </c>
      <c r="F10" s="9">
        <v>1061.45</v>
      </c>
      <c r="G10" s="7" t="s">
        <v>516</v>
      </c>
      <c r="H10" s="7"/>
      <c r="I10" s="7"/>
      <c r="J10" s="13"/>
    </row>
    <row r="11" spans="1:12" ht="28.2" customHeight="1">
      <c r="A11" s="6">
        <v>2</v>
      </c>
      <c r="B11" s="7" t="s">
        <v>506</v>
      </c>
      <c r="C11" s="7">
        <v>3</v>
      </c>
      <c r="D11" s="7" t="s">
        <v>240</v>
      </c>
      <c r="E11" s="7">
        <v>3</v>
      </c>
      <c r="F11" s="9">
        <v>1969.78</v>
      </c>
      <c r="G11" s="7" t="s">
        <v>516</v>
      </c>
      <c r="H11" s="7"/>
      <c r="I11" s="7"/>
      <c r="J11" s="13"/>
    </row>
    <row r="12" spans="1:12" ht="28.2" customHeight="1">
      <c r="A12" s="6">
        <v>3</v>
      </c>
      <c r="B12" s="7" t="s">
        <v>507</v>
      </c>
      <c r="C12" s="7">
        <v>50</v>
      </c>
      <c r="D12" s="7" t="s">
        <v>240</v>
      </c>
      <c r="E12" s="7">
        <v>20</v>
      </c>
      <c r="F12" s="9">
        <v>72.05</v>
      </c>
      <c r="G12" s="7" t="s">
        <v>516</v>
      </c>
      <c r="H12" s="7"/>
      <c r="I12" s="7"/>
      <c r="J12" s="10"/>
    </row>
    <row r="13" spans="1:12" ht="28.2" customHeight="1">
      <c r="A13" s="6">
        <v>4</v>
      </c>
      <c r="B13" s="7" t="s">
        <v>508</v>
      </c>
      <c r="C13" s="7">
        <v>50</v>
      </c>
      <c r="D13" s="7" t="s">
        <v>240</v>
      </c>
      <c r="E13" s="7">
        <v>20</v>
      </c>
      <c r="F13" s="9">
        <v>47.6</v>
      </c>
      <c r="G13" s="7" t="s">
        <v>516</v>
      </c>
      <c r="H13" s="7"/>
      <c r="I13" s="7"/>
      <c r="J13" s="10"/>
    </row>
    <row r="14" spans="1:12" ht="28.2" customHeight="1">
      <c r="A14" s="6">
        <v>5</v>
      </c>
      <c r="B14" s="7" t="s">
        <v>514</v>
      </c>
      <c r="C14" s="7">
        <v>30</v>
      </c>
      <c r="D14" s="7" t="s">
        <v>240</v>
      </c>
      <c r="E14" s="7">
        <v>12</v>
      </c>
      <c r="F14" s="9">
        <v>47.6</v>
      </c>
      <c r="G14" s="7" t="s">
        <v>516</v>
      </c>
      <c r="H14" s="7"/>
      <c r="I14" s="7"/>
      <c r="J14" s="7"/>
    </row>
    <row r="15" spans="1:12" ht="28.2" customHeight="1">
      <c r="A15" s="5"/>
      <c r="B15" s="218" t="s">
        <v>519</v>
      </c>
      <c r="C15" s="218"/>
      <c r="D15" s="218"/>
      <c r="E15" s="218"/>
      <c r="F15" s="218"/>
      <c r="G15" s="218"/>
      <c r="H15" s="5"/>
      <c r="I15" s="11"/>
      <c r="J15" s="103" t="s">
        <v>539</v>
      </c>
    </row>
    <row r="16" spans="1:12" ht="28.2" customHeight="1">
      <c r="A16" s="5" t="s">
        <v>518</v>
      </c>
      <c r="B16" s="218" t="s">
        <v>521</v>
      </c>
      <c r="C16" s="218"/>
      <c r="D16" s="218"/>
      <c r="E16" s="218"/>
      <c r="F16" s="218"/>
      <c r="G16" s="218"/>
      <c r="H16" s="5"/>
      <c r="I16" s="11"/>
      <c r="J16" s="117"/>
    </row>
  </sheetData>
  <mergeCells count="11">
    <mergeCell ref="A1:J1"/>
    <mergeCell ref="C2:D2"/>
    <mergeCell ref="B3:G3"/>
    <mergeCell ref="K4:L4"/>
    <mergeCell ref="K5:L5"/>
    <mergeCell ref="B16:G16"/>
    <mergeCell ref="K6:L6"/>
    <mergeCell ref="K7:L7"/>
    <mergeCell ref="K8:L8"/>
    <mergeCell ref="B9:G9"/>
    <mergeCell ref="B15:G15"/>
  </mergeCells>
  <phoneticPr fontId="8" type="noConversion"/>
  <pageMargins left="0.74803149606299213" right="0.27559055118110237" top="0.35433070866141736" bottom="0.47244094488188981" header="0.11811023622047245" footer="7.874015748031496E-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T3" sqref="T3"/>
    </sheetView>
  </sheetViews>
  <sheetFormatPr defaultColWidth="9" defaultRowHeight="14.4"/>
  <cols>
    <col min="1" max="1" width="4.88671875" style="1" customWidth="1"/>
    <col min="2" max="2" width="14.33203125" style="1" customWidth="1"/>
    <col min="3" max="3" width="6.6640625" style="1" customWidth="1"/>
    <col min="4" max="4" width="5" style="1" customWidth="1"/>
    <col min="5" max="5" width="7.109375" style="1" customWidth="1"/>
    <col min="6" max="6" width="9.6640625" style="1" customWidth="1"/>
    <col min="7" max="7" width="8.88671875" style="1" customWidth="1"/>
    <col min="8" max="8" width="9.5546875" style="1" customWidth="1"/>
    <col min="9" max="9" width="10.109375" style="1" customWidth="1"/>
    <col min="10" max="10" width="11.77734375" style="1" customWidth="1"/>
    <col min="11" max="16384" width="9" style="1"/>
  </cols>
  <sheetData>
    <row r="1" spans="1:12" ht="30" customHeight="1">
      <c r="A1" s="215" t="s">
        <v>543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2" ht="30" customHeight="1">
      <c r="A2" s="97" t="s">
        <v>0</v>
      </c>
      <c r="B2" s="2" t="s">
        <v>498</v>
      </c>
      <c r="C2" s="219" t="s">
        <v>499</v>
      </c>
      <c r="D2" s="219"/>
      <c r="E2" s="2" t="s">
        <v>500</v>
      </c>
      <c r="F2" s="3" t="s">
        <v>527</v>
      </c>
      <c r="G2" s="3" t="s">
        <v>15</v>
      </c>
      <c r="H2" s="3" t="s">
        <v>17</v>
      </c>
      <c r="I2" s="3" t="s">
        <v>18</v>
      </c>
      <c r="J2" s="2" t="s">
        <v>3</v>
      </c>
    </row>
    <row r="3" spans="1:12" ht="30" customHeight="1">
      <c r="A3" s="112" t="s">
        <v>283</v>
      </c>
      <c r="B3" s="220" t="s">
        <v>501</v>
      </c>
      <c r="C3" s="220"/>
      <c r="D3" s="220"/>
      <c r="E3" s="220"/>
      <c r="F3" s="220"/>
      <c r="G3" s="220"/>
      <c r="H3" s="113"/>
      <c r="I3" s="113"/>
      <c r="J3" s="103"/>
    </row>
    <row r="4" spans="1:12" ht="30" customHeight="1">
      <c r="A4" s="114">
        <v>1</v>
      </c>
      <c r="B4" s="103" t="s">
        <v>522</v>
      </c>
      <c r="C4" s="103">
        <v>50</v>
      </c>
      <c r="D4" s="103" t="s">
        <v>240</v>
      </c>
      <c r="E4" s="104" t="s">
        <v>503</v>
      </c>
      <c r="F4" s="105">
        <v>160.83000000000001</v>
      </c>
      <c r="G4" s="103" t="s">
        <v>504</v>
      </c>
      <c r="H4" s="103"/>
      <c r="I4" s="103"/>
      <c r="J4" s="115"/>
      <c r="K4" s="201"/>
      <c r="L4" s="201"/>
    </row>
    <row r="5" spans="1:12" ht="61.05" customHeight="1">
      <c r="A5" s="114">
        <v>2</v>
      </c>
      <c r="B5" s="103" t="s">
        <v>523</v>
      </c>
      <c r="C5" s="103">
        <v>50</v>
      </c>
      <c r="D5" s="103" t="s">
        <v>240</v>
      </c>
      <c r="E5" s="104" t="s">
        <v>503</v>
      </c>
      <c r="F5" s="105">
        <v>160.83000000000001</v>
      </c>
      <c r="G5" s="103" t="s">
        <v>504</v>
      </c>
      <c r="H5" s="103"/>
      <c r="I5" s="103"/>
      <c r="J5" s="115"/>
      <c r="K5" s="201"/>
      <c r="L5" s="201"/>
    </row>
    <row r="6" spans="1:12" ht="30" customHeight="1">
      <c r="A6" s="114">
        <v>3</v>
      </c>
      <c r="B6" s="103" t="s">
        <v>524</v>
      </c>
      <c r="C6" s="103">
        <v>20</v>
      </c>
      <c r="D6" s="103" t="s">
        <v>240</v>
      </c>
      <c r="E6" s="104" t="s">
        <v>503</v>
      </c>
      <c r="F6" s="105">
        <v>160.83000000000001</v>
      </c>
      <c r="G6" s="103" t="s">
        <v>504</v>
      </c>
      <c r="H6" s="103"/>
      <c r="I6" s="103"/>
      <c r="J6" s="103"/>
      <c r="K6" s="201"/>
      <c r="L6" s="201"/>
    </row>
    <row r="7" spans="1:12" ht="30" customHeight="1">
      <c r="A7" s="112" t="s">
        <v>371</v>
      </c>
      <c r="B7" s="220" t="s">
        <v>515</v>
      </c>
      <c r="C7" s="220"/>
      <c r="D7" s="220"/>
      <c r="E7" s="220"/>
      <c r="F7" s="220"/>
      <c r="G7" s="220"/>
      <c r="H7" s="113"/>
      <c r="I7" s="113"/>
      <c r="J7" s="103"/>
    </row>
    <row r="8" spans="1:12" ht="30" customHeight="1">
      <c r="A8" s="114">
        <v>1</v>
      </c>
      <c r="B8" s="103" t="s">
        <v>522</v>
      </c>
      <c r="C8" s="103">
        <v>50</v>
      </c>
      <c r="D8" s="103" t="s">
        <v>240</v>
      </c>
      <c r="E8" s="103">
        <v>10</v>
      </c>
      <c r="F8" s="105">
        <v>72.05</v>
      </c>
      <c r="G8" s="103" t="s">
        <v>516</v>
      </c>
      <c r="H8" s="103"/>
      <c r="I8" s="108"/>
      <c r="J8" s="115"/>
    </row>
    <row r="9" spans="1:12" ht="30" customHeight="1">
      <c r="A9" s="114">
        <v>2</v>
      </c>
      <c r="B9" s="103" t="s">
        <v>523</v>
      </c>
      <c r="C9" s="103">
        <v>50</v>
      </c>
      <c r="D9" s="103" t="s">
        <v>240</v>
      </c>
      <c r="E9" s="103">
        <v>10</v>
      </c>
      <c r="F9" s="105">
        <v>47.6</v>
      </c>
      <c r="G9" s="103" t="s">
        <v>516</v>
      </c>
      <c r="H9" s="103"/>
      <c r="I9" s="108"/>
      <c r="J9" s="115"/>
    </row>
    <row r="10" spans="1:12" ht="30" customHeight="1">
      <c r="A10" s="114">
        <v>3</v>
      </c>
      <c r="B10" s="103" t="s">
        <v>524</v>
      </c>
      <c r="C10" s="103">
        <v>20</v>
      </c>
      <c r="D10" s="103" t="s">
        <v>240</v>
      </c>
      <c r="E10" s="103">
        <v>10</v>
      </c>
      <c r="F10" s="105">
        <v>476.04</v>
      </c>
      <c r="G10" s="103" t="s">
        <v>516</v>
      </c>
      <c r="H10" s="103"/>
      <c r="I10" s="108"/>
      <c r="J10" s="103"/>
    </row>
    <row r="11" spans="1:12" ht="36.6" customHeight="1">
      <c r="A11" s="113"/>
      <c r="B11" s="220" t="s">
        <v>519</v>
      </c>
      <c r="C11" s="220"/>
      <c r="D11" s="220"/>
      <c r="E11" s="220"/>
      <c r="F11" s="220"/>
      <c r="G11" s="220"/>
      <c r="H11" s="113"/>
      <c r="I11" s="116"/>
      <c r="J11" s="103" t="s">
        <v>539</v>
      </c>
    </row>
    <row r="12" spans="1:12" ht="30" customHeight="1">
      <c r="A12" s="113" t="s">
        <v>518</v>
      </c>
      <c r="B12" s="220" t="s">
        <v>525</v>
      </c>
      <c r="C12" s="220"/>
      <c r="D12" s="220"/>
      <c r="E12" s="220"/>
      <c r="F12" s="220"/>
      <c r="G12" s="220"/>
      <c r="H12" s="113"/>
      <c r="I12" s="116"/>
      <c r="J12" s="118"/>
    </row>
  </sheetData>
  <mergeCells count="9">
    <mergeCell ref="K6:L6"/>
    <mergeCell ref="B7:G7"/>
    <mergeCell ref="B11:G11"/>
    <mergeCell ref="B12:G12"/>
    <mergeCell ref="A1:J1"/>
    <mergeCell ref="C2:D2"/>
    <mergeCell ref="B3:G3"/>
    <mergeCell ref="K4:L4"/>
    <mergeCell ref="K5:L5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汇总</vt:lpstr>
      <vt:lpstr>1.材料</vt:lpstr>
      <vt:lpstr>2.节能</vt:lpstr>
      <vt:lpstr>3地基</vt:lpstr>
      <vt:lpstr>4结构</vt:lpstr>
      <vt:lpstr>5钢结构</vt:lpstr>
      <vt:lpstr>6基坑监测</vt:lpstr>
      <vt:lpstr>7基坑支护监测</vt:lpstr>
      <vt:lpstr>8下穿构筑物</vt:lpstr>
      <vt:lpstr>'6基坑监测'!Print_Area</vt:lpstr>
      <vt:lpstr>'7基坑支护监测'!Print_Area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40945488@qq.com</cp:lastModifiedBy>
  <cp:lastPrinted>2023-07-27T07:04:23Z</cp:lastPrinted>
  <dcterms:created xsi:type="dcterms:W3CDTF">2006-09-13T11:21:00Z</dcterms:created>
  <dcterms:modified xsi:type="dcterms:W3CDTF">2023-07-27T07:04:36Z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B0D4CDD71ED741DBA75F2DE77DE70911_13</vt:lpwstr>
  </property>
</Properties>
</file>