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报价汇总表" sheetId="8" r:id="rId1"/>
    <sheet name="分部工程汇总表" sheetId="2" r:id="rId2"/>
    <sheet name="分部分项工程清单与计价表" sheetId="3" r:id="rId3"/>
    <sheet name="总价措施项目清单与计价表（一）" sheetId="4" r:id="rId4"/>
    <sheet name="总价措施项目清单与计价表（二）" sheetId="5" r:id="rId5"/>
    <sheet name="其他项目费"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报价汇总表!$A$4:$XEW$28</definedName>
    <definedName name="_xlnm._FilterDatabase" localSheetId="1" hidden="1">分部工程汇总表!$A$1:$D$204</definedName>
    <definedName name="_xlnm._FilterDatabase" localSheetId="2" hidden="1">分部分项工程清单与计价表!$A$3:$K$1505</definedName>
    <definedName name="_xlnm._FilterDatabase" localSheetId="3" hidden="1">'总价措施项目清单与计价表（一）'!$A$1:$F$251</definedName>
    <definedName name="_xlnm._FilterDatabase" localSheetId="4" hidden="1">'总价措施项目清单与计价表（二）'!$A$1:$I$33</definedName>
    <definedName name="税金">[2]比率!$B$67</definedName>
    <definedName name="d2.1.2.20">#REF!</definedName>
    <definedName name="d4.1.2.11">#REF!</definedName>
    <definedName name="d4.1.3.20">#REF!</definedName>
    <definedName name="d2.1.1.6">#REF!</definedName>
    <definedName name="m">[10]单价分析!$M$5:$M$5290</definedName>
    <definedName name="站点或区间">#REF!</definedName>
    <definedName name="d2.1.1.11">#REF!</definedName>
    <definedName name="d2.1.1.57">#REF!</definedName>
    <definedName name="d3.1.1.54">#REF!</definedName>
    <definedName name="YLGC">[2]数据库!$A$4:$G$151</definedName>
    <definedName name="d5.1.5">#REF!</definedName>
    <definedName name="d3.1.1.23">#REF!</definedName>
    <definedName name="d2.1.3.14">#REF!</definedName>
    <definedName name="新表格">[2]比率!$B$65</definedName>
    <definedName name="dxblss">[2]比率!$C$4</definedName>
    <definedName name="WAUB">[2]数据库!$F$62</definedName>
    <definedName name="d2.1.1.65">#REF!</definedName>
    <definedName name="d2.1.3.1">#REF!</definedName>
    <definedName name="d5.1.18">#REF!</definedName>
    <definedName name="d2.1.2.36">#REF!</definedName>
    <definedName name="HTML_CodePage" hidden="1">936</definedName>
    <definedName name="d3.1.1.16">#REF!</definedName>
    <definedName name="d2.1.2.27">#REF!</definedName>
    <definedName name="d2.1.1.3">#REF!</definedName>
    <definedName name="d3.1.1.10">#REF!</definedName>
    <definedName name="取费">#REF!</definedName>
    <definedName name="d2.1.1.63">#REF!</definedName>
    <definedName name="d3.1.2.19">#REF!</definedName>
    <definedName name="d4.1.1.56">#REF!</definedName>
    <definedName name="d3.1.1.25">#REF!</definedName>
    <definedName name="d2.1.1.46">#REF!</definedName>
    <definedName name="d3.1.1.22">#REF!</definedName>
    <definedName name="d4.1.1.42">#REF!</definedName>
    <definedName name="HTML_Description" hidden="1">"lin zijian"</definedName>
    <definedName name="d4.1.1.45">#REF!</definedName>
    <definedName name="d4.1.1.67">#REF!</definedName>
    <definedName name="d4.1.2.42">#REF!</definedName>
    <definedName name="dxcw">[2]比率!$C$2</definedName>
    <definedName name="d2.1.1.22">#REF!</definedName>
    <definedName name="CLB">[4]材料!$A$3:$E$449</definedName>
    <definedName name="d2.1.2.25">#REF!</definedName>
    <definedName name="d4.1.1.35">#REF!</definedName>
    <definedName name="d2.1.3.15">#REF!</definedName>
    <definedName name="d4.1.1.84">#REF!</definedName>
    <definedName name="d2.1.1.29">#REF!</definedName>
    <definedName name="d4.1.1.26">#REF!</definedName>
    <definedName name="DXBLPSA">[2]比率!$C$6</definedName>
    <definedName name="d4.1.3.12">#REF!</definedName>
    <definedName name="d4.1.2.26">#REF!</definedName>
    <definedName name="d2.1.1.26">#REF!</definedName>
    <definedName name="d2.1.1.17">#REF!</definedName>
    <definedName name="d2.1.1.30">#REF!</definedName>
    <definedName name="d4.1.1.31">#REF!</definedName>
    <definedName name="d2.1.3.7">#REF!</definedName>
    <definedName name="d3.1.2.15">#REF!</definedName>
    <definedName name="d3.1.1.47">#REF!</definedName>
    <definedName name="材料差">[11]数据库!$F$62</definedName>
    <definedName name="合同分类">#REF!</definedName>
    <definedName name="d2.1.1.43">#REF!</definedName>
    <definedName name="d4.1.1.11">#REF!</definedName>
    <definedName name="HTML_LineAfter" hidden="1">TRUE</definedName>
    <definedName name="HTML_OS" hidden="1">0</definedName>
    <definedName name="d3.1.1.29">#REF!</definedName>
    <definedName name="材料库">[10]材料库!$A$2:$H$423</definedName>
    <definedName name="d4.1.1.23">#REF!</definedName>
    <definedName name="d2.1.1.1">#REF!</definedName>
    <definedName name="d2.1.1.51">#REF!</definedName>
    <definedName name="ef">#REF!</definedName>
    <definedName name="d2.1.1.55">#REF!</definedName>
    <definedName name="ZCWB">[2]比率!$C$2</definedName>
    <definedName name="d4.1.3.7">#REF!</definedName>
    <definedName name="d4.1.1.54">#REF!</definedName>
    <definedName name="d2.1.1.56">#REF!</definedName>
    <definedName name="暗挖" localSheetId="2">#REF!</definedName>
    <definedName name="HTML_Control" hidden="1">{"'现金流量表（全部投资）'!$B$4:$P$23"}</definedName>
    <definedName name="aaaaaa1">#REF!</definedName>
    <definedName name="d2.1.2.34">#REF!</definedName>
    <definedName name="库">[2]数据库!$A$4:$G$151</definedName>
    <definedName name="d2.1.2.24">#REF!</definedName>
    <definedName name="d4.1.1.19">#REF!</definedName>
    <definedName name="d2.1.2.26">#REF!</definedName>
    <definedName name="d2.1.2.1">#REF!</definedName>
    <definedName name="d4.1.1.48">#REF!</definedName>
    <definedName name="d2.1.1.28">#REF!</definedName>
    <definedName name="zcw">[2]比率!$C$2</definedName>
    <definedName name="d2.1.2.38">#REF!</definedName>
    <definedName name="d3.1.1.14">#REF!</definedName>
    <definedName name="d2.1.2.33">#REF!</definedName>
    <definedName name="d3.1.2.7">#REF!</definedName>
    <definedName name="d4.1.2.43">#REF!</definedName>
    <definedName name="d3.1.1.72">#REF!</definedName>
    <definedName name="d2.1.1.16">#REF!</definedName>
    <definedName name="d2.1.1.60">#REF!</definedName>
    <definedName name="HTML_OBDlg4" hidden="1">TRUE</definedName>
    <definedName name="d4.1.1.36">#REF!</definedName>
    <definedName name="d4.1.1.28">#REF!</definedName>
    <definedName name="开项类别">#REF!</definedName>
    <definedName name="d2.1.3.10">#REF!</definedName>
    <definedName name="d2.1.1.66">#REF!</definedName>
    <definedName name="d3.1.1.38">#REF!</definedName>
    <definedName name="d2.1.1.53">#REF!</definedName>
    <definedName name="DXBLSSB">[2]比率!$C$4</definedName>
    <definedName name="d4.1.1.32">#REF!</definedName>
    <definedName name="d5.1.29">#REF!</definedName>
    <definedName name="d2.1.1.14">#REF!</definedName>
    <definedName name="d4.1.1.49">#REF!</definedName>
    <definedName name="d2.1.1.24">#REF!</definedName>
    <definedName name="D4.1.1.18">#REF!</definedName>
    <definedName name="d2.1.1.59">#REF!</definedName>
    <definedName name="d3.1.1.28">#REF!</definedName>
    <definedName name="d4.1.1.62">#REF!</definedName>
    <definedName name="d4.1.1.65">#REF!</definedName>
    <definedName name="d2.1.1.58">#REF!</definedName>
    <definedName name="d3.1.1.40">#REF!</definedName>
    <definedName name="d5.1.27">#REF!</definedName>
    <definedName name="d2.1.1.9">#REF!</definedName>
    <definedName name="利润">[2]比率!$B$65</definedName>
    <definedName name="d2.1.2.22">#REF!</definedName>
    <definedName name="XWXYB">[2]比率!$B$66</definedName>
    <definedName name="d2.1.2.37">#REF!</definedName>
    <definedName name="glj">#REF!</definedName>
    <definedName name="d4.1.1.15">#REF!</definedName>
    <definedName name="项目类别">#REF!</definedName>
    <definedName name="d4.1.1.60">#REF!</definedName>
    <definedName name="TUKNQQQQ">[2]比率!$B$67</definedName>
    <definedName name="d4.1.1.10">#REF!</definedName>
    <definedName name="d2.1.1.48">#REF!</definedName>
    <definedName name="d2.1.1.54">#REF!</definedName>
    <definedName name="_xlnm.Criteria">#REF!</definedName>
    <definedName name="A" localSheetId="2">#REF!</definedName>
    <definedName name="HTML_Header" hidden="1">"现金流量表（全部投资）"</definedName>
    <definedName name="XWGV">[2]比率!$B$66</definedName>
    <definedName name="tw">[2]比率!$B$67</definedName>
    <definedName name="d4.1.1.3">#REF!</definedName>
    <definedName name="d5.1.17">#REF!</definedName>
    <definedName name="d3.1.1.21">#REF!</definedName>
    <definedName name="HTML_LineBefore" hidden="1">TRUE</definedName>
    <definedName name="d2.1.4.11">#REF!</definedName>
    <definedName name="d3.1.1.32">#REF!</definedName>
    <definedName name="d4.1.1.27">#REF!</definedName>
    <definedName name="一">[11]比率!$C$2</definedName>
    <definedName name="d2.1.1.25">#REF!</definedName>
    <definedName name="aaaaa">#REF!</definedName>
    <definedName name="d4.1.1.52">#REF!</definedName>
    <definedName name="d2.1.1.2">#REF!</definedName>
    <definedName name="d2.1.1.47">#REF!</definedName>
    <definedName name="DXBLTA">[2]比率!$C$3</definedName>
    <definedName name="DXCWB">[2]比率!$C$2</definedName>
    <definedName name="ef" localSheetId="2">#REF!</definedName>
    <definedName name="d4.1.2.20">#REF!</definedName>
    <definedName name="d2.1.1.40">#REF!</definedName>
    <definedName name="d2.1.6.1.51">#REF!</definedName>
    <definedName name="d2.1.1.35">#REF!</definedName>
    <definedName name="d4.1.1.43">#REF!</definedName>
    <definedName name="d4.1.2.22">#REF!</definedName>
    <definedName name="d2.1.1.4">#REF!</definedName>
    <definedName name="d3.1.1.34">#REF!</definedName>
    <definedName name="d2.1.1.45">#REF!</definedName>
    <definedName name="d4.1.1.30">#REF!</definedName>
    <definedName name="d2.1.1.10">#REF!</definedName>
    <definedName name="ZCWA">[2]比率!$C$2</definedName>
    <definedName name="开项类别" localSheetId="2">#REF!</definedName>
    <definedName name="d5.1.16">#REF!</definedName>
    <definedName name="d5.1.20">#REF!</definedName>
    <definedName name="DXBLCSB">[2]比率!$C$5</definedName>
    <definedName name="d4.1.2.15">#REF!</definedName>
    <definedName name="d5.1.8">#REF!</definedName>
    <definedName name="d4.1.2.17">#REF!</definedName>
    <definedName name="HTML_OBDlg2" hidden="1">TRUE</definedName>
    <definedName name="xwxy">[2]比率!$B$66</definedName>
    <definedName name="d4.1.1.41">#REF!</definedName>
    <definedName name="TUKQQQ">[2]比率!$B$67</definedName>
    <definedName name="d2.1.1.23">#REF!</definedName>
    <definedName name="d3.1.2.16">#REF!</definedName>
    <definedName name="d2.1.1.42">#REF!</definedName>
    <definedName name="d4.1.1.4">#REF!</definedName>
    <definedName name="d2.1.1.49">#REF!</definedName>
    <definedName name="d2.1.1.19">#REF!</definedName>
    <definedName name="d2.1.2.5">#REF!</definedName>
    <definedName name="az">[2]比率!$B$67</definedName>
    <definedName name="d4.1.3.11">#REF!</definedName>
    <definedName name="TJIYB">[2]比率!$B$65</definedName>
    <definedName name="d3.1.1.11">#REF!</definedName>
    <definedName name="d3.1.2.25">#REF!</definedName>
    <definedName name="d4.1.1.33">#REF!</definedName>
    <definedName name="d2.1.2.41">#REF!</definedName>
    <definedName name="d4.1.2.1">#REF!</definedName>
    <definedName name="d5.1.11">#REF!</definedName>
    <definedName name="d2.1.1.68">#REF!</definedName>
    <definedName name="d2.1.2.35">#REF!</definedName>
    <definedName name="d2.1.2.2">#REF!</definedName>
    <definedName name="d4.1.2.10">#REF!</definedName>
    <definedName name="d2.1.2.12">#REF!</definedName>
    <definedName name="d5.1.24">#REF!</definedName>
    <definedName name="d3.1.1.45">#REF!</definedName>
    <definedName name="d2.1.2.3">#REF!</definedName>
    <definedName name="d4.1.1.69">#REF!</definedName>
    <definedName name="d2.1.1.44">#REF!</definedName>
    <definedName name="d4.1.1.55">#REF!</definedName>
    <definedName name="价差" localSheetId="2">#REF!</definedName>
    <definedName name="d4.1.1.66">#REF!</definedName>
    <definedName name="d2.1.2.31">#REF!</definedName>
    <definedName name="d2.1.6.1.50">#REF!</definedName>
    <definedName name="d4.1.1.16">#REF!</definedName>
    <definedName name="d4.1.1.12">#REF!</definedName>
    <definedName name="dxblps">[2]比率!$C$6</definedName>
    <definedName name="d4.1.1.14">#REF!</definedName>
    <definedName name="d2.1.2.16">#REF!</definedName>
    <definedName name="d4.1.1.34">#REF!</definedName>
    <definedName name="d2.1.1.36">#REF!</definedName>
    <definedName name="d4.1.1.37">#REF!</definedName>
    <definedName name="d2.1.6.1.32">#REF!</definedName>
    <definedName name="WAUDA">[2]数据库!$F$62</definedName>
    <definedName name="d4.1.2.14">#REF!</definedName>
    <definedName name="资产信息">#REF!</definedName>
    <definedName name="d3.1.2.12">#REF!</definedName>
    <definedName name="DXCWA">[2]比率!$C$2</definedName>
    <definedName name="d2.1.1.70">#REF!</definedName>
    <definedName name="d2.1.2.32">#REF!</definedName>
    <definedName name="d4.1.2.45">#REF!</definedName>
    <definedName name="d2.1.1.5">#REF!</definedName>
    <definedName name="d2.1.1.61">#REF!</definedName>
    <definedName name="d5.1.10">#REF!</definedName>
    <definedName name="d3.1.1.59">#REF!</definedName>
    <definedName name="xmb">#REF!</definedName>
    <definedName name="d5.1.9">#REF!</definedName>
    <definedName name="d3.1.1.19">#REF!</definedName>
    <definedName name="Q">#REF!</definedName>
    <definedName name="d3.1.1.63">#REF!</definedName>
    <definedName name="d4.1.1.58">#REF!</definedName>
    <definedName name="d4.1.1.2">#REF!</definedName>
    <definedName name="价差">#REF!</definedName>
    <definedName name="d2.1.2.39">#REF!</definedName>
    <definedName name="d4.1.2.16">#REF!</definedName>
    <definedName name="d2.1.2.18">#REF!</definedName>
    <definedName name="d4.1.1.25">#REF!</definedName>
    <definedName name="D4.1.1.17">#REF!</definedName>
    <definedName name="d2.1.2.17">#REF!</definedName>
    <definedName name="d5.1.21">#REF!</definedName>
    <definedName name="DXBLSSC">[2]比率!$C$4</definedName>
    <definedName name="d2.1.1.8">#REF!</definedName>
    <definedName name="d4.1.1.29">#REF!</definedName>
    <definedName name="d2.1.2.40">#REF!</definedName>
    <definedName name="HTML_Email" hidden="1">""</definedName>
    <definedName name="d4.1.3.14">#REF!</definedName>
    <definedName name="d4.1.1.7">#REF!</definedName>
    <definedName name="d2.1.1.69">#REF!</definedName>
    <definedName name="d4.1.2.23">#REF!</definedName>
    <definedName name="d4.1.2.21">#REF!</definedName>
    <definedName name="d4.1.1.20">#REF!</definedName>
    <definedName name="d4.1.1.38">#REF!</definedName>
    <definedName name="d4.1.1.44">#REF!</definedName>
    <definedName name="A">#REF!</definedName>
    <definedName name="d5.1.12">#REF!</definedName>
    <definedName name="d2.1.2.30">#REF!</definedName>
    <definedName name="s">[10]单价分析!$T$5:$T$5290</definedName>
    <definedName name="d4.1.1.59">#REF!</definedName>
    <definedName name="d2.1.1.64">#REF!</definedName>
    <definedName name="d4.1.1.47">#REF!</definedName>
    <definedName name="d5.1.7">#REF!</definedName>
    <definedName name="d4.1.2.25">#REF!</definedName>
    <definedName name="d2.1.1.27">#REF!</definedName>
    <definedName name="d4.1.1.50">#REF!</definedName>
    <definedName name="d4.1.1.64">#REF!</definedName>
    <definedName name="d4.1.1.21">#REF!</definedName>
    <definedName name="d4.1.1.68">#REF!</definedName>
    <definedName name="d2.1.6.1.28">#REF!</definedName>
    <definedName name="d5.1.2">#REF!</definedName>
    <definedName name="d2.1.2.42">#REF!</definedName>
    <definedName name="DXBLSSA">[2]比率!$C$4</definedName>
    <definedName name="d4.1.1.79">#REF!</definedName>
    <definedName name="d2.1.6.1.48">#REF!</definedName>
    <definedName name="d5.1.30">#REF!</definedName>
    <definedName name="资产分类">#REF!</definedName>
    <definedName name="dxblt">[2]比率!$C$3</definedName>
    <definedName name="d2.1.1.32">#REF!</definedName>
    <definedName name="d2.1.1.52">#REF!</definedName>
    <definedName name="d3.1.1.44">#REF!</definedName>
    <definedName name="JXB">#REF!</definedName>
    <definedName name="d3.1.1.12">#REF!</definedName>
    <definedName name="d4.1.2.18">#REF!</definedName>
    <definedName name="d5.1.13">#REF!</definedName>
    <definedName name="d2.1.1.37">#REF!</definedName>
    <definedName name="d4.1.1.53">#REF!</definedName>
    <definedName name="d2.1.2.4">#REF!</definedName>
    <definedName name="d3.1.1.15">#REF!</definedName>
    <definedName name="d2.1.1.41">#REF!</definedName>
    <definedName name="d2.1.6.1.34">#REF!</definedName>
    <definedName name="d4.1.2.33">#REF!</definedName>
    <definedName name="d3.1.1.36">#REF!</definedName>
    <definedName name="d3.1.1.13">#REF!</definedName>
    <definedName name="d5.1.25">#REF!</definedName>
    <definedName name="综合费率">[2]比率!$B$66</definedName>
    <definedName name="D4.1.4.5">#REF!</definedName>
    <definedName name="时间">#REF!,#REF!,#REF!,#REF!,#REF!,#REF!,#REF!,#REF!</definedName>
    <definedName name="d2.1.2.10">#REF!</definedName>
    <definedName name="d4.1.1.77">#REF!</definedName>
    <definedName name="d4.1.1.8">#REF!</definedName>
    <definedName name="d3.1.1.52">#REF!</definedName>
    <definedName name="取费" localSheetId="2">#REF!</definedName>
    <definedName name="d2.1.2.15">#REF!</definedName>
    <definedName name="d3.1.1.55">#REF!</definedName>
    <definedName name="d4.1.3.15">#REF!</definedName>
    <definedName name="djfx">[7]单价分析表!$A$4:$G$132</definedName>
    <definedName name="d4.1.1.6">#REF!</definedName>
    <definedName name="rgb">[4]人工!$A$3:$D$4</definedName>
    <definedName name="d4.1.1.13">#REF!</definedName>
    <definedName name="d2.1.1.33">#REF!</definedName>
    <definedName name="d2.1.3.12">#REF!</definedName>
    <definedName name="d4.1.1.63">#REF!</definedName>
    <definedName name="d3.1.2.11">#REF!</definedName>
    <definedName name="HTML_PathFile" hidden="1">"C:\lin\bk\MyHTML.htm"</definedName>
    <definedName name="d2.1.2.19">#REF!</definedName>
    <definedName name="wau">[2]数据库!$F$62</definedName>
    <definedName name="d3.1.1.53">#REF!</definedName>
    <definedName name="d2.1.5.2">#REF!</definedName>
    <definedName name="d2.1.1.38">#REF!</definedName>
    <definedName name="d2.1.5.1">#REF!</definedName>
    <definedName name="d4.1.1.39">#REF!</definedName>
    <definedName name="d4.1.2.2">#REF!</definedName>
    <definedName name="单价分析">[10]单价分析!$A$2:$L$6376</definedName>
    <definedName name="d2.1.1.7">#REF!</definedName>
    <definedName name="d3.1.1.8">#REF!</definedName>
    <definedName name="d4.1.1.22">#REF!</definedName>
    <definedName name="d2.1.1.12">#REF!</definedName>
    <definedName name="_xlnm.Print_Area" localSheetId="1">分部工程汇总表!$A$1:$D$204</definedName>
    <definedName name="d2.1.2.11">#REF!</definedName>
    <definedName name="d5.1.22">#REF!</definedName>
    <definedName name="_xlnm.Print_Titles" localSheetId="2">分部分项工程清单与计价表!$2:$4</definedName>
    <definedName name="Pr" localSheetId="2">#REF!</definedName>
    <definedName name="d5.1.3">#REF!</definedName>
    <definedName name="d2.1.2.29">#REF!</definedName>
    <definedName name="d2.1.1.13">#REF!</definedName>
    <definedName name="d4.1.1.51">#REF!</definedName>
    <definedName name="d4.1.2.12">#REF!</definedName>
    <definedName name="d2.1.1.31">#REF!</definedName>
    <definedName name="d2.1.1.34">#REF!</definedName>
    <definedName name="d4.1.1.9">#REF!</definedName>
    <definedName name="d4.1.1.1">#REF!</definedName>
    <definedName name="d2.1.1.39">#REF!</definedName>
    <definedName name="DXBLTB">[2]比率!$C$3</definedName>
    <definedName name="人工差">[2]数据库!$F$62</definedName>
    <definedName name="yidf">#REF!</definedName>
    <definedName name="d4.1.2.13">#REF!</definedName>
    <definedName name="tjiug">[2]比率!$B$65</definedName>
    <definedName name="d4.1.2.19">#REF!</definedName>
    <definedName name="d3.1.1.79">#REF!</definedName>
    <definedName name="Q" localSheetId="2">#REF!</definedName>
    <definedName name="d5.1.1">#REF!</definedName>
    <definedName name="d2.1.6.1.30">#REF!</definedName>
    <definedName name="d2.1.2.21">#REF!</definedName>
    <definedName name="d4.1.4.6">#REF!</definedName>
    <definedName name="d2.1.2.23">#REF!</definedName>
    <definedName name="d5.1.4">#REF!</definedName>
    <definedName name="DXBLPSB">[2]比率!$C$6</definedName>
    <definedName name="dxblcs">[2]比率!$C$5</definedName>
    <definedName name="d4.1.2.24">#REF!</definedName>
    <definedName name="d4.1.1.61">#REF!</definedName>
    <definedName name="HTML_Title" hidden="1">"PROJECT11"</definedName>
    <definedName name="暗挖">#REF!</definedName>
    <definedName name="d5.1.15">#REF!</definedName>
    <definedName name="d2.1.1.67">#REF!</definedName>
    <definedName name="TDH">[2]比率!$B$65</definedName>
    <definedName name="d2.1.1.20">#REF!</definedName>
    <definedName name="ylg">[2]数据库!$A$4:$G$151</definedName>
    <definedName name="d2.1.1.21">#REF!</definedName>
    <definedName name="d5.1.23">#REF!</definedName>
    <definedName name="HTML_Name" hidden="1">"linzijia"</definedName>
    <definedName name="d2.1.1.62">#REF!</definedName>
    <definedName name="B">#REF!</definedName>
    <definedName name="d3.1.1.41">#REF!</definedName>
    <definedName name="_xlnm.Print_Area" localSheetId="2">分部分项工程清单与计价表!$A$2:$K$85</definedName>
    <definedName name="CXCWC">[2]比率!$C$2</definedName>
    <definedName name="d2.1.6.1.29">#REF!</definedName>
    <definedName name="HTML_LastUpdate" hidden="1">"96-12-2"</definedName>
    <definedName name="d2.1.3.11">#REF!</definedName>
    <definedName name="d4.1.1.57">#REF!</definedName>
    <definedName name="DXBLTC">[2]比率!$C$3</definedName>
    <definedName name="d2.1.1.18">#REF!</definedName>
    <definedName name="站点或区间" localSheetId="2">#REF!</definedName>
    <definedName name="d3.1.1.9">#REF!</definedName>
    <definedName name="d4.1.1.24">#REF!</definedName>
    <definedName name="d4.1.1.46">#REF!</definedName>
    <definedName name="d4.1.1.40">#REF!</definedName>
    <definedName name="d2.1.1.50">#REF!</definedName>
    <definedName name="d2.1.2.13">#REF!</definedName>
    <definedName name="计量单位">'[12]B03-计量单位名称'!$B$2:$B$87</definedName>
    <definedName name="d5.1.28">#REF!</definedName>
    <definedName name="d2.1.2.14">#REF!</definedName>
    <definedName name="Pr">#REF!</definedName>
    <definedName name="d2.1.3.9">#REF!</definedName>
    <definedName name="d3.1.1.43">#REF!</definedName>
    <definedName name="DXBLCSA">[2]比率!$C$5</definedName>
    <definedName name="d4.1.1.5">#REF!</definedName>
    <definedName name="d5.1.6">#REF!</definedName>
    <definedName name="B" localSheetId="2">#REF!</definedName>
    <definedName name="d5.1.26">#REF!</definedName>
    <definedName name="d5.1.19">#REF!</definedName>
    <definedName name="d3.1.1.30">#REF!</definedName>
    <definedName name="d2.1.1.15">#REF!</definedName>
    <definedName name="d3.1.2.14">#REF!</definedName>
    <definedName name="d3.1.1.78">#REF!</definedName>
    <definedName name="d5.1.14">#REF!</definedName>
    <definedName name="_Toc457498991" localSheetId="0">报价汇总表!#REF!</definedName>
    <definedName name="az" localSheetId="0">[1]比率!$B$67</definedName>
    <definedName name="CLB" localSheetId="0">[3]材料!$A$3:$E$449</definedName>
    <definedName name="CXCWC" localSheetId="0">[5]比率!$C$2</definedName>
    <definedName name="djfx" localSheetId="0">[6]单价分析表!$A$4:$G$132</definedName>
    <definedName name="dxblcs" localSheetId="0">[8]比率!$C$5</definedName>
    <definedName name="DXBLCSA" localSheetId="0">[5]比率!$C$5</definedName>
    <definedName name="DXBLCSB" localSheetId="0">[5]比率!$C$5</definedName>
    <definedName name="dxblps" localSheetId="0">[8]比率!$C$6</definedName>
    <definedName name="DXBLPSA" localSheetId="0">[5]比率!$C$6</definedName>
    <definedName name="DXBLPSB" localSheetId="0">[5]比率!$C$6</definedName>
    <definedName name="dxblss" localSheetId="0">[8]比率!$C$4</definedName>
    <definedName name="DXBLSSA" localSheetId="0">[5]比率!$C$4</definedName>
    <definedName name="DXBLSSB" localSheetId="0">[5]比率!$C$4</definedName>
    <definedName name="DXBLSSC" localSheetId="0">[5]比率!$C$4</definedName>
    <definedName name="dxblt" localSheetId="0">[8]比率!$C$3</definedName>
    <definedName name="DXBLTA" localSheetId="0">[5]比率!$C$3</definedName>
    <definedName name="DXBLTB" localSheetId="0">[5]比率!$C$3</definedName>
    <definedName name="DXBLTC" localSheetId="0">[5]比率!$C$3</definedName>
    <definedName name="dxcw" localSheetId="0">[8]比率!$C$2</definedName>
    <definedName name="DXCWA" localSheetId="0">[5]比率!$C$2</definedName>
    <definedName name="DXCWB" localSheetId="0">[5]比率!$C$2</definedName>
    <definedName name="m" localSheetId="0">[9]单价分析!$M$5:$M$5290</definedName>
    <definedName name="_xlnm.Print_Area" localSheetId="0">报价汇总表!$A$1:$J$28</definedName>
    <definedName name="_xlnm.Print_Titles" localSheetId="0">报价汇总表!$1:$4</definedName>
    <definedName name="rgb" localSheetId="0">[3]人工!$A$3:$D$4</definedName>
    <definedName name="s" localSheetId="0">[9]单价分析!$T$5:$T$5290</definedName>
    <definedName name="TDH" localSheetId="0">[5]比率!$B$65</definedName>
    <definedName name="tjiug" localSheetId="0">[5]比率!$B$65</definedName>
    <definedName name="TJIYB" localSheetId="0">[5]比率!$B$65</definedName>
    <definedName name="TUKNQQQQ" localSheetId="0">[5]比率!$B$67</definedName>
    <definedName name="TUKQQQ" localSheetId="0">[5]比率!$B$67</definedName>
    <definedName name="tw" localSheetId="0">[5]比率!$B$67</definedName>
    <definedName name="wau" localSheetId="0">[5]数据库!$F$62</definedName>
    <definedName name="WAUB" localSheetId="0">[5]数据库!$F$62</definedName>
    <definedName name="WAUDA" localSheetId="0">[5]数据库!$F$62</definedName>
    <definedName name="XWGV" localSheetId="0">[5]比率!$B$66</definedName>
    <definedName name="xwxy" localSheetId="0">[5]比率!$B$66</definedName>
    <definedName name="XWXYB" localSheetId="0">[5]比率!$B$66</definedName>
    <definedName name="ylg" localSheetId="0">[5]数据库!$A$4:$G$151</definedName>
    <definedName name="YLGC" localSheetId="0">[5]数据库!$A$4:$G$151</definedName>
    <definedName name="zcw" localSheetId="0">[8]比率!$C$2</definedName>
    <definedName name="ZCWA" localSheetId="0">[5]比率!$C$2</definedName>
    <definedName name="ZCWB" localSheetId="0">[5]比率!$C$2</definedName>
    <definedName name="材料库" localSheetId="0">[9]材料库!$A$2:$H$423</definedName>
    <definedName name="单价分析" localSheetId="0">[9]单价分析!$A$2:$L$6376</definedName>
    <definedName name="库" localSheetId="0">[8]数据库!$A$4:$G$151</definedName>
    <definedName name="利润" localSheetId="0">[8]比率!$B$65</definedName>
    <definedName name="人工差" localSheetId="0">[8]数据库!$F$62</definedName>
    <definedName name="税金" localSheetId="0">[8]比率!$B$67</definedName>
    <definedName name="新表格" localSheetId="0">[1]比率!$B$65</definedName>
    <definedName name="综合费率" localSheetId="0">[8]比率!$B$66</definedName>
    <definedName name="aaaaaa1" localSheetId="0">#REF!</definedName>
  </definedNames>
  <calcPr calcId="144525" fullPrecision="0"/>
</workbook>
</file>

<file path=xl/sharedStrings.xml><?xml version="1.0" encoding="utf-8"?>
<sst xmlns="http://schemas.openxmlformats.org/spreadsheetml/2006/main" count="12264" uniqueCount="5479">
  <si>
    <t>广州市轨道交通十二号线景云路站社保大楼复建工程机电装修施工总承包项目报价汇总表</t>
  </si>
  <si>
    <t>序号</t>
  </si>
  <si>
    <t>项目名称</t>
  </si>
  <si>
    <t>含税金额（元）</t>
  </si>
  <si>
    <t>其中</t>
  </si>
  <si>
    <t>备注</t>
  </si>
  <si>
    <t>文明施工措施费（元）</t>
  </si>
  <si>
    <t>环境保护措施费（元）</t>
  </si>
  <si>
    <t>临时设施措施费（元）</t>
  </si>
  <si>
    <t>安全生产措施费（元）</t>
  </si>
  <si>
    <t>人工费（元）</t>
  </si>
  <si>
    <t>增值税销项税额（元）</t>
  </si>
  <si>
    <t>一</t>
  </si>
  <si>
    <t>工程费用</t>
  </si>
  <si>
    <t>装饰装修工程</t>
  </si>
  <si>
    <t>地上装饰装修工程</t>
  </si>
  <si>
    <t>地下装饰装修工程</t>
  </si>
  <si>
    <t>绿化工程</t>
  </si>
  <si>
    <t>门卫工程</t>
  </si>
  <si>
    <t>机电安装工程</t>
  </si>
  <si>
    <t>电气工程</t>
  </si>
  <si>
    <t>弱电工程</t>
  </si>
  <si>
    <t>通风空调工程</t>
  </si>
  <si>
    <t>给排水工程</t>
  </si>
  <si>
    <t>消防工程</t>
  </si>
  <si>
    <t>室外安装工程</t>
  </si>
  <si>
    <t>燃气工程</t>
  </si>
  <si>
    <t>电梯工程</t>
  </si>
  <si>
    <t>2.9</t>
  </si>
  <si>
    <t>充电桩工程</t>
  </si>
  <si>
    <t>2.10</t>
  </si>
  <si>
    <t>人防安装工程</t>
  </si>
  <si>
    <t>海绵城市工程</t>
  </si>
  <si>
    <t>抗震支架工程</t>
  </si>
  <si>
    <t>厨房工程</t>
  </si>
  <si>
    <t>二</t>
  </si>
  <si>
    <t>工程建设其他费</t>
  </si>
  <si>
    <t>工程保险费</t>
  </si>
  <si>
    <t>高可靠性供电费</t>
  </si>
  <si>
    <t>合计</t>
  </si>
  <si>
    <t>分部工程汇总表</t>
  </si>
  <si>
    <t>工程名称:地上装饰装修工程</t>
  </si>
  <si>
    <t>汇总内容</t>
  </si>
  <si>
    <t>金额（元）</t>
  </si>
  <si>
    <t>分部分项工程费</t>
  </si>
  <si>
    <t>总价措施项目费</t>
  </si>
  <si>
    <t>文明施工措施费</t>
  </si>
  <si>
    <t>含智慧工地</t>
  </si>
  <si>
    <t>环境保护措施费</t>
  </si>
  <si>
    <t>临时设施措施费</t>
  </si>
  <si>
    <t>安全生产措施费</t>
  </si>
  <si>
    <t>非竞争性报价</t>
  </si>
  <si>
    <t>其他总价措施项目费</t>
  </si>
  <si>
    <t>税金</t>
  </si>
  <si>
    <t>总造价</t>
  </si>
  <si>
    <t>工程名称:地下装饰装修工程</t>
  </si>
  <si>
    <t>工程名称:绿化工程</t>
  </si>
  <si>
    <t>工程名称:门卫工程</t>
  </si>
  <si>
    <t>工程名称:电气工程</t>
  </si>
  <si>
    <t>工程名称:弱电工程</t>
  </si>
  <si>
    <t>工程名称:通风空调工程</t>
  </si>
  <si>
    <t>工程名称:给排水工程</t>
  </si>
  <si>
    <t>工程名称:消防工程</t>
  </si>
  <si>
    <t>工程名称:室外安装工程</t>
  </si>
  <si>
    <t>其他项目费</t>
  </si>
  <si>
    <t>消纳费</t>
  </si>
  <si>
    <t>工程名称:燃气工程</t>
  </si>
  <si>
    <t>工程名称:电梯工程</t>
  </si>
  <si>
    <t>工程名称:充电桩工程</t>
  </si>
  <si>
    <t>工程名称:人防安装工程</t>
  </si>
  <si>
    <t>工程名称:海绵城市工程</t>
  </si>
  <si>
    <t>工程名称:抗震支架工程</t>
  </si>
  <si>
    <t>工程名称:厨房工程</t>
  </si>
  <si>
    <t>工程量清单</t>
  </si>
  <si>
    <t>工程名称：广州市轨道交通十二号线景云路站社保大楼复建工程机电装修施工总承包项目</t>
  </si>
  <si>
    <t>项目编码</t>
  </si>
  <si>
    <t>项目特征描述</t>
  </si>
  <si>
    <t>单位</t>
  </si>
  <si>
    <t>工程量</t>
  </si>
  <si>
    <t>不含税金额(元)</t>
  </si>
  <si>
    <t>计算规则</t>
  </si>
  <si>
    <t>工作内容</t>
  </si>
  <si>
    <t>综合单价</t>
  </si>
  <si>
    <t>合价</t>
  </si>
  <si>
    <t>1</t>
  </si>
  <si>
    <t>1.1</t>
  </si>
  <si>
    <t>1.1.1</t>
  </si>
  <si>
    <t>砌筑工程</t>
  </si>
  <si>
    <t>1.1.1.1</t>
  </si>
  <si>
    <t>010401003001</t>
  </si>
  <si>
    <t>实心砖墙</t>
  </si>
  <si>
    <t>1.砌块品种、规格、强度等级:水泥砖,强度等级不低于MU10
2.墙体类型:内墙200mm
3.砂浆强度等级:专用砂浆砌筑,等级不应低于M5.0
4.综合考虑超高降效及其他增加费
5.未尽事项详见图纸、招标文件、工程量清单计价说明、国家相关规范等</t>
  </si>
  <si>
    <t>m3</t>
  </si>
  <si>
    <t>以立方米为单位计量，按设计图示尺寸以体积计算。扣除门窗、洞口、嵌入墙内的钢筋混凝土柱、梁、圈梁、挑梁、过梁及凹进墙内的壁龛、管槽、暖气槽、消火栓箱所占体积，不扣除梁头、板头、檩头、垫木、木楞头、沿缘木、木砖、门窗走头、砌块墙内加固钢筋、木筋、铁件、钢管及单个面积≤0.3m2的孔洞所占的体积。凸出墙面的腰线、挑檐、压顶、窗台线、虎头砖、门窗套的体积不增加。</t>
  </si>
  <si>
    <t>包括但不限于基面清理、运料、淋砌块、砂浆运输、砌筑块料、留洞等全部工作内容。</t>
  </si>
  <si>
    <t>单价包干</t>
  </si>
  <si>
    <t>1.1.1.2</t>
  </si>
  <si>
    <t>010401003002</t>
  </si>
  <si>
    <t>1.砌块品种、规格、强度等级:水泥砖,强度等级不低于MU10
2.墙体类型:内墙100mm
3.砂浆强度等级:专用砂浆砌筑,等级不应低于M5.0
4.综合考虑超高降效及其他增加费
5.未尽事项详见图纸、招标文件、工程量清单计价说明、国家相关规范等</t>
  </si>
  <si>
    <t>1.1.1.3</t>
  </si>
  <si>
    <t>010401012001</t>
  </si>
  <si>
    <t>零星砌砖</t>
  </si>
  <si>
    <t>1.零星砌砖名称、部位:台阶
2.综合考虑超高降效及其他增加费
3.未尽事项详见图纸、招标文件、工程量清单计价说明、国家相关规范等</t>
  </si>
  <si>
    <t>m2</t>
  </si>
  <si>
    <t>按设计图示尺寸以台阶（包括最上层踏步边沿加300mm)水平投影面积计算</t>
  </si>
  <si>
    <t>1.1.1.4</t>
  </si>
  <si>
    <t>010402001001</t>
  </si>
  <si>
    <t>砌块墙</t>
  </si>
  <si>
    <t>1.砌块品种、规格、强度等级:蒸压加气混凝土砌块,强度等级不低于A5.0
2.墙体类型:内墙300mm
3.砂浆强度等级:专用砂浆砌筑,等级不应低于M5.0
4.综合考虑超高降效及其他增加费
5.未尽事项详见图纸、招标文件、工程量清单计价说明、国家相关规范等</t>
  </si>
  <si>
    <t>1.1.1.5</t>
  </si>
  <si>
    <t>010402001002</t>
  </si>
  <si>
    <t>1.砌块品种、规格、强度等级:蒸压加气混凝土砌块,强度等级不低于A5.0
2.墙体类型:内墙200mm
3.砂浆强度等级:专用砂浆砌筑,等级不应低于M5.0
4.综合考虑超高降效及其他增加费
5.未尽事项详见图纸、招标文件、工程量清单计价说明、国家相关规范等</t>
  </si>
  <si>
    <t>1.1.1.6</t>
  </si>
  <si>
    <t>010402001003</t>
  </si>
  <si>
    <t>1.砌块品种、规格、强度等级:蒸压加气混凝土砌块,强度等级不低于A5.0
2.墙体类型:内墙100mm
3.砂浆强度等级:专用砂浆砌筑,等级不应低于M5.0
4.综合考虑超高降效及其他增加费
5.未尽事项详见图纸、招标文件、工程量清单计价说明、国家相关规范等</t>
  </si>
  <si>
    <t>1.1.1.7</t>
  </si>
  <si>
    <t>010402001004</t>
  </si>
  <si>
    <t>1.砌块品种、规格、强度等级:蒸压加气混凝土砌块,强度等级不低于A5.0
2.墙体类型:外墙200mm
3.砂浆强度等级:专用砂浆砌筑,等级不应低于M7.5
4.综合考虑超高降效及其他增加费
5.未尽事项详见图纸、招标文件、工程量清单计价说明、国家相关规范等</t>
  </si>
  <si>
    <t>1.1.1.8</t>
  </si>
  <si>
    <t>010402001005</t>
  </si>
  <si>
    <t>1.砌块品种、规格、强度等级:蒸压加气混凝土砌块,强度等级不低于A5.0
2.墙体类型:外墙300mm
3.砂浆强度等级:专用砂浆砌筑,等级不应低于M7.5
4.综合考虑超高降效及其他增加费
5.未尽事项详见图纸、招标文件、工程量清单计价说明、国家相关规范等</t>
  </si>
  <si>
    <t>1.1.2</t>
  </si>
  <si>
    <t>混凝土及钢筋混凝土工程</t>
  </si>
  <si>
    <t>1.1.2.1</t>
  </si>
  <si>
    <t>010502001001</t>
  </si>
  <si>
    <t>构造柱</t>
  </si>
  <si>
    <t>1.混凝土种类:商品混凝土
2.混凝土强度等级:C25
3.综合考虑超高降效及其他增加费
4.未尽事项详见图纸、招标文件、工程量清单计价说明、国家相关规范等</t>
  </si>
  <si>
    <t>按设计图示尺寸以立方米计算，不扣除构件内钢筋，预埋铁件、预留压浆孔道所占体积。</t>
  </si>
  <si>
    <t>混凝土计价综合考虑构件截面形式、尺寸、施工高度、泵送混凝土高度、混凝土拌和要求、骨料粒径及因施工工艺需要掺外加剂，包括但不限于混凝土制作、运输、浇筑、振捣、养护、场内二次倒运、预埋等全部工作内容。</t>
  </si>
  <si>
    <t>1.1.2.2</t>
  </si>
  <si>
    <t>010503004001</t>
  </si>
  <si>
    <t>圈梁</t>
  </si>
  <si>
    <t>1.1.2.3</t>
  </si>
  <si>
    <t>010503005001</t>
  </si>
  <si>
    <t>过梁</t>
  </si>
  <si>
    <t>1.1.2.4</t>
  </si>
  <si>
    <t>010505006001</t>
  </si>
  <si>
    <t>栏板（反坎）</t>
  </si>
  <si>
    <t>按设计图示尺寸以立方米计算，不扣除构件内钢筋，预埋铁件及单个面积≤0.3㎡的柱、垛以及孔洞所占所占体积。</t>
  </si>
  <si>
    <t>1.1.2.5</t>
  </si>
  <si>
    <t>010515001001</t>
  </si>
  <si>
    <t>现浇构件钢筋</t>
  </si>
  <si>
    <t>1.钢筋种类、规格:综合考虑
2.综合考虑超高降效及其他增加费
3.未尽事项详见图纸、招标文件、工程量清单计价说明、国家相关规范等</t>
  </si>
  <si>
    <t>t</t>
  </si>
  <si>
    <t>以吨为单位计量，按设计图示钢筋长度乘以单位理论质量计算。设计或非设计搭接接头、损耗等增加的钢材及钢筋连接接头、钢筋接驳器、定位钢筋、螺栓、措施桁架筋应考虑在综合单价内，不予再计量。</t>
  </si>
  <si>
    <t>包括但不限于钢筋工地卸车、进场后的保管、准备及清理、钢筋除锈、调直、切割、下料、弯制、运输、绑扎、预埋、焊接成型、吊装等一切工作及必要的辅助工作。</t>
  </si>
  <si>
    <t>1.1.3</t>
  </si>
  <si>
    <t>屋面工程</t>
  </si>
  <si>
    <t>1.1.3.1</t>
  </si>
  <si>
    <t>011101003001</t>
  </si>
  <si>
    <t>细石混凝土楼地面</t>
  </si>
  <si>
    <t>部位：屋面3
1、5厚水泥胶浆(掺108建筑胶)贴4~5厚100x100户外砖,水泥浆擦缝
2、20厚1：2.5水泥砂浆找平层
3、40厚(最薄处)取平均80考虑C20细石混凝土保护层兼找坡层,按3%坡度向雨水沟找坡,抗渗等级不应低于P6,内配双向C4@150(置于该层上半部,保护层厚度≥15),表面压光,平面内间距≤4000设纵横分格缝;缝宽15~20,钢筋断开,缝内嵌密封膏。
4.综合考虑超高降效及其他增加费
5.未尽事项详见图纸、招标文件、工程量清单计价说明、国家相关规范等</t>
  </si>
  <si>
    <t>按设计图示尺寸以面积计算。扣除凸出地面构筑物、设备基础、室内管道、地沟等所占面积，不扣除间壁墙及≤0.3 ㎡柱、垛、附墙烟囱及孔洞所占面积。门洞、空圈、暖气包槽、壁龛的开口部分不增加面积</t>
  </si>
  <si>
    <t>包括但不限于基层清理、垫层铺设、抹找平层、面层铺设、分格缝、材料运输等全部工作内容。</t>
  </si>
  <si>
    <t>1.1.3.2</t>
  </si>
  <si>
    <t>011101003002</t>
  </si>
  <si>
    <t>部位：屋面4
1.40厚(最薄处)取平均80考虑C20细石混凝土保护层兼找坡层,按3%坡度向雨水沟找坡,抗渗等级不应低于P6,内配双向C4@150(置于该层上半部,保护层厚度≥15),表面压光,平面内间距≤4000设纵横分格缝;缝宽15~20,钢筋断开,缝内嵌密封膏。
2.综合考虑超高降效及其他增加费
3.未尽事项详见图纸、招标文件、工程量清单计价说明、国家相关规范等</t>
  </si>
  <si>
    <t>1.1.4</t>
  </si>
  <si>
    <t>门窗工程</t>
  </si>
  <si>
    <t>1.1.4.1</t>
  </si>
  <si>
    <t>010801001001</t>
  </si>
  <si>
    <t>成品木饰面木门</t>
  </si>
  <si>
    <t>1.门类型、名称:成型木饰面门 双扇制作安装
2.门规格:按图纸要求
3.骨架、面层材料种类:按图纸要求
4.综合考虑超高降效及其他增加费
5.未尽事项详见图纸、招标文件、工程量清单计价说明、国家相关规范等</t>
  </si>
  <si>
    <t>以平方米计量，按设计图示洞口尺寸以面积计算。</t>
  </si>
  <si>
    <t>包括但不限于门制作、运输、定位、调校、安装全过程等全部工作内容。</t>
  </si>
  <si>
    <t>1.1.4.2</t>
  </si>
  <si>
    <t>010801001002</t>
  </si>
  <si>
    <t>1.门类型、名称:成型木饰面门 单扇制作安装
2.门规格:按图纸要求
3.骨架、面层材料种类:按图纸要求
4.综合考虑超高降效及其他增加费
5.未尽事项详见图纸、招标文件、工程量清单计价说明、国家相关规范等</t>
  </si>
  <si>
    <t>1.1.4.3</t>
  </si>
  <si>
    <t>010801001003</t>
  </si>
  <si>
    <t>钢质门</t>
  </si>
  <si>
    <t>1.门类型、名称:钢质门制作安装
2.门规格:按图纸要求
3.骨架、面层材料种类:按图纸要求
4.综合考虑超高降效及其他增加费
5.未尽事项详见图纸、招标文件、工程量清单计价说明、国家相关规范等</t>
  </si>
  <si>
    <t>1.1.4.4</t>
  </si>
  <si>
    <t>010801001004</t>
  </si>
  <si>
    <t>铝合金玻璃门</t>
  </si>
  <si>
    <t>1.门类型、名称:铝合金玻璃平开门制作安装
2.门规格:按图纸要求
3.骨架、面层材料种类:按图纸要求
4.综合考虑超高降效及其他增加费
5.未尽事项详见图纸、招标文件、工程量清单计价说明、国家相关规范等</t>
  </si>
  <si>
    <t>1.1.4.5</t>
  </si>
  <si>
    <t>010802003001</t>
  </si>
  <si>
    <t>钢质甲级防火门  双扇</t>
  </si>
  <si>
    <t>1.门代号及洞口尺寸:钢质甲级防火门  双扇
2.门框或扇外围尺寸:参设计图纸  
3.门框、扇材质:钢质  
4.五金材料:单向闭门器
5.综合考虑超高降效及其他增加费
6.未尽事项详见图纸、招标文件、工程量清单计价说明、国家相关规范等</t>
  </si>
  <si>
    <t>1.1.4.6</t>
  </si>
  <si>
    <t>010802003002</t>
  </si>
  <si>
    <t>钢质甲级防火门  单扇</t>
  </si>
  <si>
    <t>1.门代号及洞口尺寸:钢质甲级防火门  单扇
2.门框或扇外围尺寸:参设计图纸  
3.门框、扇材质:钢质  
4.五金材料:单向闭门器
5.综合考虑超高降效及其他增加费
6.未尽事项详见图纸、招标文件、工程量清单计价说明、国家相关规范等</t>
  </si>
  <si>
    <t>1.1.4.7</t>
  </si>
  <si>
    <t>010802003003</t>
  </si>
  <si>
    <t>钢质乙级防火门  双扇</t>
  </si>
  <si>
    <t>1.门代号及洞口尺寸:钢质乙级防火门  双扇
2.门框或扇外围尺寸:参设计图纸  
3.门框、扇材质:钢质  
4.五金材料:单向闭门器
5.综合考虑超高降效及其他增加费
6.未尽事项详见图纸、招标文件、工程量清单计价说明、国家相关规范等</t>
  </si>
  <si>
    <t>1.1.4.8</t>
  </si>
  <si>
    <t>010802003004</t>
  </si>
  <si>
    <t>钢质乙级防火门  单扇</t>
  </si>
  <si>
    <t>1.门代号及洞口尺寸:钢质乙级防火门  单扇
2.门框或扇外围尺寸:参设计图纸  
3.门框、扇材质:钢质  
4.五金材料:单向闭门器
5.综合考虑超高降效及其他增加费
6.未尽事项详见图纸、招标文件、工程量清单计价说明、国家相关规范等</t>
  </si>
  <si>
    <t>1.1.4.9</t>
  </si>
  <si>
    <t>011210003001</t>
  </si>
  <si>
    <t>玻璃隔断</t>
  </si>
  <si>
    <t>1.内墙玻璃隔断
2.综合考虑超高降效及其他增加费
3.未尽事项详见图纸、招标文件、工程量清单计价说明、国家相关规范等</t>
  </si>
  <si>
    <t>按设计图示框外围尺寸以面积计算。不扣除单个≤0.3㎡的孔洞所占面积</t>
  </si>
  <si>
    <t>包括但不限于边框制作、运输、安装、玻璃制作、运输、安装、嵌缝、塞口等全部工作内容。</t>
  </si>
  <si>
    <t>1.1.4.10</t>
  </si>
  <si>
    <t>010807001001</t>
  </si>
  <si>
    <t>铝合金玻璃窗</t>
  </si>
  <si>
    <t>1.窗类型、名称:铝合金固定窗制作安装
2.窗规格:按图纸要求
3.骨架、面层材料种类:按图纸要求
4.综合考虑超高降效及其他增加费
5.未尽事项详见图纸、招标文件、工程量清单计价说明、国家相关规范等</t>
  </si>
  <si>
    <t>包括但不限于制作、运输、定位、调校、安装全过程等全部工作内容。</t>
  </si>
  <si>
    <t>1.1.4.11</t>
  </si>
  <si>
    <t>010807001002</t>
  </si>
  <si>
    <t>铝合金百叶窗</t>
  </si>
  <si>
    <t>1.窗类型、名称:铝合金百叶窗制作安装
2.窗规格:按图纸要求
3.骨架、面层材料种类:按图纸要求
4.综合考虑超高降效及其他增加费
5.未尽事项详见图纸、招标文件、工程量清单计价说明、国家相关规范等</t>
  </si>
  <si>
    <t>1.1.4.12</t>
  </si>
  <si>
    <t>010810005001</t>
  </si>
  <si>
    <t>窗帘安装</t>
  </si>
  <si>
    <t>1.窗帘安装
2.单轨
3.遮光窗帘
4.综合考虑超高降效及其他增加费
5.未尽事项详见图纸、招标文件、工程量清单计价说明、国家相关规范等</t>
  </si>
  <si>
    <t>以平方米计量，按需要安装窗帘的窗户洞口尺寸以面积计算。</t>
  </si>
  <si>
    <t>1.1.5</t>
  </si>
  <si>
    <t>楼地面装饰工程</t>
  </si>
  <si>
    <t>1.1.5.1</t>
  </si>
  <si>
    <t>011102003001</t>
  </si>
  <si>
    <t>块料楼地面</t>
  </si>
  <si>
    <t>楼2:地砖楼面(一)（600*600防滑砖）（辅助用房、资料室、文印、走廊、会议室、大包间）
1.8~10厚地砖铺平拍实,面用水泥擦缝
2.4厚建筑胶水泥砂浆粘结层;
3.素水泥砂浆一道(掺108胶或白乳胶)
4.70厚C20细石混凝土随打随抹平
5.5厚减振垫板
6.钢筋混凝土楼板,表面清扫干净
7.综合考虑超高降效及其他增加费
8.未尽事项详见图纸、招标文件、工程量清单计价说明、国家相关规范等</t>
  </si>
  <si>
    <t>按设计图示尺寸以面积计算。门洞、空圈、暖气包槽、壁龛的开口部分并入相应的工程量内</t>
  </si>
  <si>
    <t>包括基层处理、抹找平层、结合层、面层铺设、嵌缝、刷防护材料、块料（石材）损耗、下脚料、开孔、切角、磨边、抛光、防潮、防污、防渗漏、防锈、刷养护液或保护液、材料运输等全部工作内容。</t>
  </si>
  <si>
    <t>1.1.5.2</t>
  </si>
  <si>
    <t>011102003002</t>
  </si>
  <si>
    <t>楼3:地砖楼面(二)（600*600防滑砖）（变压器室、低压房、高压室、公变房、开关房、楼梯间、母婴室）
1.8~10厚地砖铺平拍实,面用水泥擦缝
2.4厚建筑胶水泥砂浆粘结层;
3.素水泥砂浆一道(掺108胶或白乳胶)
4.70厚C20细石混凝土随打随抹平
5.钢筋混凝土楼板,表面清扫干净
6.综合考虑超高降效及其他增加费
7.未尽事项详见图纸、招标文件、工程量清单计价说明、国家相关规范等</t>
  </si>
  <si>
    <t>1.1.5.3</t>
  </si>
  <si>
    <t>011102003003</t>
  </si>
  <si>
    <t>楼4:地砖楼面(二)（600*600防滑砖）（[厨房、稳压泵房）
1.8~10厚地砖铺平拍实,面用水泥擦缝
2.3厚建筑胶水泥砂浆粘结层;
3、C20细石混凝土随打随抹平最薄处40厚找坡向地漏,
4、2厚聚合物水泥防水涂料(Ⅱ型)
5、10厚DSM15水泥砂浆找平层
6、5厚减振垫板
7、钢筋混凝土楼板,表面清扫干净
8.综合考虑超高降效及其他增加费
9.未尽事项详见图纸、招标文件、工程量清单计价说明、国家相关规范等</t>
  </si>
  <si>
    <t>1.1.5.4</t>
  </si>
  <si>
    <t>011102003004</t>
  </si>
  <si>
    <t>楼5:地砖防水楼面(一)（800*800釉面砖）（男、女卫生间）
1.8厚1:1水泥砂浆加801胶贴通体防滑地砖,聚脲美缝填缝
2.最薄处20厚1:2.5水泥砂浆找平找坡层(掺5%防水剂)
3.50厚400x450C20砼预制板^16@200双向底筋
4.20厚1:2.5水泥砂浆保护层,找1%坡至沉箱排水器,
阴角与阳角位置分别作R=50及R≥10的圆弧处理
5.1.5厚聚合物水泥防水涂料600高(翻起面撒绿豆沙)
6.20厚1:2.5水泥砂浆找平层
7. 钢筋混凝土沉箱底板,表面清扫干净
8.综合考虑超高降效及其他增加费
9.未尽事项详见图纸、招标文件、工程量清单计价说明、国家相关规范等</t>
  </si>
  <si>
    <t>1.1.5.5</t>
  </si>
  <si>
    <t>011101001001</t>
  </si>
  <si>
    <t>水泥砂浆楼地面</t>
  </si>
  <si>
    <t>楼6:水泥砂浆面（空调机房、排烟机房、风室、强、弱电井）
1.最薄处20厚DSM20水泥砂浆找平找坡层表面抹平压光
2.素水泥浆结合层一道,内掺环保建筑胶
3.结构楼板,随捣随抹平,表面清扫干净
4.综合考虑超高降效及其他增加费
5.未尽事项详见图纸、招标文件、工程量清单计价说明、国家相关规范等</t>
  </si>
  <si>
    <t>设计图示尺寸以面积计算。扣除凸出地面构筑物、设备1.1室内管道、地沟等所占面积，不扣除间壁墙及≤0.3 ㎡柱、垛、附墙烟囱及孔洞所占面积。门洞、空圈、暖气包槽、壁龛的开口部分不增加面积。</t>
  </si>
  <si>
    <t>包括但不限于清理基层、砂浆运输、刷水泥浆、抹平压实、抹光、养护等工作内容。</t>
  </si>
  <si>
    <t>1.1.5.6</t>
  </si>
  <si>
    <t>011102003005</t>
  </si>
  <si>
    <t>楼11:600*600防滑砖（茶水间）
1、 8-10厚地砖铺平拍实, 面用白水泥擦缝(地砖按室内设计要求)
2、3厚纯水泥浆结合层
3、C20细石混凝土随打随抹平最薄处20厚找坡向地漏,
(地上计算平均厚度35厚)
4、2厚聚合物水泥防水涂料(Ⅱ型)
5、10厚DSM15水泥砂浆找平层
6、钢筋混凝土楼板,表面清扫干净
7.综合考虑超高降效及其他增加费
8.未尽事项详见图纸、招标文件、工程量清单计价说明、国家相关规范等</t>
  </si>
  <si>
    <t>1.1.5.7</t>
  </si>
  <si>
    <t>011102003006</t>
  </si>
  <si>
    <t>楼12:架空防静电面砖楼面≥300mm（监控、消控室]、信息机房）
1.300高架空防静电瓷砖活动地板
2.30厚DSM15防静电水泥砂浆找平层,内配防静电接地金属网(导电网由专业施工单位提供)
3.防静电水泥浆一道(内掺环保建筑胶)
4.钢筋混凝土楼板
5.综合考虑超高降效及其他增加费
6.未尽事项详见图纸、招标文件、工程量清单计价说明、国家相关规范等</t>
  </si>
  <si>
    <t>1.1.5.8</t>
  </si>
  <si>
    <t>011102001001</t>
  </si>
  <si>
    <t>石材楼地面</t>
  </si>
  <si>
    <t>楼16:大理石材地面(无防水)（大堂、门厅、走廊、电梯厅）
1、专用勾缝剂勾缝
2、清洗、结晶、打蜡
3、厚度20mm花岗岩铺贴,压平铺实(石材倒角、六面防护处理)
4、花岗岩背刮10mm厚石材专用粘结剂,刮纹方向相互垂直
5、花岗岩背涂专用背覆胶一道
6、40mm厚1:3干硬性水泥砂浆
7、界面剂一道
8、LC10轻骨料混凝土回填(50mm)
9.综合考虑超高降效及其他增加费
10.未尽事项详见图纸、招标文件、工程量清单计价说明、国家相关规范等</t>
  </si>
  <si>
    <t>1.1.5.9</t>
  </si>
  <si>
    <t>011103001001</t>
  </si>
  <si>
    <t>回填方</t>
  </si>
  <si>
    <t>1.部位:卫生间
2.填方材料品种:陶粒砼
3.综合考虑超高降效及其他增加费
4.未尽事项详见图纸、招标文件、工程量清单计价说明、国家相关规范等</t>
  </si>
  <si>
    <t>按设计图示尺寸以立方米计算</t>
  </si>
  <si>
    <t>包括但不限于填方材料运输、回填、分层碾压、夯实等全部工作内容。</t>
  </si>
  <si>
    <t>1.1.5.10</t>
  </si>
  <si>
    <t>011105003001</t>
  </si>
  <si>
    <t>块料踢脚线</t>
  </si>
  <si>
    <t>踢2:面砖踢脚(100高)
1.5厚水泥胶浆(掺108胶或白乳胶)贴5厚面砖,白水泥擦缝(面层与墙面取平)
2.10厚DSM15水泥砂浆找平,分两遍成活,底层抹灰压实搓毛
3.素水泥浆一遍(掺水重5%108胶或水重3~5白乳胶)
4.墙体,清理基层(在墙面抹灰时预留砖面空间)
5.综合考虑超高降效及其他增加费
6.未尽事项详见图纸、招标文件、工程量清单计价说明、国家相关规范等</t>
  </si>
  <si>
    <t>按设计图示尺寸以平方米计算</t>
  </si>
  <si>
    <t>1.1.5.11</t>
  </si>
  <si>
    <t>011105003002</t>
  </si>
  <si>
    <t>踢3:拉丝不锈钢踢脚(100高)黑色铝合金
1.H=100金属型材踢脚扣装(阴、阳角处内置配套接驳构件)
2.保证墙面垂直,防锈螺钉固定预安装型材踢脚内置配件于墙面,专用胶(中性胶)粘贴
3.蒸压加气混凝土砌块墙,DP-HR砂浆勾实接缝,修补墙面,拉毛
4.综合考虑超高降效及其他增加费
5.未尽事项详见图纸、招标文件、工程量清单计价说明、国家相关规范等</t>
  </si>
  <si>
    <t>1.1.6</t>
  </si>
  <si>
    <t>墙、柱面装饰与隔断、幕墙工程</t>
  </si>
  <si>
    <t>1.1.6.1</t>
  </si>
  <si>
    <t>011209001001</t>
  </si>
  <si>
    <t>铝单板墙面</t>
  </si>
  <si>
    <t>部位:外墙2
1、3厚铝单板(龙骨及专用挂件安装)
2、7厚聚合物水泥防水砂浆(成品)找平
3、12厚抗裂合成纤维水泥砂浆
4、全挂镀锌电焊钢丝网(%%C0.9X12.7X12.7),使用水泥钉挂
5、200厚蒸压加气混凝土砌块墙体
6、刷素水泥浆一遍(掺水重5%108胶或水重5%白乳胶)
7、玻化微珠保温砂浆(厚度20mm)
8.综合考虑超高降效及其他增加费
9.未尽事项详见图纸、招标文件、工程量清单计价说明、国家相关规范等</t>
  </si>
  <si>
    <t>按设计图示尺寸以平方米计算。</t>
  </si>
  <si>
    <t>包括但不限于选料，钉(或贴)面层、钉压条、清理；定位、下料、打眼、安螺栓、安装龙骨等全部工作内容。</t>
  </si>
  <si>
    <t>1.1.6.2</t>
  </si>
  <si>
    <t>011201001001</t>
  </si>
  <si>
    <t>墙面一般抹灰</t>
  </si>
  <si>
    <t>内墙1: 涂料做法（高压电房、低压电房、开关房、公变房、变压器房）
1.亚光面无机涂料面漆二遍
2.亚光面无机涂料底漆一遍
3.刮内墙腻子两遍 
4.15厚DPM15水泥砂浆找平,分两遍成活,底层抹灰应压实搓毛
5.全挂镀锌电焊钢丝网(φ0.9X12.7X12.7),使用水泥钉挂
6.素水泥浆一遍(掺水重5%108胶或水重5%白乳胶)
7.墙体,清理基层
8.综合考虑超高降效及其他增加费
9.未尽事项详见图纸、招标文件、工程量清单计价说明、国家相关规范等</t>
  </si>
  <si>
    <t>按设计图示墙净长乘净高以面积计算。扣除门窗洞口及单个＞0.3㎡的孔洞所占面积</t>
  </si>
  <si>
    <t>包括但不限于清理基层，找平，刷水泥浆，抹结合层，刷粘结剂，挂网，勾缝或擦缝，材料运输等全部工作内容。</t>
  </si>
  <si>
    <t>1.1.6.3</t>
  </si>
  <si>
    <t>011201001002</t>
  </si>
  <si>
    <t>内墙5: 防水无机涂料(内墙涂料)（其他房间）
1.防水无机涂料三道(燃烧性能A级) ;
2.腻子刮面砂纸打磨光滑(燃烧性能A级) ;
3.5厚DP-M10水泥石灰砂浆抹面;
4.7厚聚合物防水砂浆(购买成品)做至梁底分3遍成活
5.15厚DP-M15水泥砂浆;
6.满挂镀锌电焊钢丝网(1.07x25x25),使用水泥钉钉挂
7.涂刷 1.5厚水泥基界面处理剂;(地下室电房当处于地下室钢筋混凝土侧壁位置的,于地下室侧壁内侧先加设一道1.0MM厚水泥基渗透结晶型防水涂料)
8.先将基层清扫干净
9.综合考虑超高降效及其他增加费
10.未尽事项详见图纸、招标文件、工程量清单计价说明、国家相关规范等</t>
  </si>
  <si>
    <t>1.1.6.4</t>
  </si>
  <si>
    <t>011201001003</t>
  </si>
  <si>
    <t>内墙12:石材、岩板墙面(干挂)（大堂、门厅、走廊、电梯厅、男、女卫生间）
1.采用软性美缝剂美缝(与岩板同色);
2.所有石材阳角处需内倒45%%D角成海棠碰角、石材阳角外露边需抛光处理;
3.岩板饰面安装(选样);
4.石材干挂件安装(1块石材4个固定件);
5.L50X50X5mm热镀锌角钢横向龙骨,间距根据板块大小确定(一块石材背面两根横
龙骨),焊缝防锈处理;
6.安装50 * 50 * 5mm热镀锌方钢立柱间距1000mm;
7.立柱固定采用200X250X10mm热镀锌钢板固定于结构砼部位,无结构砼部位需采用
φ12mm穿墙螺杆固定、立柱固定点间距≤2500mm;
8.现场弹线放线;
9.抹面层:5厚抗裂砂浆横向压入耐碱玻璃纤维网布(160g/m2,网孔中心距4×4);
10.保温层:50厚发泡水泥板保温板(燃烧性能等级不低于A2级);(外墙内侧有保温做法
,内墙无保温做法)
11.粘结层:专用胶黏剂一道;
12.加气混凝土砌块和混凝土墙柱:20厚M10专用抹灰砂浆找平;轻质混凝土ALC内墙板
:基层清理,界面剂一道。
13.综合考虑超高降效及其他增加费;
14.未尽事项详见图纸、招标文件、工程量清单计价说明、国家相关规范等</t>
  </si>
  <si>
    <t>包括基层清清理、龙骨制作、运输、安装、钉隔离层、基层铺钉、面层铺贴等全部工作内容。</t>
  </si>
  <si>
    <t>1.1.6.5</t>
  </si>
  <si>
    <t>011201001004</t>
  </si>
  <si>
    <t>块料墙面</t>
  </si>
  <si>
    <t>内墙4:釉面砖防水内墙饰面(22mm)（600*600釉面砖）卫生间
1、5厚水泥胶浆(掺108胶或白乳胶,按具体工程要求选用)贴面砖,白水泥擦缝
2、素水泥浆一遍(掺108胶或白乳胶,按具体工程要求选用)
3、5厚DP-M10水泥砂浆保护层
4、2厚聚合物水泥防水涂料(II型)分3~4遍成活(高出楼板建筑完成面标高2000
内的墙面适用,淋浴间做至板底)
5、20厚1:2.5水泥砂浆找平,除与楼面的交角外,其余墙身的阴角与阳角位置分别R=20及R≥10的圆弧处理
6、内墙满挂镀锌电焊钢丝网(1.07x25x25),使用水泥钉钉挂
7、素水泥浆一遍(掺水重5%108胶)
8、墙体,清理基层
9.综合考虑超高降效及其他增加费
10.未尽事项详见图纸、招标文件、工程量清单计价说明、国家相关规范等</t>
  </si>
  <si>
    <t>以平方米为单位计量，按图示尺寸进行计算。</t>
  </si>
  <si>
    <t>包括但不限于清理基层，刷水泥浆，抹结合层，刷粘结剂，镶贴块料，砂浆勾缝，材料运输等全部工作内容。</t>
  </si>
  <si>
    <t>1.1.6.6</t>
  </si>
  <si>
    <t>011207001001</t>
  </si>
  <si>
    <t>墙面装饰板</t>
  </si>
  <si>
    <t>内墙13:干挂金属装饰板墙面(燃烧性能等级A)（会议室）
1、干挂3MM铝单板/蜂窝铝板/铝合金压型板/吸音蜂窝铝板/仿木纹铝板
2、铝合金龙骨连接件
3、50×50×3热浸镀锌方管横向龙骨,与竖向龙骨全焊接
4、50×50×3热浸镀锌方管竖向龙骨,与角钢全焊接
5、L50×50×5角钢固定件,膨胀螺栓固定
6、蒸压加气混凝土砌块墙(混凝土墙体),清理基层,去除灰尘和油污,弹线定位,放水平线及垂直线,预留踢脚线位置
7.综合考虑超高降效及其他增加费
8.未尽事项详见图纸、招标文件、工程量清单计价说明、国家相关规范等</t>
  </si>
  <si>
    <t>包括但不限于清理基层、钻孔成槽、安装挂件、挂瓷砖、擦缝、清洁表面；定位、下料、打眼、安螺栓、安装龙骨；石材安装、勾缝打胶等全部工作内容。</t>
  </si>
  <si>
    <t>1.1.6.7</t>
  </si>
  <si>
    <t>011406001001</t>
  </si>
  <si>
    <t>独立柱抹灰面油漆（墙面5）</t>
  </si>
  <si>
    <t>1.防水无机涂料三道(燃烧性能A级) ;
2.腻子刮面砂纸打磨光滑(燃烧性能A级)
3.综合考虑超高降效及其他增加费
4.未尽事项详见图纸、招标文件、工程量清单计价说明、国家相关规范等</t>
  </si>
  <si>
    <t>包括但不限于基层清理、刮腻子、刷防护材料、油漆等全部工作内容。</t>
  </si>
  <si>
    <t>1.1.6.8</t>
  </si>
  <si>
    <t>011204003001</t>
  </si>
  <si>
    <t>独立柱块料墙面（墙面13）</t>
  </si>
  <si>
    <t>1.5mm厚专用瓷砖胶粘贴
2.800*1600mm仿大理石纹理瓷砖（CT-05），专用填缝剂擦缝，阳角用同色成品弧形瓷砖收口条收口
3.综合考虑超高降效及其他增加费
4.未尽事项详见图纸、招标文件、工程量清单计价说明、国家相关规范等</t>
  </si>
  <si>
    <t>包括但不限于基层清理、砂浆制作、运输、粘结层铺贴、面层安装、嵌缝、刷防护材料、磨光、酸洗、打蜡等全部工作内容。</t>
  </si>
  <si>
    <t>1.1.7</t>
  </si>
  <si>
    <t>天棚工程</t>
  </si>
  <si>
    <t>1.1.7.1</t>
  </si>
  <si>
    <t>011301001001</t>
  </si>
  <si>
    <t>天棚涂料</t>
  </si>
  <si>
    <t>顶棚2: 涂 料 面
1.钢筋混凝土板,底面清理干净
2.素水泥浆一遍(掺108胶)
3.3厚底基防裂腻子分遍刮平 
4.2厚面层耐水腻子刮平 
5.刮内墙涂料腻子 
6.a.刷白色内墙无机涂料二遍(无吊顶做法)
b.刷白色防水无机涂料二遍(无吊顶做法)
7.综合考虑超高降效及其他增加费
8.未尽事项详见图纸、招标文件、工程量清单计价说明、国家相关规范等</t>
  </si>
  <si>
    <t>按设计图示尺寸以面积计算。</t>
  </si>
  <si>
    <t>包括但不限于基层清理、刮腻子、刷、喷涂料等全部工作内容。</t>
  </si>
  <si>
    <t>1.1.7.2</t>
  </si>
  <si>
    <t>011302001001</t>
  </si>
  <si>
    <t>吊顶天棚</t>
  </si>
  <si>
    <t>顶棚4
1.钢筋混凝土板,底面清理干净
2.轻钢龙骨(上人吊顶须验算龙骨断面)
3.600*600,铝扣板
4.综合考虑超高降效及其他增加费
5.未尽事项详见图纸、招标文件、工程量清单计价说明、国家相关规范等</t>
  </si>
  <si>
    <t>按设计图示尺寸以水平投影面积计算。天棚面中的灯槽及跌级、锯齿形、吊挂式、藻井式天棚面积不展开计算。不扣除间壁墙、检查口、附墙烟囱、柱垛和管道所占面积,扣除单个＞0.3 ㎡的孔洞、独立柱及与天棚相连的窗帘盒所占的面积</t>
  </si>
  <si>
    <t>包括但不限于基层清理、吊杆安装、龙骨安装、基层板铺贴、面层铺贴、嵌缝、刷防护材料等全部工作内容</t>
  </si>
  <si>
    <t>1.1.7.3</t>
  </si>
  <si>
    <t>011302001002</t>
  </si>
  <si>
    <t>顶棚9:轻钢龙骨硅酸钙板吊顶 
1.喷涂白色哑光无机内墙涂料
2.满腻子找平,面板接缝处贴嵌缝带,刮腻子抹平
3.硅酸钙板安装
4.轻钢龙骨安装
5.聚合物水泥防水涂料
6.综合考虑超高降效及其他增加费
7.未尽事项详见图纸、招标文件、工程量清单计价说明、国家相关规范等</t>
  </si>
  <si>
    <t>1.1.7.4</t>
  </si>
  <si>
    <t>011302001003</t>
  </si>
  <si>
    <t>顶棚10:金属张拉网吊顶 （大堂、门厅、走廊、电梯厅、走廊）
1.安装金属拉网(2.0)厚
2.安装专用卡式龙骨
3.铝合金配套龙骨
4.全牙丝杆吊筋
5.表面喷涂灰色/白色哑光普通防水涂料二遍(燃烧性能等级A级)
6.综合考虑超高降效及其他增加费
7.未尽事项详见图纸、招标文件、工程量清单计价说明、国家相关规范等</t>
  </si>
  <si>
    <t>1.1.8</t>
  </si>
  <si>
    <t>标识工程</t>
  </si>
  <si>
    <t>1.1.8.1</t>
  </si>
  <si>
    <t>040205018001</t>
  </si>
  <si>
    <t>地上块状标识</t>
  </si>
  <si>
    <t>1.规格:详设计图纸要求
2.材质:详设计图纸要求
3.综合考虑超高降效及其他增加费
4.未尽事项详见图纸、招标文件、工程量清单计价说明、国家相关规范等</t>
  </si>
  <si>
    <t>项</t>
  </si>
  <si>
    <t>以项为单位计量，工程量按标识工程安装的形象进度计算。</t>
  </si>
  <si>
    <t>包括但不限于制作、安装等全部工作内容。</t>
  </si>
  <si>
    <t>1.1.9</t>
  </si>
  <si>
    <t>大厅引导台、填表台、业主办理台、餐厅桌椅</t>
  </si>
  <si>
    <t>1.1.9.1</t>
  </si>
  <si>
    <t>011501020001</t>
  </si>
  <si>
    <t>业务引导台</t>
  </si>
  <si>
    <t>1.业务引导台
2.综合考虑超高降效及其他增加费
3.未尽事项详见图纸、招标文件、工程量清单计价说明、国家相关规范等</t>
  </si>
  <si>
    <t>m</t>
  </si>
  <si>
    <t>按设计图示数量计算</t>
  </si>
  <si>
    <t>1.1.9.2</t>
  </si>
  <si>
    <t>011501020002</t>
  </si>
  <si>
    <t>填表台</t>
  </si>
  <si>
    <t>1.填表台
2.综合考虑超高降效及其他增加费
3.未尽事项详见图纸、招标文件、工程量清单计价说明、国家相关规范等</t>
  </si>
  <si>
    <t>1.1.9.3</t>
  </si>
  <si>
    <t>011501020003</t>
  </si>
  <si>
    <t>石材台面业务办理桌</t>
  </si>
  <si>
    <t>1.石材台面业务办理桌
2.综合考虑超高降效及其他增加费
3.未尽事项详见图纸、招标文件、工程量清单计价说明、国家相关规范等</t>
  </si>
  <si>
    <t>1.1.9.4</t>
  </si>
  <si>
    <t>011501020004</t>
  </si>
  <si>
    <t>前台</t>
  </si>
  <si>
    <t>1.前台（三层、五层）
2.综合考虑超高降效及其他增加费
3.未尽事项详见图纸、招标文件、工程量清单计价说明、国家相关规范等</t>
  </si>
  <si>
    <t>1.1.9.5</t>
  </si>
  <si>
    <t>011501001001</t>
  </si>
  <si>
    <t>餐厅桌椅</t>
  </si>
  <si>
    <t>1.餐厅四人桌椅
2.综合考虑超高降效及其他增加费
3.未尽事项详见图纸、招标文件、工程量清单计价说明、国家相关规范等</t>
  </si>
  <si>
    <t>套</t>
  </si>
  <si>
    <t>1.1.9.6</t>
  </si>
  <si>
    <t>011501001002</t>
  </si>
  <si>
    <t>1.餐厅六人桌椅
2.综合考虑超高降效及其他增加费
3.未尽事项详见图纸、招标文件、工程量清单计价说明、国家相关规范等</t>
  </si>
  <si>
    <t>1.1.10</t>
  </si>
  <si>
    <t>其他装饰工程</t>
  </si>
  <si>
    <t>1.1.10.1</t>
  </si>
  <si>
    <t>穗011501021001</t>
  </si>
  <si>
    <t>洗漱台</t>
  </si>
  <si>
    <t>1.石材台面
2.具体要求详见设计图纸及技术要求，完成该工作的一切工艺及工序
3.综合考虑超高降效及其他增加费
4.未尽事项详见图纸、招标文件、工程量清单计价说明、国家相关规范等</t>
  </si>
  <si>
    <t>按设计图示尺寸以台面外接矩形面积计算。不扣除孔洞、挖弯、削角所占面积，挡板、吊沿板面积并入台面面积
内。</t>
  </si>
  <si>
    <t>包括但不限于台面及支架、运输、安装、杆、环、盒、配件安装、刷油漆等全部工作内容。</t>
  </si>
  <si>
    <t>1.1.10.2</t>
  </si>
  <si>
    <t>011210005001</t>
  </si>
  <si>
    <t>成品隔断</t>
  </si>
  <si>
    <t>1.隔断材料品种、规格、颜色:参设计图纸 
2.含隔断门所需的插销、合页、锁扣等所有配件
3.具体要求详见设计图纸及技术要求，完成该工作的一切工艺及工序
4.综合考虑超高降效及其他增加费
5.未尽事项详见图纸、招标文件、工程量清单计价说明、国家相关规范等</t>
  </si>
  <si>
    <t>按设计图示框外围尺寸以面积计算。</t>
  </si>
  <si>
    <t>包括但不限于隔断运输、安装、嵌缝、塞口等全部工作内容。</t>
  </si>
  <si>
    <t>1.1.10.3</t>
  </si>
  <si>
    <t>011503001001</t>
  </si>
  <si>
    <t>金属扶手、栏杆、栏板</t>
  </si>
  <si>
    <t>1.部位:玻璃栏杆
2.具体要求详见设计图纸及技术要求，完成该工作的一切工艺及工序
3.综合考虑超高降效及其他增加费
4.未尽事项详见图纸、招标文件、工程量清单计价说明、国家相关规范等</t>
  </si>
  <si>
    <t>按设计图示尺寸以长度（包括弯头长度）计算</t>
  </si>
  <si>
    <t>包括金属栏杆、金属扶手的制作、安装、刷防护材料、运输、材料的损耗及辅材等全部工作内容。</t>
  </si>
  <si>
    <t>1.1.10.4</t>
  </si>
  <si>
    <t>011503001002</t>
  </si>
  <si>
    <t>1.部位:窗户护栏
2.具体要求详见设计图纸及技术要求，完成该工作的一切工艺及工序
3.综合考虑超高降效及其他增加费
4.未尽事项详见图纸、招标文件、工程量清单计价说明、国家相关规范等</t>
  </si>
  <si>
    <t>1.1.10.5</t>
  </si>
  <si>
    <t>011503001003</t>
  </si>
  <si>
    <t>1.部位:楼梯栏杆
2.具体要求详见设计图纸及技术要求，完成该工作的一切工艺及工序
3.综合考虑超高降效及其他增加费
4.未尽事项详见图纸、招标文件、工程量清单计价说明、国家相关规范等</t>
  </si>
  <si>
    <t>1.1.10.6</t>
  </si>
  <si>
    <t>011506003001</t>
  </si>
  <si>
    <t>玻璃雨篷</t>
  </si>
  <si>
    <t>1.部位:钢结构雨棚
2.具体要求详见设计图纸及技术要求，完成该工作的一切工艺及工序
3.综合考虑超高降效及其他增加费
4.未尽事项详见图纸、招标文件、工程量清单计价说明、国家相关规范等</t>
  </si>
  <si>
    <t>包括钢结构雨棚的制作、安装、刷防护材料、运输、材料的损耗及辅材等全部工作内容。</t>
  </si>
  <si>
    <t>1.1.10.7</t>
  </si>
  <si>
    <t>穗010609001001</t>
  </si>
  <si>
    <t>屋面金属框架</t>
  </si>
  <si>
    <t>1.构件类型:钢屋架
2.除锈：氟碳漆1遍
3.防火：超薄型防火涂料1h
4.综合考虑超高降效及其他增加费
5.未尽事项详见图纸、招标文件、工程量清单计价说明、国家相关规范等</t>
  </si>
  <si>
    <t>包括钢屋架钢托架的拼装、安装、探伤、补刷漆，刷防火涂料，压型钢板放料、下料、切割、开门窗洞口、周边塞口、清扫、弹线、安装等全部工作内容。</t>
  </si>
  <si>
    <t>1.1.11</t>
  </si>
  <si>
    <t>模板工程</t>
  </si>
  <si>
    <t>1.1.11.1</t>
  </si>
  <si>
    <t>011702002001</t>
  </si>
  <si>
    <t>模板安拆</t>
  </si>
  <si>
    <t>1．搭设方式：以施工组织设计方案为准
2．搭设高度：综合考虑 
3．模板材质：综合考虑
4.其他：按设计图纸和要求综合考虑</t>
  </si>
  <si>
    <t>以项为单位计量，工程量按主体结构进度计算。</t>
  </si>
  <si>
    <t>包括模板及支架（撑）制作、安装、拆除、堆放、运输及清理模内杂物、刷隔离剂等</t>
  </si>
  <si>
    <t>1.2</t>
  </si>
  <si>
    <t>1.2.1</t>
  </si>
  <si>
    <t>1.2.1.1</t>
  </si>
  <si>
    <t>010401003003</t>
  </si>
  <si>
    <t>1.砌块品种、规格、强度等级:水泥砖,强度等级不低于MU10
2.墙体类型:内墙200mm
3.砂浆强度等级:专用砂浆砌筑,等级不应低于M5.0
4.综合考虑暗室增加及其他施工降效费
5.未尽事项详见图纸、招标文件、工程量清单计价说明、国家相关规范等</t>
  </si>
  <si>
    <t>1.2.1.2</t>
  </si>
  <si>
    <t>010402001006</t>
  </si>
  <si>
    <t>砌块墙200</t>
  </si>
  <si>
    <t>1.砌块品种、规格、强度等级:蒸压加气混凝土砌块,强度等级不低于A5.0
2.墙体类型:内墙200mm
3.砂浆强度等级:专用砂浆砌筑,等级不应低于M5.0
4.综合考虑暗室增加及其他施工降效费
5.未尽事项详见图纸、招标文件、工程量清单计价说明、国家相关规范等</t>
  </si>
  <si>
    <t>墙砌体计价综合考虑墙体类型（除特别注明外综合考虑外墙、内墙、围墙、直形墙、弧形墙及墙柱等）、厚度、高度、勾缝、砌筑砂浆种类、配合比等，包括砂浆制作、砌块、勾缝、材料运输等全部工作内容。预埋木件及防腐、预留孔洞、砖过梁、门窗洞口的素砼垫块等不另行计量。</t>
  </si>
  <si>
    <t>1.2.1.3</t>
  </si>
  <si>
    <t>010402001007</t>
  </si>
  <si>
    <t>砌块墙300</t>
  </si>
  <si>
    <t>1.砌块品种、规格、强度等级:蒸压加气混凝土砌块,强度等级不低于A5.0
2.墙体类型:内墙300mm
3.砂浆强度等级:专用砂浆砌筑,等级不应低于M5.0
4.综合考虑暗室增加及其他施工降效费
5.未尽事项详见图纸、招标文件、工程量清单计价说明、国家相关规范等</t>
  </si>
  <si>
    <t>1.2.2</t>
  </si>
  <si>
    <t>1.2.2.1</t>
  </si>
  <si>
    <t>010502001002</t>
  </si>
  <si>
    <t>1.混凝土种类:商品混凝土
2.混凝土强度等级:C25
3.综合考虑暗室增加及其他施工降效费
4.未尽事项详见图纸、招标文件、工程量清单计价说明、国家相关规范等</t>
  </si>
  <si>
    <t>1.2.2.2</t>
  </si>
  <si>
    <t>010503004002</t>
  </si>
  <si>
    <t>1.2.2.3</t>
  </si>
  <si>
    <t>010503005002</t>
  </si>
  <si>
    <t>1.2.2.4</t>
  </si>
  <si>
    <t>010515001005</t>
  </si>
  <si>
    <t>1.2.3</t>
  </si>
  <si>
    <t>1.2.3.1</t>
  </si>
  <si>
    <t>010801001005</t>
  </si>
  <si>
    <t>1.门类型、名称:成型木饰面门 双扇制作安装
2.门规格:按图纸要求
3.骨架、面层材料种类:按图纸要求
4.综合考虑暗室增加及其他施工降效费
5.未尽事项详见图纸、招标文件、工程量清单计价说明、国家相关规范等</t>
  </si>
  <si>
    <t>1.2.3.2</t>
  </si>
  <si>
    <t>010802003005</t>
  </si>
  <si>
    <t>1.门代号及洞口尺寸:钢质甲级防火门  双扇
2.门框或扇外围尺寸:参设计图纸  
3.门框、扇材质:钢质  
4.五金材料:单向闭门器
5.综合考虑暗室增加及其他施工降效费
6.未尽事项详见图纸、招标文件、工程量清单计价说明、国家相关规范等</t>
  </si>
  <si>
    <t>1.2.3.3</t>
  </si>
  <si>
    <t>010802003006</t>
  </si>
  <si>
    <t>1.门代号及洞口尺寸:钢质甲级防火门  单扇
2.门框或扇外围尺寸:参设计图纸  
3.门框、扇材质:钢质  
4.五金材料:单向闭门器
5.综合考虑暗室增加及其他施工降效费
6.未尽事项详见图纸、招标文件、工程量清单计价说明、国家相关规范等</t>
  </si>
  <si>
    <t>1.2.3.4</t>
  </si>
  <si>
    <t>010802003007</t>
  </si>
  <si>
    <t>1.门代号及洞口尺寸:钢质乙级防火门  双扇
2.门框或扇外围尺寸:参设计图纸  
3.门框、扇材质:钢质  
4.五金材料:单向闭门器
5.综合考虑暗室增加及其他施工降效费
6.未尽事项详见图纸、招标文件、工程量清单计价说明、国家相关规范等</t>
  </si>
  <si>
    <t>1.2.3.5</t>
  </si>
  <si>
    <t>010802003008</t>
  </si>
  <si>
    <t>防火卷帘(闸)门</t>
  </si>
  <si>
    <t>1.门代号及洞口尺寸:特级钢防火卷帘
2.门材质:钢质防火卷帘，耐火极限&gt;=3h
3.启动装置品种、规格:电动装置
4.综合考虑暗室增加及其他施工降效费
5.未尽事项详见图纸、招标文件、工程量清单计价说明、国家相关规范等</t>
  </si>
  <si>
    <t>1.2.4</t>
  </si>
  <si>
    <t>1.2.4.1</t>
  </si>
  <si>
    <t>011102003007</t>
  </si>
  <si>
    <t>楼1:釉面砖防水楼面（600*600釉面砖）（消防水池)
1. 7厚聚合物防水砂浆镶贴5厚釉面砖面砖用勾缝剂勾缝,防滑
等级Bd
2. 20厚DSM20水泥砂浆保护层
3. 防水层
NQ4a:1.5厚聚合物水泥防水涂料
4.刷2厚水泥基渗透结晶防水涂料
5.15厚DSM20水泥抗裂纤维砂浆找平层,掺5%防水剂
6.刷2厚水泥基渗透结晶防水涂料
7.防水混凝土楼板
8.综合考虑暗室增加及其他施工降效费
9.未尽事项详见图纸、招标文件、工程量清单计价说明、国家相关规范等</t>
  </si>
  <si>
    <t>1.2.4.2</t>
  </si>
  <si>
    <t>011102003008</t>
  </si>
  <si>
    <t>楼3:地砖楼面(二)（600*600防滑砖）（走道,电梯厅,除尘滤毒室,扩散室,集气室,密闭通道及设备用房楼梯间）
1.8~10厚地砖铺平拍实,面用水泥擦缝
2.4厚建筑胶水泥砂浆粘结层;
3.素水泥砂浆一道(掺108胶或白乳胶)
4.70厚C20细石混凝土随打随抹平
5.钢筋混凝土楼板,表面清扫干净
6.综合考虑暗室增加及其他施工降效费
7.未尽事项详见图纸、招标文件、工程量清单计价说明、国家相关规范等</t>
  </si>
  <si>
    <t>1.2.4.3</t>
  </si>
  <si>
    <t>011102003009</t>
  </si>
  <si>
    <t>楼4:地砖楼面(三)（600*600防滑砖）（生活水泵房）
1. 8-10厚地砖铺平拍实, 面用白水泥擦缝(地砖按室内设计要求)
2.3厚纯水泥浆结合层
3.C20细石混凝土随打随抹平最薄处40厚找坡向地漏,
(地下室计算平均厚度60厚)
4.2厚聚合物水泥防水涂料(Ⅱ型)
5.10厚DSM15水泥砂浆找平层
6.5厚减振垫板
7.钢筋混凝土楼板,表面清扫干净
8.综合考虑暗室增加及其他施工降效费
9.未尽事项详见图纸、招标文件、工程量清单计价说明、国家相关规范等</t>
  </si>
  <si>
    <t>1.2.4.4</t>
  </si>
  <si>
    <t>011101001002</t>
  </si>
  <si>
    <t>楼6:水泥砂浆面（强、弱电间）
1.最薄处20厚DSM20水泥砂浆找平找坡层表面抹平压光
2.5厚聚合物水泥防水砂浆
3.素水泥浆结合层一道,内掺环保建筑胶
4.结构楼板,随捣随抹平,表面清扫干净
5.综合考虑暗室增加及其他施工降效费
6.未尽事项详见图纸、招标文件、工程量清单计价说明、国家相关规范等</t>
  </si>
  <si>
    <t>包括基层处理、找平层、面层、分格缝制作、嵌缝、材料运输等全部工作内容。</t>
  </si>
  <si>
    <t>1.2.4.5</t>
  </si>
  <si>
    <t>011101001003</t>
  </si>
  <si>
    <t>楼8:地坪漆面层坡道（汽车坡道）
1.3mm地坪漆防滑坡道地坪
注:以上地坪漆做法及施工工艺要求详专业厂家要求,每6x6米应设伸缩缝5mm宽(与C30混凝土分缝对应),缝内填聚氨酯密封胶。室外坡道采用聚氨脂面漆,地坪漆地坪必须和混凝土同时施工。
2.最薄50厚C30细石混凝土磨耗层随捣随加水泥粉压实抹平(内配φ4@150点焊钢网,每6X6米设20mm缝,内填聚氨酯密封胶)
3.板面原浆机械抹平,面涂混凝土界面处理剂
4.现浇钢筋混凝土楼板,清理干净
5.综合考虑暗室增加及其他施工降效费
6.未尽事项详见图纸、招标文件、工程量清单计价说明、国家相关规范等</t>
  </si>
  <si>
    <t>1.2.4.6</t>
  </si>
  <si>
    <t>011101005001</t>
  </si>
  <si>
    <t>自流坪楼地面</t>
  </si>
  <si>
    <t>楼9:地坪漆面层楼面（车库）
1.2mm停车场专用无机复合地坪漆地坪(车库)注:以上地坪漆做法及施工工艺要求详专业厂家要求,每6x6米应设伸缩缝5mm宽(与C30混凝土分缝对应),缝内填聚氨酯密封胶。室外坡道采用聚氨脂面漆,金刚砂地坪必须和混凝土同时施工。所用环氧树脂地坪漆需达到燃烧性能等级B1级。
2.最薄50厚C30细石混凝土磨耗层随捣随加水泥粉压实抹平找坡(计算平均厚度70厚)(内配φ4@150点焊钢网,每6X6米设20mm缝,内填聚氨酯密封胶)
3.板面原浆机械抹平,面涂混凝土界面处理剂
4.现浇钢筋混凝土楼板,清理干净
5.综合考虑暗室增加及其他施工降效费
6.未尽事项详见图纸、招标文件、工程量清单计价说明、国家相关规范等</t>
  </si>
  <si>
    <t>按设计图示尺寸以平方米计算。扣除凸出地面构筑物、设备1.1室内铁道、地沟等所占面积，不扣除间壁墙及≤0.3㎡以内的柱、跺、附墙烟囱及孔洞所占面积。门洞、空圈、暖气包槽、壁龛的开口部分不增加面积。</t>
  </si>
  <si>
    <t>包括修整表面、基层处理、砂浆制作、抹灰、找平、罩面、压光、面层铺设、打蜡、材料运输等全部工作内容。</t>
  </si>
  <si>
    <t>1.2.4.7</t>
  </si>
  <si>
    <t>011105003003</t>
  </si>
  <si>
    <t>踢2:面砖踢脚(100高)（楼梯间、走道,电梯厅,除尘滤毒室,扩散室,集气室,密闭通道及设备用房）
1.5厚水泥胶浆(掺108胶或白乳胶)贴5厚面砖,白水泥擦缝(面层与墙面取平)
2.10厚DSM15水泥砂浆找平,分两遍成活,底层抹灰压实搓毛
3.素水泥浆一遍(掺水重5%108胶或水重3~5白乳胶)
4.墙体,清理基层(在墙面抹灰时预留砖面空间)
5.综合考虑暗室增加及其他施工降效费
6.未尽事项详见图纸、招标文件、工程量清单计价说明、国家相关规范等</t>
  </si>
  <si>
    <t>包括但不限于.基层清理、底层抹灰、面层铺贴、磨边、擦缝、磨光、酸洗、打蜡、刷防护材料、材料运输等全部工作内容。</t>
  </si>
  <si>
    <t>1.2.5</t>
  </si>
  <si>
    <t>1.2.5.1</t>
  </si>
  <si>
    <t>011201001005</t>
  </si>
  <si>
    <t>内墙5:  防水无机涂料(内墙涂料)（车库、楼梯间、坡道、强电间、弱电间、走道,电梯厅,除尘滤毒室,扩散室,集气室,密闭通道及设备用房、生活水泵房）
1.防水无机涂料三道(燃烧性能A级) ;
2.腻子刮面砂纸打磨光滑(燃烧性能A级) ;
3.5厚DP-M10水泥石灰砂浆抹面;
4.7厚聚合物防水砂浆(购买成品)做至梁底分3遍成活
5.15厚DP-M15水泥砂浆;
6.满挂镀锌电焊钢丝网 ( 1.07x25x25 ),使用水泥钉 钉挂
7.涂刷 1.5厚水泥基界面处理剂;
(地下室电房当处于地下室钢筋混凝土侧壁位置的,于地下室侧壁内侧先加设一道1.0MM厚
水泥基渗透结晶型防水涂料)
8.基层清扫干净
9.综合考虑暗室增加及其他施工降效费
10.未尽事项详见图纸、招标文件、工程量清单计价说明、国家相关规范等</t>
  </si>
  <si>
    <t>按设计图示尺寸以面积计算。扣除墙裙、门窗洞口及单个＞0.3㎡的孔洞面积，不扣除踢脚线、挂镜线和墙与构件交界处的面积。附墙柱、梁、垛、烟窗侧壁并入相应的墙面面积内。外墙抹灰面积按外墙垂直投影面积计算；外墙裙抹灰面积按其长度乘以高度计算；内墙抹灰面积按主墙间的净长乘以高度计算。</t>
  </si>
  <si>
    <t>包括修整表面、基层处理、砂浆制作、运输、抹灰、找平、罩面、压光、勾分格缝等全部工作内容。</t>
  </si>
  <si>
    <t>1.2.5.2</t>
  </si>
  <si>
    <t>011204003002</t>
  </si>
  <si>
    <t>内墙8:釉面砖防水内墙饰面(22mm)（600*600釉面砖）消防水池
1.4~5厚聚合物防水砂浆镶贴5厚釉面砖,面砖用勾缝剂勾缝
2.2.0厚聚合物水泥防水涂料
3.刷2厚水泥基渗透结晶防水涂料
4.15厚DPM20水泥抗裂纤维砂浆找平层,掺5%防水剂
5.刷2厚水泥基渗透结晶防水涂料
6.防水混凝土墙体
7.综合考虑暗室增加及其他施工降效费
8.未尽事项详见图纸、招标文件、工程量清单计价说明、国家相关规范等</t>
  </si>
  <si>
    <t>1.2.5.3</t>
  </si>
  <si>
    <t>011201001006</t>
  </si>
  <si>
    <t>墙面独立柱涂料</t>
  </si>
  <si>
    <t>地下室车库独立柱
1.防水无机涂料三道(燃烧性能A级)
2.腻子刮面砂纸打磨光滑(燃烧性能A级) 3.综合考虑暗室增加及其他施工降效费
4.未尽事项详见图纸、招标文件、工程量清单计价说明、国家相关规范等</t>
  </si>
  <si>
    <t>包括但不限于基层清理、刮腻子、刷、喷涂料、打磨等全部工作内容。</t>
  </si>
  <si>
    <t>1.2.6</t>
  </si>
  <si>
    <t>1.2.6.1</t>
  </si>
  <si>
    <t>011301001002</t>
  </si>
  <si>
    <t>天棚抹灰</t>
  </si>
  <si>
    <t>部位：顶棚1（汽车坡道、消防水池）
顶棚1: 清水顶棚
1.现浇钢筋混凝土板底清理干净
2.刷1.0厚水泥基渗透结晶防水涂料
3.刷素水泥浆一道(内掺水重3~5%环保建筑胶)
4.白色无机涂料抹面
5.综合考虑暗室增加及其他施工降效费
6.未尽事项详见图纸、招标文件、工程量清单计价说明、国家相关规范等</t>
  </si>
  <si>
    <t>按设计图示尺寸以水平投影面积计算。不扣除间壁墙、垛、柱、附墙烟囱、检查口和管道所占的面积，带梁天棚、梁两侧抹灰面积并入天棚面积内，板式楼梯底面抹灰按斜面积计算，锯齿形楼梯底板抹灰按展开面积计算</t>
  </si>
  <si>
    <t>包括但不限于基层清理、底层抹灰、抹面层等全部工作内容。</t>
  </si>
  <si>
    <t>1.2.6.2</t>
  </si>
  <si>
    <t>011301001003</t>
  </si>
  <si>
    <t>部位：顶棚6（生活水泵房）
1.钢筋混凝土板,底面清理干净
2.素水泥浆一遍(掺108胶或白乳胶)
3.3厚底基防裂腻子分遍刮平(燃烧性能A级) 
4.2厚面层耐水腻子刮平(燃烧性能A级) 
5.刮内墙涂料腻子(燃烧性能A级) 
6.刷白色内墙无机涂料二遍(无吊顶做法)
7.综合考虑暗室增加及其他施工降效费
8.未尽事项详见图纸、招标文件、工程量清单计价说明、国家相关规范等</t>
  </si>
  <si>
    <t>1.2.6.3</t>
  </si>
  <si>
    <t>011301001004</t>
  </si>
  <si>
    <t>部位：顶棚2、顶棚6（排烟机房、高压电房、低压电房、楼梯间）
1.钢筋混凝土板,底面清理干净
2.素水泥浆一遍(掺108胶或白乳胶)
3.3厚底基防裂腻子分遍刮平(燃烧性能A级) 
4.2厚面层耐水腻子刮平(燃烧性能A级) 
5.刮内墙涂料腻子(燃烧性能A级) 
6.刷白色内墙无机涂料二遍(无吊顶做法)
7.综合考虑暗室增加及其他施工降效费
8.未尽事项详见图纸、招标文件、工程量清单计价说明、国家相关规范等</t>
  </si>
  <si>
    <t>1.2.7</t>
  </si>
  <si>
    <t>1.2.7.1</t>
  </si>
  <si>
    <t>040205006001</t>
  </si>
  <si>
    <t>充电车位</t>
  </si>
  <si>
    <t>1.规格:线宽150mm
2.材质:详设计图纸要求
3.综合考虑暗室增加及其他施工降效费
4.未尽事项详见图纸、招标文件、工程量清单计价说明、国家相关规范等</t>
  </si>
  <si>
    <t>个</t>
  </si>
  <si>
    <t>按设计图示综合考虑标线的宽度、长度按个进行计算</t>
  </si>
  <si>
    <t>包括但不限于清扫、放样、画线、护线等全部工作内容。</t>
  </si>
  <si>
    <t>1.2.7.2</t>
  </si>
  <si>
    <t>040205007001</t>
  </si>
  <si>
    <t>普通车位</t>
  </si>
  <si>
    <t>1.2.7.3</t>
  </si>
  <si>
    <t>040205007002</t>
  </si>
  <si>
    <t>车位编号</t>
  </si>
  <si>
    <t>1.规格:100mm*150mm
2.材质:详设计图纸要求
3.综合考虑暗室增加及其他施工降效费
4.未尽事项详见图纸、招标文件、工程量清单计价说明、国家相关规范等</t>
  </si>
  <si>
    <t>1.2.7.4</t>
  </si>
  <si>
    <t>080802013005</t>
  </si>
  <si>
    <t>地下块状标识</t>
  </si>
  <si>
    <t>1.规格:详设计图纸要求
2.材质:详设计图纸要求
3.综合考虑暗室增加及其他施工降效费
4.未尽事项详见图纸、招标文件、工程量清单计价说明、国家相关规范等</t>
  </si>
  <si>
    <t>1.2.8</t>
  </si>
  <si>
    <t>1.2.8.1</t>
  </si>
  <si>
    <t>011503001004</t>
  </si>
  <si>
    <t>1.部位:楼梯栏杆
2.综合考虑暗室增加及其他施工降效费
3.未尽事项详见图纸、招标文件、工程量清单计价说明、国家相关规范等</t>
  </si>
  <si>
    <t>1.2.8.2</t>
  </si>
  <si>
    <t>010401014001</t>
  </si>
  <si>
    <t>地下室排水沟</t>
  </si>
  <si>
    <t>1.部位:排水沟盖板
2.综合考虑暗室增加及其他施工降效费
3.未尽事项详见图纸、招标文件、工程量清单计价说明、国家相关规范等</t>
  </si>
  <si>
    <t>按设计图示尺寸以米计算</t>
  </si>
  <si>
    <t>综合考虑材料种类、材料规格、制作、安装、骨架、规格、材质、运输等全部工作内容。</t>
  </si>
  <si>
    <t>1.2.9</t>
  </si>
  <si>
    <t>1.2.9.1</t>
  </si>
  <si>
    <t>011702002002</t>
  </si>
  <si>
    <t>1.3</t>
  </si>
  <si>
    <t>1.3.1</t>
  </si>
  <si>
    <t>040202003001</t>
  </si>
  <si>
    <t>沥青道路</t>
  </si>
  <si>
    <t>1.30厚细粒式AC-10沥青
2.乳化沥青粘层油
3.40厚粗粒式AC-16沥青
4.乳化沥青粘层油
5.150厚C25混凝土(按4~6m分仓跳格浇筑)
6.150厚6%水泥石粉垫层
7.素土夯实,密实度≥93%
8.未尽事项详见图纸、招标文件、工程量清单计价说明、国家相关规范等</t>
  </si>
  <si>
    <t>包括但不限于拌合、运输、清理下承面、喷油、布料、铺筑、整型、找平、碾压、养护等全部工作内容</t>
  </si>
  <si>
    <t>1.3.2</t>
  </si>
  <si>
    <t>040204003001</t>
  </si>
  <si>
    <t>彩色透水混凝土</t>
  </si>
  <si>
    <t>1.双丙聚氨酯密封剂密封处理(固体粉≥40%进口固化剂)
2.C20透水混凝土浇筑
3.级配碎石铺设
4.素土夯实
5.未尽事项详见图纸、招标文件、工程量清单计价说明、国家相关规范等</t>
  </si>
  <si>
    <t>按设计图示尺寸以面积计算，不扣除各种井所占面积，带平石的面层应扣除平石所占面积</t>
  </si>
  <si>
    <t>包括但不限于模板制作、安装、拆除、混凝土拌合、运输、浇筑、拉毛、压痕或刻防滑槽、伸缝、缩缝、锯缝、嵌缝、路面养护等全部工作内容</t>
  </si>
  <si>
    <t>1.3.3</t>
  </si>
  <si>
    <t>040203008001</t>
  </si>
  <si>
    <t>石材路面</t>
  </si>
  <si>
    <t>1.50厚花岗岩石材
2.30厚1:3干硬性水泥砂浆
3.150厚透水水泥稳定碎石,水:灰=0.38:1
4.150厚透水级配碎石,压实系数≥
5.0.95素土夯实,夯实系数≥0.93
6.未尽事项详见图纸、招标文件、工程量清单计价说明、国家相关规范等</t>
  </si>
  <si>
    <t>包括但不限于材料制作运输、铺筑垫层、铺砌块料、嵌缝、勾缝等全部工作内容</t>
  </si>
  <si>
    <t>1.3.4</t>
  </si>
  <si>
    <t>040204007001</t>
  </si>
  <si>
    <t>树池砌筑</t>
  </si>
  <si>
    <t>1.600X450X25厚水洗面芝麻白花岗岩
2.未尽事项详见图纸、招标文件、工程量清单计价说明、国家相关规范等</t>
  </si>
  <si>
    <t>包括但不限于材料制作运输、1.1垫层铺筑、树池砌筑、树池盖运输、安装等全部工作内容</t>
  </si>
  <si>
    <t>1.3.5</t>
  </si>
  <si>
    <t>040204007002</t>
  </si>
  <si>
    <t>芝麻灰PC砖铺装</t>
  </si>
  <si>
    <t>1.50厚仿石pc透水砖
2.30厚1:3干硬性水泥砂浆
3.150厚透水水泥稳定碎石,水:灰0.38:1
4.150厚透水级配碎石,压实系数≥0.95素土夯实,夯实系数≥0.93
5.未尽事项详见图纸、招标文件、工程量清单计价说明、国家相关规范等</t>
  </si>
  <si>
    <t>包括但不限于地基找平、夯实、铺设垫层、砌砖、抹砂浆面层等全部工作内容</t>
  </si>
  <si>
    <t>1.3.6</t>
  </si>
  <si>
    <t>050201001001</t>
  </si>
  <si>
    <t>塑木地板</t>
  </si>
  <si>
    <t>1.6000*145*35厚塑木平台50*50*5厚方钢龙骨
2.20厚1:2.5水泥砂浆找平层
3.100厚C20混凝土混凝土垫层
4.100厚水泥碎石稳定粒料垫层,掺6%水泥素土分层夯实(压实度&gt;94%)
5.未尽事项详见图纸、招标文件、工程量清单计价说明、国家相关规范等</t>
  </si>
  <si>
    <t>包括但不限于基层清理、龙骨铺设、基层铺设、面层铺贴、刷防护材料、材料运输等全部工作内容</t>
  </si>
  <si>
    <t>1.3.7</t>
  </si>
  <si>
    <t>050201001002</t>
  </si>
  <si>
    <t>碎石铺设</t>
  </si>
  <si>
    <t>1.C20~40碎石(压实系数≥0.94)素土夯实(压实系数≥0.94)
2.未尽事项详见图纸、招标文件、工程量清单计价说明、国家相关规范等</t>
  </si>
  <si>
    <t>包括但不限于整理基层、砂浆运输、铺筑垫层、捣固、理平、压实、养护等全部工作内容</t>
  </si>
  <si>
    <t>1.3.8</t>
  </si>
  <si>
    <t>050201001003</t>
  </si>
  <si>
    <t>片石铺设</t>
  </si>
  <si>
    <t>1.片石：150*300（宽度*高度）
2.未尽事项详见图纸、招标文件、工程量清单计价说明、国家相关规范等</t>
  </si>
  <si>
    <t>按设计图示尺寸以米计算。</t>
  </si>
  <si>
    <t>包括但不限于材料运输、分层铺填、碾压、振密或夯实等全部工作内容</t>
  </si>
  <si>
    <t>1.3.9</t>
  </si>
  <si>
    <t>050305006001</t>
  </si>
  <si>
    <t>石桌石凳</t>
  </si>
  <si>
    <t>1.石凳，规格详设计图纸
2.未尽事项详见图纸、招标文件、工程量清单计价说明、国家相关规范等</t>
  </si>
  <si>
    <t>包括但不限于砂浆制作、运输、石桌石凳制作、运输、安装等全部工作内容</t>
  </si>
  <si>
    <t>1.3.10</t>
  </si>
  <si>
    <t>050102001001</t>
  </si>
  <si>
    <t>栽植乔木A</t>
  </si>
  <si>
    <t>多干秋枫
1.胸径或干径:55-60
2.株高、冠径:7-8
3.种类:乔木
4.养护期:12个月
5.未尽事项详见图纸、招标文件、工程量清单计价说明、国家相关规范等</t>
  </si>
  <si>
    <t>株</t>
  </si>
  <si>
    <t>包括但不限于起挖、运输、栽植、养护等全部工作内容</t>
  </si>
  <si>
    <t>1.3.11</t>
  </si>
  <si>
    <t>050102001002</t>
  </si>
  <si>
    <t>栽植乔木B</t>
  </si>
  <si>
    <t>小叶揽仁
1.胸径或干径:12-14
2.株高、冠径:4.5-5
3.种类:乔木
4.养护期:12个月
5.未尽事项详见图纸、招标文件、工程量清单计价说明、国家相关规范等</t>
  </si>
  <si>
    <t>1.3.12</t>
  </si>
  <si>
    <t>050102001003</t>
  </si>
  <si>
    <t>栽植乔木C</t>
  </si>
  <si>
    <t>黄花风铃木
1.胸径或干径:9-10
2.株高、冠径:3.5-4
3.种类:乔木
4.养护期:12个月
5.未尽事项详见图纸、招标文件、工程量清单计价说明、国家相关规范等</t>
  </si>
  <si>
    <t>1.3.13</t>
  </si>
  <si>
    <t>050102001004</t>
  </si>
  <si>
    <t>栽植乔木D</t>
  </si>
  <si>
    <t>玉兰
1.胸径或干径:8-10
2.株高、冠径:1.8-2.2
3.种类:乔木
4.养护期:12个月
5.未尽事项详见图纸、招标文件、工程量清单计价说明、国家相关规范等</t>
  </si>
  <si>
    <t>1.3.14</t>
  </si>
  <si>
    <t>050102012001</t>
  </si>
  <si>
    <t>铺种草皮</t>
  </si>
  <si>
    <t>1.养护期:12个月
2.草皮种类:马尼拉草
3.铺种方式:300*1200，草卷
4.养护期：12个月
5.未尽事项详见图纸、招标文件、工程量清单计价说明、国家相关规范等</t>
  </si>
  <si>
    <t>1.3.15</t>
  </si>
  <si>
    <t>050102012002</t>
  </si>
  <si>
    <t>1.养护期:12个月
2.草皮种类:地毯草
3.铺种方式:300*1200，草卷
5.未尽事项详见图纸、招标文件、工程量清单计价说明、国家相关规范等</t>
  </si>
  <si>
    <t>1.3.16</t>
  </si>
  <si>
    <t>050102002001</t>
  </si>
  <si>
    <t>栽植灌木</t>
  </si>
  <si>
    <t>宫粉紫荆
1.胸径或干径:9-10
2.株高、冠径:4-4.5
3.种类:灌木
4.养护期:12个月
5.未尽事项详见图纸、招标文件、工程量清单计价说明、国家相关规范等</t>
  </si>
  <si>
    <t>1.3.17</t>
  </si>
  <si>
    <t>050102002002</t>
  </si>
  <si>
    <t>火山榕
1.胸径或干径:1-1.2
2.株高、冠径:0.5
3.种类:灌木
4.养护期:12个月
5.未尽事项详见图纸、招标文件、工程量清单计价说明、国家相关规范等</t>
  </si>
  <si>
    <t>1.3.18</t>
  </si>
  <si>
    <t>050102002003</t>
  </si>
  <si>
    <t>本地龙船花
1.胸径或干径:/
2.株高、冠径:0.25-0.3/0.2-0.3
3.种类:灌木
4.养护期:12个月
5.未尽事项详见图纸、招标文件、工程量清单计价说明、国家相关规范等</t>
  </si>
  <si>
    <t>1.3.19</t>
  </si>
  <si>
    <t>050102002004</t>
  </si>
  <si>
    <t>花叶假连翘
1.胸径或干径:/
2.株高、冠径:0.25-0.3/0.2-0.3
3.种类:灌木
4.养护期:12个月
5.未尽事项详见图纸、招标文件、工程量清单计价说明、国家相关规范等</t>
  </si>
  <si>
    <t>1.3.20</t>
  </si>
  <si>
    <t>050102002005</t>
  </si>
  <si>
    <t>造型勒杜鹃
1.胸径或干径:/
2.株高、冠径:1.8-2.2/1.2-2
3.种类:灌木
4.养护期:12个月
5.未尽事项详见图纸、招标文件、工程量清单计价说明、国家相关规范等</t>
  </si>
  <si>
    <t>1.3.21</t>
  </si>
  <si>
    <t>050102001005</t>
  </si>
  <si>
    <t>栽植乔木</t>
  </si>
  <si>
    <t>鸡蛋花
1.胸径或干径:15-20
2.株高:3-5；冠幅：3-4
3.种类:乔木
4.养护期:12个月
5.未尽事项详见图纸、招标文件、工程量清单计价说明、国家相关规范等</t>
  </si>
  <si>
    <t>1.3.22</t>
  </si>
  <si>
    <t>050101009001</t>
  </si>
  <si>
    <t>种植土回(换)填</t>
  </si>
  <si>
    <t>1.回填厚度:满足设计及规范要求
2.回填土质要求:种植土
3.未尽事项详见图纸、招标文件、工程量清单计价说明、国家相关规范等</t>
  </si>
  <si>
    <t xml:space="preserve">以立方米计量，按设计图示回填面积乘以回填厚度以体积计算 </t>
  </si>
  <si>
    <t>包括但不限于土方挖、运、回填、找平、找坡、废弃物运输等全部工作内容</t>
  </si>
  <si>
    <t>1.3.23</t>
  </si>
  <si>
    <t>050101010001</t>
  </si>
  <si>
    <t>疏水板</t>
  </si>
  <si>
    <t>1.疏水板土工板一层,四周上翻300高(土工布 180g/m,排水板 
350×350,28mm厚);
2.未尽事项详见图纸、招标文件、工程量清单计价说明、国家相关规范等</t>
  </si>
  <si>
    <t>包括但不限于土工布裁剪、铺设、连（搭）接、安装疏水板等全部工作内容</t>
  </si>
  <si>
    <t>1.4</t>
  </si>
  <si>
    <t>1.4.1</t>
  </si>
  <si>
    <t>1.4.1.1</t>
  </si>
  <si>
    <t>010402001008</t>
  </si>
  <si>
    <t>1.砌块品种、规格、强度等级:蒸压加气混凝土砌块,强度等级不低于A5.0
2.墙体类型:外墙200mm
3.砂浆强度等级:专用砂浆砌筑,等级不应低于M7.5
4.未尽事项详见图纸、招标文件、工程量清单计价说明、国家相关规范等</t>
  </si>
  <si>
    <t>1.4.2</t>
  </si>
  <si>
    <t>1.4.2.1</t>
  </si>
  <si>
    <t>010501001001</t>
  </si>
  <si>
    <t>垫层</t>
  </si>
  <si>
    <t>1.混凝土种类:商品混凝土
2.混凝土强度等级:C15
3.未尽事项详见图纸、招标文件、工程量清单计价说明、国家相关规范等</t>
  </si>
  <si>
    <t>包括但不限于混凝土制作、运输、浇筑、振捣、养护等全部工作内容。</t>
  </si>
  <si>
    <t>1.4.2.2</t>
  </si>
  <si>
    <t>010501004001</t>
  </si>
  <si>
    <t>基础</t>
  </si>
  <si>
    <t>1.混凝土种类:商品混凝土
2.混凝土强度等级:C25
3.采用泵送浇灌
4.未尽事项详见图纸、招标文件、工程量清单计价说明、国家相关规范等</t>
  </si>
  <si>
    <t>1.4.2.3</t>
  </si>
  <si>
    <t>010502001003</t>
  </si>
  <si>
    <t>矩形柱</t>
  </si>
  <si>
    <t>1.混凝土种类:商品混凝土
2.混凝土强度等级:C30
3.采用泵送浇灌
4.未尽事项详见图纸、招标文件、工程量清单计价说明、国家相关规范等</t>
  </si>
  <si>
    <t>以立方米为单位计量，按设计图示尺寸以体积计算。</t>
  </si>
  <si>
    <t>包括但不限于混凝土制作、运输、浇筑、振捣、养护、场内二次倒运等全部工作内容。</t>
  </si>
  <si>
    <t>1.4.2.4</t>
  </si>
  <si>
    <t>010505001003</t>
  </si>
  <si>
    <t>有梁板</t>
  </si>
  <si>
    <t>以立方米为单位计量，工程量按设计图示尺寸计算。</t>
  </si>
  <si>
    <t>1.4.2.5</t>
  </si>
  <si>
    <t>010515001009</t>
  </si>
  <si>
    <t>1.钢筋种类、规格:规格综合
2.未尽事项详见图纸、招标文件、工程量清单计价说明、国家相关规范等</t>
  </si>
  <si>
    <t>1.4.3</t>
  </si>
  <si>
    <t>1.4.3.1</t>
  </si>
  <si>
    <t>010805001001</t>
  </si>
  <si>
    <t>电子感应门</t>
  </si>
  <si>
    <t>1.电子感应门禁安装
2.未尽事项详见图纸、招标文件、工程量清单计价说明、国家相关规范等</t>
  </si>
  <si>
    <t>樘</t>
  </si>
  <si>
    <t>以樘计量，按设计图示数量计算。</t>
  </si>
  <si>
    <t>包括但不限于门制作、运输、定位、调校、启动装置、五金、电子配件、安装全过程等全部工作内容。</t>
  </si>
  <si>
    <t>1.4.3.2</t>
  </si>
  <si>
    <t>010801001006</t>
  </si>
  <si>
    <t>1.门类型、名称:铝合金玻璃平开门制作安装
2.门规格:按图纸要求
3.骨架、面层材料种类:按图纸要求
4.未尽事项详见图纸、招标文件、工程量清单计价说明、国家相关规范等</t>
  </si>
  <si>
    <t>包括但不限于制作、定位、框料安装、校正、周边塞缝、门扇安装、玻璃安装、打胶、清洁、五金配件制安等工作内容。</t>
  </si>
  <si>
    <t>1.4.3.3</t>
  </si>
  <si>
    <t>010807001003</t>
  </si>
  <si>
    <t>1.窗类型、名称:铝合金固定窗制作安装
2.窗规格:按图纸要求
3.骨架、面层材料种类:按图纸要求
4.未尽事项详见图纸、招标文件、工程量清单计价说明、国家相关规范等</t>
  </si>
  <si>
    <t>包括但不限于制作、定位、框料安装、校正、周边塞缝、窗扇安装、玻璃安装、打胶、清洁、五金配件制安等工作内容。</t>
  </si>
  <si>
    <t>1.4.3.4</t>
  </si>
  <si>
    <t>010805004001</t>
  </si>
  <si>
    <t>电动伸缩门</t>
  </si>
  <si>
    <t>1.电子伸缩门安装
2.规格：QG-WZFFJO1
3.未尽事项详见图纸、招标文件、工程量清单计价说明、国家相关规范等</t>
  </si>
  <si>
    <t>以米为单位计量，按图示尺寸进行计算。</t>
  </si>
  <si>
    <t>1.4.4</t>
  </si>
  <si>
    <t>屋面及防水工程</t>
  </si>
  <si>
    <t>1.4.4.1</t>
  </si>
  <si>
    <t>010902001001</t>
  </si>
  <si>
    <t>屋面卷材防水</t>
  </si>
  <si>
    <t>部位:屋面3
1.5厚水泥胶浆(掺108建筑胶)贴4~5厚100x100户外砖,水泥浆擦缝
2.20厚1：2.5水泥砂浆找平层
3.40厚(最薄处)取平均80考虑C20细石混凝土保护层兼找坡层,按3%坡度向雨水沟找坡,抗渗等级不应低于P6,内配双向C4@150(置于该层上半部,保护层厚度≥15),表面压光,平面内间距≤4000设纵横分格缝;缝宽15~20,钢筋断开,缝内嵌密封膏。
4.干铺聚酯纤维无纺布隔离层一层
5.RC型（雨槽）B2级挤塑聚苯乙烯泡沫塑料板（X300，带表皮），厚度为节能计算值的1.25倍（节能计算值:80厚，施工值100厚），拼缝处贴胶带
6.3厚APP聚酯胎改性沥青防水卷材Ⅱ，遇墙上反高出屋面建筑完成面250，转角位置作R≥100的圆弧处理
7.2.0厚非固化橡胶沥青防水涂料
8.未尽事项详见图纸、招标文件、工程量清单计价说明、国家相关规范等</t>
  </si>
  <si>
    <t>包括但不限于清理基层，砂浆运输、纵横扫水泥浆，铺混凝土或砂浆，压实，抹光、做分格缝；泵管安拆、清洗、整理、堆放、输送泵(车)就位、混凝土输送、清理；钢筋制安、维护等工作。</t>
  </si>
  <si>
    <t>1.4.5</t>
  </si>
  <si>
    <t>1.4.5.1</t>
  </si>
  <si>
    <t>011102003010</t>
  </si>
  <si>
    <t>楼11:600*600防滑砖
1.8-10厚地砖铺平拍实, 面用白水泥擦缝(地砖按室内设计要求)
2.3厚纯水泥浆结合层
3.C20细石混凝土随打随抹平最薄处20厚找坡向地漏,
(地上计算平均厚度35厚)
4.2厚聚合物水泥防水涂料(Ⅱ型)
5.10厚DSM15水泥砂浆找平层
6.钢筋混凝土楼板,表面清扫干净
7.未尽事项详见图纸、招标文件、工程量清单计价说明、国家相关规范等</t>
  </si>
  <si>
    <t>1.4.6</t>
  </si>
  <si>
    <t>1.4.6.1</t>
  </si>
  <si>
    <t>011201001007</t>
  </si>
  <si>
    <t>内墙1: 涂料做法
1.亚光面无机涂料面漆二遍
2.亚光面无机涂料底漆一遍
3.刮内墙腻子两遍 
4.15厚DPM15水泥砂浆找平,分两遍成活,底层抹灰应压实搓毛
5.全挂镀锌电焊钢丝网(φ0.9X12.7X12.7),使用水泥钉挂
6.素水泥浆一遍(掺水重5%108胶或水重5%白乳胶)
7.墙体,清理基层
8.未尽事项详见图纸、招标文件、工程量清单计价说明、国家相关规范等</t>
  </si>
  <si>
    <t>1.4.6.2</t>
  </si>
  <si>
    <t>011201001008</t>
  </si>
  <si>
    <t>内墙12:石材、岩板墙面(干挂)
1.岩板饰面安装(选样);
2.石材干挂件安装;
3.龙骨安装；
4.抹面层；
5.保温层:50厚发泡水泥板保温板(燃烧性能等级不低于A2级);(外墙内侧有保温做法
,内墙无保温做法)
6.粘结层:专用胶黏剂一道;
7.加气混凝土砌块和混凝土墙柱
8.未尽事项详见图纸、招标文件、工程量清单计价说明、国家相关规范等</t>
  </si>
  <si>
    <t>1.4.6.3</t>
  </si>
  <si>
    <t>011201001009</t>
  </si>
  <si>
    <t>外墙1:涂料外墙面(一级设防)
1.真石漆质感专业罩面清漆一遍
2.刷底涂料一遍(辊筒),外墙涂料二遍(专用喷枪)
3.满刮二道外墙防水耐水腻子
4.1.5厚聚合物水泥防水涂料
5.5厚WPM20水泥砂浆(掺抗裂纤维)抹平
6.15厚找平型聚合物水泥防水砂浆
7.满挂φ0.9(12.7mm×12.7mm)热镀锌钢丝网,焊点抗拉力&gt;65N,镀锌层质量≥122g/m2,在混凝土墙面采用双向中距400mm锚栓固定
8.专用砂浆甩毛
9.未尽事项详见图纸、招标文件、工程量清单计价说明、国家相关规范等</t>
  </si>
  <si>
    <t>1.4.7</t>
  </si>
  <si>
    <t>1.4.7.1</t>
  </si>
  <si>
    <t>011301001005</t>
  </si>
  <si>
    <t>顶棚2: 涂 料 面
1.钢筋混凝土板,底面清理干净
2.素水泥浆一遍(掺108胶)
3.3厚底基防裂腻子分遍刮平 
4.2厚面层耐水腻子刮平 
5.刮内墙涂料腻子 
6.a.刷白色内墙无机涂料二遍(无吊顶做法)
b.刷白色防水无机涂料二遍(无吊顶做法)
7.未尽事项详见图纸、招标文件、工程量清单计价说明、国家相关规范等</t>
  </si>
  <si>
    <t>包括但不限于清理基层、砂浆运输、刷水泥浆、抹平压实、抹光、养护、刷底漆、面漆等工作内容。</t>
  </si>
  <si>
    <t>1.4.8</t>
  </si>
  <si>
    <t>1.4.8.1</t>
  </si>
  <si>
    <t>011507001001</t>
  </si>
  <si>
    <t>标识牌</t>
  </si>
  <si>
    <t>1.规格综合考虑
2.未尽事项详见图纸、招标文件、工程量清单计价说明、国家相关规范等</t>
  </si>
  <si>
    <t>包括但不限于制作、运输、安装（安放）等工作内容。</t>
  </si>
  <si>
    <t>1.4.9</t>
  </si>
  <si>
    <t>1.4.9.1</t>
  </si>
  <si>
    <t>011702001001</t>
  </si>
  <si>
    <t>安装工程</t>
  </si>
  <si>
    <t>2.1.1</t>
  </si>
  <si>
    <t>电气</t>
  </si>
  <si>
    <t>2.1.1.1</t>
  </si>
  <si>
    <t>电气系统</t>
  </si>
  <si>
    <t>2.1.1.1.1</t>
  </si>
  <si>
    <t>030402011001</t>
  </si>
  <si>
    <t>成套配电箱</t>
  </si>
  <si>
    <t>1.名称:配电箱1-ALZ1
2.安装方式:综合考虑
3.其他:详见设计图纸及规范要求
4.综合考虑高层建筑增加费、暗室增加费及其他增加费</t>
  </si>
  <si>
    <t>台</t>
  </si>
  <si>
    <t>以台为单位计量，按设计图示数量计算。</t>
  </si>
  <si>
    <t>包括但不限于开箱、检查、安装、查校线、接线、接地、补漆等全部工作内容。</t>
  </si>
  <si>
    <t>2.1.1.1.2</t>
  </si>
  <si>
    <t>030402011002</t>
  </si>
  <si>
    <t>1.名称:配电箱2-ALZ1
2.安装方式:综合考虑
3.其他:详见设计图纸及规范要求
4.综合考虑高层建筑增加费、暗室增加费及其他增加费</t>
  </si>
  <si>
    <t>2.1.1.1.3</t>
  </si>
  <si>
    <t>030402011003</t>
  </si>
  <si>
    <t>1.名称:配电箱3-ALZ1
2.安装方式:综合考虑
3.其他:详见设计图纸及规范要求
4.综合考虑高层建筑增加费、暗室增加费及其他增加费</t>
  </si>
  <si>
    <t>2.1.1.1.4</t>
  </si>
  <si>
    <t>030402011004</t>
  </si>
  <si>
    <t>1.名称:配电箱4-ALZ1
2.安装方式:综合考虑
3.其他:详见设计图纸及规范要求
4.综合考虑高层建筑增加费、暗室增加费及其他增加费</t>
  </si>
  <si>
    <t>2.1.1.1.5</t>
  </si>
  <si>
    <t>030402011005</t>
  </si>
  <si>
    <t>1.名称:配电箱5-ALZ1
2.安装方式:综合考虑
3.其他:详见设计图纸及规范要求
4.综合考虑高层建筑增加费、暗室增加费及其他增加费</t>
  </si>
  <si>
    <t>2.1.1.1.6</t>
  </si>
  <si>
    <t>030402011006</t>
  </si>
  <si>
    <t>1.名称:配电箱1-ALZ2
2.安装方式:综合考虑
3.其他:详见设计图纸及规范要求
4.综合考虑高层建筑增加费、暗室增加费及其他增加费</t>
  </si>
  <si>
    <t>2.1.1.1.7</t>
  </si>
  <si>
    <t>030402011007</t>
  </si>
  <si>
    <t>1.名称;配电箱2-ALZ2
2.安装方式:综合考虑
3.其他:详见设计图纸及规范要求
4.综合考虑高层建筑增加费、暗室增加费及其他增加费</t>
  </si>
  <si>
    <t>2.1.1.1.8</t>
  </si>
  <si>
    <t>030402011008</t>
  </si>
  <si>
    <t>1.名称:配电箱3-ALZ2
2.安装方式:综合考虑
3.其他:详见设计图纸及规范要求
4.综合考虑高层建筑增加费、暗室增加费及其他增加费</t>
  </si>
  <si>
    <t>2.1.1.1.9</t>
  </si>
  <si>
    <t>030402011009</t>
  </si>
  <si>
    <t>1.名称:配电箱4-ALZ2
2.安装方式:综合考虑
3.其他:详见设计图纸及规范要求
4.综合考虑高层建筑增加费、暗室增加费及其他增加费</t>
  </si>
  <si>
    <t>2.1.1.1.10</t>
  </si>
  <si>
    <t>030402011010</t>
  </si>
  <si>
    <t>1.名称:配电箱5-ALZ2
2.安装方式:综合考虑
3.其他:详见设计图纸及规范要求
4.综合考虑高层建筑增加费、暗室增加费及其他增加费</t>
  </si>
  <si>
    <t>2.1.1.1.11</t>
  </si>
  <si>
    <t>030402011011</t>
  </si>
  <si>
    <t>1.名称:配电箱2-HYS
2.安装方式:综合考虑
3.其他:详见设计图纸及规范要求
4.综合考虑高层建筑增加费、暗室增加费及其他增加费</t>
  </si>
  <si>
    <t>2.1.1.1.12</t>
  </si>
  <si>
    <t>030402011012</t>
  </si>
  <si>
    <t>1.名称:配电箱AL1
2.安装方式:综合考虑
3.其他:详见设计图纸及规范要求
4.综合考虑高层建筑增加费、暗室增加费及其他增加费</t>
  </si>
  <si>
    <t>2.1.1.1.13</t>
  </si>
  <si>
    <t>030402011013</t>
  </si>
  <si>
    <t>1.名称:配电箱AL2
2.安装方式:综合考虑
3.其他:详见设计图纸及规范要求
4.综合考虑高层建筑增加费、暗室增加费及其他增加费</t>
  </si>
  <si>
    <t>2.1.1.1.14</t>
  </si>
  <si>
    <t>030402011014</t>
  </si>
  <si>
    <t>1.名称:配电箱AL3
2.安装方式:综合考虑
3.其他:详见设计图纸及规范要求
4.综合考虑高层建筑增加费、暗室增加费及其他增加费</t>
  </si>
  <si>
    <t>2.1.1.1.15</t>
  </si>
  <si>
    <t>030402011015</t>
  </si>
  <si>
    <t>1.名称:配电箱AL4
2.安装方式:综合考虑
3.其他:详见设计图纸及规范要求
4.综合考虑高层建筑增加费、暗室增加费及其他增加费</t>
  </si>
  <si>
    <t>2.1.1.1.16</t>
  </si>
  <si>
    <t>030402011016</t>
  </si>
  <si>
    <t>1.名称:配电箱1-APZ1
2.安装方式:综合考虑
3.其他:详见设计图纸及规范要求
4.综合考虑高层建筑增加费、暗室增加费及其他增加费</t>
  </si>
  <si>
    <t>2.1.1.1.17</t>
  </si>
  <si>
    <t>030402011017</t>
  </si>
  <si>
    <t>1.名称:配电箱2-APZ1、4-APZ1、5-APZ1
2.安装方式:综合考虑
3.其他:详见设计图纸及规范要求
4.综合考虑高层建筑增加费、暗室增加费及其他增加费</t>
  </si>
  <si>
    <t>2.1.1.1.18</t>
  </si>
  <si>
    <t>030402011018</t>
  </si>
  <si>
    <t>1.名称:配电箱3-APZ1
2.安装方式:综合考虑
3.其他:详见设计图纸及规范要求
4.综合考虑高层建筑增加费、暗室增加费及其他增加费</t>
  </si>
  <si>
    <t>2.1.1.1.19</t>
  </si>
  <si>
    <t>030402011019</t>
  </si>
  <si>
    <t>1.名称:配电箱2-APZ2
2.安装方式:综合考虑
3.其他:详见设计图纸及规范要求
4.综合考虑高层建筑增加费、暗室增加费及其他增加费</t>
  </si>
  <si>
    <t>2.1.1.1.20</t>
  </si>
  <si>
    <t>030402011020</t>
  </si>
  <si>
    <t>1.名称:配电箱3-APZ2
2.安装方式:综合考虑
3.其他:详见设计图纸及规范要求
4.综合考虑高层建筑增加费、暗室增加费及其他增加费</t>
  </si>
  <si>
    <t>2.1.1.1.21</t>
  </si>
  <si>
    <t>030402011021</t>
  </si>
  <si>
    <t>1.名称:配电箱4-APZ2
2.安装方式:综合考虑
3.其他:详见设计图纸及规范要求
4.综合考虑高层建筑增加费、暗室增加费及其他增加费</t>
  </si>
  <si>
    <t>2.1.1.1.22</t>
  </si>
  <si>
    <t>030402011022</t>
  </si>
  <si>
    <t>1.名称:配电箱5-APZ2
2.安装方式:综合考虑
3.其他:详见设计图纸及规范要求
4.综合考虑高层建筑增加费、暗室增加费及其他增加费</t>
  </si>
  <si>
    <t>2.1.1.1.23</t>
  </si>
  <si>
    <t>030402011023</t>
  </si>
  <si>
    <t>1.名称:配电箱6-APZ
2.安装方式:综合考虑
3.其他:详见设计图纸及规范要求
4.综合考虑高层建筑增加费、暗室增加费及其他增加费</t>
  </si>
  <si>
    <t>2.1.1.1.24</t>
  </si>
  <si>
    <t>030402011024</t>
  </si>
  <si>
    <t>1.名称:配电箱6-ALZ
2.安装方式:综合考虑
3.其他:详见设计图纸及规范要求
4.综合考虑高层建筑增加费、暗室增加费及其他增加费</t>
  </si>
  <si>
    <t>2.1.1.1.25</t>
  </si>
  <si>
    <t>030402011025</t>
  </si>
  <si>
    <t>1.名称:配电箱RF-YY1
2.安装方式:落地安装
3.其他:详见设计图纸及规范要求
4.综合考虑高层建筑增加费、暗室增加费及其他增加费</t>
  </si>
  <si>
    <t>2.1.1.1.26</t>
  </si>
  <si>
    <t>030402011026</t>
  </si>
  <si>
    <t>1.名称:配电箱RF-YY2
2.安装方式:落地安装
3.其他:详见设计图纸及规范要求
4.综合考虑高层建筑增加费、暗室增加费及其他增加费</t>
  </si>
  <si>
    <t>2.1.1.1.27</t>
  </si>
  <si>
    <t>030402011027</t>
  </si>
  <si>
    <t>1.名称:配电箱1-APE
2.安装方式:综合考虑
3.其他:详见设计图纸及规范要求
4.综合考虑高层建筑增加费、暗室增加费及其他增加费</t>
  </si>
  <si>
    <t>2.1.1.1.28</t>
  </si>
  <si>
    <t>030402011028</t>
  </si>
  <si>
    <t>1.名称:配电箱GFAW
2.安装方式:综合考虑
3.其他:详见设计图纸及规范要求
4.综合考虑高层建筑增加费、暗室增加费及其他增加费</t>
  </si>
  <si>
    <t>2.1.1.1.29</t>
  </si>
  <si>
    <t>030402011029</t>
  </si>
  <si>
    <t>1.名称:配电箱RFG
2.安装方式:综合考虑
3.其他:详见设计图纸及规范要求
4.综合考虑高层建筑增加费、暗室增加费及其他增加费</t>
  </si>
  <si>
    <t>2.1.1.1.30</t>
  </si>
  <si>
    <t>030402011030</t>
  </si>
  <si>
    <t>1.名称:配电箱2-DT
2.安装方式:综合考虑
3.其他:详见设计图纸及规范要求
4.综合考虑高层建筑增加费、暗室增加费及其他增加费</t>
  </si>
  <si>
    <t>2.1.1.1.31</t>
  </si>
  <si>
    <t>030402011031</t>
  </si>
  <si>
    <t>1.名称:配电箱RF-DT
2.安装方式:综合考虑
3.其他:详见设计图纸及规范要求
4.综合考虑高层建筑增加费、暗室增加费及其他增加费</t>
  </si>
  <si>
    <t>2.1.1.1.32</t>
  </si>
  <si>
    <t>030402011032</t>
  </si>
  <si>
    <t>1.名称:配电箱1-ALG2
2.安装方式:综合考虑
3.其他:详见设计图纸及规范要求
4.综合考虑高层建筑增加费、暗室增加费及其他增加费</t>
  </si>
  <si>
    <t>2.1.1.1.33</t>
  </si>
  <si>
    <t>030402011033</t>
  </si>
  <si>
    <t>1.名称:配电箱1-ALG1
2.安装方式:综合考虑
3.其他:详见设计图纸及规范要求
4.综合考虑高层建筑增加费、暗室增加费及其他增加费</t>
  </si>
  <si>
    <t>2.1.1.1.34</t>
  </si>
  <si>
    <t>030402011034</t>
  </si>
  <si>
    <t>1.名称:配电箱AF
2.安装方式:综合考虑
3.其他:详见设计图纸及规范要求
4.综合考虑高层建筑增加费、暗室增加费及其他增加费</t>
  </si>
  <si>
    <t>2.1.1.1.35</t>
  </si>
  <si>
    <t>030402011035</t>
  </si>
  <si>
    <t>1.名称:配电箱WLSB、XXJF
2.安装方式:综合考虑
3.其他:详见设计图纸及规范要求
4.综合考虑高层建筑增加费、暗室增加费及其他增加费</t>
  </si>
  <si>
    <t>2.1.1.1.36</t>
  </si>
  <si>
    <t>030402011036</t>
  </si>
  <si>
    <t>1.名称:配电箱DF
2.安装方式:综合考虑
3.其他:详见设计图纸及规范要求
4.综合考虑高层建筑增加费、暗室增加费及其他增加费</t>
  </si>
  <si>
    <t>2.1.1.1.37</t>
  </si>
  <si>
    <t>030402011037</t>
  </si>
  <si>
    <t>1.名称:配电箱XF
2.安装方式:综合考虑
3.其他:详见设计图纸及规范要求
4.综合考虑高层建筑增加费、暗室增加费及其他增加费</t>
  </si>
  <si>
    <t>2.1.1.1.38</t>
  </si>
  <si>
    <t>030402011038</t>
  </si>
  <si>
    <t>1.名称:配电箱XFZA、XFZB
2.安装方式:综合考虑
3.其他:详见设计图纸及规范要求
4.综合考虑高层建筑增加费、暗室增加费及其他增加费</t>
  </si>
  <si>
    <t>2.1.1.1.39</t>
  </si>
  <si>
    <t>030402011039</t>
  </si>
  <si>
    <t>1.名称:配电箱RFXFJ-1
2.安装方式:综合考虑
3.其他:详见设计图纸及规范要求
4.综合考虑高层建筑增加费、暗室增加费及其他增加费</t>
  </si>
  <si>
    <t>2.1.1.1.40</t>
  </si>
  <si>
    <t>030402011040</t>
  </si>
  <si>
    <t>1.名称:配电箱RFXFJ-2
2.安装方式:综合考虑
3.其他:详见设计图纸及规范要求
4.综合考虑高层建筑增加费、暗室增加费及其他增加费</t>
  </si>
  <si>
    <t>2.1.1.1.41</t>
  </si>
  <si>
    <t>030402011041</t>
  </si>
  <si>
    <t>1.名称:配电箱1~5-YJ1、2-YJ2、4-YJ2
2.安装方式:综合考虑
3.其他:详见设计图纸及规范要求
4.综合考虑高层建筑增加费、暗室增加费及其他增加费</t>
  </si>
  <si>
    <t>2.1.1.1.42</t>
  </si>
  <si>
    <t>030402011042</t>
  </si>
  <si>
    <t>1.名称:配电箱3-YJ2
2.安装方式:综合考虑
3.其他:详见设计图纸及规范要求
4.综合考虑高层建筑增加费、暗室增加费及其他增加费</t>
  </si>
  <si>
    <t>2.1.1.1.43</t>
  </si>
  <si>
    <t>030402011043</t>
  </si>
  <si>
    <t>1.名称:配电箱3-XFJ1
2.安装方式:综合考虑
3.其他:详见设计图纸及规范要求
4.综合考虑高层建筑增加费、暗室增加费及其他增加费</t>
  </si>
  <si>
    <t>2.1.1.1.44</t>
  </si>
  <si>
    <t>030402011044</t>
  </si>
  <si>
    <t>1.名称:配电箱RF-SWJ1
2.安装方式:综合考虑
3.其他:详见设计图纸及规范要求
4.综合考虑高层建筑增加费、暗室增加费及其他增加费</t>
  </si>
  <si>
    <t>2.1.1.1.45</t>
  </si>
  <si>
    <t>030402011045</t>
  </si>
  <si>
    <t>1.名称:配电箱RF-SWJ2
2.安装方式:综合考虑
3.其他:详见设计图纸及规范要求
4.综合考虑高层建筑增加费、暗室增加费及其他增加费</t>
  </si>
  <si>
    <t>2.1.1.1.46</t>
  </si>
  <si>
    <t>030402011046</t>
  </si>
  <si>
    <t>1.名称:配电箱RF-SWJ3
2.安装方式:综合考虑
3.其他:详见设计图纸及规范要求
4.综合考虑高层建筑增加费、暗室增加费及其他增加费</t>
  </si>
  <si>
    <t>2.1.1.1.47</t>
  </si>
  <si>
    <t>030402011047</t>
  </si>
  <si>
    <t>1.名称:配电箱RF-SWJ4
2.安装方式:综合考虑
3.其他:详见设计图纸及规范要求
4.综合考虑高层建筑增加费、暗室增加费及其他增加费</t>
  </si>
  <si>
    <t>2.1.1.1.48</t>
  </si>
  <si>
    <t>030402011048</t>
  </si>
  <si>
    <t>1.名称:配电箱RF-SWJ5
2.安装方式:综合考虑
3.其他:详见设计图纸及规范要求
4.综合考虑高层建筑增加费、暗室增加费及其他增加费</t>
  </si>
  <si>
    <t>2.1.1.1.49</t>
  </si>
  <si>
    <t>030402011049</t>
  </si>
  <si>
    <t>1.名称:配电箱RF-SWJ6
2.安装方式:综合考虑
3.其他:详见设计图纸及规范要求
4.综合考虑高层建筑增加费、暗室增加费及其他增加费</t>
  </si>
  <si>
    <t>2.1.1.1.50</t>
  </si>
  <si>
    <t>030402011050</t>
  </si>
  <si>
    <t>1.名称:配电箱RF-SWJ7
2.安装方式:综合考虑
3.其他:详见设计图纸及规范要求
4.综合考虑高层建筑增加费、暗室增加费及其他增加费</t>
  </si>
  <si>
    <t>2.1.1.1.51</t>
  </si>
  <si>
    <t>030402011051</t>
  </si>
  <si>
    <t>1.名称:配电箱1-AJ
2.安装方式:综合考虑
3.其他:详见设计图纸及规范要求
4.综合考虑高层建筑增加费、暗室增加费及其他增加费</t>
  </si>
  <si>
    <t>2.1.1.1.52</t>
  </si>
  <si>
    <t>030402011052</t>
  </si>
  <si>
    <t>1.名称:配电箱5-AJ1、RF-AJ2
2.安装方式:综合考虑
3.其他:详见设计图纸及规范要求
4.综合考虑高层建筑增加费、暗室增加费及其他增加费</t>
  </si>
  <si>
    <t>2.1.1.1.53</t>
  </si>
  <si>
    <t>030402011053</t>
  </si>
  <si>
    <t>1.名称:配电箱2~4-AJ1~2
2.安装方式:综合考虑
3.其他:详见设计图纸及规范要求
4.综合考虑高层建筑增加费、暗室增加费及其他增加费</t>
  </si>
  <si>
    <t>2.1.1.1.54</t>
  </si>
  <si>
    <t>030402011054</t>
  </si>
  <si>
    <t>1.名称:配电箱B1-AL2
2.安装方式:综合考虑
3.其他:详见设计图纸及规范要求
4.综合考虑高层建筑增加费、暗室增加费及其他增加费</t>
  </si>
  <si>
    <t>2.1.1.1.55</t>
  </si>
  <si>
    <t>030402011055</t>
  </si>
  <si>
    <t>1.名称:配电箱B1-AL1、B2-AL1~2
2.安装方式:综合考虑
3.其他:详见设计图纸及规范要求
4.综合考虑高层建筑增加费、暗室增加费及其他增加费</t>
  </si>
  <si>
    <t>2.1.1.1.56</t>
  </si>
  <si>
    <t>030402011056</t>
  </si>
  <si>
    <t>1.名称:配电箱B1-5G
2.安装方式:综合考虑
3.其他:详见设计图纸及规范要求
4.综合考虑高层建筑增加费、暗室增加费及其他增加费</t>
  </si>
  <si>
    <t>2.1.1.1.57</t>
  </si>
  <si>
    <t>030402011057</t>
  </si>
  <si>
    <t>1.名称:配电箱B2-SHB
2.安装方式:综合考虑
3.其他:详见设计图纸及规范要求
4.综合考虑高层建筑增加费、暗室增加费及其他增加费</t>
  </si>
  <si>
    <t>2.1.1.1.58</t>
  </si>
  <si>
    <t>030402011058</t>
  </si>
  <si>
    <t>1.名称:配电箱B1-DX
2.安装方式:综合考虑
3.其他:详见设计图纸及规范要求
4.综合考虑高层建筑增加费、暗室增加费及其他增加费</t>
  </si>
  <si>
    <t>2.1.1.1.59</t>
  </si>
  <si>
    <t>030402011059</t>
  </si>
  <si>
    <t>1.名称:配电箱B1-XFZA
2.安装方式:综合考虑
3.其他:详见设计图纸及规范要求
4.综合考虑高层建筑增加费、暗室增加费及其他增加费</t>
  </si>
  <si>
    <t>2.1.1.1.60</t>
  </si>
  <si>
    <t>030402011060</t>
  </si>
  <si>
    <t>1.名称:配电箱B1-XFZB
2.安装方式:综合考虑
3.其他:详见设计图纸及规范要求
4.综合考虑高层建筑增加费、暗室增加费及其他增加费</t>
  </si>
  <si>
    <t>2.1.1.1.61</t>
  </si>
  <si>
    <t>030402011061</t>
  </si>
  <si>
    <t>1.名称:配电箱B1-XFZ1
2.安装方式:综合考虑
3.其他:详见设计图纸及规范要求
4.综合考虑高层建筑增加费、暗室增加费及其他增加费</t>
  </si>
  <si>
    <t>2.1.1.1.62</t>
  </si>
  <si>
    <t>030402011062</t>
  </si>
  <si>
    <t>1.名称:配电箱B1-XFZ2
2.安装方式:综合考虑
3.其他:详见设计图纸及规范要求
4.综合考虑高层建筑增加费、暗室增加费及其他增加费</t>
  </si>
  <si>
    <t>2.1.1.1.63</t>
  </si>
  <si>
    <t>030402011063</t>
  </si>
  <si>
    <t>1.名称:配电箱B2-XFZA
2.安装方式:综合考虑
3.其他:详见设计图纸及规范要求
4.综合考虑高层建筑增加费、暗室增加费及其他增加费</t>
  </si>
  <si>
    <t>2.1.1.1.64</t>
  </si>
  <si>
    <t>030402011064</t>
  </si>
  <si>
    <t>1.名称:配电箱B2-XFZB
2.安装方式:综合考虑
3.其他:详见设计图纸及规范要求
4.综合考虑高层建筑增加费、暗室增加费及其他增加费</t>
  </si>
  <si>
    <t>2.1.1.1.65</t>
  </si>
  <si>
    <t>030402011065</t>
  </si>
  <si>
    <t>1.名称:配电箱B2-XFZ1
2.安装方式:综合考虑
3.其他:详见设计图纸及规范要求
4.综合考虑高层建筑增加费、暗室增加费及其他增加费</t>
  </si>
  <si>
    <t>2.1.1.1.66</t>
  </si>
  <si>
    <t>030402011066</t>
  </si>
  <si>
    <t>1.名称:配电箱B2-XFZ2
2.安装方式:综合考虑
3.其他:详见设计图纸及规范要求
4.综合考虑高层建筑增加费、暗室增加费及其他增加费</t>
  </si>
  <si>
    <t>2.1.1.1.67</t>
  </si>
  <si>
    <t>030402011067</t>
  </si>
  <si>
    <t>1.名称:配电箱B2-1XFJ2、B2-2XFJ2
2.安装方式:综合考虑
3.其他:详见设计图纸及规范要求
4.综合考虑高层建筑增加费、暗室增加费及其他增加费</t>
  </si>
  <si>
    <t>2.1.1.1.68</t>
  </si>
  <si>
    <t>030402011068</t>
  </si>
  <si>
    <t>1.名称:配电箱B1-2XFJ1
2.安装方式:综合考虑
3.其他:详见设计图纸及规范要求
4.综合考虑高层建筑增加费、暗室增加费及其他增加费</t>
  </si>
  <si>
    <t>2.1.1.1.69</t>
  </si>
  <si>
    <t>030402011069</t>
  </si>
  <si>
    <t>1.名称:配电箱B1-1XFJ1、B1-2XFJ2、B2-1XFJ1、B2-2XFJ1
2.安装方式:综合考虑
3.其他:详见设计图纸及规范要求
4.综合考虑高层建筑增加费、暗室增加费及其他增加费</t>
  </si>
  <si>
    <t>2.1.1.1.70</t>
  </si>
  <si>
    <t>030402011070</t>
  </si>
  <si>
    <t>1.名称:配电箱B2-1KAW1~3
2.安装方式:综合考虑
3.其他:详见设计图纸及规范要求
4.综合考虑高层建筑增加费、暗室增加费及其他增加费</t>
  </si>
  <si>
    <t>2.1.1.1.71</t>
  </si>
  <si>
    <t>030402011071</t>
  </si>
  <si>
    <t>1.名称:配电箱B2-2MAW1~5
2.安装方式:综合考虑
3.其他:详见设计图纸及规范要求
4.综合考虑高层建筑增加费、暗室增加费及其他增加费</t>
  </si>
  <si>
    <t>2.1.1.1.72</t>
  </si>
  <si>
    <t>030402011072</t>
  </si>
  <si>
    <t>1.名称:配电箱B2-1MAW1~2
2.安装方式:综合考虑
3.其他:详见设计图纸及规范要求
4.综合考虑高层建筑增加费、暗室增加费及其他增加费</t>
  </si>
  <si>
    <t>2.1.1.1.73</t>
  </si>
  <si>
    <t>030402011073</t>
  </si>
  <si>
    <t>1.名称:配电箱ACX1
2.安装方式:综合考虑
3.其他:详见设计图纸及规范要求
4.综合考虑高层建筑增加费、暗室增加费及其他增加费</t>
  </si>
  <si>
    <t>2.1.1.1.74</t>
  </si>
  <si>
    <t>030402011074</t>
  </si>
  <si>
    <t>1.名称:配电箱ACX2
2.安装方式:综合考虑
3.其他:详见设计图纸及规范要求
4.综合考虑高层建筑增加费、暗室增加费及其他增加费</t>
  </si>
  <si>
    <t>2.1.1.1.75</t>
  </si>
  <si>
    <t>030402011075</t>
  </si>
  <si>
    <t>1.名称:配电箱ACX3
2.安装方式:综合考虑
3.其他:详见设计图纸及规范要求
4.综合考虑高层建筑增加费、暗室增加费及其他增加费</t>
  </si>
  <si>
    <t>2.1.1.1.76</t>
  </si>
  <si>
    <t>030402011076</t>
  </si>
  <si>
    <t>1.名称:配电箱RFXFB
2.安装方式:综合考虑
3.其他:详见设计图纸及规范要求
4.综合考虑高层建筑增加费、暗室增加费及其他增加费</t>
  </si>
  <si>
    <t>2.1.1.1.77</t>
  </si>
  <si>
    <t>030402011077</t>
  </si>
  <si>
    <t>1.名称:配电箱B1-2AJ2、B2-2AJ2
2.安装方式:综合考虑
3.其他:详见设计图纸及规范要求
4.综合考虑高层建筑增加费、暗室增加费及其他增加费</t>
  </si>
  <si>
    <t>2.1.1.1.78</t>
  </si>
  <si>
    <t>030402011078</t>
  </si>
  <si>
    <t>1.名称:配电箱B1-1AJ1
2.由厂家配套
2.安装方式:综合考虑
3.其他:详见设计图纸及规范要求
4.综合考虑高层建筑增加费、暗室增加费及其他增加费</t>
  </si>
  <si>
    <t>2.1.1.1.79</t>
  </si>
  <si>
    <t>030402011079</t>
  </si>
  <si>
    <t>1.名称:配电箱B1-3AJ1
2.安装方式:综合考虑
3.其他:详见设计图纸及规范要求
4.综合考虑高层建筑增加费、暗室增加费及其他增加费</t>
  </si>
  <si>
    <t>2.1.1.1.80</t>
  </si>
  <si>
    <t>030402011080</t>
  </si>
  <si>
    <t>1.名称:配电箱B2-2AJ1
2.安装方式:综合考虑
3.其他:详见设计图纸及规范要求
4.综合考虑高层建筑增加费、暗室增加费及其他增加费</t>
  </si>
  <si>
    <t>2.1.1.1.81</t>
  </si>
  <si>
    <t>030402011081</t>
  </si>
  <si>
    <t>1.名称:配电箱6-CF1~2
2.安装方式:综合考虑
3.其他:详见设计图纸及规范要求
4.综合考虑高层建筑增加费、暗室增加费及其他增加费</t>
  </si>
  <si>
    <t>2.1.1.1.82</t>
  </si>
  <si>
    <t>030503003001</t>
  </si>
  <si>
    <t>控制箱</t>
  </si>
  <si>
    <t>1.名称:电动挡烟垂壁控制箱
2.安装方式:综合考虑
3.其他:详见设计图纸及规范要求
4.综合考虑高层建筑增加费、暗室增加费及其他增加费</t>
  </si>
  <si>
    <t>2.1.1.1.83</t>
  </si>
  <si>
    <t>030406002001</t>
  </si>
  <si>
    <t>UPS电源</t>
  </si>
  <si>
    <t>1.名称:UPS主机
2.规格:30KVA,延迟30分钟电池组
3.配备滤波器、手/自旁路开关
4.其他:详见设计图纸及规范要求
5.综合考虑高层建筑增加费、暗室增加费及其他增加费</t>
  </si>
  <si>
    <t>包括但不限于开箱检验、安装固定、安装附件、密封试验、补充注油、测试调整。</t>
  </si>
  <si>
    <t>2.1.1.1.84</t>
  </si>
  <si>
    <t>030413002001</t>
  </si>
  <si>
    <t>A型方向标志灯</t>
  </si>
  <si>
    <t>1.名称:A型方向标志灯
2.规格:DC36V，2W
3.安装形式:综合考虑
4.其他:详见设计图纸及规范要求
5.综合考虑高层建筑增加费、暗室增加费及其他增加费</t>
  </si>
  <si>
    <t>以套为单位计量，按设计图示数量计算。</t>
  </si>
  <si>
    <t>包括但不限于测位、划线、打眼、灯具安装、接线、接焊包头等</t>
  </si>
  <si>
    <t>2.1.1.1.85</t>
  </si>
  <si>
    <t>030413002002</t>
  </si>
  <si>
    <t>安全出口标志灯</t>
  </si>
  <si>
    <t>1.名称:安全出口标志灯
2.规格:DC36V，1W
3.安装形式:综合考虑
4.其他:详见设计图纸及规范要求
5.综合考虑高层建筑增加费、暗室增加费及其他增加费</t>
  </si>
  <si>
    <t>包括但不限于测位、划线、打眼、灯具安装、接线、接焊包头等全部工作内容。</t>
  </si>
  <si>
    <t>2.1.1.1.86</t>
  </si>
  <si>
    <t>030413001001</t>
  </si>
  <si>
    <t>壁灯</t>
  </si>
  <si>
    <t>1.名称:壁灯（设于电井）
2.型号、规格:1*18w，LED光源
3.安装形式:壁装
4.其他:详见设计图纸及规范要求
5.综合考虑高层建筑增加费、暗室增加费及其他增加费</t>
  </si>
  <si>
    <t>2.1.1.1.87</t>
  </si>
  <si>
    <t>030413003001</t>
  </si>
  <si>
    <t>单管壁式灯</t>
  </si>
  <si>
    <t>1.名称:单管壁式灯
2.型号、规格:1*18w，&gt;1620lm LED光源
3.安装形式:壁装
4.其他:详见设计图纸及规范要求
5.综合考虑高层建筑增加费、暗室增加费及其他增加费</t>
  </si>
  <si>
    <t>2.1.1.1.88</t>
  </si>
  <si>
    <t>030413003002</t>
  </si>
  <si>
    <t>单管LED灯</t>
  </si>
  <si>
    <t>1.名称:单管LED灯
2.型号、规格:1*18w，&gt;1620lm LED光源
3.安装形式:吸顶
4.其他:详见设计图纸及规范要求
5.综合考虑高层建筑增加费、暗室增加费及其他增加费</t>
  </si>
  <si>
    <t>2.1.1.1.89</t>
  </si>
  <si>
    <t>030413003003</t>
  </si>
  <si>
    <t>三管LED灯</t>
  </si>
  <si>
    <t>1.名称:三管LED灯
2.型号、规格:3*18w，&gt;4860lm LED光源
3.安装形式:吸顶
4.其他:详见设计图纸及规范要求
5.综合考虑高层建筑增加费、暗室增加费及其他增加费</t>
  </si>
  <si>
    <t>2.1.1.1.90</t>
  </si>
  <si>
    <t>030413003004</t>
  </si>
  <si>
    <t>单管壁式灯（带蓄电池）</t>
  </si>
  <si>
    <t>1.名称:单管壁式灯（带蓄电池）
2.型号、规格:1*18w，&gt;1620lm LED光源
3.安装形式:壁装
4.其他:详见设计图纸及规范要求
5.综合考虑高层建筑增加费、暗室增加费及其他增加费</t>
  </si>
  <si>
    <t>2.1.1.1.91</t>
  </si>
  <si>
    <t>030413002003</t>
  </si>
  <si>
    <t>方向标志灯</t>
  </si>
  <si>
    <t>1.名称:方向标志灯
2.规格:DC36V，1W
3.安装形式:综合考虑
4.其他:详见设计图纸及规范要求
5.综合考虑高层建筑增加费、暗室增加费及其他增加费</t>
  </si>
  <si>
    <t>2.1.1.1.92</t>
  </si>
  <si>
    <t>030413002004</t>
  </si>
  <si>
    <t>楼层指示标志灯</t>
  </si>
  <si>
    <t>1.名称:楼层指示标志灯
2.规格:DC36V，1W
3.安装形式:综合考虑
4.其他:详见设计图纸及规范要求
5.综合考虑高层建筑增加费、暗室增加费及其他增加费</t>
  </si>
  <si>
    <t>2.1.1.1.93</t>
  </si>
  <si>
    <t>030413003005</t>
  </si>
  <si>
    <t>密闭单管壁式灯</t>
  </si>
  <si>
    <t>1.名称:密闭单管壁式灯
2.型号、规格:1*18w，&gt;1620lm LED光源，带蓄电池
3.安装形式:壁装
4.其他:详见设计图纸及规范要求
5.综合考虑高层建筑增加费、暗室增加费及其他增加费</t>
  </si>
  <si>
    <t>2.1.1.1.94</t>
  </si>
  <si>
    <t>030413003006</t>
  </si>
  <si>
    <t>密闭单管灯</t>
  </si>
  <si>
    <t>1.名称:密闭单管灯
2.型号、规格:1*18w，&gt;1620lm LED光源
3.安装形式:综合考虑
4.其他:详见设计图纸及规范要求
5.综合考虑高层建筑增加费、暗室增加费及其他增加费</t>
  </si>
  <si>
    <t>2.1.1.1.95</t>
  </si>
  <si>
    <t>030413002005</t>
  </si>
  <si>
    <t>疏散出口标志灯</t>
  </si>
  <si>
    <t>1.名称:疏散出口标志灯
2.规格:DC36V，1W
3.安装形式:综合考虑
4.其他:详见设计图纸及规范要求
5.综合考虑高层建筑增加费、暗室增加费及其他增加费</t>
  </si>
  <si>
    <t>2.1.1.1.96</t>
  </si>
  <si>
    <t>030413002006</t>
  </si>
  <si>
    <t>双面多信息复合标志灯</t>
  </si>
  <si>
    <t>1.名称:双面多信息复合标志灯
2.规格:DC36V，1W
3.安装形式:综合考虑
4.其他:详见设计图纸及规范要求
5.综合考虑高层建筑增加费、暗室增加费及其他增加费</t>
  </si>
  <si>
    <t>2.1.1.1.97</t>
  </si>
  <si>
    <t>030413001002</t>
  </si>
  <si>
    <t>吸顶灯</t>
  </si>
  <si>
    <t>1.名称:吸顶灯
2.规格:12W
3.其他:详见设计图纸及规范要求
4.综合考虑高层建筑增加费、暗室增加费及其他增加费</t>
  </si>
  <si>
    <t>2.1.1.1.98</t>
  </si>
  <si>
    <t>030413001003</t>
  </si>
  <si>
    <t>吸顶灯-人体感应</t>
  </si>
  <si>
    <t>1.名称:吸顶灯-人体感应
2.规格:12W
3.其他:详见设计图纸及规范要求
4.综合考虑高层建筑增加费、暗室增加费及其他增加费</t>
  </si>
  <si>
    <t>2.1.1.1.99</t>
  </si>
  <si>
    <t>030413002007</t>
  </si>
  <si>
    <t>消防照明应急灯</t>
  </si>
  <si>
    <t>1.名称:消防照明应急灯
2.规格:DC36V，5W
3.安装形式:综合考虑
4.其他:详见设计图纸及规范要求
5.综合考虑高层建筑增加费、暗室增加费及其他增加费</t>
  </si>
  <si>
    <t>2.1.1.1.100</t>
  </si>
  <si>
    <t>030413002008</t>
  </si>
  <si>
    <t>1.名称:消防照明应急灯
2.规格:DC36V，9W
3.安装形式:综合考虑
4.其他:详见设计图纸及规范要求
5.综合考虑高层建筑增加费、暗室增加费及其他增加费</t>
  </si>
  <si>
    <t>2.1.1.1.101</t>
  </si>
  <si>
    <t>030413002009</t>
  </si>
  <si>
    <t>1.名称:消防照明应急灯
2.规格:DC36V，9W
3.安装形式:壁装
4.其他:详见设计图纸及规范要求
5.综合考虑高层建筑增加费、暗室增加费及其他增加费</t>
  </si>
  <si>
    <t>2.1.1.1.102</t>
  </si>
  <si>
    <t>030412006001</t>
  </si>
  <si>
    <t>接线盒</t>
  </si>
  <si>
    <t>1.名称:接线盒
2.其他:详见设计图纸及规范要求
3.综合考虑高层建筑增加费、暗室增加费及其他增加费</t>
  </si>
  <si>
    <t>以个为单位计量，按设计图示数量计算。</t>
  </si>
  <si>
    <t>包括但不限于测位、固定、安装等全部工作内容。</t>
  </si>
  <si>
    <t>2.1.1.1.103</t>
  </si>
  <si>
    <t>030412006002</t>
  </si>
  <si>
    <t>开关盒</t>
  </si>
  <si>
    <t>1.名称:开关盒
2.其他:详见设计图纸及规范要求
3.综合考虑高层建筑增加费、暗室增加费及其他增加费</t>
  </si>
  <si>
    <t>2.1.1.1.104</t>
  </si>
  <si>
    <t>030413013001</t>
  </si>
  <si>
    <t>单联单控开关</t>
  </si>
  <si>
    <t>1.名称:单联单控开关
2.规格:250V、10A
3.安装方式:综合考虑
4.其他:详见设计图纸及规范要求
5.综合考虑高层建筑增加费、暗室增加费及其他增加费</t>
  </si>
  <si>
    <t>包括但不限于清扫盒子、安装、接线、装装饰盖等全部工作内容。</t>
  </si>
  <si>
    <t>2.1.1.1.105</t>
  </si>
  <si>
    <t>030413013002</t>
  </si>
  <si>
    <t>双联单控开关</t>
  </si>
  <si>
    <t>1.名称:双联单控开关
2.规格:250V、10A
3.安装方式:综合考虑
4.其他:详见设计图纸及规范要求
5.综合考虑高层建筑增加费、暗室增加费及其他增加费</t>
  </si>
  <si>
    <t>2.1.1.1.106</t>
  </si>
  <si>
    <t>030413014001</t>
  </si>
  <si>
    <t>单相二三级插座</t>
  </si>
  <si>
    <t>1.名称:单相二三级插座
2.规格:250V、10A
3.安装方式:综合考虑
4.其他:详见设计图纸及规范要求
5.综合考虑高层建筑增加费、暗室增加费及其他增加费</t>
  </si>
  <si>
    <t>2.1.1.1.107</t>
  </si>
  <si>
    <t>030413014002</t>
  </si>
  <si>
    <t>空调三极插座</t>
  </si>
  <si>
    <t>1.名称:空调三极插座
2.规格:250V、16A
3.安装方式:综合考虑
4.其他:详见设计图纸及规范要求
5.综合考虑高层建筑增加费、暗室增加费及其他增加费</t>
  </si>
  <si>
    <t>2.1.1.1.108</t>
  </si>
  <si>
    <t>030413013003</t>
  </si>
  <si>
    <t>风机盘管/多联机内机开关</t>
  </si>
  <si>
    <t>1.名称:风机盘管/多联机内机开关
2.安装方式:综合考虑
3.其他:详见设计图纸及规范要求
4.综合考虑高层建筑增加费、暗室增加费及其他增加费</t>
  </si>
  <si>
    <t>2.1.1.1.109</t>
  </si>
  <si>
    <t>030413013004</t>
  </si>
  <si>
    <t>紧急求助按钮</t>
  </si>
  <si>
    <t>1.名称:紧急求助按钮
2.安装方式:综合考虑
3.其他:详见设计图纸及规范要求
4.综合考虑高层建筑增加费、暗室增加费及其他增加费</t>
  </si>
  <si>
    <t>2.1.1.1.110</t>
  </si>
  <si>
    <t>030413013005</t>
  </si>
  <si>
    <t>控制按钮</t>
  </si>
  <si>
    <t>1.名称:控制按钮
2.安装方式:综合考虑
3.其他:详见设计图纸及规范要求
4.综合考虑高层建筑增加费、暗室增加费及其他增加费</t>
  </si>
  <si>
    <t>2.1.1.1.111</t>
  </si>
  <si>
    <t>030412003001</t>
  </si>
  <si>
    <t>桥架/线槽</t>
  </si>
  <si>
    <t>1.名称:镀锌桥架/线槽
2.型号、规格:宽度＜300
3.厚度综合考虑
4.材质:钢制
5.其他:详见设计图纸及规范要求
6.综合考虑高层建筑增加费、暗室增加费及其他增加费</t>
  </si>
  <si>
    <t>以米为单位计量，按设计图示长度计算。</t>
  </si>
  <si>
    <t>包含但不限于量划线、定位、打眼、槽体清扫、本体固定、配件安装、接地跨接等全部工作内容。</t>
  </si>
  <si>
    <t>2.1.1.1.112</t>
  </si>
  <si>
    <t>030412003002</t>
  </si>
  <si>
    <t>1.名称:镀锌桥架/线槽
2.型号、规格:300≤宽度＜500
3.厚度综合考虑
4.材质:钢制
5.其他:详见设计图纸及规范要求
6.综合考虑高层建筑增加费、暗室增加费及其他增加费</t>
  </si>
  <si>
    <t>2.1.1.1.113</t>
  </si>
  <si>
    <t>030412003003</t>
  </si>
  <si>
    <t>1.名称:镀锌桥架/线槽
2.型号、规格:500≤宽度
3.厚度综合考虑
4.材质:钢制
5.其他:详见设计图纸及规范要求
6.综合考虑高层建筑增加费、暗室增加费及其他增加费</t>
  </si>
  <si>
    <t>2.1.1.1.114</t>
  </si>
  <si>
    <t>030412003004</t>
  </si>
  <si>
    <t>1.名称:消防桥架/线槽 
2.型号、规格:宽度＜300
3.厚度综合考虑
4.材质:钢制
5.其他:详见设计图纸及规范要求
6.综合考虑高层建筑增加费、暗室增加费及其他增加费</t>
  </si>
  <si>
    <t>2.1.1.1.115</t>
  </si>
  <si>
    <t>030412003005</t>
  </si>
  <si>
    <t>1.名称:消防桥架/线槽
2.型号、规格:300≤宽度＜500
3.厚度综合考虑
4.材质:钢制
5.其他:详见设计图纸及规范要求
6.综合考虑高层建筑增加费、暗室增加费及其他增加费</t>
  </si>
  <si>
    <t>2.1.1.1.116</t>
  </si>
  <si>
    <t>030412003006</t>
  </si>
  <si>
    <t>1.名称:消防桥架/线槽
2.型号、规格:500≤宽度
3.厚度综合考虑
4.材质:钢制
5.其他:详见设计图纸及规范要求
6.综合考虑高层建筑增加费、暗室增加费及其他增加费</t>
  </si>
  <si>
    <t>2.1.1.1.117</t>
  </si>
  <si>
    <t>031301005001</t>
  </si>
  <si>
    <t>桥架/线槽支架</t>
  </si>
  <si>
    <t>1.名称:桥架/线槽支架
2.材质:型钢
3.规格:综合考虑
4.油漆品种:红丹防锈漆、调和漆各两遍
5.除锈级别:轻锈
6.其他:详见设计图纸及规范要求
7.综合考虑高层建筑增加费、暗室增加费及其他增加费</t>
  </si>
  <si>
    <t>kg</t>
  </si>
  <si>
    <t>以千克为单位计量，按设计图示数量计算。</t>
  </si>
  <si>
    <t>包含但不限于除锈、制作、焊接、刷漆、安装等全部工作内容。</t>
  </si>
  <si>
    <t>2.1.1.1.118</t>
  </si>
  <si>
    <t>030412004001</t>
  </si>
  <si>
    <t>配线</t>
  </si>
  <si>
    <t>1.名称:配线
2.材质:铜芯
3.型号、规格:WDZ-BYJ-1.5
4.配线形式:综合考虑
5.其他:详见设计图纸及规范要求
6.综合考虑高层建筑增加费、暗室增加费及其他增加费</t>
  </si>
  <si>
    <t>以米为单位计量，按设计图示尺寸以单线长度计算(含预留长度)。</t>
  </si>
  <si>
    <t>包含但不限于扫管、涂滑石粉、穿线、编号、接焊包头等全部工作内容。</t>
  </si>
  <si>
    <t>2.1.1.1.119</t>
  </si>
  <si>
    <t>030412004002</t>
  </si>
  <si>
    <t>1.名称:配线
2.材质:铜芯
3.型号、规格:WDZ-BYJ-2.5
4.配线形式:综合考虑
5.其他:详见设计图纸及规范要求
6.综合考虑高层建筑增加费、暗室增加费及其他增加费</t>
  </si>
  <si>
    <t>2.1.1.1.120</t>
  </si>
  <si>
    <t>030412004003</t>
  </si>
  <si>
    <t>1.名称:配线
2.材质:铜芯
3.型号、规格:WDZB1N-BYJ-2.5
4.配线形式:综合考虑
5.其他:详见设计图纸及规范要求
6.综合考虑高层建筑增加费、暗室增加费及其他增加费</t>
  </si>
  <si>
    <t>2.1.1.1.121</t>
  </si>
  <si>
    <t>030412004004</t>
  </si>
  <si>
    <t>1.名称:配线
2.材质:铜芯
3.型号、规格:WDZB1-BYJ-2.5
4.配线形式:综合考虑
5.其他:详见设计图纸及规范要求
6.综合考虑高层建筑增加费、暗室增加费及其他增加费</t>
  </si>
  <si>
    <t>2.1.1.1.122</t>
  </si>
  <si>
    <t>030412004005</t>
  </si>
  <si>
    <t>1.名称:配线
2.材质:铜芯
3.型号、规格: WDZB1-BYJ-4
4.配线形式:综合考虑
5.其他:详见设计图纸及规范要求
6.综合考虑高层建筑增加费、暗室增加费及其他增加费</t>
  </si>
  <si>
    <t>2.1.1.1.123</t>
  </si>
  <si>
    <t>030412004006</t>
  </si>
  <si>
    <t>1.名称:配线
2.材质:铜芯
3.型号、规格: WDZB1N-RYSP-2*1.5
4.配线形式:综合考虑
5.其他:详见设计图纸及规范要求
6.综合考虑高层建筑增加费、暗室增加费及其他增加费</t>
  </si>
  <si>
    <t>2.1.1.1.124</t>
  </si>
  <si>
    <t>030412004007</t>
  </si>
  <si>
    <t>1.名称:配线
2.材质:铜芯
3.型号、规格: WDZB1-BYJ-10
4.配线形式:综合考虑
5.其他:详见设计图纸及规范要求
6.综合考虑高层建筑增加费、暗室增加费及其他增加费</t>
  </si>
  <si>
    <t>2.1.1.1.125</t>
  </si>
  <si>
    <t>030412004008</t>
  </si>
  <si>
    <t>1.名称:配线
2.材质:铜芯
3.型号、规格: WDZB1-BYJ-16
4.配线形式:综合考虑
5.其他:详见设计图纸及规范要求
6.综合考虑高层建筑增加费、暗室增加费及其他增加费</t>
  </si>
  <si>
    <t>2.1.1.1.126</t>
  </si>
  <si>
    <t>030412004009</t>
  </si>
  <si>
    <t>1.名称:配线
2.材质:铜芯
3.型号、规格: WDZB1-BYJ-35
4.配线形式:综合考虑
5.其他:详见设计图纸及规范要求
6.综合考虑高层建筑增加费、暗室增加费及其他增加费</t>
  </si>
  <si>
    <t>2.1.1.1.127</t>
  </si>
  <si>
    <t>030412004010</t>
  </si>
  <si>
    <t>1.名称:配线
2.材质:铜芯
3.型号、规格: WDZB1-BYJ-50
4.配线形式:综合考虑
5.其他:详见设计图纸及规范要求
6.综合考虑高层建筑增加费、暗室增加费及其他增加费</t>
  </si>
  <si>
    <t>2.1.1.1.128</t>
  </si>
  <si>
    <t>030409001001</t>
  </si>
  <si>
    <t>电力电缆</t>
  </si>
  <si>
    <t>1.名称:电力电缆
2.型号、规格:WDZB1-YJY-4*4
3.材质:铜芯
4.电压等级:1kV以下
5.其他:详见设计图纸及规范要求
6.综合考虑高层建筑增加费、暗室增加费及其他增加费</t>
  </si>
  <si>
    <t>以米为单位计量，按设计图示尺寸以长度计算(含预留长度及附加长度)。</t>
  </si>
  <si>
    <t>包括但不限于开箱检查、架线盘、敷设、锯断、固定、整理调直、测绝缘、临时封头、挂牌等全部工作内容。</t>
  </si>
  <si>
    <t>2.1.1.1.129</t>
  </si>
  <si>
    <t>030409001002</t>
  </si>
  <si>
    <t>1.名称:电力电缆
2.型号、规格:WDZB1-YJY-4*2.5
3.材质:铜芯
4.电压等级:1kV以下
5.其他:详见设计图纸及规范要求
6.综合考虑高层建筑增加费、暗室增加费及其他增加费</t>
  </si>
  <si>
    <t>2.1.1.1.130</t>
  </si>
  <si>
    <t>030409001003</t>
  </si>
  <si>
    <t>1.名称:电力电缆
2.型号、规格:WDZB1-YJY-5*2.5
3.材质:铜芯
4.电压等级:1kV以下
5.其他:详见设计图纸及规范要求
6.综合考虑高层建筑增加费、暗室增加费及其他增加费</t>
  </si>
  <si>
    <t>2.1.1.1.131</t>
  </si>
  <si>
    <t>030409001004</t>
  </si>
  <si>
    <t>1.名称:电力电缆
2.型号、规格:WDZB1-YJY-5*4
3.材质:铜芯
4.电压等级:1kV以下
5.其他:详见设计图纸及规范要求
6.综合考虑高层建筑增加费、暗室增加费及其他增加费</t>
  </si>
  <si>
    <t>2.1.1.1.132</t>
  </si>
  <si>
    <t>030409001005</t>
  </si>
  <si>
    <t>1.名称:电力电缆
2.型号、规格:WDZB1-YJY-5*6
3.材质:铜芯
4.电压等级:1kV以下
5.其他:详见设计图纸及规范要求
6.综合考虑高层建筑增加费、暗室增加费及其他增加费</t>
  </si>
  <si>
    <t>2.1.1.1.133</t>
  </si>
  <si>
    <t>030409001006</t>
  </si>
  <si>
    <t>1.名称:电力电缆
2.型号、规格:WDZB1-YJY-5*10
3.材质:铜芯
4.电压等级:1kV以下
5.其他:详见设计图纸及规范要求
6.综合考虑高层建筑增加费、暗室增加费及其他增加费</t>
  </si>
  <si>
    <t>2.1.1.1.134</t>
  </si>
  <si>
    <t>030409001007</t>
  </si>
  <si>
    <t>1.名称:电力电缆
2.型号、规格:WDZB1-YJY-3*16
3.材质:铜芯
4.电压等级:1kV以下
5.其他:详见设计图纸及规范要求
6.综合考虑高层建筑增加费、暗室增加费及其他增加费</t>
  </si>
  <si>
    <t>2.1.1.1.135</t>
  </si>
  <si>
    <t>030409001008</t>
  </si>
  <si>
    <t>1.名称:电力电缆
2.型号、规格:WDZB1-YJY-5*16
3.材质:铜芯
4.电压等级:1kV以下
5.其他:详见设计图纸及规范要求
6.综合考虑高层建筑增加费、暗室增加费及其他增加费</t>
  </si>
  <si>
    <t>2.1.1.1.136</t>
  </si>
  <si>
    <t>030409001009</t>
  </si>
  <si>
    <t>1.名称:电力电缆
2.型号、规格:WDZB1-YJY-3*25+2*16
3.材质:铜芯
4.电压等级:1kV以下
5.其他:详见设计图纸及规范要求
6.综合考虑高层建筑增加费、暗室增加费及其他增加费</t>
  </si>
  <si>
    <t>2.1.1.1.137</t>
  </si>
  <si>
    <t>030409001010</t>
  </si>
  <si>
    <t>1.名称:电力电缆
2.型号、规格:WDZB1-YJY-4*25+1*16
3.材质:铜芯
4.电压等级:1kV以下
5.其他:详见设计图纸及规范要求
6.综合考虑高层建筑增加费、暗室增加费及其他增加费</t>
  </si>
  <si>
    <t>2.1.1.1.138</t>
  </si>
  <si>
    <t>030409001011</t>
  </si>
  <si>
    <t>1.名称:电力电缆
2.型号、规格:WDZB1-YJY-3*35+2*16
3.材质:铜芯
4.电压等级:1kV以下
5.其他:详见设计图纸及规范要求
6.综合考虑高层建筑增加费、暗室增加费及其他增加费</t>
  </si>
  <si>
    <t>2.1.1.1.139</t>
  </si>
  <si>
    <t>030409001012</t>
  </si>
  <si>
    <t>1.名称:电力电缆
2.型号、规格:WDZB1-YJY-4*35+1*16
3.材质:铜芯
4.电压等级:1kV以下
5.其他:详见设计图纸及规范要求
6.综合考虑高层建筑增加费、暗室增加费及其他增加费</t>
  </si>
  <si>
    <t>2.1.1.1.140</t>
  </si>
  <si>
    <t>030409001013</t>
  </si>
  <si>
    <t>1.名称:电力电缆
2.型号、规格:WDZB1-YJY-4*50+1*25
3.材质:铜芯
4.电压等级:1kV以下
5.其他:详见设计图纸及规范要求
6.综合考虑高层建筑增加费、暗室增加费及其他增加费</t>
  </si>
  <si>
    <t>2.1.1.1.141</t>
  </si>
  <si>
    <t>030409001014</t>
  </si>
  <si>
    <t>1.名称:电力电缆
2.型号、规格:WDZB1-YJY-3*70+2*25
3.材质:铜芯
4.电压等级:1kV以下
5.其他:详见设计图纸及规范要求
6.综合考虑高层建筑增加费、暗室增加费及其他增加费</t>
  </si>
  <si>
    <t>2.1.1.1.142</t>
  </si>
  <si>
    <t>030409001015</t>
  </si>
  <si>
    <t>1.名称:电力电缆
2.型号、规格:WDZB1-YJY-4*70+1*35
3.材质:铜芯
4.电压等级:1kV以下
5.其他:详见设计图纸及规范要求
6.综合考虑高层建筑增加费、暗室增加费及其他增加费</t>
  </si>
  <si>
    <t>2.1.1.1.143</t>
  </si>
  <si>
    <t>030409001016</t>
  </si>
  <si>
    <t>1.名称:电力电缆
2.型号、规格:WDZB1-YJY-4*95+1*50
3.材质:铜芯
4.电压等级:1kV以下
5.其他:详见设计图纸及规范要求
6.综合考虑高层建筑增加费、暗室增加费及其他增加费</t>
  </si>
  <si>
    <t>2.1.1.1.144</t>
  </si>
  <si>
    <t>030409001017</t>
  </si>
  <si>
    <t>1.名称:电力电缆
2.型号、规格:WDZB1-YJY-3*120+2*70
3.材质:铜芯
4.电压等级:1kV以下
5.其他:详见设计图纸及规范要求
6.综合考虑高层建筑增加费、暗室增加费及其他增加费</t>
  </si>
  <si>
    <t>2.1.1.1.145</t>
  </si>
  <si>
    <t>030409001018</t>
  </si>
  <si>
    <t>1.名称:电力电缆
2.型号、规格:WDZB1-YJY-3*120+1*70
3.材质:铜芯
4.电压等级:1kV以下
5.其他:详见设计图纸及规范要求
6.综合考虑高层建筑增加费、暗室增加费及其他增加费</t>
  </si>
  <si>
    <t>2.1.1.1.146</t>
  </si>
  <si>
    <t>030409001019</t>
  </si>
  <si>
    <t>1.名称:电力电缆
2.型号、规格:WDZB1-YJY-3*150+2*70
3.材质:铜芯
4.电压等级:1kV以下
5.其他:详见设计图纸及规范要求
6.综合考虑高层建筑增加费、暗室增加费及其他增加费</t>
  </si>
  <si>
    <t>2.1.1.1.147</t>
  </si>
  <si>
    <t>030409001020</t>
  </si>
  <si>
    <t>1.名称:电力电缆
2.型号、规格:WDZB1-YJY-4*150+1*70
3.材质:铜芯
4.电压等级:1kV以下
5.其他:详见设计图纸及规范要求
6.综合考虑高层建筑增加费、暗室增加费及其他增加费</t>
  </si>
  <si>
    <t>2.1.1.1.148</t>
  </si>
  <si>
    <t>030409001021</t>
  </si>
  <si>
    <t>1.名称:电力电缆
2.型号、规格:WDZB1-YJY-4*185+1*95
3.材质:铜芯
4.电压等级:1kV以下
5.其他:详见设计图纸及规范要求
6.综合考虑高层建筑增加费、暗室增加费及其他增加费</t>
  </si>
  <si>
    <t>2.1.1.1.149</t>
  </si>
  <si>
    <t>030409001022</t>
  </si>
  <si>
    <t>1.名称:电力电缆
2.型号、规格:WDZB1-YJY-3*95+2*50
3.材质:铜芯
4.电压等级:1kV以下
5.其他:详见设计图纸及规范要求
6.综合考虑高层建筑增加费、暗室增加费及其他增加费</t>
  </si>
  <si>
    <t>2.1.1.1.150</t>
  </si>
  <si>
    <t>030409001023</t>
  </si>
  <si>
    <t>1.名称:电力电缆
2.型号、规格:WDZB1N-YJY-5*16
3.材质:铜芯
4.电压等级:1kV以下
5.其他:详见设计图纸及规范要求
6.综合考虑高层建筑增加费、暗室增加费及其他增加费</t>
  </si>
  <si>
    <t>2.1.1.1.151</t>
  </si>
  <si>
    <t>030409001024</t>
  </si>
  <si>
    <t>1.名称:电力电缆
2.型号、规格:WDZB1N-YJY-4*10
3.材质:铜芯
4.电压等级:1kV以下
5.其他:详见设计图纸及规范要求
6.综合考虑高层建筑增加费、暗室增加费及其他增加费</t>
  </si>
  <si>
    <t>2.1.1.1.152</t>
  </si>
  <si>
    <t>030409001025</t>
  </si>
  <si>
    <t>1.名称:电力电缆
2.型号、规格:WDZB1N-YJY-4*6
3.材质:铜芯
4.电压等级:1kV以下
5.其他:详见设计图纸及规范要求
6.综合考虑高层建筑增加费、暗室增加费及其他增加费</t>
  </si>
  <si>
    <t>2.1.1.1.153</t>
  </si>
  <si>
    <t>030409001026</t>
  </si>
  <si>
    <t>1.名称:电力电缆
2.型号、规格:WDZB1N-YJY-5*6
3.材质:铜芯
4.电压等级:1kV以下
5.其他:详见设计图纸及规范要求
6.综合考虑高层建筑增加费、暗室增加费及其他增加费</t>
  </si>
  <si>
    <t>2.1.1.1.154</t>
  </si>
  <si>
    <t>030409001027</t>
  </si>
  <si>
    <t>1.名称:电力电缆
2.型号、规格:WDZB1N-YJY-5*4
3.材质:铜芯
4.电压等级:1kV以下
5.其他:详见设计图纸及规范要求
6.综合考虑高层建筑增加费、暗室增加费及其他增加费</t>
  </si>
  <si>
    <t>2.1.1.1.155</t>
  </si>
  <si>
    <t>030409001028</t>
  </si>
  <si>
    <t>1.名称:电力电缆
2.型号、规格:WDZB1N-YJY-5*2.5
3.材质:铜芯
4.电压等级:1kV以下
5.其他:详见设计图纸及规范要求
6.综合考虑高层建筑增加费、暗室增加费及其他增加费</t>
  </si>
  <si>
    <t>2.1.1.1.156</t>
  </si>
  <si>
    <t>030409001029</t>
  </si>
  <si>
    <t>1.名称:电力电缆
2.型号、规格:WDZB1N-YJY-4*2.5
3.材质:铜芯
4.电压等级:1kV以下
5.其他:详见设计图纸及规范要求
6.综合考虑高层建筑增加费、暗室增加费及其他增加费</t>
  </si>
  <si>
    <t>2.1.1.1.157</t>
  </si>
  <si>
    <t>030409002001</t>
  </si>
  <si>
    <t>控制电缆</t>
  </si>
  <si>
    <t>1.名称:电力电缆
2.型号、规格:WDZB1N-KVV-5*1.5
3.材质:铜芯
4.电压等级:1kV以下
5.其他:详见设计图纸及规范要求
6.综合考虑高层建筑增加费、暗室增加费及其他增加费</t>
  </si>
  <si>
    <t>2.1.1.1.158</t>
  </si>
  <si>
    <t>030409002002</t>
  </si>
  <si>
    <t>1.名称:电力电缆
2.型号、规格:ZRB1-KVV-5*1.0
3.材质:铜芯
4.电压等级:1kV以下
5.其他:详见设计图纸及规范要求
6.综合考虑高层建筑增加费、暗室增加费及其他增加费</t>
  </si>
  <si>
    <t>2.1.1.1.159</t>
  </si>
  <si>
    <t>030409001030</t>
  </si>
  <si>
    <t>矿物绝缘电缆</t>
  </si>
  <si>
    <t>1.名称:矿物绝缘电力电缆
2.型号、规格:BTTRZ-3*4
3.材质:铜芯
4.电压等级:1kV以下
5.其他:详见设计图纸及规范要求
6.综合考虑高层建筑增加费、暗室增加费及其他增加费</t>
  </si>
  <si>
    <t>2.1.1.1.160</t>
  </si>
  <si>
    <t>030409001031</t>
  </si>
  <si>
    <t>1.名称:矿物绝缘电力电缆
2.型号、规格:BTTRZ-5*4
3.材质:铜芯4.电压等级:1kV以下
5.其他:详见设计图纸及规范要求
6.综合考虑高层建筑增加费、暗室增加费及其他增加费</t>
  </si>
  <si>
    <t>2.1.1.1.161</t>
  </si>
  <si>
    <t>030409001032</t>
  </si>
  <si>
    <t>1.名称:矿物绝缘电力电缆
2.型号、规格:BTTRZ-5*6
3.材质:铜芯
4.电压等级:1kV以下
5.其他:详见设计图纸及规范要求
6.综合考虑高层建筑增加费、暗室增加费及其他增加费</t>
  </si>
  <si>
    <t>2.1.1.1.162</t>
  </si>
  <si>
    <t>030409001033</t>
  </si>
  <si>
    <t>1.名称:矿物绝缘电力电缆
2.型号、规格:BTTRZ-5*10
3.材质:铜芯
4.电压等级:1kV以下
5.其他:详见设计图纸及规范要求
6.综合考虑高层建筑增加费、暗室增加费及其他增加费</t>
  </si>
  <si>
    <t>2.1.1.1.163</t>
  </si>
  <si>
    <t>030409001034</t>
  </si>
  <si>
    <t>1.名称:矿物绝缘电力电缆
2.型号、规格:BTTRZ-5*16
3.材质:铜芯
4.电压等级:1kV以下
5.其他:详见设计图纸及规范要求
6.综合考虑高层建筑增加费、暗室增加费及其他增加费</t>
  </si>
  <si>
    <t>2.1.1.1.164</t>
  </si>
  <si>
    <t>030409001035</t>
  </si>
  <si>
    <t>1.名称:矿物绝缘电力电缆
2.型号、规格:BTTRZ-4*25+1*16
3.材质:铜芯
4.电压等级:1kV以下
5.其他:详见设计图纸及规范要求
6.综合考虑高层建筑增加费、暗室增加费及其他增加费</t>
  </si>
  <si>
    <t>2.1.1.1.165</t>
  </si>
  <si>
    <t>030409001036</t>
  </si>
  <si>
    <t>1.名称:矿物绝缘电力电缆
2.型号、规格:BTTRZ-4*35+1*16
3.材质:铜芯
4.电压等级:1kV以下
5.其他:详见设计图纸及规范要求
6.综合考虑高层建筑增加费、暗室增加费及其他增加费</t>
  </si>
  <si>
    <t>2.1.1.1.166</t>
  </si>
  <si>
    <t>030409001037</t>
  </si>
  <si>
    <t>1.名称:矿物绝缘电力电缆
2.型号、规格:BTTRZ-4*50+1*25
3.材质:铜芯
4.电压等级:1kV以下
5.其他:详见设计图纸及规范要求
6.综合考虑高层建筑增加费、暗室增加费及其他增加费</t>
  </si>
  <si>
    <t>2.1.1.1.167</t>
  </si>
  <si>
    <t>030409001038</t>
  </si>
  <si>
    <t>1.名称:矿物绝缘电力电缆
2.型号、规格:BTTRZ-4*70+1*35
3.材质:铜芯
4.电压等级:1kV以下
5.其他:详见设计图纸及规范要求
6.综合考虑高层建筑增加费、暗室增加费及其他增加费</t>
  </si>
  <si>
    <t>2.1.1.1.168</t>
  </si>
  <si>
    <t>030409001039</t>
  </si>
  <si>
    <t>1.名称:矿物绝缘电力电缆
2.型号、规格:BTTRZ-4X95+1X50
3.材质:铜芯
4.电压等级:1kV以下
5.其他:详见设计图纸及规范要求
6.综合考虑高层建筑增加费、暗室增加费及其他增加费</t>
  </si>
  <si>
    <t>2.1.1.1.169</t>
  </si>
  <si>
    <t>030409001040</t>
  </si>
  <si>
    <t>1.名称:矿物绝缘电力电缆
2.型号、规格:BTTRZ-4X120+1X70
3.材质:铜芯
4.电压等级:1kV以下
5.其他:详见设计图纸及规范要求
6.综合考虑高层建筑增加费、暗室增加费及其他增加费</t>
  </si>
  <si>
    <t>2.1.1.1.170</t>
  </si>
  <si>
    <t>030409001041</t>
  </si>
  <si>
    <t>防水电缆</t>
  </si>
  <si>
    <t>1.名称:防水电缆
2.型号、规格:FS-YJY-4*2.5
3.材质:铜芯
4.电压等级:1kV以下
5.其他:详见设计图纸及规范要求
6.综合考虑高层建筑增加费、暗室增加费及其他增加费</t>
  </si>
  <si>
    <t>2.1.1.1.171</t>
  </si>
  <si>
    <t>030409001042</t>
  </si>
  <si>
    <t>1.名称:防水电缆
2.型号、规格:FS-KVV-4x1.5
3.材质:铜芯
4.电压等级:1kV以下
5.其他:详见设计图纸及规范要求
6.综合考虑高层建筑增加费、暗室增加费及其他增加费</t>
  </si>
  <si>
    <t>2.1.1.1.172</t>
  </si>
  <si>
    <t>030409003001</t>
  </si>
  <si>
    <t>电力电缆头</t>
  </si>
  <si>
    <t>1.名称:电力电缆头
2.规格:(截面mm2以下) 185
3.材质:铜
4.电压等级:1kV以下
5.其他:详见设计图纸及规范要求
6.综合考虑高层建筑增加费、暗室增加费及其他增加费</t>
  </si>
  <si>
    <t>包含但不限于剥铜护套、测绝缘、驱潮、终端密封、套热缩绝缘管、端子安装、接地等全部工作内容。</t>
  </si>
  <si>
    <t>2.1.1.1.173</t>
  </si>
  <si>
    <t>030409003002</t>
  </si>
  <si>
    <t>1.名称:电力电缆头
2.规格:(截面mm2以下) 120
3.材质:铜
4.电压等级:1kV以下
5.其他:详见设计图纸及规范要求
6.综合考虑高层建筑增加费、暗室增加费及其他增加费</t>
  </si>
  <si>
    <t>2.1.1.1.174</t>
  </si>
  <si>
    <t>030409003003</t>
  </si>
  <si>
    <t>1.名称:电力电缆头
2.规格:(截面mm2以下) 70
3.材质:铜
4.电压等级:1kV以下
5.其他:详见设计图纸及规范要求
6.综合考虑高层建筑增加费、暗室增加费及其他增加费</t>
  </si>
  <si>
    <t>2.1.1.1.175</t>
  </si>
  <si>
    <t>030409003004</t>
  </si>
  <si>
    <t>1.名称:电力电缆头
2.规格:(截面mm2以下) 35
3.材质:铜
4.电压等级:1kV以下
5.其他:详见设计图纸及规范要求
6.综合考虑高层建筑增加费、暗室增加费及其他增加费</t>
  </si>
  <si>
    <t>2.1.1.1.176</t>
  </si>
  <si>
    <t>030409003005</t>
  </si>
  <si>
    <t>1.名称:电力电缆头
2.规格:(截面mm2以下) 16
3.材质:铜
4.电压等级:1kV以下
5.其他:详见设计图纸及规范要求
6.综合考虑高层建筑增加费、暗室增加费及其他增加费</t>
  </si>
  <si>
    <t>2.1.1.1.177</t>
  </si>
  <si>
    <t>030409003006</t>
  </si>
  <si>
    <t>矿物绝缘电缆头</t>
  </si>
  <si>
    <t>1.名称:矿物绝缘电缆头 
2.规格:多芯(截面mm2以下) 4
3.材质:铜
4.电压等级:1kV以下
5.其他:详见设计图纸及规范要求
6.综合考虑高层建筑增加费、暗室增加费及其他增加费</t>
  </si>
  <si>
    <t>2.1.1.1.178</t>
  </si>
  <si>
    <t>030409003007</t>
  </si>
  <si>
    <t>1.名称:矿物绝缘电缆头 
2.规格:多芯(截面mm2以下) 10
3.材质:铜
4.电压等级:1kV以下
5.其他:详见设计图纸及规范要求
6.综合考虑高层建筑增加费、暗室增加费及其他增加费</t>
  </si>
  <si>
    <t>2.1.1.1.179</t>
  </si>
  <si>
    <t>030409003008</t>
  </si>
  <si>
    <t>1.名称:矿物绝缘电缆头 
2.规格:多芯(截面mm2以下) 35
3.材质:铜
4.电压等级:1kV以下
5.其他:详见设计图纸及规范要求
6.综合考虑高层建筑增加费、暗室增加费及其他增加费</t>
  </si>
  <si>
    <t>2.1.1.1.180</t>
  </si>
  <si>
    <t>030409003009</t>
  </si>
  <si>
    <t>1.名称:矿物绝缘电缆头 
2.规格:多芯(截面mm2以下) 70
3.材质:铜
4.电压等级:1kV以下
5.其他:详见设计图纸及规范要求
6.综合考虑高层建筑增加费、暗室增加费及其他增加费</t>
  </si>
  <si>
    <t>2.1.1.1.181</t>
  </si>
  <si>
    <t>030409003010</t>
  </si>
  <si>
    <t>1.名称:矿物绝缘电缆头 
2.规格:多芯(截面mm2以下) 120
3.材质:铜
4.电压等级:1kV以下
5.其他:详见设计图纸及规范要求
6.综合考虑高层建筑增加费、暗室增加费及其他增加费</t>
  </si>
  <si>
    <t>2.1.1.1.182</t>
  </si>
  <si>
    <t>030412001001</t>
  </si>
  <si>
    <t>配管</t>
  </si>
  <si>
    <t>1.名称:塑料电线管
2.型号、规格:PC20
3.配置形式:综合考虑
4.其他:详见设计图纸及规范要求
5.综合考虑高层建筑增加费、暗室增加费及其他增加费</t>
  </si>
  <si>
    <t>包含但不限于测位、划线、锯管、套丝、弯管、沟槽修整、配管、接地、穿引线、补漆等全部工作内容。</t>
  </si>
  <si>
    <t>2.1.1.1.183</t>
  </si>
  <si>
    <t>030412001002</t>
  </si>
  <si>
    <t>1.名称:塑料电线管
2.型号、规格:PC25
3.配置形式:综合考虑
4.其他:详见设计图纸及规范要求
5.综合考虑高层建筑增加费、暗室增加费及其他增加费</t>
  </si>
  <si>
    <t>2.1.1.1.184</t>
  </si>
  <si>
    <t>030412001003</t>
  </si>
  <si>
    <t>1.名称:塑料电线管
2.型号、规格:PC32
3.配置形式:综合考虑
4.其他:详见设计图纸及规范要求
5.综合考虑高层建筑增加费、暗室增加费及其他增加费</t>
  </si>
  <si>
    <t>2.1.1.1.185</t>
  </si>
  <si>
    <t>030412001004</t>
  </si>
  <si>
    <t>1.名称:塑料电线管
2.型号、规格:PC40
3.配置形式:综合考虑
4.其他:详见设计图纸及规范要求
5.综合考虑高层建筑增加费、暗室增加费及其他增加费</t>
  </si>
  <si>
    <t>2.1.1.1.186</t>
  </si>
  <si>
    <t>030412001005</t>
  </si>
  <si>
    <t>1.名称:塑料电线管
2.型号、规格:PC50
3.配置形式:综合考虑
4.其他:详见设计图纸及规范要求
5.综合考虑高层建筑增加费、暗室增加费及其他增加费</t>
  </si>
  <si>
    <t>2.1.1.1.187</t>
  </si>
  <si>
    <t>030412001006</t>
  </si>
  <si>
    <t>1.名称:镀锌电线管
2.型号、规格:JDG20
3.配置形式:综合考虑
4.其他:详见设计图纸及规范要求
5.综合考虑高层建筑增加费、暗室增加费及其他增加费</t>
  </si>
  <si>
    <t>2.1.1.1.188</t>
  </si>
  <si>
    <t>030412001007</t>
  </si>
  <si>
    <t>1.名称:镀锌电线管
2.型号、规格:JDG25
3.配置形式:综合考虑
4.其他:详见设计图纸及规范要求
5.综合考虑高层建筑增加费、暗室增加费及其他增加费</t>
  </si>
  <si>
    <t>2.1.1.1.189</t>
  </si>
  <si>
    <t>030412001008</t>
  </si>
  <si>
    <t>1.名称:镀锌电线管
2.型号、规格:JDG32
3.配置形式:综合考虑
4.其他:详见设计图纸及规范要求
5.综合考虑高层建筑增加费、暗室增加费及其他增加费</t>
  </si>
  <si>
    <t>2.1.1.1.190</t>
  </si>
  <si>
    <t>030412001009</t>
  </si>
  <si>
    <t>1.名称:镀锌电线管
2.型号、规格:JDG40
3.配置形式:综合考虑
4.其他:详见设计图纸及规范要求
5.综合考虑高层建筑增加费、暗室增加费及其他增加费</t>
  </si>
  <si>
    <t>2.1.1.1.191</t>
  </si>
  <si>
    <t>030412001010</t>
  </si>
  <si>
    <t>1.名称:镀锌电线管
2.型号、规格:JDG50
3.配置形式:综合考虑
4.其他:详见设计图纸及规范要求
5.综合考虑高层建筑增加费、暗室增加费及其他增加费</t>
  </si>
  <si>
    <t>2.1.1.1.192</t>
  </si>
  <si>
    <t>030412001011</t>
  </si>
  <si>
    <t>1.名称:镀锌电线管
2.型号、规格:JDG100
3.配置形式:综合考虑
4.其他:详见设计图纸及规范要求
5.综合考虑高层建筑增加费、暗室增加费及其他增加费</t>
  </si>
  <si>
    <t>2.1.1.1.193</t>
  </si>
  <si>
    <t>030412001012</t>
  </si>
  <si>
    <t>1.名称:镀锌钢管
2.型号、规格:SC20
3.配置形式:综合考虑
4.其他:详见设计图纸及规范要求
5.综合考虑高层建筑增加费、暗室增加费及其他增加费</t>
  </si>
  <si>
    <t>2.1.1.1.194</t>
  </si>
  <si>
    <t>030412001013</t>
  </si>
  <si>
    <t>1.名称:镀锌钢管
2.型号、规格:SC25
3.配置形式:综合考虑
4.其他:详见设计图纸及规范要求
5.综合考虑高层建筑增加费、暗室增加费及其他增加费</t>
  </si>
  <si>
    <t>2.1.1.1.195</t>
  </si>
  <si>
    <t>030412001014</t>
  </si>
  <si>
    <t>1.名称:镀锌钢管
2.型号、规格:SC32
3.配置形式:综合考虑
4.其他:详见设计图纸及规范要求
5.综合考虑高层建筑增加费、暗室增加费及其他增加费</t>
  </si>
  <si>
    <t>2.1.1.1.196</t>
  </si>
  <si>
    <t>030412001015</t>
  </si>
  <si>
    <t>1.名称:镀锌钢管
2.型号、规格:SC40
3.配置形式:综合考虑
4.其他:详见设计图纸及规范要求
5.综合考虑高层建筑增加费、暗室增加费及其他增加费</t>
  </si>
  <si>
    <t>2.1.1.1.197</t>
  </si>
  <si>
    <t>031301001001</t>
  </si>
  <si>
    <t>凿(压)槽及修复</t>
  </si>
  <si>
    <t>1.名称:凿(压)槽及修复
2.凿槽类型:综合考虑
3.填充(恢复)方式:综合考虑
4.其他:详见设计图纸及规范要求
5.综合考虑高层建筑增加费、暗室增加费及其他增加费</t>
  </si>
  <si>
    <t>包含但不限于量尺寸、放线、凿槽、刨沟、清理、修复等全部工作内容。</t>
  </si>
  <si>
    <t>2.1.1.1.198</t>
  </si>
  <si>
    <t>080707013001</t>
  </si>
  <si>
    <t>防火封堵</t>
  </si>
  <si>
    <t>1.名称:防火封堵
2.其他:详见设计图纸及规范要求
3.综合考虑高层建筑增加费、暗室增加费及其他增加费</t>
  </si>
  <si>
    <t>包含但不限于清扫、堵洞、清理等全部工作内容。</t>
  </si>
  <si>
    <t>2.1.1.1.199</t>
  </si>
  <si>
    <t>031301003001</t>
  </si>
  <si>
    <t>刚性防水套管</t>
  </si>
  <si>
    <t>1.名称：刚性防水套管
2.规格：SC50
3.其他详见图纸、设计说明和相关规范
4.综合考虑高层建筑增加费、暗室增加费及其他增加费</t>
  </si>
  <si>
    <t>包含但不限于切割,组对,焊接,车制,刷防锈漆，就位,安装,加填料等全部工作内容。</t>
  </si>
  <si>
    <t>2.1.1.1.200</t>
  </si>
  <si>
    <t>031301003002</t>
  </si>
  <si>
    <t>人防套管</t>
  </si>
  <si>
    <t>1.名称：人防套管
2.规格：φ150
3.其他详见图纸、设计说明和相关规范
4.综合考虑高层建筑增加费、暗室增加费及其他增加费</t>
  </si>
  <si>
    <t>2.1.1.1.201</t>
  </si>
  <si>
    <t>031301003003</t>
  </si>
  <si>
    <t>1.名称：人防套管
2.规格：φ100
3.其他详见图纸、设计说明和相关规范
4.综合考虑高层建筑增加费、暗室增加费及其他增加费</t>
  </si>
  <si>
    <t>2.1.1.1.202</t>
  </si>
  <si>
    <t>031301003004</t>
  </si>
  <si>
    <t>1.名称：人防套管
2.规格：φ80
3.其他详见图纸、设计说明和相关规范
4.综合考虑高层建筑增加费、暗室增加费及其他增加费</t>
  </si>
  <si>
    <t>2.1.1.1.203</t>
  </si>
  <si>
    <t>031301003005</t>
  </si>
  <si>
    <t>1.名称：人防套管
2.规格：φ50
3.其他详见图纸、设计说明和相关规范
4.综合考虑高层建筑增加费、暗室增加费及其他增加费</t>
  </si>
  <si>
    <t>2.1.1.1.204</t>
  </si>
  <si>
    <t>031301003006</t>
  </si>
  <si>
    <t>1.名称：人防套管
2.规格：φ32
3.其他详见图纸、设计说明和相关规范
4.综合考虑高层建筑增加费、暗室增加费及其他增加费</t>
  </si>
  <si>
    <t>2.1.1.1.205</t>
  </si>
  <si>
    <t>030416006001</t>
  </si>
  <si>
    <t>输配电装置系统</t>
  </si>
  <si>
    <t>1.名称:送配电装置系统调试
2.电压(KV):1kV以下
3.其他:详见设计图纸及规范要求
4.综合考虑高层建筑增加费、暗室增加费及其他增加费</t>
  </si>
  <si>
    <t>系统</t>
  </si>
  <si>
    <t>以系统为单位计量，按设计图示数量计算。</t>
  </si>
  <si>
    <t>包括但不限于送配电装置系统调试、报告编写等全部工作内容。</t>
  </si>
  <si>
    <t>2.1.1.1.206</t>
  </si>
  <si>
    <t>030416006002</t>
  </si>
  <si>
    <t>自动投入装置调试</t>
  </si>
  <si>
    <t>1.名称:自动投入装置调试
2.其他:详见设计图纸及规范要求
3.综合考虑高层建筑增加费、暗室增加费及其他增加费</t>
  </si>
  <si>
    <t>包括但不限于自动投入装置调试、报告编写等全部工作内容。</t>
  </si>
  <si>
    <t>2.1.1.2</t>
  </si>
  <si>
    <t>防雷系统</t>
  </si>
  <si>
    <t>2.1.1.2.1</t>
  </si>
  <si>
    <t>030410006001</t>
  </si>
  <si>
    <t>接闪杆</t>
  </si>
  <si>
    <t>1.名称:接闪杆
2.其他:详见设计图纸及规范要求
3.综合考虑高层建筑增加费、暗室增加费及其他增加费</t>
  </si>
  <si>
    <t>根</t>
  </si>
  <si>
    <t>以根为单位计量，按设计图示数量计算。</t>
  </si>
  <si>
    <t>包括但不限于针尖针体加工、挂锡、校正、组焊、刷漆、安装固定、补漆等全部工作内容。</t>
  </si>
  <si>
    <t>2.1.1.2.2</t>
  </si>
  <si>
    <t>030410005001</t>
  </si>
  <si>
    <t>接闪带</t>
  </si>
  <si>
    <t>1.名称:接闪带
2.材质:φ12热镀锌圆钢
3.安装形式:屋顶明敷
4.其他:详见设计图纸及规范要求
5.综合考虑高层建筑增加费、暗室增加费及其他增加费</t>
  </si>
  <si>
    <t>包括但不限于测位、打眼、埋卡子、焊接、固定、补漆等全部工作内容。</t>
  </si>
  <si>
    <t>2.1.1.2.3</t>
  </si>
  <si>
    <t>030410005002</t>
  </si>
  <si>
    <t>1.名称:接闪带
2.材质:利用楼板钢筋
3.安装形式:屋顶暗敷
4.其他:详见设计图纸及规范要求
5.综合考虑高层建筑增加费、暗室增加费及其他增加费</t>
  </si>
  <si>
    <t>2.1.1.2.4</t>
  </si>
  <si>
    <t>030410007001</t>
  </si>
  <si>
    <t>辅助等电位端子箱</t>
  </si>
  <si>
    <t>1.名称:辅助等电位端子箱
2.其他:详见设计图纸及规范要求
3.综合考虑高层建筑增加费、暗室增加费及其他增加费</t>
  </si>
  <si>
    <t>包括但不限于开箱、检查、安装、校线、压焊端子、接线、补漆、接地等全部工作内容。</t>
  </si>
  <si>
    <t>2.1.1.2.5</t>
  </si>
  <si>
    <t>030410007002</t>
  </si>
  <si>
    <t>总等电位联结箱</t>
  </si>
  <si>
    <t>1.名称:总等电位联结箱
2.其他:详见设计图纸及规范要求
3.综合考虑高层建筑增加费、暗室增加费及其他增加费</t>
  </si>
  <si>
    <t>2.1.1.2.6</t>
  </si>
  <si>
    <t>030410002001</t>
  </si>
  <si>
    <t>接地母线</t>
  </si>
  <si>
    <t>1.名称:接地母线
2.材质:40*4镀锌扁钢
3.其他:详见设计图纸及规范要求
4.综合考虑高层建筑增加费、暗室增加费及其他增加费</t>
  </si>
  <si>
    <t>包含但不限于接地线平直、下料、测位、打眼、埋卡子、煨弯、敷设、焊接、补漆等全部工作内容。</t>
  </si>
  <si>
    <t>2.1.1.2.7</t>
  </si>
  <si>
    <t>030410002002</t>
  </si>
  <si>
    <t>1.名称:接地母线
2.材质:25*4镀锌扁钢
3.其他:详见设计图纸及规范要求
4.综合考虑高层建筑增加费、暗室增加费及其他增加费</t>
  </si>
  <si>
    <t>2.1.1.2.8</t>
  </si>
  <si>
    <t>030410002003</t>
  </si>
  <si>
    <t>1.名称:接地母线
2.材质:φ10热镀锌圆钢
3.其他:详见设计图纸及规范要求
4.综合考虑高层建筑增加费、暗室增加费及其他增加费</t>
  </si>
  <si>
    <t>2.1.1.2.9</t>
  </si>
  <si>
    <t>030410002004</t>
  </si>
  <si>
    <t>1.名称:接地母线
2.材质:利用结构主筋
3.其他:详见设计图纸及规范要求
4.综合考虑高层建筑增加费、暗室增加费及其他增加费</t>
  </si>
  <si>
    <t>2.1.1.2.10</t>
  </si>
  <si>
    <t>030410001001</t>
  </si>
  <si>
    <t>接地极</t>
  </si>
  <si>
    <t>1.名称:接地极
2.材质:镀锌角钢
3.其他:详见设计图纸及规范要求
4.综合考虑高层建筑增加费、暗室增加费及其他增加费</t>
  </si>
  <si>
    <t>包含但不限于下料尖端及加固帽加工、接地极打入地下及埋设、焊接、补漆等全部工作内容。</t>
  </si>
  <si>
    <t>2.1.1.2.11</t>
  </si>
  <si>
    <t>030410003001</t>
  </si>
  <si>
    <t>引下线</t>
  </si>
  <si>
    <t>1.名称:避雷引下线
2.安装形式:结构柱或剪力墙内靠外侧主钢筋由基础焊连至天面。
3.其他:详见设计图纸及规范要求
4.综合考虑高层建筑增加费、暗室增加费及其他增加费</t>
  </si>
  <si>
    <t>包括但不限于测位、固定、焊接等全部工作内容。</t>
  </si>
  <si>
    <t>2.1.1.2.12</t>
  </si>
  <si>
    <t>030416027001</t>
  </si>
  <si>
    <t>接地装置</t>
  </si>
  <si>
    <t>1.名称:接地装置调试
2.其他:详见设计图纸及规范要求
3.综合考虑高层建筑增加费、暗室增加费及其他增加费</t>
  </si>
  <si>
    <t>包括但不限于接地网系统调试、报告编写等全部工作内容。</t>
  </si>
  <si>
    <t>2.1.2</t>
  </si>
  <si>
    <t>高低压及配套电气</t>
  </si>
  <si>
    <t>2.1.2.1</t>
  </si>
  <si>
    <t>电房照明工程</t>
  </si>
  <si>
    <t>2.1.2.1.1</t>
  </si>
  <si>
    <t>030413003007</t>
  </si>
  <si>
    <t>单管LED壁式灯（带蓄电池）</t>
  </si>
  <si>
    <t>1.名称:单管壁式灯（带蓄电池）
2.型号、规格:1*18w，&gt;1620lm LED光源,带蓄电池
3.安装形式:壁装
4.其他:详见设计图纸及规范要求
5.综合考虑高层建筑增加费、暗室增加费及其他增加费</t>
  </si>
  <si>
    <t>2.1.2.1.2</t>
  </si>
  <si>
    <t>030413003008</t>
  </si>
  <si>
    <t>单管LED灯（带蓄电池）</t>
  </si>
  <si>
    <t>1.名称:单管LED灯（带蓄电池）
2.型号、规格:1*18w，&gt;1620lm LED光源，带蓄电池
3.安装形式:壁装
4.其他:详见设计图纸及规范要求
5.综合考虑高层建筑增加费、暗室增加费及其他增加费</t>
  </si>
  <si>
    <t>2.1.2.1.3</t>
  </si>
  <si>
    <t>030412006003</t>
  </si>
  <si>
    <t>2.1.2.1.4</t>
  </si>
  <si>
    <t>030413013006</t>
  </si>
  <si>
    <t>2.1.2.1.5</t>
  </si>
  <si>
    <t>030413013007</t>
  </si>
  <si>
    <t>三联单控开关</t>
  </si>
  <si>
    <t>1.名称:三联单控开关
2.规格:250V、10A
3.安装方式:综合考虑
4.其他:详见设计图纸及规范要求
5.综合考虑高层建筑增加费、暗室增加费及其他增加费</t>
  </si>
  <si>
    <t>2.1.2.1.6</t>
  </si>
  <si>
    <t>030413014003</t>
  </si>
  <si>
    <t>2.1.2.1.7</t>
  </si>
  <si>
    <t>030413014004</t>
  </si>
  <si>
    <t>2.1.2.1.8</t>
  </si>
  <si>
    <t>030412004011</t>
  </si>
  <si>
    <t>2.1.2.1.9</t>
  </si>
  <si>
    <t>030412004012</t>
  </si>
  <si>
    <t>2.1.2.1.10</t>
  </si>
  <si>
    <t>030409001043</t>
  </si>
  <si>
    <t>2.1.2.1.11</t>
  </si>
  <si>
    <t>030409003011</t>
  </si>
  <si>
    <t>2.1.2.1.12</t>
  </si>
  <si>
    <t>030412001016</t>
  </si>
  <si>
    <t>2.1.2.1.13</t>
  </si>
  <si>
    <t>030412001017</t>
  </si>
  <si>
    <t>2.1.2.1.14</t>
  </si>
  <si>
    <t>031301001002</t>
  </si>
  <si>
    <t>2.1.2.1.15</t>
  </si>
  <si>
    <t>080707013002</t>
  </si>
  <si>
    <t>2.1.2.2</t>
  </si>
  <si>
    <t>电房防雷接地</t>
  </si>
  <si>
    <t>2.1.2.2.1</t>
  </si>
  <si>
    <t>030410002005</t>
  </si>
  <si>
    <t>2.1.2.2.2</t>
  </si>
  <si>
    <t>030410003002</t>
  </si>
  <si>
    <t>2.1.2.3</t>
  </si>
  <si>
    <t>高低压工程</t>
  </si>
  <si>
    <t>2.1.2.3.1</t>
  </si>
  <si>
    <t>030402010001</t>
  </si>
  <si>
    <t>低压开关柜</t>
  </si>
  <si>
    <t>1.名称:低压配电柜1-D01
2.规格：1000*1000*2200
3.安装方式:落地安装
4.包含基础的制作与安装
5.其他:详见设计图纸及规范要求
6.综合考虑高层建筑增加费、暗室增加费及其他增加费</t>
  </si>
  <si>
    <t>包括但不限于开箱、检查、安装、附件拆装、盘内整理及一次校线、接线、接地、补漆等全部工作内容。</t>
  </si>
  <si>
    <t>2.1.2.3.2</t>
  </si>
  <si>
    <t>030402010002</t>
  </si>
  <si>
    <t>1.名称:低压配电柜1-D02
2.规格：1000*1000*2200
3.安装方式:落地安装
4.包含基础的制作与安装
5.其他:详见设计图纸及规范要求
6.综合考虑高层建筑增加费、暗室增加费及其他增加费</t>
  </si>
  <si>
    <t>2.1.2.3.3</t>
  </si>
  <si>
    <t>030402010003</t>
  </si>
  <si>
    <t>1.名称:低压配电柜1-D03
2.规格：1000*1000*2200
3.安装方式:落地安装
4.包含基础的制作与安装
5.其他:详见设计图纸及规范要求
6.综合考虑高层建筑增加费、暗室增加费及其他增加费</t>
  </si>
  <si>
    <t>2.1.2.3.4</t>
  </si>
  <si>
    <t>030402010004</t>
  </si>
  <si>
    <t>1.名称:低压配电柜1-D04
2.规格：1000*1000*2200
3.安装方式:落地安装
4.包含基础的制作与安装
5.其他:详见设计图纸及规范要求
6.综合考虑高层建筑增加费、暗室增加费及其他增加费</t>
  </si>
  <si>
    <t>2.1.2.3.5</t>
  </si>
  <si>
    <t>030402010005</t>
  </si>
  <si>
    <t>1.名称:低压配电柜1-D05
2.规格：1000*1000*2200
3.安装方式:落地安装
4.包含基础的制作与安装
5.其他:详见设计图纸及规范要求
6.综合考虑高层建筑增加费、暗室增加费及其他增加费</t>
  </si>
  <si>
    <t>2.1.2.3.6</t>
  </si>
  <si>
    <t>030402010006</t>
  </si>
  <si>
    <t>1.名称:低压配电柜1-D06
2.规格：1000*1000*2200
3.安装方式:落地安装
4.包含基础的制作与安装
5.其他:详见设计图纸及规范要求
6.综合考虑高层建筑增加费、暗室增加费及其他增加费</t>
  </si>
  <si>
    <t>2.1.2.3.7</t>
  </si>
  <si>
    <t>030402010007</t>
  </si>
  <si>
    <t>1.名称:低压配电柜1-D07
2.规格：1000*1000*2200
3.安装方式:落地安装
4.包含基础的制作与安装
5.其他:详见设计图纸及规范要求
6.综合考虑高层建筑增加费、暗室增加费及其他增加费</t>
  </si>
  <si>
    <t>2.1.2.3.8</t>
  </si>
  <si>
    <t>030402010008</t>
  </si>
  <si>
    <t>1.名称:低压配电柜1-D08
2.规格：1000*1000*2200
3.安装方式:落地安装
4.包含基础的制作与安装
5.其他:详见设计图纸及规范要求
6.综合考虑高层建筑增加费、暗室增加费及其他增加费</t>
  </si>
  <si>
    <t>2.1.2.3.9</t>
  </si>
  <si>
    <t>030402010009</t>
  </si>
  <si>
    <t>1.名称:低压配电柜1-D09
2.规格：1000*1000*2200
3.安装方式:落地安装
4.包含基础的制作与安装
5.其他:详见设计图纸及规范要求
6.综合考虑高层建筑增加费、暗室增加费及其他增加费</t>
  </si>
  <si>
    <t>2.1.2.3.10</t>
  </si>
  <si>
    <t>030402010010</t>
  </si>
  <si>
    <t>1.名称:低压配电柜2-D01
2.规格：1000*1000*2200
3.安装方式:落地安装
4.包含基础的制作与安装
5.其他:详见设计图纸及规范要求
6.综合考虑高层建筑增加费、暗室增加费及其他增加费</t>
  </si>
  <si>
    <t>2.1.2.3.11</t>
  </si>
  <si>
    <t>030402010011</t>
  </si>
  <si>
    <t>1.名称:低压配电柜2-D02
2.规格：1000*1000*2200
3.安装方式:落地安装
4.包含基础的制作与安装
5.其他:详见设计图纸及规范要求
6.综合考虑高层建筑增加费、暗室增加费及其他增加费</t>
  </si>
  <si>
    <t>2.1.2.3.12</t>
  </si>
  <si>
    <t>030402010012</t>
  </si>
  <si>
    <t>1.名称:低压配电柜2-D03
2.规格：1000*1000*2200
3.安装方式:落地安装
4.包含基础的制作与安装
5.其他:详见设计图纸及规范要求
6.综合考虑高层建筑增加费、暗室增加费及其他增加费</t>
  </si>
  <si>
    <t>2.1.2.3.13</t>
  </si>
  <si>
    <t>030402010013</t>
  </si>
  <si>
    <t>1.名称:低压配电柜2-D04
2.规格：1000*1000*2200
3.安装方式:落地安装
4.包含基础的制作与安装
5.其他:详见设计图纸及规范要求
6.综合考虑高层建筑增加费、暗室增加费及其他增加费</t>
  </si>
  <si>
    <t>2.1.2.3.14</t>
  </si>
  <si>
    <t>030402010014</t>
  </si>
  <si>
    <t>1.名称:低压配电柜2-D05
2.规格：1000*1000*2200
3.安装方式:落地安装
4.包含基础的制作与安装
5.其他:详见设计图纸及规范要求
6.综合考虑高层建筑增加费、暗室增加费及其他增加费</t>
  </si>
  <si>
    <t>2.1.2.3.15</t>
  </si>
  <si>
    <t>030402010015</t>
  </si>
  <si>
    <t>1.名称:低压配电柜2-D06
2.规格：1000*1000*2200
3.安装方式:落地安装
4.包含基础的制作与安装
5.其他:详见设计图纸及规范要求
6.综合考虑高层建筑增加费、暗室增加费及其他增加费</t>
  </si>
  <si>
    <t>2.1.2.3.16</t>
  </si>
  <si>
    <t>030402010016</t>
  </si>
  <si>
    <t>1.名称:低压配电柜2-D07
2.规格：1000*1000*2200
3.安装方式:落地安装
4.包含基础的制作与安装
5.其他:详见设计图纸及规范要求
6.综合考虑高层建筑增加费、暗室增加费及其他增加费</t>
  </si>
  <si>
    <t>2.1.2.3.17</t>
  </si>
  <si>
    <t>030402010017</t>
  </si>
  <si>
    <t>1.名称:低压配电柜2-D08
2.规格：1000*1000*2200
3.安装方式:落地安装
4.包含基础的制作与安装
5.其他:详见设计图纸及规范要求
6.综合考虑高层建筑增加费、暗室增加费及其他增加费</t>
  </si>
  <si>
    <t>2.1.2.3.18</t>
  </si>
  <si>
    <t>030402010018</t>
  </si>
  <si>
    <t>1.名称:低压配电柜2-D09
2.规格：1000*1000*2200
3.安装方式:落地安装
4.包含基础的制作与安装
5.其他:详见设计图纸及规范要求
6.综合考虑高层建筑增加费、暗室增加费及其他增加费</t>
  </si>
  <si>
    <t>2.1.2.3.19</t>
  </si>
  <si>
    <t>030402010019</t>
  </si>
  <si>
    <t>1.名称:低压配电柜2-D010
2.规格：1000*1000*2200
3.安装方式:落地安装
4.包含基础的制作与安装
5.其他:详见设计图纸及规范要求
6.综合考虑高层建筑增加费、暗室增加费及其他增加费</t>
  </si>
  <si>
    <t>2.1.2.3.20</t>
  </si>
  <si>
    <t>030402009001</t>
  </si>
  <si>
    <t>高压开关柜</t>
  </si>
  <si>
    <t>1.名称:高压配电柜G01
2.规格：800*1500*2300
3.安装方式:落地安装
4.包含基础的制作与安装
5.其他:详见设计图纸及规范要求
6.综合考虑高层建筑增加费、暗室增加费及其他增加费</t>
  </si>
  <si>
    <t>包括但不限于开箱检查、安装固定、柜间连接、放注油、联锁装置及导电接触面的检查调整、附件的拆装、接地等全部工作内容。</t>
  </si>
  <si>
    <t>2.1.2.3.21</t>
  </si>
  <si>
    <t>030402009002</t>
  </si>
  <si>
    <t>1.名称:高压配电柜G02
2.规格：800*1500*2300
3.安装方式:落地安装
4.包含基础的制作与安装
5.其他:详见设计图纸及规范要求
6.综合考虑高层建筑增加费、暗室增加费及其他增加费</t>
  </si>
  <si>
    <t>2.1.2.3.22</t>
  </si>
  <si>
    <t>030402009003</t>
  </si>
  <si>
    <t>1.名称:高压配电柜G03
2.规格：800*1500*2300
3.安装方式:落地安装
4.包含基础的制作与安装
5.其他:详见设计图纸及规范要求
6.综合考虑高层建筑增加费、暗室增加费及其他增加费</t>
  </si>
  <si>
    <t>2.1.2.3.23</t>
  </si>
  <si>
    <t>030402009004</t>
  </si>
  <si>
    <t>1.名称:高压配电柜G04
2.规格：800*1500*2300
3.安装方式:落地安装
4.包含基础的制作与安装
5.其他:详见设计图纸及规范要求
6.综合考虑高层建筑增加费、暗室增加费及其他增加费</t>
  </si>
  <si>
    <t>2.1.2.3.24</t>
  </si>
  <si>
    <t>030402009005</t>
  </si>
  <si>
    <t>1.名称:高压配电柜G05
2.规格：800*1500*2300
3.安装方式:落地安装
4.包含基础的制作与安装
5.其他:详见设计图纸及规范要求
6.综合考虑高层建筑增加费、暗室增加费及其他增加费</t>
  </si>
  <si>
    <t>2.1.2.3.25</t>
  </si>
  <si>
    <t>030402009006</t>
  </si>
  <si>
    <t>1.名称:高压配电柜G06
2.规格：800*1500*2300
3.安装方式:落地安装
4.包含基础的制作与安装
5.其他:详见设计图纸及规范要求
6.综合考虑高层建筑增加费、暗室增加费及其他增加费</t>
  </si>
  <si>
    <t>2.1.2.3.26</t>
  </si>
  <si>
    <t>030401002001</t>
  </si>
  <si>
    <t>干式变压器</t>
  </si>
  <si>
    <t>1.名称:变压器
2.规格:SC(B)14-2000kVA，10 ±2x2.5%/0.4kV，D,yn11;Uk=6%
3.安装方式:落地安装
4.C25砼基础
5.其他:详见设计图纸及规范要求
6.综合考虑高层建筑增加费、暗室增加费及其他增加费</t>
  </si>
  <si>
    <t>包括但不限于开箱检查、本体就位、垫铁及止轮器制作、安装、附件安装、接地、补漆、配合电气试验等全部工作内容。</t>
  </si>
  <si>
    <t>2.1.2.3.27</t>
  </si>
  <si>
    <t>030409001044</t>
  </si>
  <si>
    <t>1.名称:电力电缆
2.型号、规格: ZRCN-YJV22-8.7/15kV-3*95
3.材质:铜芯
4.其他:详见设计图纸及规范要求
5.综合考虑高层建筑增加费、暗室增加费及其他增加费</t>
  </si>
  <si>
    <t>2.1.2.3.28</t>
  </si>
  <si>
    <t>030409001045</t>
  </si>
  <si>
    <t>1.名称:电力电缆
2.型号、规格:YJV22-8.7/15kV-3x240
3.材质:铜芯
4.其他:详见设计图纸及规范要求
5.综合考虑高层建筑增加费、暗室增加费及其他增加费</t>
  </si>
  <si>
    <t>2.1.2.3.29</t>
  </si>
  <si>
    <t>030409003012</t>
  </si>
  <si>
    <t>1.名称:电力电缆头
2.型号、规格:YJV22-8.7/15kV-3x95
3.材质:铜
4.其他:详见设计图纸及规范要求
5.综合考虑高层建筑增加费、暗室增加费及其他增加费</t>
  </si>
  <si>
    <t>2.1.2.3.30</t>
  </si>
  <si>
    <t>030409003013</t>
  </si>
  <si>
    <t>1.名称:电力电缆头
2.型号、规格:YJV22-8.7/15kV-3x240
3.材质:铜
4.其他:详见设计图纸及规范要求
5.综合考虑高层建筑增加费、暗室增加费及其他增加费</t>
  </si>
  <si>
    <t>2.1.2.3.31</t>
  </si>
  <si>
    <t>030403003001</t>
  </si>
  <si>
    <t>槽形母线</t>
  </si>
  <si>
    <t>1.名称:母线槽
2.型号:2500A/4P
3.其他:详见设计图纸及规范要求
4.综合考虑高层建筑增加费、暗室增加费及其他增加费</t>
  </si>
  <si>
    <t>包括但不限于开箱检查、接头清洗处理、绝缘测试、吊装就位、母线槽连接、配件连接、固定、接地、补漆等全部工作内容。</t>
  </si>
  <si>
    <t>2.1.2.3.32</t>
  </si>
  <si>
    <t>030403003002</t>
  </si>
  <si>
    <t>1.名称:母线槽
2.型号:4000A/4P
3.其他:详见设计图纸及规范要求
4.综合考虑高层建筑增加费、暗室增加费及其他增加费</t>
  </si>
  <si>
    <t>2.1.2.3.33</t>
  </si>
  <si>
    <t>030403007001</t>
  </si>
  <si>
    <t>始端箱</t>
  </si>
  <si>
    <t>1.名称:母线始端箱
2.型号:2500A/4P
3.其他:详见设计图纸及规范要求
4.综合考虑高层建筑增加费、暗室增加费及其他增加费</t>
  </si>
  <si>
    <t>包括但不限于开箱、检查、接头清洗处理、绝缘测试、吊装就位、线槽连接、箱体安装、配件连接、接地、补漆等全部工作内容。</t>
  </si>
  <si>
    <t>2.1.2.3.34</t>
  </si>
  <si>
    <t>030403007002</t>
  </si>
  <si>
    <t>1.名称:母线始端箱
2.型号:4000A/4P
3.其他:详见设计图纸及规范要求
4.综合考虑高层建筑增加费、暗室增加费及其他增加费</t>
  </si>
  <si>
    <t>2.1.2.3.35</t>
  </si>
  <si>
    <t>031301005002</t>
  </si>
  <si>
    <t>母线槽支架</t>
  </si>
  <si>
    <t>1.名称:母线槽支架
2.材质:型钢
3.规格:综合考虑
4.油漆品种:红丹防锈漆、调和漆各两遍
5.除锈级别:轻锈
6.其他:详见设计图纸及规范要求
7.综合考虑高层建筑增加费、暗室增加费及其他增加费</t>
  </si>
  <si>
    <t>2.1.2.3.36</t>
  </si>
  <si>
    <t>030416028001</t>
  </si>
  <si>
    <t>电缆试验</t>
  </si>
  <si>
    <t>1.名称:电缆试验 10KV电缆局放试验
2.电压等级(kV):10kV
3.其他:详见设计图纸及规范要求
4.综合考虑高层建筑增加费、暗室增加费及其他增加费</t>
  </si>
  <si>
    <t>包含但不限于局放试验、电缆临时固定、试验、电缆故障测试。试验设备移运及布置、接电及布线,电缆试验、试验后复位等全部工作内容。</t>
  </si>
  <si>
    <t>2.1.2.3.37</t>
  </si>
  <si>
    <t>030416028002</t>
  </si>
  <si>
    <t>1.名称:电缆试验 10KV电缆交流耐压试验
2.电压等级(kV):10KV
3.其他:详见设计图纸及规范要求
4.综合考虑高层建筑增加费、暗室增加费及其他增加费</t>
  </si>
  <si>
    <t>包含但不限于耐压试验、电缆临时固定、试验、电缆故障测试。试验设备移运及布置、接电及布线,电缆试验、试验后复位等全部工作内容。</t>
  </si>
  <si>
    <t>2.1.2.3.38</t>
  </si>
  <si>
    <t>030416005001</t>
  </si>
  <si>
    <t>电力变压器系统调试</t>
  </si>
  <si>
    <t>1.名称:电力变压器系统调试
2.其他:详见设计图纸及规范要求
3.综合考虑高层建筑增加费、暗室增加费及其他增加费</t>
  </si>
  <si>
    <t>包括但不限于电力变压器系统调试、报告编写等全部工作内容。</t>
  </si>
  <si>
    <t>2.1.2.3.39</t>
  </si>
  <si>
    <t>030416006003</t>
  </si>
  <si>
    <t>1.名称:10kV送配电装置系统调试
2.其他:详见设计图纸及规范要求
3.综合考虑高层建筑增加费、暗室增加费及其他增加费</t>
  </si>
  <si>
    <t>2.1.2.3.40</t>
  </si>
  <si>
    <t>030416007001</t>
  </si>
  <si>
    <t>母线调试</t>
  </si>
  <si>
    <t>1.名称:母线调试
2.电压等级(kV):10KV以下
3.其他:详见设计图纸及规范要求
4.综合考虑高层建筑增加费、暗室增加费及其他增加费</t>
  </si>
  <si>
    <t>段</t>
  </si>
  <si>
    <t>以段为单位计量，按设计图示数量计算。</t>
  </si>
  <si>
    <t>包括但不限于母线调试、报告编写等全部工作内容。</t>
  </si>
  <si>
    <t>2.1.2.3.41</t>
  </si>
  <si>
    <t>010502027001</t>
  </si>
  <si>
    <t>电缆沟</t>
  </si>
  <si>
    <t>1.名称:电缆沟620*800
2.做法:M7.5水泥砂浆、MU10砖砌沟壁，C20钢筋混凝土压顶，1:2水泥砂浆抹面，混凝土盖板制作、安装
3.其他:详见设计图纸及规范要求
4.综合考虑高层建筑增加费、暗室增加费及其他增加费</t>
  </si>
  <si>
    <t>包括但不限于垫层制作、电缆沟主体砌筑、水泥抹面，混凝土盖板预制、安装等全部工作内容。</t>
  </si>
  <si>
    <t>2.1.2.3.42</t>
  </si>
  <si>
    <t>010502027002</t>
  </si>
  <si>
    <t>1.名称:电缆沟620*800（含高压柜坑）
2.做法:M7.5水泥砂浆、MU10砖砌沟壁，C20钢筋混凝土压顶，1:2水泥砂浆抹面，混凝土盖板制作、安装，6mm厚花纹钢板安装
3.其他:详见设计图纸及规范要求
4.综合考虑高层建筑增加费、暗室增加费及其他增加费</t>
  </si>
  <si>
    <t>2.1.2.3.43</t>
  </si>
  <si>
    <t>010502027003</t>
  </si>
  <si>
    <t>1.名称:电缆沟560*600
2.做法:M7.5水泥砂浆、MU10砖砌沟壁，C20钢筋混凝土压顶，1:2水泥砂浆抹面，混凝土盖板制作、安装
3.其他:详见设计图纸及规范要求
4.综合考虑高层建筑增加费、暗室增加费及其他增加费</t>
  </si>
  <si>
    <t>2.1.2.3.44</t>
  </si>
  <si>
    <t>010502027004</t>
  </si>
  <si>
    <t>1.名称:电缆沟560*600（含低压柜坑）
2.做法:M7.5水泥砂浆、MU10砖砌沟壁，C20钢筋混凝土压顶，1:2水泥砂浆抹面，混凝土盖板制作、安装，6mm厚花纹钢板安装
3.其他:详见设计图纸及规范要求
4.综合考虑高层建筑增加费、暗室增加费及其他增加费</t>
  </si>
  <si>
    <t>2.1.3</t>
  </si>
  <si>
    <t>光伏工程</t>
  </si>
  <si>
    <t>2.1.3.1</t>
  </si>
  <si>
    <t>030406003001</t>
  </si>
  <si>
    <t>太阳能光伏组件</t>
  </si>
  <si>
    <t>1.名称:多晶硅光伏组件
2.规格:550W
3.其他:详见设计图纸及规范要求
4.综合考虑高层建筑增加费、暗室增加费及其他增加费</t>
  </si>
  <si>
    <t>组</t>
  </si>
  <si>
    <t>以组为单位计量，按设计图示数量计算。</t>
  </si>
  <si>
    <t>包括但不限于开箱检验、清洁搬运、安装组件、测试、记录、安装接线盒,组件与接线盒电路连接、子方阵与接线盒电路连接等全部工作内容。</t>
  </si>
  <si>
    <t>2.1.3.2</t>
  </si>
  <si>
    <t>030406007001</t>
  </si>
  <si>
    <t>光伏逆变器</t>
  </si>
  <si>
    <t>1.名称:光伏逆变器
2.规格:55KTL
3.其他:详见设计图纸及规范要求
4.综合考虑高层建筑增加费、暗室增加费及其他增加费</t>
  </si>
  <si>
    <t>包括但不限于开箱检查、清理搬运、安装、接地、补漆等全部工作内容。</t>
  </si>
  <si>
    <t>2.1.3.3</t>
  </si>
  <si>
    <t>030409001046</t>
  </si>
  <si>
    <t>2.1.3.4</t>
  </si>
  <si>
    <t>030409001047</t>
  </si>
  <si>
    <t>1.名称:光伏专用直流线缆
2.规格:PV1-F-1x4
3.其他:详见设计图纸及规范要求
4.综合考虑高层建筑增加费、暗室增加费及其他增加费</t>
  </si>
  <si>
    <t>2.1.3.5</t>
  </si>
  <si>
    <t>031301005003</t>
  </si>
  <si>
    <t>光伏板支架</t>
  </si>
  <si>
    <t>1.名称：光伏板支架
2.规格：支架U52*41*2.0
3.其他:详见设计图纸及规范要求
4.综合考虑高层建筑增加费、暗室增加费及其他增加费</t>
  </si>
  <si>
    <t>以平方米为单位计量，按设计图示数量计算。</t>
  </si>
  <si>
    <t>包括但不限于开箱检验、清洁搬运、起吊、组装、调整方位和俯视角、钢架安装、钢架固定、补漆等全部工作内容。</t>
  </si>
  <si>
    <t>2.1.4</t>
  </si>
  <si>
    <t>二次装修电气工程</t>
  </si>
  <si>
    <t>2.1.4.1</t>
  </si>
  <si>
    <t>030413001004</t>
  </si>
  <si>
    <t>1.名称:吸顶灯
2.型号、规格:LED30W，色温4000，CRI≥80
3.安装形式:吸顶
4.其他:详见设计图纸及规范要求
5.综合考虑高层建筑增加费、暗室增加费及其他增加费</t>
  </si>
  <si>
    <t>2.1.4.2</t>
  </si>
  <si>
    <t>030413002010</t>
  </si>
  <si>
    <t>300×1200灯片</t>
  </si>
  <si>
    <t>1.名称:300×1200灯片
2.型号、规格:LED48W，色温5000，CRI≥90
3.安装形式:吸顶
4.其他:详见设计图纸及规范要求
5.综合考虑高层建筑增加费、暗室增加费及其他增加费</t>
  </si>
  <si>
    <t>2.1.4.3</t>
  </si>
  <si>
    <t>030413002011</t>
  </si>
  <si>
    <t>艺术造型灯</t>
  </si>
  <si>
    <t>1.名称:艺术造型灯
2.型号、规格:LED20W，色温4000，CRI≥80
3.安装形式:嵌入式
4.其他:详见设计图纸及规范要求
5.综合考虑高层建筑增加费、暗室增加费及其他增加费</t>
  </si>
  <si>
    <t>2.1.4.4</t>
  </si>
  <si>
    <t>030413002012</t>
  </si>
  <si>
    <t>筒灯1</t>
  </si>
  <si>
    <t>1.名称:筒灯1
2.型号、规格:LED20W，色温4000，CRI≥80
3.安装形式:嵌入式
4.其他:详见设计图纸及规范要求
5.综合考虑高层建筑增加费、暗室增加费及其他增加费</t>
  </si>
  <si>
    <t>2.1.4.5</t>
  </si>
  <si>
    <t>030413002013</t>
  </si>
  <si>
    <t>筒灯2</t>
  </si>
  <si>
    <t>1.名称:筒灯2
2.型号、规格:LED20W，色温4000，CRI≥80
3.安装形式:嵌入式
4.其他:详见设计图纸及规范要求
5.综合考虑高层建筑增加费、暗室增加费及其他增加费</t>
  </si>
  <si>
    <t>2.1.4.6</t>
  </si>
  <si>
    <t>030413002014</t>
  </si>
  <si>
    <t>筒灯3</t>
  </si>
  <si>
    <t>1.名称:筒灯3
2.型号、规格:LED20W，色温4000，CRI≥80
3.安装形式:嵌入式
4.其他:详见设计图纸及规范要求
5.综合考虑高层建筑增加费、暗室增加费及其他增加费</t>
  </si>
  <si>
    <t>2.1.4.7</t>
  </si>
  <si>
    <t>030413002015</t>
  </si>
  <si>
    <t>暗藏LED灯带</t>
  </si>
  <si>
    <t>1.名称:暗藏LED灯带
2.型号、规格:LED14W/M，色温3000，CRI≥80
3.安装形式:嵌入式
4.其他:详见设计图纸及规范要求
5.综合考虑高层建筑增加费、暗室增加费及其他增加费</t>
  </si>
  <si>
    <t>以米为单位计量，按设计图示尺寸计算。</t>
  </si>
  <si>
    <t>2.1.4.8</t>
  </si>
  <si>
    <t>030413002016</t>
  </si>
  <si>
    <t>LED条形灯</t>
  </si>
  <si>
    <t>1.名称:LED条形灯
2.型号、规格:LED36W，色温5000，CRI≥90
3.安装形式:吸顶
4.其他:详见设计图纸及规范要求
5.综合考虑高层建筑增加费、暗室增加费及其他增加费</t>
  </si>
  <si>
    <t>2.1.4.9</t>
  </si>
  <si>
    <t>030413001005</t>
  </si>
  <si>
    <t>600×600mmLED嵌入式平板灯</t>
  </si>
  <si>
    <t>1.名称:600×600mmLED嵌入式平板灯
2.型号、规格:LED36W，色温4500，CRI≥80
3.安装形式:嵌入式
4.其他:详见设计图纸及规范要求
5.综合考虑高层建筑增加费、暗室增加费及其他增加费</t>
  </si>
  <si>
    <t>2.1.4.10</t>
  </si>
  <si>
    <t>030413001006</t>
  </si>
  <si>
    <t>600×1200mmLED嵌入式平板灯</t>
  </si>
  <si>
    <t>1.名称:600×1200mmLED嵌入式平板灯
2.型号、规格:LED80W，色温4500，CRI≥80
3.安装形式:嵌入式
4.其他:详见设计图纸及规范要求
5.综合考虑高层建筑增加费、暗室增加费及其他增加费</t>
  </si>
  <si>
    <t>2.1.4.11</t>
  </si>
  <si>
    <t>030413001007</t>
  </si>
  <si>
    <t>600×600mmLED平面灯</t>
  </si>
  <si>
    <t>1.名称:600×600mmLED平面灯
2.型号、规格:LED58W，色温4000，CRI≥90
3.安装形式:吸顶
4.其他:详见设计图纸及规范要求
5.综合考虑高层建筑增加费、暗室增加费及其他增加费</t>
  </si>
  <si>
    <t>2.1.4.12</t>
  </si>
  <si>
    <t>030413001008</t>
  </si>
  <si>
    <t>600×1200mmLED平面灯</t>
  </si>
  <si>
    <t>1.名称:600×1200mmLED平面灯
2.型号、规格:LED24W，色温5500，CRI≥90
3.安装形式:吸顶
4.其他:详见设计图纸及规范要求
5.综合考虑高层建筑增加费、暗室增加费及其他增加费</t>
  </si>
  <si>
    <t>2.1.4.13</t>
  </si>
  <si>
    <t>030413002017</t>
  </si>
  <si>
    <t>防雾筒灯</t>
  </si>
  <si>
    <t>1.名称:防雾筒灯
2.型号、规格:LED12W，色温4000，CRI≥80
3.安装形式:嵌入式
4.其他:详见设计图纸及规范要求
5.综合考虑高层建筑增加费、暗室增加费及其他增加费</t>
  </si>
  <si>
    <t>2.1.4.14</t>
  </si>
  <si>
    <t>030413002018</t>
  </si>
  <si>
    <t>磁引轨道灯</t>
  </si>
  <si>
    <t>1.名称:磁引轨道灯
2.型号、规格:LED12W，色温4000，CRI≥90
3.安装形式:嵌入式
4.其他:详见设计图纸及规范要求
5.综合考虑高层建筑增加费、暗室增加费及其他增加费</t>
  </si>
  <si>
    <t>2.1.4.15</t>
  </si>
  <si>
    <t>030413002019</t>
  </si>
  <si>
    <t>磁引轨道</t>
  </si>
  <si>
    <t>1.名称:磁引轨道
2.其他:详见设计图纸及规范要求
3.综合考虑高层建筑增加费、暗室增加费及其他增加费</t>
  </si>
  <si>
    <t>包括但不限于测位、划线、打眼、安装等全部工作内容。</t>
  </si>
  <si>
    <t>2.1.4.16</t>
  </si>
  <si>
    <t>030413002020</t>
  </si>
  <si>
    <t>装饰艺术吊灯</t>
  </si>
  <si>
    <t>1.名称:装饰艺术吊灯
2.型号、规格:LED100W，色温4000，CRI≥90
3.安装形式:吊顶
4.其他:详见设计图纸及规范要求
5.综合考虑高层建筑增加费、暗室增加费及其他增加费</t>
  </si>
  <si>
    <t>2.1.4.17</t>
  </si>
  <si>
    <t>030413001009</t>
  </si>
  <si>
    <t>LED双管荧光灯</t>
  </si>
  <si>
    <t>1.名称:单管LED双管荧光灯
2.型号、规格:22w，色温4000，CRI≥90
3.安装形式:综合考虑
4.其他:详见设计图纸及规范要求
5.综合考虑高层建筑增加费、暗室增加费及其他增加费</t>
  </si>
  <si>
    <t>2.1.4.18</t>
  </si>
  <si>
    <t>030413002021</t>
  </si>
  <si>
    <t>透光拉膜内灯片</t>
  </si>
  <si>
    <t>1.名称:透光拉膜内灯片
2.型号、规格:LED5W/片，色温2700~6500，CRI≥90
3.其他:详见设计图纸及规范要求
4.综合考虑高层建筑增加费、暗室增加费及其他增加费</t>
  </si>
  <si>
    <t>2.1.4.19</t>
  </si>
  <si>
    <t>030413002022</t>
  </si>
  <si>
    <t>铝合金透光拉膜灯框</t>
  </si>
  <si>
    <t>1.名称:铝合金透光拉膜灯框
2.材质:铝合金灯框，PVC透光拉膜
3.安装形式:吊顶
4.其他:详见设计图纸及规范要求
5.综合考虑高层建筑增加费、暗室增加费及其他增加费</t>
  </si>
  <si>
    <t>以平方米为单位计量，按设计图示尺寸计算。</t>
  </si>
  <si>
    <t>2.1.4.20</t>
  </si>
  <si>
    <t>030413013008</t>
  </si>
  <si>
    <t>2.1.4.21</t>
  </si>
  <si>
    <t>030413013009</t>
  </si>
  <si>
    <t>2.1.4.22</t>
  </si>
  <si>
    <t>030413013010</t>
  </si>
  <si>
    <t>2.1.4.23</t>
  </si>
  <si>
    <t>030413014005</t>
  </si>
  <si>
    <t>2.1.4.24</t>
  </si>
  <si>
    <t>030413014006</t>
  </si>
  <si>
    <t>1.名称:单相二三级插座
2.规格:250V、16A
3.安装方式:综合考虑
4.其他:详见设计图纸及规范要求
5.综合考虑高层建筑增加费、暗室增加费及其他增加费</t>
  </si>
  <si>
    <t>2.1.4.25</t>
  </si>
  <si>
    <t>030412004013</t>
  </si>
  <si>
    <t>2.1.4.26</t>
  </si>
  <si>
    <t>030412004014</t>
  </si>
  <si>
    <t>2.1.4.27</t>
  </si>
  <si>
    <t>030412001018</t>
  </si>
  <si>
    <t>2.1.4.28</t>
  </si>
  <si>
    <t>030412001019</t>
  </si>
  <si>
    <t>2.1.4.29</t>
  </si>
  <si>
    <t>030412001020</t>
  </si>
  <si>
    <t>2.1.4.30</t>
  </si>
  <si>
    <t>030412001021</t>
  </si>
  <si>
    <t>2.1.4.31</t>
  </si>
  <si>
    <t>030412001022</t>
  </si>
  <si>
    <t>2.1.4.32</t>
  </si>
  <si>
    <t>030412001023</t>
  </si>
  <si>
    <t>1.名称:金属软管 
2.型号、规格:DN20
3.配置形式:综合考虑
4.其他:详见设计图纸及规范要求
5.综合考虑高层建筑增加费、暗室增加费及其他增加费</t>
  </si>
  <si>
    <t>2.1.4.33</t>
  </si>
  <si>
    <t>030412006004</t>
  </si>
  <si>
    <t>2.1.4.34</t>
  </si>
  <si>
    <t>030412006005</t>
  </si>
  <si>
    <t>2.1.4.35</t>
  </si>
  <si>
    <t>031301001003</t>
  </si>
  <si>
    <t>2.2.1</t>
  </si>
  <si>
    <t>排队叫号系统</t>
  </si>
  <si>
    <t>2.2.1.1</t>
  </si>
  <si>
    <t>080603005001</t>
  </si>
  <si>
    <t>办事叫号显示屏</t>
  </si>
  <si>
    <t>1.名称:办事叫号显示屏
2.规格:780*145*35mm
3.综合考虑高层建筑增加费、暗室增加费及其他增加费
4.其他:详见设计图纸及规范要求</t>
  </si>
  <si>
    <t>以套为单位计量，按设计图示数量计算</t>
  </si>
  <si>
    <t>包括但不限于开箱检查、设备初验、检查1.1安装、接线调整、本体测试等全部工作内容。</t>
  </si>
  <si>
    <t>2.2.1.2</t>
  </si>
  <si>
    <t>030501005001</t>
  </si>
  <si>
    <t>21.5寸双屏取号机</t>
  </si>
  <si>
    <t>1.名称:21.5寸双屏取号机
2.规格:1565L*392W*405T（mm）
3.综合考虑高层建筑增加费、暗室增加费及其他增加费
4.其他:详见设计图纸及规范要求</t>
  </si>
  <si>
    <t>以台为单位计量，按设计图示数量计算</t>
  </si>
  <si>
    <t>包括但不限于技术及机具准备、搬运、开箱检查、定位安装、附件安装、接地、清理等全部工作内容。</t>
  </si>
  <si>
    <t>2.2.1.3</t>
  </si>
  <si>
    <t>030501005002</t>
  </si>
  <si>
    <t>24小时业务自助办理机</t>
  </si>
  <si>
    <t>1.名称:24小时业务自助办理机
2.规格:1680L*517W*570T（mm）
3.综合考虑高层建筑增加费、暗室增加费及其他增加费
4.其他:详见设计图纸及规范要求</t>
  </si>
  <si>
    <t>2.2.1.4</t>
  </si>
  <si>
    <t>030501005003</t>
  </si>
  <si>
    <t>发证机</t>
  </si>
  <si>
    <t>1.名称:发证机
2.综合考虑高层建筑增加费、暗室增加费及其他增加费
3.其他:详见设计图纸及规范要求</t>
  </si>
  <si>
    <t>2.2.1.5</t>
  </si>
  <si>
    <t>080603005002</t>
  </si>
  <si>
    <t>32寸壁挂综合显示屏</t>
  </si>
  <si>
    <t>1.名称:32寸壁挂综合显示屏
2.规格:752*446*62mm
3.综合考虑高层建筑增加费、暗室增加费及其他增加费
4.其他:详见设计图纸及规范要求</t>
  </si>
  <si>
    <t>2.2.1.6</t>
  </si>
  <si>
    <t>080603005003</t>
  </si>
  <si>
    <t>入口显示屏</t>
  </si>
  <si>
    <t>1.名称:入口显示屏（户外单色LED屏）
2.规格:800*3600mm
3.综合考虑高层建筑增加费、暗室增加费及其他增加费
4.其他:详见设计图纸及规范要求</t>
  </si>
  <si>
    <t>2.2.2</t>
  </si>
  <si>
    <t>会议系统</t>
  </si>
  <si>
    <t>2.2.2.1</t>
  </si>
  <si>
    <t>080603005004</t>
  </si>
  <si>
    <t>LED主显示屏</t>
  </si>
  <si>
    <t>1. 名称:LED主显示屏（含钢结构及包边）
2. 规格:点间距1.8mm,整屏分辨率宽3480点，高1305点,像素密度：279470点/平方,换帧频率：50Hz＆60Hz
3.综合考虑高层建筑增加费、暗室增加费及其他增加费
4.其他:详见设计图纸及规范要求</t>
  </si>
  <si>
    <t>以平方米为单位计量，按设计图示数量计算</t>
  </si>
  <si>
    <t>包括但不限于开箱检查、零部件配套、划线、定位安装、接线、通电检查、本体测试等全部工作内容。</t>
  </si>
  <si>
    <t>2.2.2.2</t>
  </si>
  <si>
    <t>030501008001</t>
  </si>
  <si>
    <t>视频发送卡</t>
  </si>
  <si>
    <t>1. 名称:视频发送卡
2. 规格:单台具备不少于16路千兆网口输出，带载能力可达1040万像素、最宽16384像素、最高8192像素
3.综合考虑高层建筑增加费、暗室增加费及其他增加费
4.其他:详见设计图纸及规范要求</t>
  </si>
  <si>
    <t>包括但不限于清点、搬运、安装、校接线、常规检查、硬件检查、功能测试等全部工作内容。</t>
  </si>
  <si>
    <t>2.2.2.3</t>
  </si>
  <si>
    <t>030504008001</t>
  </si>
  <si>
    <t>播控软件</t>
  </si>
  <si>
    <t>1. 名称:播控软件
2. 未尽事项详见图纸、招标文件、工程量清单计价说明、国家相关规范等
3.综合考虑高层建筑增加费、暗室增加费及其他增加费
4.其他:详见设计图纸及规范要求</t>
  </si>
  <si>
    <t>包括但不限于技术准备、软件安装、软件功能检测、调试、完成自检测试报告等全部工作内容。</t>
  </si>
  <si>
    <t>2.2.2.4</t>
  </si>
  <si>
    <t>030506014001</t>
  </si>
  <si>
    <t>传屏盒子</t>
  </si>
  <si>
    <t>1. 名称:传屏盒子
2. 未尽事项详见图纸、招标文件、工程量清单计价说明、国家相关规范等
3.综合考虑高层建筑增加费、暗室增加费及其他增加费
4.其他:详见设计图纸及规范要求</t>
  </si>
  <si>
    <t>包括但不限于开箱检查、设备初验、检查1.1安装、接线、找正调整、本体测试等全部工作内容。</t>
  </si>
  <si>
    <t>2.2.2.5</t>
  </si>
  <si>
    <t>030504011001</t>
  </si>
  <si>
    <t>电视机</t>
  </si>
  <si>
    <t>1. 名称:电视机
2. 规格:65寸，16:9，含电视机吊架
3.综合考虑高层建筑增加费、暗室增加费及其他增加费
4.其他:详见设计图纸及规范要求</t>
  </si>
  <si>
    <t>包括但不限于开箱检查、机架组装、就位、固定,安装机架电源,安装机架电视信号分配系统、监视器,机架接地。设备开箱、检查、现场二次搬运、划线、定位、找平找正、固定、接地等全部工作内容。</t>
  </si>
  <si>
    <t>2.2.2.6</t>
  </si>
  <si>
    <t>030607003001</t>
  </si>
  <si>
    <t>有源音箱</t>
  </si>
  <si>
    <t>1. 名称:有源音箱
2. 规格:200W+200W
3.综合考虑高层建筑增加费、暗室增加费及其他增加费
4.其他:详见设计图纸及规范要求</t>
  </si>
  <si>
    <t>包括但不限于准备、安装、检查、校接线、接地、试验、挂牌等全部工作内容。</t>
  </si>
  <si>
    <t>2.2.2.7</t>
  </si>
  <si>
    <t>030607003002</t>
  </si>
  <si>
    <t>全频音箱</t>
  </si>
  <si>
    <t>1. 名称:全频音箱
2. 规格:350W
3.综合考虑高层建筑增加费、暗室增加费及其他增加费
4.其他:详见设计图纸及规范要求</t>
  </si>
  <si>
    <t>2.2.2.8</t>
  </si>
  <si>
    <t>030607003003</t>
  </si>
  <si>
    <t>功率放大器</t>
  </si>
  <si>
    <t>1. 名称:功率放大器
2. 规格:输出功率: 4Ω: 2 × 1500W,8Ω: 2 × 750W；桥接8Ω:3000W；
3.综合考虑高层建筑增加费、暗室增加费及其他增加费
4.其他:详见设计图纸及规范要求</t>
  </si>
  <si>
    <t>包括但不限于开箱检查、设备间连线,设备上机柜组装,设备间输入输出电平优选配接;设备间输入输出阻抗优选配接,节目信号广播线、控制线、转接端子的正负连接及接地的辨别,供给电源;设备间连接线平衡非平衡等全部工作内容。</t>
  </si>
  <si>
    <t>2.2.2.9</t>
  </si>
  <si>
    <t>030607003004</t>
  </si>
  <si>
    <t>有源低音音箱</t>
  </si>
  <si>
    <t>1. 名称:有源低音音箱
2. 规格:400W
3.综合考虑高层建筑增加费、暗室增加费及其他增加费
4.其他:详见设计图纸及规范要求</t>
  </si>
  <si>
    <t>2.2.2.10</t>
  </si>
  <si>
    <t>080603004001</t>
  </si>
  <si>
    <t>调音台</t>
  </si>
  <si>
    <t>1. 名称:调音台
2. 规格:20通道
3.综合考虑高层建筑增加费、暗室增加费及其他增加费
4.其他:详见设计图纸及规范要求</t>
  </si>
  <si>
    <t>包括但不限于开箱检验,制作安装传声器输入插头、信号源输入插头,接电缆、电源供电和其他辅助设备连接线等全部工作内容。</t>
  </si>
  <si>
    <t>2.2.2.11</t>
  </si>
  <si>
    <t>080807005001</t>
  </si>
  <si>
    <t>16进16出音频矩阵</t>
  </si>
  <si>
    <t>1. 名称:16进16出音频矩阵
2. 规格:6路平衡输入，16路平衡输出，32位SHARC DSP芯片处理，96kHz采样率，24bit AD/DA转换
3.综合考虑高层建筑增加费、暗室增加费及其他增加费
4.其他:详见设计图纸及规范要求</t>
  </si>
  <si>
    <t>2.2.2.12</t>
  </si>
  <si>
    <t>030607003005</t>
  </si>
  <si>
    <t>无线手持麦克风</t>
  </si>
  <si>
    <t>1. 名称:无线手持麦克风
2. 规格:载波频段:UHF 500~860MHZ,综合S/N比:&gt;100 dB
3.综合考虑高层建筑增加费、暗室增加费及其他增加费
4.其他:详见设计图纸及规范要求</t>
  </si>
  <si>
    <t>包括但不限于搬运、开箱、检查设备、定位、安装等全部工作内容。</t>
  </si>
  <si>
    <t>2.2.2.13</t>
  </si>
  <si>
    <t>030506001001</t>
  </si>
  <si>
    <t>天线分配器</t>
  </si>
  <si>
    <t>1. 名称:天线分配器
2. 规格:频率范围:UHF 500~900MHz,轮入截断点:+22dBm,杂音指数:4.0dB,输出/入阻抗:50Ω,频宽:20MHZ
3.综合考虑高层建筑增加费、暗室增加费及其他增加费
4.其他:详见设计图纸及规范要求</t>
  </si>
  <si>
    <t>包括但不限于搬运、开箱清点,安装就位、固定、接线、接地、做标志、清理现场、测试等全部工作内容。</t>
  </si>
  <si>
    <t>2.2.2.14</t>
  </si>
  <si>
    <t>080801012001</t>
  </si>
  <si>
    <t>8路电源控制器</t>
  </si>
  <si>
    <t>1. 名称:8路电源控制器
2. 规格:8路电源继电器,单路可承受最大电流20A,载入容量:单路功率最大可承受4000W
3.综合考虑高层建筑增加费、暗室增加费及其他增加费
4.其他:详见设计图纸及规范要求</t>
  </si>
  <si>
    <t>2.2.2.15</t>
  </si>
  <si>
    <t>030505007001</t>
  </si>
  <si>
    <t>无线会议系统主机</t>
  </si>
  <si>
    <t>1. 名称:无线会议系统主机
2. 规格:音频规率范围:610MHZ-664.75MHZ 音频信道数:5路,控制通信方式:无线433MHz频段控制频率范围:4224MHZ-439.4MHz 控制信道数:16路
3.综合考虑高层建筑增加费、暗室增加费及其他增加费
4.其他:详见设计图纸及规范要求</t>
  </si>
  <si>
    <t>2.2.2.16</t>
  </si>
  <si>
    <t>030505007002</t>
  </si>
  <si>
    <t>无线会议主席单元</t>
  </si>
  <si>
    <t>1. 名称:无线会议主席单元
2. 规格:音频规率范围:610MHZ-664.75MHZ 音频信道数:5路,控制通信方式:无线433MHz频段控制频率范围:4224MHZ-439.4MHz 
3.综合考虑高层建筑增加费、暗室增加费及其他增加费
4.其他:详见设计图纸及规范要求</t>
  </si>
  <si>
    <t>2.2.2.17</t>
  </si>
  <si>
    <t>030505007003</t>
  </si>
  <si>
    <t>无线会议代表单元</t>
  </si>
  <si>
    <t>1. 名称:无线会议代表单元
2. 规格:音频规率范围:610MHZ-664.75MHZ 音频信道数:5路,控制通信方式:无线433MHz频段控制频率范围:4224MHZ-439.4MHz 
3.综合考虑高层建筑增加费、暗室增加费及其他增加费
4.其他:详见设计图纸及规范要求</t>
  </si>
  <si>
    <t>2.2.2.18</t>
  </si>
  <si>
    <t>080508002001</t>
  </si>
  <si>
    <t>专用充电箱</t>
  </si>
  <si>
    <t>1. 名称:专用充电箱
2. 规格:200W
3.综合考虑高层建筑增加费、暗室增加费及其他增加费
4.其他:详见设计图纸及规范要求</t>
  </si>
  <si>
    <t>包括但不限于设备开箱检验、现场就位、固定安装、连接接线、通电测试、单体调试等全部工作内容。</t>
  </si>
  <si>
    <t>2.2.2.19</t>
  </si>
  <si>
    <t>080807005002</t>
  </si>
  <si>
    <t>混合插卡高清矩阵</t>
  </si>
  <si>
    <t>1. 名称:混合插卡高清矩阵
2.综合考虑高层建筑增加费、暗室增加费及其他增加费
3.其他:详见设计图纸及规范要求</t>
  </si>
  <si>
    <t>2.2.2.20</t>
  </si>
  <si>
    <t>030501023001</t>
  </si>
  <si>
    <t>高清矩阵控制软件V2.0</t>
  </si>
  <si>
    <t>1. 名称:高清矩阵控制软件V2.0
2.综合考虑高层建筑增加费、暗室增加费及其他增加费
3.其他:详见设计图纸及规范要求</t>
  </si>
  <si>
    <t>2.2.2.21</t>
  </si>
  <si>
    <t>030501008002</t>
  </si>
  <si>
    <t>4路HDMI输入板卡接口</t>
  </si>
  <si>
    <t>1.名称:4路HDMI输入板卡接口
2.规格:最大支持分辨率: HDPC: 1920x1200P@60_24bit；HDTV: 1920x1080P@60_36bit；
3.综合考虑高层建筑增加费、暗室增加费及其他增加费
4.其他:详见设计图纸及规范要求</t>
  </si>
  <si>
    <t>包括但不限于技术准备、开箱检查、清洁、定位安装、互联、接口检查、设备加电调试等全部工作内容。</t>
  </si>
  <si>
    <t>2.2.2.22</t>
  </si>
  <si>
    <t>030501008003</t>
  </si>
  <si>
    <t>4路HDMI输出板卡接口</t>
  </si>
  <si>
    <t>1.名称:4路HDMI输出板卡接口
2.规格:最大支持分辨率: HDPC: 1920x1200P@60_24bit；HDTV: 1920x1080P@60_36bit；
3.综合考虑高层建筑增加费、暗室增加费及其他增加费
4.其他:详见设计图纸及规范要求</t>
  </si>
  <si>
    <t>2.2.2.23</t>
  </si>
  <si>
    <t>080504004001</t>
  </si>
  <si>
    <t>IPAD中控主机</t>
  </si>
  <si>
    <t>1.名称:IPAD中控主机
2.未尽事项详见图纸、招标文件、工程量清单计价说明、国家相关规范等
3.综合考虑高层建筑增加费、暗室增加费及其他增加费
4.其他:详见设计图纸及规范要求</t>
  </si>
  <si>
    <t>包含但不限于安装固定、安装机架、装配机盘及附件、通电检查、本体测试、联网试验等全部工作内容。</t>
  </si>
  <si>
    <t>2.2.2.24</t>
  </si>
  <si>
    <t>030501023002</t>
  </si>
  <si>
    <t>中控编程软件</t>
  </si>
  <si>
    <t>1.名称:中控编程软件
2.综合考虑高层建筑增加费、暗室增加费及其他增加费
3.其他:详见设计图纸及规范要求</t>
  </si>
  <si>
    <t>2.2.2.25</t>
  </si>
  <si>
    <t>080807019001</t>
  </si>
  <si>
    <t>无线平板电脑触摸屏</t>
  </si>
  <si>
    <t>1.名称:无线平板电脑触摸屏
2.综合考虑高层建筑增加费、暗室增加费及其他增加费
3.其他:详见设计图纸及规范要求</t>
  </si>
  <si>
    <t>2.2.2.26</t>
  </si>
  <si>
    <t>030505015001</t>
  </si>
  <si>
    <t>信号接收器AX6</t>
  </si>
  <si>
    <t>1.名称:信号接收器AX6
2.综合考虑高层建筑增加费、暗室增加费及其他增加费
3.其他:详见设计图纸及规范要求</t>
  </si>
  <si>
    <t>包括但不限于技术及机具准备、开箱检查、清洁、定位安装、互联、接口检查、加电调试,安全策略设置、功能调试、单机测试等全部工作内容。</t>
  </si>
  <si>
    <t>2.2.2.27</t>
  </si>
  <si>
    <t>030607003006</t>
  </si>
  <si>
    <t>监听音响</t>
  </si>
  <si>
    <t>1.名称:监听音响
2.综合考虑高层建筑增加费、暗室增加费及其他增加费
3.其他:详见设计图纸及规范要求</t>
  </si>
  <si>
    <t>2.2.2.28</t>
  </si>
  <si>
    <t>080603005005</t>
  </si>
  <si>
    <t>监视器</t>
  </si>
  <si>
    <t>1.名称:监视器
2.规格:电脑显示器22英寸
3.综合考虑高层建筑增加费、暗室增加费及其他增加费
4.其他:详见设计图纸及规范要求</t>
  </si>
  <si>
    <t>2.2.2.29</t>
  </si>
  <si>
    <t>030607003007</t>
  </si>
  <si>
    <t>有线鹅颈话筒</t>
  </si>
  <si>
    <t>1.名称:有线鹅颈话筒
2.规格: 频率响应：50～18KHz，最大承受音压：120dB(at 1KHz≤1%T.H.D)
3.综合考虑高层建筑增加费、暗室增加费及其他增加费
4.其他:详见设计图纸及规范要求</t>
  </si>
  <si>
    <t>2.2.2.30</t>
  </si>
  <si>
    <t>080502001001</t>
  </si>
  <si>
    <t>设备机柜</t>
  </si>
  <si>
    <t>1.名称:42U设备机柜2000*600*600
2.综合考虑高层建筑增加费、暗室增加费及其他增加费
3.其他:详见设计图纸及规范要求</t>
  </si>
  <si>
    <t>2.2.2.31</t>
  </si>
  <si>
    <t>030412004015</t>
  </si>
  <si>
    <t>配线 ZA-RVV2*1.5</t>
  </si>
  <si>
    <t>1.名称:配线
2.规格:ZA-RVV2*1.5
3.配线形式:综合考虑
4.综合考虑高层建筑增加费、暗室增加费及其他增加费
5.其他:详见设计图纸及规范要求</t>
  </si>
  <si>
    <t>以米为单位计量，按设计图示尺寸以单线长度计算(含预留长度)</t>
  </si>
  <si>
    <t>2.2.2.32</t>
  </si>
  <si>
    <t>030412004016</t>
  </si>
  <si>
    <t>配线 ZA-RVV3*2.5</t>
  </si>
  <si>
    <t>1.名称:配线
2.规格:ZA-RVV3*2.5
3.配线形式:综合考虑
4.综合考虑高层建筑增加费、暗室增加费及其他增加费
5.其他:详见设计图纸及规范要求</t>
  </si>
  <si>
    <t>2.2.2.33</t>
  </si>
  <si>
    <t>030412004017</t>
  </si>
  <si>
    <t>信号线</t>
  </si>
  <si>
    <t>1.名称:信号线
2.规格:双芯麦克风线Φ6.2-P(B96/0.1OFC)
3.配线形式:综合考虑
4.综合考虑高层建筑增加费、暗室增加费及其他增加费
5.其他:详见设计图纸及规范要求</t>
  </si>
  <si>
    <t>2.2.2.34</t>
  </si>
  <si>
    <t>030502003001</t>
  </si>
  <si>
    <t>网线 UTP CAT5e</t>
  </si>
  <si>
    <t>1.名称:网线
2.规格:UTP CAT5e
3.敷设方式:综合考虑
4.综合考虑高层建筑增加费、暗室增加费及其他增加费
5.其他:详见设计图纸及规范要求</t>
  </si>
  <si>
    <t>包括但不限于检查、抽测线缆、清理管(暗槽)、穿放线缆、作标记、封堵出口等全部工作内容。</t>
  </si>
  <si>
    <t>2.2.2.35</t>
  </si>
  <si>
    <t>030502003002</t>
  </si>
  <si>
    <t>同轴电缆线</t>
  </si>
  <si>
    <t>1.名称:同轴电缆线
2.规格:50-5
3.敷设方式:综合考虑
4.综合考虑高层建筑增加费、暗室增加费及其他增加费
5.其他:详见设计图纸及规范要求</t>
  </si>
  <si>
    <t>2.2.2.36</t>
  </si>
  <si>
    <t>080507001001</t>
  </si>
  <si>
    <t>多媒体插盒</t>
  </si>
  <si>
    <t>1.名称:多媒体插盒
2.综合考虑高层建筑增加费、暗室增加费及其他增加费
3.其他:详见设计图纸及规范要求</t>
  </si>
  <si>
    <t>2.2.2.37</t>
  </si>
  <si>
    <t>030506020001</t>
  </si>
  <si>
    <t>会议系统调试</t>
  </si>
  <si>
    <t>1.名称:会议系统调试
2.综合考虑高层建筑增加费、暗室增加费及其他增加费
3.其他:详见设计图纸及规范要求</t>
  </si>
  <si>
    <t>以系统为单位计量，按设计图示数量计算</t>
  </si>
  <si>
    <t>包括但不限于技术准备、技术参数功能设置、性能测试调整、完成测试报告等全部工作内容。</t>
  </si>
  <si>
    <t>2.2.3</t>
  </si>
  <si>
    <t>综合布线</t>
  </si>
  <si>
    <t>2.2.3.1</t>
  </si>
  <si>
    <t>030412002002</t>
  </si>
  <si>
    <t>2.2.3.2</t>
  </si>
  <si>
    <t>030412002001</t>
  </si>
  <si>
    <t>2.2.3.3</t>
  </si>
  <si>
    <t>031301005004</t>
  </si>
  <si>
    <t>包括但不限于制作、平直、划线、下料、钻孔、组对、焊接、安装、补漆。除锈、除尘。调配、涂刷等全部工作内容。</t>
  </si>
  <si>
    <t>2.2.3.4</t>
  </si>
  <si>
    <t>080502001002</t>
  </si>
  <si>
    <t>42U落地机柜</t>
  </si>
  <si>
    <t>1.名称:42U落地机柜
2.综合考虑高层建筑增加费、暗室增加费及其他增加费
3.其他:详见设计图纸及规范要求</t>
  </si>
  <si>
    <t>2.2.3.5</t>
  </si>
  <si>
    <t>080502001003</t>
  </si>
  <si>
    <t>42U落地机柜(利旧)</t>
  </si>
  <si>
    <t>1.名称:42U落地机柜(利旧)
2.综合考虑高层建筑增加费、暗室增加费及其他增加费
3.其他:详见设计图纸及规范要求</t>
  </si>
  <si>
    <t>2.2.3.6</t>
  </si>
  <si>
    <t>031301001004</t>
  </si>
  <si>
    <t>凿(压)槽</t>
  </si>
  <si>
    <t>1.名称:凿(压)槽
2.规格:70×70mm以内
3.凿槽类型:综合考虑
4.填充(恢复)方式:综合考虑
5.综合考虑高层建筑增加费、暗室增加费及其他增加费
6.其他:详见设计图纸及规范要求</t>
  </si>
  <si>
    <t>包括但不限于量尺寸、放线、凿槽、刨沟、清理。清理、调运砂浆、清扫落地灰、填塞砂浆、抹灰找平、刷浆、洒水湿润、罩面压光等全部工作内容。</t>
  </si>
  <si>
    <t>2.2.4</t>
  </si>
  <si>
    <t>电话网络系统</t>
  </si>
  <si>
    <t>2.2.4.1</t>
  </si>
  <si>
    <t>030501005004</t>
  </si>
  <si>
    <t>2.2.4.2</t>
  </si>
  <si>
    <t>030502005001</t>
  </si>
  <si>
    <t>12芯单模光纤</t>
  </si>
  <si>
    <t>1.名称:12芯单模光纤
2.敷设方式:综合考虑
3.综合考虑高层建筑增加费、暗室增加费及其他增加费
4.其他:详见设计图纸及规范要求</t>
  </si>
  <si>
    <t>包括但不限于检查光缆、清理槽道、布放、绑扎光缆、加垫套、做标记、封堵出口等全部工作内容。</t>
  </si>
  <si>
    <t>2.2.4.3</t>
  </si>
  <si>
    <t>030501010001</t>
  </si>
  <si>
    <t>无线AP接入设备</t>
  </si>
  <si>
    <t>1.名称:无线AP接入设备
2.综合考虑高层建筑增加费、暗室增加费及其他增加费
3.其他:详见设计图纸及规范要求</t>
  </si>
  <si>
    <t>2.2.4.4</t>
  </si>
  <si>
    <t>030501015001</t>
  </si>
  <si>
    <t>48口千兆交换机</t>
  </si>
  <si>
    <t>1.名称:48口千兆交换机
2.综合考虑高层建筑增加费、暗室增加费及其他增加费
3.其他:详见设计图纸及规范要求</t>
  </si>
  <si>
    <t>包括但不限于技术及机具准备、搬运、开箱检查、清洁、定位安装、互联、接口检查、接地、加电调试、单机调试等全部工作内容。</t>
  </si>
  <si>
    <t>2.2.4.5</t>
  </si>
  <si>
    <t>080803004001</t>
  </si>
  <si>
    <t>光模块</t>
  </si>
  <si>
    <t>1.名称:光模块
2.综合考虑高层建筑增加费、暗室增加费及其他增加费
3.其他:详见设计图纸及规范要求</t>
  </si>
  <si>
    <t>以个为单位计量，按设计图示数量计算</t>
  </si>
  <si>
    <t>包括但不限于
1.光缆接续(机械法):端面处理,芯线连接(熔接或机械法),测试衰耗,包封护套,盘余及固定分歧接续的光纤。
2.光缆掏纤:确定掏纤位置,开剥外护套,分纤剪断,直通光纤保护,盘留,固定等全部工作内容。
3.现场组装光纤活动连接器:检验器材,光纤端面处理,安装光纤连接器,测试衰耗等全部工作内容。</t>
  </si>
  <si>
    <t>2.2.4.6</t>
  </si>
  <si>
    <t>4口光纤盒</t>
  </si>
  <si>
    <t>1.名称:4口光纤盒
2.综合考虑高层建筑增加费、暗室增加费及其他增加费
3.其他:详见设计图纸及规范要求</t>
  </si>
  <si>
    <t>包括但不限于安装光纤盒、安装连接耦合器、光纤的盘留固定、尾纤端头联接等全部工作内容。</t>
  </si>
  <si>
    <t>2.2.4.7</t>
  </si>
  <si>
    <t>030502008001</t>
  </si>
  <si>
    <t>48对110语音配线架</t>
  </si>
  <si>
    <t>1.名称:48对110语音配线架
2.综合考虑高层建筑增加费、暗室增加费及其他增加费
3.其他:详见设计图纸及规范要求</t>
  </si>
  <si>
    <t>包括但不限于安装配线架、卡接双绞线缆,编扎固定双绞缆线、卡线、做屏蔽、核对线序、做标记等全部工作内容。</t>
  </si>
  <si>
    <t>2.2.4.8</t>
  </si>
  <si>
    <t>080501019001</t>
  </si>
  <si>
    <t>双芯跳线</t>
  </si>
  <si>
    <t>1.名称:双芯跳线
2.规格:2芯
3.综合考虑高层建筑增加费、暗室增加费及其他增加费
4.其他:详见设计图纸及规范要求</t>
  </si>
  <si>
    <t>条</t>
  </si>
  <si>
    <t>以条为单位计量，按设计图示数量计算</t>
  </si>
  <si>
    <t>包括但不限于
1.制作跳线:量裁线缆、线缆与跳线连接器的安装卡接、做屏蔽、检查测试等全部工作内容。
2.跳线卡接:编扎固定线缆、卡线、核对线序、安装固定接线模块(跳线盘)、做标记等全部工作内容。</t>
  </si>
  <si>
    <t>2.2.4.9</t>
  </si>
  <si>
    <t>080501019002</t>
  </si>
  <si>
    <t>语音跳线</t>
  </si>
  <si>
    <t>1.名称:语音跳线
2.规格:2芯
3.综合考虑高层建筑增加费、暗室增加费及其他增加费
4.其他:详见设计图纸及规范要求</t>
  </si>
  <si>
    <t>2.2.4.10</t>
  </si>
  <si>
    <t>030501015002</t>
  </si>
  <si>
    <t>程控交换机</t>
  </si>
  <si>
    <t>1.名称:程控交换机
2.规格:8进80出
3.综合考虑高层建筑增加费、暗室增加费及其他增加费
4.其他:详见设计图纸及规范要求</t>
  </si>
  <si>
    <t>2.2.4.11</t>
  </si>
  <si>
    <t>030501015003</t>
  </si>
  <si>
    <t>核心交换机</t>
  </si>
  <si>
    <t>1.名称:核心交换机
2.规格:24个电口24个光口
3.综合考虑高层建筑增加费、暗室增加费及其他增加费
4.其他:详见设计图纸及规范要求</t>
  </si>
  <si>
    <t>2.2.4.12</t>
  </si>
  <si>
    <t>030502008002</t>
  </si>
  <si>
    <t>48口光纤配线架</t>
  </si>
  <si>
    <t>1.名称:48口光纤配线架
2.规格:48口
3.综合考虑高层建筑增加费、暗室增加费及其他增加费
4.其他:详见设计图纸及规范要求</t>
  </si>
  <si>
    <t>2.2.4.13</t>
  </si>
  <si>
    <t>030502008003</t>
  </si>
  <si>
    <t>100对110语音线架</t>
  </si>
  <si>
    <t>1.名称:100对110语音线架
2.规格:100对
3.综合考虑高层建筑增加费、暗室增加费及其他增加费
4.其他:详见设计图纸及规范要求</t>
  </si>
  <si>
    <t>2.2.4.14</t>
  </si>
  <si>
    <t>030501010002</t>
  </si>
  <si>
    <t>路由器</t>
  </si>
  <si>
    <t>1.名称:路由器
2.综合考虑高层建筑增加费、暗室增加费及其他增加费
3.其他:详见设计图纸及规范要求</t>
  </si>
  <si>
    <t>2.2.4.15</t>
  </si>
  <si>
    <t>030501014001</t>
  </si>
  <si>
    <t>防火墙</t>
  </si>
  <si>
    <t>1.名称:防火墙
2.综合考虑高层建筑增加费、暗室增加费及其他增加费
3.其他:详见设计图纸及规范要求</t>
  </si>
  <si>
    <t>包括但不限于技术及机具准备、开箱检查、清洁、定位安装、互联、接口检查、设备加电调试、安全策略设置、功能检查、单机调试等等全部工作内容。</t>
  </si>
  <si>
    <t>2.2.4.16</t>
  </si>
  <si>
    <t>030502010001</t>
  </si>
  <si>
    <t>电话+数据双口插座</t>
  </si>
  <si>
    <t>1.名称：电话+数据双口插座
2.安装方式:综合考虑
3.综合考虑高层建筑增加费、暗室增加费及其他增加费
4.其他:详见设计图纸及规范要求</t>
  </si>
  <si>
    <t>包括但不限于
1.安装8位模块式信息插座:固定线缆、校对线序、卡线、做屏蔽、安装固定面板及插座、做标记等全部工作内容。
2.安装光纤信息插座:绑扎固定光纤、安装光纤连接器及面板、做标记等全部工作内容。</t>
  </si>
  <si>
    <t>2.2.4.17</t>
  </si>
  <si>
    <t>030502010002</t>
  </si>
  <si>
    <t>数据插座</t>
  </si>
  <si>
    <t>1.名称:数据插座
2.安装方式:综合考虑
3.综合考虑高层建筑增加费、暗室增加费及其他增加费
4.其他:详见设计图纸及规范要求</t>
  </si>
  <si>
    <t>2.2.4.18</t>
  </si>
  <si>
    <t>030412006006</t>
  </si>
  <si>
    <t>1.名称:接线盒
2.规格:86mm×86mm
3.安装形式:暗装
4.综合考虑高层建筑增加费、暗室增加费及其他增加费
5.其他:详见设计图纸及规范要求</t>
  </si>
  <si>
    <t>包括但不限于测定、固定、修孔等全部工作内容等全部工作内容。</t>
  </si>
  <si>
    <t>2.2.4.19</t>
  </si>
  <si>
    <t>030502017001</t>
  </si>
  <si>
    <t>双绞线缆测试</t>
  </si>
  <si>
    <t>1.名称:双绞线缆测试
2.综合考虑高层建筑增加费、暗室增加费及其他增加费
3.其他:详见设计图纸及规范要求</t>
  </si>
  <si>
    <t>链路</t>
  </si>
  <si>
    <t>以链路为单位计量，按设计图示数量计算</t>
  </si>
  <si>
    <t>包括但不限于清理线缆、按施工及验收规范的要求测试、记录、整理资料、完成测试报告等全部工作内容。</t>
  </si>
  <si>
    <t>2.2.4.20</t>
  </si>
  <si>
    <t>030502017002</t>
  </si>
  <si>
    <t>大对数电缆测试</t>
  </si>
  <si>
    <t>1.名称:大对数电缆测试
2.综合考虑高层建筑增加费、暗室增加费及其他增加费
3.其他:详见设计图纸及规范要求</t>
  </si>
  <si>
    <t>2.2.4.21</t>
  </si>
  <si>
    <t>030502019001</t>
  </si>
  <si>
    <t>光纤测试</t>
  </si>
  <si>
    <t>1.名称:光纤测试
2.综合考虑高层建筑增加费、暗室增加费及其他增加费
3.其他:详见设计图纸及规范要求</t>
  </si>
  <si>
    <t>芯</t>
  </si>
  <si>
    <t>以芯为单位计量，按设计图示数量计算</t>
  </si>
  <si>
    <t>包括但不限于清理光缆、按施工及验收规范的要求测试、记录、整理资料、完成测试报告等全部工作内容。</t>
  </si>
  <si>
    <t>2.2.4.22</t>
  </si>
  <si>
    <t>030501022001</t>
  </si>
  <si>
    <t>电话网络系统联调</t>
  </si>
  <si>
    <t>1.名称:电话网络系统调试
2.综合考虑高层建筑增加费、暗室增加费及其他增加费
3.其他:详见设计图纸及规范要求</t>
  </si>
  <si>
    <t>包括但不限于联调技术及机具准备、接口正确性检查测试、子网调整、IP调整、域名设置、服务设置、端口设置、指标测试、硬件系统的验证测试、完成自检测试报告等全部工作内容。</t>
  </si>
  <si>
    <t>2.2.4.23</t>
  </si>
  <si>
    <t>030502005002</t>
  </si>
  <si>
    <t>4芯单模光纤</t>
  </si>
  <si>
    <t>1.名称:4芯单模光纤
2.敷设方式:综合考虑
3.综合考虑高层建筑增加费、暗室增加费及其他增加费
4.其他:详见设计图纸及规范要求</t>
  </si>
  <si>
    <t>2.2.4.24</t>
  </si>
  <si>
    <t>030502004001</t>
  </si>
  <si>
    <t>三类25对大对数线缆</t>
  </si>
  <si>
    <t>1.名称:三类25对大对数线缆
2.敷设方式:综合考虑
3.综合考虑高层建筑增加费、暗室增加费及其他增加费
4.其他:详见设计图纸及规范要求</t>
  </si>
  <si>
    <t>包括但不限于开箱、线缆检查、编号、布放、断线、固定、临时封头、清理场地等全部工作内容。</t>
  </si>
  <si>
    <t>2.2.4.25</t>
  </si>
  <si>
    <t>030412001024</t>
  </si>
  <si>
    <t>配管 JDG20</t>
  </si>
  <si>
    <t>1.名称:镀锌电线管
2.型号、规格:JDG20
3.配置形式:综合考虑
4.综合考虑高层建筑增加费、暗室增加费及其他增加费
5.其他:详见设计图纸及规范要求</t>
  </si>
  <si>
    <t>包括但不限于测位、划线、打眼、沟坑修整、锯管、套丝、弯管、配管、接地、穿引线、补漆等全部工作内容。</t>
  </si>
  <si>
    <t>2.2.4.26</t>
  </si>
  <si>
    <t>030412001025</t>
  </si>
  <si>
    <t>配管 JDG25</t>
  </si>
  <si>
    <t>1.名称:镀锌电线管
2.型号、规格:JDG25
3.配置形式:综合考虑
4.综合考虑高层建筑增加费、暗室增加费及其他增加费
5.其他:详见设计图纸及规范要求</t>
  </si>
  <si>
    <t>2.2.4.27</t>
  </si>
  <si>
    <t>030502003003</t>
  </si>
  <si>
    <t>双绞线缆 CATUTP6</t>
  </si>
  <si>
    <t>1.名称:双绞线缆
2.规格:CATUTP6
3.线缆对数:4
4.敷设方式:综合考虑
5.综合考虑高层建筑增加费、暗室增加费及其他增加费
6.其他:详见设计图纸及规范要求</t>
  </si>
  <si>
    <t>2.2.5</t>
  </si>
  <si>
    <t>视频监控系统</t>
  </si>
  <si>
    <t>2.2.5.1</t>
  </si>
  <si>
    <t>030502003004</t>
  </si>
  <si>
    <t>2.2.5.2</t>
  </si>
  <si>
    <t>030412001026</t>
  </si>
  <si>
    <t>2.2.5.3</t>
  </si>
  <si>
    <t>030506010001</t>
  </si>
  <si>
    <t>半球彩色摄像机</t>
  </si>
  <si>
    <t>1.名称:半球彩色摄像机
2.安装方式:吸顶安装
3.综合考虑高层建筑增加费、暗室增加费及其他增加费
4.其他:详见设计图纸及规范要求</t>
  </si>
  <si>
    <t>包括但不限于开箱检验、设备组装、检查1.1安装、接线、本体测试等全部工作内容。</t>
  </si>
  <si>
    <t>2.2.5.4</t>
  </si>
  <si>
    <t>030506010002</t>
  </si>
  <si>
    <t>室外球型摄像机</t>
  </si>
  <si>
    <t>1.名称:室外球型摄像机
2.安装方式:悬挂安装
3.综合考虑高层建筑增加费、暗室增加费及其他增加费
4.其他:详见设计图纸及规范要求</t>
  </si>
  <si>
    <t>2.2.5.5</t>
  </si>
  <si>
    <t>030506010003</t>
  </si>
  <si>
    <t>室内枪式摄像机</t>
  </si>
  <si>
    <t>1.名称:室内枪式摄像机
2.安装方式:壁挂支架安装
3.综合考虑高层建筑增加费、暗室增加费及其他增加费
4.其他:详见设计图纸及规范要求</t>
  </si>
  <si>
    <t>2.2.5.6</t>
  </si>
  <si>
    <t>030506010004</t>
  </si>
  <si>
    <t>电梯专用网络摄像机</t>
  </si>
  <si>
    <t>1.名称:电梯专用网络摄像机
2.安装方式:壁挂支架安装
3.综合考虑高层建筑增加费、暗室增加费及其他增加费
4.其他:详见设计图纸及规范要求</t>
  </si>
  <si>
    <t>2.2.5.7</t>
  </si>
  <si>
    <t>030505016001</t>
  </si>
  <si>
    <t>55寸拼接显示屏</t>
  </si>
  <si>
    <t>1.名称:拼接显示屏
2.规格:55寸
3.综合考虑高层建筑增加费、暗室增加费及其他增加费
4.其他:详见设计图纸及规范要求</t>
  </si>
  <si>
    <t>2.2.5.8</t>
  </si>
  <si>
    <t>080501019003</t>
  </si>
  <si>
    <t>HDMI线</t>
  </si>
  <si>
    <t>1.名称:HDMI线
2.规格:10米
3.综合考虑高层建筑增加费、暗室增加费及其他增加费
4.其他:详见设计图纸及规范要求</t>
  </si>
  <si>
    <t>2.2.5.9</t>
  </si>
  <si>
    <t>030506011001</t>
  </si>
  <si>
    <t>8路解码器</t>
  </si>
  <si>
    <t>1.名称:8路解码器
2.综合考虑高层建筑增加费、暗室增加费及其他增加费
3.其他:详见设计图纸及规范要求</t>
  </si>
  <si>
    <t>2.2.5.10</t>
  </si>
  <si>
    <t>030501003001</t>
  </si>
  <si>
    <t>控制键盘</t>
  </si>
  <si>
    <t>1.名称:控制键盘
2.综合考虑高层建筑增加费、暗室增加费及其他增加费
3.其他:详见设计图纸及规范要求</t>
  </si>
  <si>
    <t>包括但不限于技术准备、机具准备、搬运、开箱检查、定位安装、互联、接口正确性检查、检测调试、交验等全部工作内容。</t>
  </si>
  <si>
    <t>2.2.5.11</t>
  </si>
  <si>
    <t>030501019001</t>
  </si>
  <si>
    <t>视频监控系统工作站</t>
  </si>
  <si>
    <t>1.名称:视频监控系统工作站
2.规格:包含配套管理软件
3.综合考虑高层建筑增加费、暗室增加费及其他增加费
4.其他:详见设计图纸及规范要求</t>
  </si>
  <si>
    <t>2.2.5.12</t>
  </si>
  <si>
    <t>030501019002</t>
  </si>
  <si>
    <t>存储服务器</t>
  </si>
  <si>
    <t>1.名称:存储服务器
2.综合考虑高层建筑增加费、暗室增加费及其他增加费
3.其他:详见设计图纸及规范要求</t>
  </si>
  <si>
    <t>2.2.5.13</t>
  </si>
  <si>
    <t>030501004001</t>
  </si>
  <si>
    <t>监控级硬盘</t>
  </si>
  <si>
    <t>1.名称:监控级硬盘
2.规格:16T
3.综合考虑高层建筑增加费、暗室增加费及其他增加费
4.其他:详见设计图纸及规范要求</t>
  </si>
  <si>
    <t>包括但不限于技术准备、机具准备、搬运、开箱检查、定位安装、互联、设备清理和清洗、接通电源、单机自检、检测调试、交验等全部工作内容。</t>
  </si>
  <si>
    <t>2.2.5.14</t>
  </si>
  <si>
    <t>030506020002</t>
  </si>
  <si>
    <t>安全防范分系统调试</t>
  </si>
  <si>
    <t>1.名称:安全防范分系统调试
2.类别:摄像机
3.综合考虑高层建筑增加费、暗室增加费及其他增加费
4.其他:详见设计图纸及规范要求</t>
  </si>
  <si>
    <t>包括但不限于工作准备、参数(指标)设置及测试、功能测试、完成自检测试报告等全部工作内容。</t>
  </si>
  <si>
    <t>2.2.5.15</t>
  </si>
  <si>
    <t>030506021001</t>
  </si>
  <si>
    <t>视频监控系统调试及试运行</t>
  </si>
  <si>
    <t>1.名称:视频监控系统调试及试运行
2.综合考虑高层建筑增加费、暗室增加费及其他增加费
3.其他:详见设计图纸及规范要求</t>
  </si>
  <si>
    <t>包括但不限于
1.调试:对视频系统信号通道进行调试、调整,并测试各项性能,完成测试报告等;
2.试运行:按工程规范要求,测试各项技术指标的稳定性和可靠性,排除试运行过程中已经发生的或潜在的故障或隐患,完成试运行报告等全部工作内容。</t>
  </si>
  <si>
    <t>2.2.6</t>
  </si>
  <si>
    <t>出入口控制系统</t>
  </si>
  <si>
    <t>2.2.6.1</t>
  </si>
  <si>
    <t>030506006001</t>
  </si>
  <si>
    <t>门禁读卡器(人脸识别)</t>
  </si>
  <si>
    <t>1.名称:门禁读卡器(人脸识别)
2.综合考虑高层建筑增加费、暗室增加费及其他增加费
3.其他:详见设计图纸及规范要求</t>
  </si>
  <si>
    <t>包括但不限于开箱检查、设备初验、安装、接线、调整、本体测试等全部工作内容。</t>
  </si>
  <si>
    <t>2.2.6.2</t>
  </si>
  <si>
    <t>030412004018</t>
  </si>
  <si>
    <t>配线 ZA-RVV4*1.0</t>
  </si>
  <si>
    <t>1.名称:配线
2.规格:ZA-RVV4*1.0
3.配线形式:综合考虑
4.综合考虑高层建筑增加费、暗室增加费及其他增加费
5.其他:详见设计图纸及规范要求</t>
  </si>
  <si>
    <t>2.2.6.3</t>
  </si>
  <si>
    <t>030412001027</t>
  </si>
  <si>
    <t>2.2.6.4</t>
  </si>
  <si>
    <t>030502003005</t>
  </si>
  <si>
    <t>2.2.6.5</t>
  </si>
  <si>
    <t>030412004019</t>
  </si>
  <si>
    <t>配线 ZA-RVV6*1.0</t>
  </si>
  <si>
    <t>1.名称:配线
2.规格:ZA-RVV6*1.0
3.配线形式:综合考虑
4.综合考虑高层建筑增加费、暗室增加费及其他增加费
5.其他:详见设计图纸及规范要求</t>
  </si>
  <si>
    <t>2.2.6.6</t>
  </si>
  <si>
    <t>030412004020</t>
  </si>
  <si>
    <t>配线 ZA-RVV3*1.5</t>
  </si>
  <si>
    <t>1.名称:配线
2.规格:ZA-RVV3*1.5
3.配线形式:综合考虑
4.综合考虑高层建筑增加费、暗室增加费及其他增加费
5.其他:详见设计图纸及规范要求</t>
  </si>
  <si>
    <t>2.2.6.7</t>
  </si>
  <si>
    <t>030412004021</t>
  </si>
  <si>
    <t>配线 ZA-RVV2*1.0</t>
  </si>
  <si>
    <t>1.名称:配线
2.规格:ZA-RVV2*1.0
3.配线形式:综合考虑
4.综合考虑高层建筑增加费、暗室增加费及其他增加费
5.其他:详见设计图纸及规范要求</t>
  </si>
  <si>
    <t>2.2.6.8</t>
  </si>
  <si>
    <t>030506006002</t>
  </si>
  <si>
    <t>门禁读卡器(刷卡)</t>
  </si>
  <si>
    <t>1.名称:门禁读卡器(刷卡)
2.综合考虑高层建筑增加费、暗室增加费及其他增加费
3.其他:详见设计图纸及规范要求</t>
  </si>
  <si>
    <t>2.2.6.9</t>
  </si>
  <si>
    <t>030506007001</t>
  </si>
  <si>
    <t>磁力锁(单门)</t>
  </si>
  <si>
    <t>1.名称:磁力锁(单门)
2.规格:拉力280公斤以上,带门磁及二极管保护功能
3.综合考虑高层建筑增加费、暗室增加费及其他增加费
4.其他:详见设计图纸及规范要求</t>
  </si>
  <si>
    <t>2.2.6.10</t>
  </si>
  <si>
    <t>030506007002</t>
  </si>
  <si>
    <t>磁力锁(双门)</t>
  </si>
  <si>
    <t>1.名称:磁力锁(双门)
2.规格:拉力560公斤以上,带门磁及二极管保护功能
3.综合考虑高层建筑增加费、暗室增加费及其他增加费
4.其他:详见设计图纸及规范要求</t>
  </si>
  <si>
    <t>2.2.6.11</t>
  </si>
  <si>
    <t>030904003001</t>
  </si>
  <si>
    <t>出门按钮</t>
  </si>
  <si>
    <t>1.名称:出门按钮
2.综合考虑高层建筑增加费、暗室增加费及其他增加费
3.其他:详见设计图纸及规范要求</t>
  </si>
  <si>
    <t>包括但不限于校线、挂锡、钻眼固定、底座压线、安装、编码、调测等全部工作内容。</t>
  </si>
  <si>
    <t>2.2.6.12</t>
  </si>
  <si>
    <t>030904003002</t>
  </si>
  <si>
    <t>发卡器</t>
  </si>
  <si>
    <t>1.名称:发卡器
2.综合考虑高层建筑增加费、暗室增加费及其他增加费
3.其他:详见设计图纸及规范要求</t>
  </si>
  <si>
    <t>2.2.6.13</t>
  </si>
  <si>
    <t>030904003003</t>
  </si>
  <si>
    <t>IC智能卡</t>
  </si>
  <si>
    <t>1.名称:IC智能卡
2.综合考虑高层建筑增加费、暗室增加费及其他增加费
3.其他:详见设计图纸及规范要求</t>
  </si>
  <si>
    <t>张</t>
  </si>
  <si>
    <t>以张为单位计量，按设计图示数量计算</t>
  </si>
  <si>
    <t>2.2.6.14</t>
  </si>
  <si>
    <t>030412005001</t>
  </si>
  <si>
    <t>单体门禁电源箱</t>
  </si>
  <si>
    <t>1.名称:单体门禁电源箱
2.规格:包含信号转换器
3.安装方式:挂墙安装
4.综合考虑高层建筑增加费、暗室增加费及其他增加费
5.其他:详见设计图纸及规范要求</t>
  </si>
  <si>
    <t>包括但不限于定位划线、开孔、组线箱安装、接地、连接处密封、做标记等全部工作内容。开箱检查、主机安装、接头连接、接电缆、电源供电和其它辅助设备连接线、本体测试等全部工作内容。</t>
  </si>
  <si>
    <t>2.2.6.15</t>
  </si>
  <si>
    <t>030501019003</t>
  </si>
  <si>
    <t>门禁系统工作站</t>
  </si>
  <si>
    <t>1.名称:门禁系统工作站
2.规格:包含门禁云服务
3.综合考虑高层建筑增加费、暗室增加费及其他增加费
4.其他:详见设计图纸及规范要求</t>
  </si>
  <si>
    <t>2.2.6.16</t>
  </si>
  <si>
    <t>030506021002</t>
  </si>
  <si>
    <t>出入口控制系统调试</t>
  </si>
  <si>
    <t>1.名称:出入口控制系统调试
2.综合考虑高层建筑增加费、暗室增加费及其他增加费
3.其他:详见设计图纸及规范要求</t>
  </si>
  <si>
    <t>2.2.7</t>
  </si>
  <si>
    <t>CO浓度监控系统</t>
  </si>
  <si>
    <t>2.2.7.1</t>
  </si>
  <si>
    <t>030412004022</t>
  </si>
  <si>
    <t>配线 RVS2*1.5</t>
  </si>
  <si>
    <t>1.名称:配线
2.规格:RVS2*1.5
3.配线形式:综合考虑
4.综合考虑高层建筑增加费、暗室增加费及其他增加费
5.其他:详见设计图纸及规范要求</t>
  </si>
  <si>
    <t>2.2.7.2</t>
  </si>
  <si>
    <t>030412001028</t>
  </si>
  <si>
    <t>2.2.7.3</t>
  </si>
  <si>
    <t>030502005003</t>
  </si>
  <si>
    <t>室内多模4芯光纤</t>
  </si>
  <si>
    <t>1.名称:室内多模4芯光纤
2.敷设方式:综合考虑
3.综合考虑高层建筑增加费、暗室增加费及其他增加费
4.其他:详见设计图纸及规范要求</t>
  </si>
  <si>
    <t>2.2.7.4</t>
  </si>
  <si>
    <t>080704004001</t>
  </si>
  <si>
    <t>CO浓度传感器</t>
  </si>
  <si>
    <t>1.名称:CO浓度传感器
2.距地1.5m安装
3.综合考虑高层建筑增加费、暗室增加费及其他增加费
4.其他:详见设计图纸及规范要求</t>
  </si>
  <si>
    <t>包括但不限于开箱、清点、检验、开孔、安装、接线、调整、单体测试等全部工作内容。</t>
  </si>
  <si>
    <t>2.2.7.5</t>
  </si>
  <si>
    <t>030405004001</t>
  </si>
  <si>
    <t>CO浓度控制器</t>
  </si>
  <si>
    <t>1.名称:CO浓度控制器
2.标准35mm导轨式安装
3.综合考虑高层建筑增加费、暗室增加费及其他增加费
4.其他:详见设计图纸及规范要求</t>
  </si>
  <si>
    <t>2.2.7.6</t>
  </si>
  <si>
    <t>030904013001</t>
  </si>
  <si>
    <t>CO浓度监控器主机</t>
  </si>
  <si>
    <t>1.名称:CO浓度监控器主机
2.综合考虑高层建筑增加费、暗室增加费及其他增加费
3.其他:详见设计图纸及规范要求</t>
  </si>
  <si>
    <t>包括但不限于设备开箱检验、现场就位安装、连接、软件功能检测、调试、现场测量、记录、对比、调整等全部工作内容。</t>
  </si>
  <si>
    <t>2.2.7.7</t>
  </si>
  <si>
    <t>030506020003</t>
  </si>
  <si>
    <t>CO浓度监控系统调试</t>
  </si>
  <si>
    <t>1.名称:CO浓度监控系统调试
2.综合考虑高层建筑增加费、暗室增加费及其他增加费
3.其他:详见设计图纸及规范要求</t>
  </si>
  <si>
    <t>2.2.8</t>
  </si>
  <si>
    <t>入侵报警系统</t>
  </si>
  <si>
    <t>2.2.8.1</t>
  </si>
  <si>
    <t>030904003004</t>
  </si>
  <si>
    <t>1.名称:紧急求助按钮
2.综合考虑高层建筑增加费、暗室增加费及其他增加费
3.其他:详见设计图纸及规范要求</t>
  </si>
  <si>
    <t>2.2.8.2</t>
  </si>
  <si>
    <t>030904004001</t>
  </si>
  <si>
    <t>声光报警器</t>
  </si>
  <si>
    <t>1.名称:声光报警器
2.综合考虑高层建筑增加费、暗室增加费及其他增加费
3.其他:详见设计图纸及规范要求</t>
  </si>
  <si>
    <t>包括但不限于校线、挂锡、并线、压线、标志、编码、安装、固定、功能检测、防尘和防潮处理等全部工作内容。</t>
  </si>
  <si>
    <t>2.2.8.3</t>
  </si>
  <si>
    <t>080706002001</t>
  </si>
  <si>
    <t>入侵报警设备箱</t>
  </si>
  <si>
    <t>1.名称:入侵报警设备箱
2.综合考虑高层建筑增加费、暗室增加费及其他增加费
3.其他:详见设计图纸及规范要求</t>
  </si>
  <si>
    <t>2.2.8.4</t>
  </si>
  <si>
    <t>030904012001</t>
  </si>
  <si>
    <t>报警主机</t>
  </si>
  <si>
    <t>1.名称:报警主机
2.综合考虑高层建筑增加费、暗室增加费及其他增加费
3.其他:详见设计图纸及规范要求</t>
  </si>
  <si>
    <t>2.2.8.5</t>
  </si>
  <si>
    <t>030501003002</t>
  </si>
  <si>
    <t>报警键盘</t>
  </si>
  <si>
    <t>1.名称:报警键盘
2.综合考虑高层建筑增加费、暗室增加费及其他增加费
3.其他:详见设计图纸及规范要求</t>
  </si>
  <si>
    <t>2.2.8.6</t>
  </si>
  <si>
    <t>080803004002</t>
  </si>
  <si>
    <t>联网模块</t>
  </si>
  <si>
    <t>1.名称:联网模块
2.综合考虑高层建筑增加费、暗室增加费及其他增加费
3.其他:详见设计图纸及规范要求</t>
  </si>
  <si>
    <t>包括但不限于安装、固定、校线、接线、挂锡、功能检测、编码、防潮和防尘处理等全部工作内容。</t>
  </si>
  <si>
    <t>2.2.8.7</t>
  </si>
  <si>
    <t>030501015004</t>
  </si>
  <si>
    <t>双回路总线驱动器</t>
  </si>
  <si>
    <t>1.名称:双回路总线驱动器
2.综合考虑高层建筑增加费、暗室增加费及其他增加费
3.其他:详见设计图纸及规范要求</t>
  </si>
  <si>
    <t>2.2.8.8</t>
  </si>
  <si>
    <t>030501015005</t>
  </si>
  <si>
    <t>总线延长器</t>
  </si>
  <si>
    <t>1.名称:总线延长器
2.综合考虑高层建筑增加费、暗室增加费及其他增加费
3.其他:详见设计图纸及规范要求</t>
  </si>
  <si>
    <t>2.2.8.9</t>
  </si>
  <si>
    <t>030501019004</t>
  </si>
  <si>
    <t>入侵报警系统工作站</t>
  </si>
  <si>
    <t>1.名称:入侵报警系统工作站
2.规格:包含配套管理软件
3.综合考虑高层建筑增加费、暗室增加费及其他增加费
4.其他:详见设计图纸及规范要求</t>
  </si>
  <si>
    <t>2.2.8.10</t>
  </si>
  <si>
    <t>030501022002</t>
  </si>
  <si>
    <t>入侵报警系统系统联调</t>
  </si>
  <si>
    <t>1.名称:入侵报警系统系统联调
2.综合考虑高层建筑增加费、暗室增加费及其他增加费
3.其他:详见设计图纸及规范要求</t>
  </si>
  <si>
    <t>2.2.8.11</t>
  </si>
  <si>
    <t>030412004023</t>
  </si>
  <si>
    <t>2.2.8.12</t>
  </si>
  <si>
    <t>030412004024</t>
  </si>
  <si>
    <t>2.2.8.13</t>
  </si>
  <si>
    <t>030411004001</t>
  </si>
  <si>
    <t>配线 ZA-RVVP2*1.0</t>
  </si>
  <si>
    <t>1.名称:配线
2.规格:ZA-RVVP2*1.0
3.配线形式:综合考虑
4.综合考虑高层建筑增加费、暗室增加费及其他增加费
5.其他:详见设计图纸及规范要求</t>
  </si>
  <si>
    <t>2.2.8.14</t>
  </si>
  <si>
    <t>030412001029</t>
  </si>
  <si>
    <t>配管 PC20</t>
  </si>
  <si>
    <t>1.名称:塑料管
2.型号、规格:PC20
3.配置形式:综合考虑
4.综合考虑高层建筑增加费、暗室增加费及其他增加费
5.其他:详见设计图纸及规范要求</t>
  </si>
  <si>
    <t>包括但不限于测位、划线、沟槽修整、接管、配管、固定、穿引线等全部工作内容。</t>
  </si>
  <si>
    <t>2.2.9</t>
  </si>
  <si>
    <t>电梯五方对讲系统</t>
  </si>
  <si>
    <t>2.2.9.1</t>
  </si>
  <si>
    <t>030412001030</t>
  </si>
  <si>
    <t>2.2.9.2</t>
  </si>
  <si>
    <t>030412004025</t>
  </si>
  <si>
    <t>配线 ZA-RVVP6*1.0</t>
  </si>
  <si>
    <t>1.名称:配线
2.规格:ZA-RVVP6*1.0
3.配线形式:综合考虑
4.综合考虑高层建筑增加费、暗室增加费及其他增加费
5.其他:详见设计图纸及规范要求</t>
  </si>
  <si>
    <t>2.2.9.3</t>
  </si>
  <si>
    <t>030501019005</t>
  </si>
  <si>
    <t>电梯状态监视管理工作站</t>
  </si>
  <si>
    <t>1.名称:电梯状态监视管理工作站
2.综合考虑高层建筑增加费、暗室增加费及其他增加费
3.其他:详见设计图纸及规范要求</t>
  </si>
  <si>
    <t>2.2.9.4</t>
  </si>
  <si>
    <t>030501022003</t>
  </si>
  <si>
    <t>电梯五方对讲系统调试</t>
  </si>
  <si>
    <t>1.名称:电梯五方对讲系统调试
2.综合考虑高层建筑增加费、暗室增加费及其他增加费
3.其他:详见设计图纸及规范要求</t>
  </si>
  <si>
    <t>2.2.9.5</t>
  </si>
  <si>
    <t>080503013001</t>
  </si>
  <si>
    <t>电梯五方对讲主机</t>
  </si>
  <si>
    <t>1.名称:电梯五方对讲主机
2.综合考虑高层建筑增加费、暗室增加费及其他增加费
3.其他:详见设计图纸及规范要求</t>
  </si>
  <si>
    <t>2.2.10</t>
  </si>
  <si>
    <t>停车场管理系统</t>
  </si>
  <si>
    <t>2.2.10.1</t>
  </si>
  <si>
    <t>030506019001</t>
  </si>
  <si>
    <t>TX6出入口通用控制机</t>
  </si>
  <si>
    <t>1.名称:TX6出入口通用控制机
2.安装在每个车道安全岛入口或出口的前方用于语音播报+控制道闸开启/关闭+语音对讲中控室
3.综合考虑高层建筑增加费、暗室增加费及其他增加费
4.其他:详见设计图纸及规范要求</t>
  </si>
  <si>
    <t>包括但不限于开箱检查、器材搬运、安装、接线、接地、调试、保护、清理现场等全部工作内容。</t>
  </si>
  <si>
    <t>2.2.10.2</t>
  </si>
  <si>
    <t>030412004026</t>
  </si>
  <si>
    <t>配线 ZA-RVV6*0.5</t>
  </si>
  <si>
    <t>1.名称:配线
2.规格:ZA-RVV6*0.5
3.配线形式:综合考虑
4.综合考虑高层建筑增加费、暗室增加费及其他增加费
5.其他:详见设计图纸及规范要求</t>
  </si>
  <si>
    <t>2.2.10.3</t>
  </si>
  <si>
    <t>030502005004</t>
  </si>
  <si>
    <t>6芯单模光纤</t>
  </si>
  <si>
    <t>1.名称:6芯单模光纤
2.敷设方式:综合考虑
3.综合考虑高层建筑增加费、暗室增加费及其他增加费
4.其他:详见设计图纸及规范要求</t>
  </si>
  <si>
    <t>2.2.10.4</t>
  </si>
  <si>
    <t>030412004027</t>
  </si>
  <si>
    <t>2.2.10.5</t>
  </si>
  <si>
    <t>030502003006</t>
  </si>
  <si>
    <t>2.2.10.6</t>
  </si>
  <si>
    <t>030412001031</t>
  </si>
  <si>
    <t>配管 PVC25</t>
  </si>
  <si>
    <t>1.名称:塑料管
2.型号、规格:PVC25
3.配置形式:综合考虑
4.综合考虑高层建筑增加费、暗室增加费及其他增加费
5.其他:详见设计图纸及规范要求</t>
  </si>
  <si>
    <t>2.2.10.7</t>
  </si>
  <si>
    <t>030506019002</t>
  </si>
  <si>
    <t>自动道闸</t>
  </si>
  <si>
    <t>1.名称:自动道闸
2.控制车辆进出，挡车器，带呼吸灯，智能面板控制可调节电机转速以控制闸杆升降速度
3.综合考虑高层建筑增加费、暗室增加费及其他增加费
4.其他:详见设计图纸及规范要求</t>
  </si>
  <si>
    <t>2.2.10.8</t>
  </si>
  <si>
    <t>030506019003</t>
  </si>
  <si>
    <t>一体化摄像机</t>
  </si>
  <si>
    <t>1.名称:一体化摄像机
2.车牌识别车辆信息，200万高清识别相机
3.综合考虑高层建筑增加费、暗室增加费及其他增加费
4.其他:详见设计图纸及规范要求</t>
  </si>
  <si>
    <t>包括但不限于开箱检查、器材搬运、定位切槽、下线灌封、安装、接线、接地、调试、保护、清理现场等全部工作内容。</t>
  </si>
  <si>
    <t>2.2.10.9</t>
  </si>
  <si>
    <t>030506019004</t>
  </si>
  <si>
    <t>红外防匝装置</t>
  </si>
  <si>
    <t>1.名称:红外防匝装置
2.安装在每个车道安全岛入口或出口道闸闸杆下方，用于防炸车车辆
3.综合考虑高层建筑增加费、暗室增加费及其他增加费
4.其他:详见设计图纸及规范要求</t>
  </si>
  <si>
    <t>2.2.10.10</t>
  </si>
  <si>
    <t>030506019005</t>
  </si>
  <si>
    <t>车辆检测器</t>
  </si>
  <si>
    <t>1.名称:车辆检测器
2.安装在每台道闸和控制机内用于检测车辆驶入和驶离状态
3.综合考虑高层建筑增加费、暗室增加费及其他增加费
4.其他:详见设计图纸及规范要求</t>
  </si>
  <si>
    <t>2.2.10.11</t>
  </si>
  <si>
    <t>030506019006</t>
  </si>
  <si>
    <t>地感线圈</t>
  </si>
  <si>
    <t>1.名称:地感线圈
2.检测车辆驶入驶离状态
3.综合考虑高层建筑增加费、暗室增加费及其他增加费
4.其他:详见设计图纸及规范要求</t>
  </si>
  <si>
    <t>2.2.10.12</t>
  </si>
  <si>
    <t>030506019007</t>
  </si>
  <si>
    <t>补光灯</t>
  </si>
  <si>
    <t>1.名称:补光灯
2.为摄像机提供照明补光作用
3.综合考虑高层建筑增加费、暗室增加费及其他增加费
4.其他:详见设计图纸及规范要求</t>
  </si>
  <si>
    <t>2.2.10.13</t>
  </si>
  <si>
    <t>030506019008</t>
  </si>
  <si>
    <t>服务器</t>
  </si>
  <si>
    <t>1.名称:服务器
2.提供数据存储和服务端软件安装
3.综合考虑高层建筑增加费、暗室增加费及其他增加费
4.其他:详见设计图纸及规范要求</t>
  </si>
  <si>
    <t>包括但不限于技术准备、开箱检查、器材搬运、安装固定、接线、接地、性能检查、开通试验、调试等全部工作内容。</t>
  </si>
  <si>
    <t>2.2.10.14</t>
  </si>
  <si>
    <t>030501019006</t>
  </si>
  <si>
    <t>出入口工作站</t>
  </si>
  <si>
    <t>1.名称:出入口工作站
2.客户端软件管理和操作,管理进出口道闸设备
3.综合考虑高层建筑增加费、暗室增加费及其他增加费
4.其他:详见设计图纸及规范要求</t>
  </si>
  <si>
    <t>2.2.10.15</t>
  </si>
  <si>
    <t>030501019007</t>
  </si>
  <si>
    <t>管理中心工作站</t>
  </si>
  <si>
    <t>1.名称:管理中心工作站
2.客户端软件管理和操作,管理进出口道闸设备
3.综合考虑高层建筑增加费、暗室增加费及其他增加费
4.其他:详见设计图纸及规范要求</t>
  </si>
  <si>
    <t>2.2.10.16</t>
  </si>
  <si>
    <t>030607003008</t>
  </si>
  <si>
    <t>对讲主机</t>
  </si>
  <si>
    <t>1.名称:出入口对讲分机
2.与出入口道闸设备实时对讲
3.综合考虑高层建筑增加费、暗室增加费及其他增加费
4.其他:详见设计图纸及规范要求</t>
  </si>
  <si>
    <t>2.2.10.17</t>
  </si>
  <si>
    <t>030607006001</t>
  </si>
  <si>
    <t>停车场管理系统调试</t>
  </si>
  <si>
    <t>1.名称:停车场管理系统调试
2.综合考虑高层建筑增加费、暗室增加费及其他增加费
3.其他:详见设计图纸及规范要求</t>
  </si>
  <si>
    <t>包括但不限于软件安装与测试、软件与硬件接口调试、指标测试、功能检测等全部工作内容。</t>
  </si>
  <si>
    <t>2.2.10.18</t>
  </si>
  <si>
    <t>030607003009</t>
  </si>
  <si>
    <t>道闸按钮</t>
  </si>
  <si>
    <t>1.名称:道闸按钮
2.综合考虑高层建筑增加费、暗室增加费及其他增加费
3.其他:详见设计图纸及规范要求</t>
  </si>
  <si>
    <t>2.2.10.19</t>
  </si>
  <si>
    <t>030607003010</t>
  </si>
  <si>
    <t>中控室操作台</t>
  </si>
  <si>
    <t>1.名称:中控室操作台
2.综合考虑高层建筑增加费、暗室增加费及其他增加费
3.其他:详见设计图纸及规范要求</t>
  </si>
  <si>
    <t>2.2.10.20</t>
  </si>
  <si>
    <t>030501015006</t>
  </si>
  <si>
    <t>停车场系统汇聚交换机</t>
  </si>
  <si>
    <t>1.名称:停车场系统汇聚交换机
2.规格:24口
3.综合考虑高层建筑增加费、暗室增加费及其他增加费
4.其他:详见设计图纸及规范要求</t>
  </si>
  <si>
    <t>2.2.10.21</t>
  </si>
  <si>
    <t>080501019004</t>
  </si>
  <si>
    <t>网络跳线</t>
  </si>
  <si>
    <t>1.名称:网络跳线
2.综合考虑高层建筑增加费、暗室增加费及其他增加费
3.其他:详见设计图纸及规范要求</t>
  </si>
  <si>
    <t>2.2.11</t>
  </si>
  <si>
    <t>智能化专网系统</t>
  </si>
  <si>
    <t>2.2.11.1</t>
  </si>
  <si>
    <t>080509007001</t>
  </si>
  <si>
    <t>上网行为管理网关</t>
  </si>
  <si>
    <t>1.名称:上网行为管理网关
2.综合考虑高层建筑增加费、暗室增加费及其他增加费
3.其他:详见设计图纸及规范要求</t>
  </si>
  <si>
    <t>2.2.11.2</t>
  </si>
  <si>
    <t>030502008004</t>
  </si>
  <si>
    <t>1.名称:48口光纤配线架
2.综合考虑高层建筑增加费、暗室增加费及其他增加费
3.其他:详见设计图纸及规范要求</t>
  </si>
  <si>
    <t>2.2.11.3</t>
  </si>
  <si>
    <t>080501020001</t>
  </si>
  <si>
    <t>单芯LC尾纤</t>
  </si>
  <si>
    <t>1.名称:单芯LC尾纤
2.规格:1m
3.综合考虑高层建筑增加费、暗室增加费及其他增加费
4.其他:详见设计图纸及规范要求</t>
  </si>
  <si>
    <t>包括但不限于光纤熔接、测试衰耗、固定光纤连接器、盘留固定等全部工作内容。</t>
  </si>
  <si>
    <t>2.2.11.4</t>
  </si>
  <si>
    <t>030502008005</t>
  </si>
  <si>
    <t>理线架</t>
  </si>
  <si>
    <t>1.名称:理线架
2.综合考虑高层建筑增加费、暗室增加费及其他增加费
3.其他:详见设计图纸及规范要求</t>
  </si>
  <si>
    <t>2.2.11.5</t>
  </si>
  <si>
    <t>030501015007</t>
  </si>
  <si>
    <t>48口POE交换机</t>
  </si>
  <si>
    <t>1.名称:48口POE交换机
2.综合考虑高层建筑增加费、暗室增加费及其他增加费
3.其他:详见设计图纸及规范要求</t>
  </si>
  <si>
    <t>2.2.11.6</t>
  </si>
  <si>
    <t>080501019005</t>
  </si>
  <si>
    <t>双芯LC跳纤</t>
  </si>
  <si>
    <t>1.名称:双芯LC跳纤
2.类别:3米
3.综合考虑高层建筑增加费、暗室增加费及其他增加费
4.其他:详见设计图纸及规范要求</t>
  </si>
  <si>
    <t>2.2.11.7</t>
  </si>
  <si>
    <t>080501019006</t>
  </si>
  <si>
    <t>万兆双芯LC跳纤</t>
  </si>
  <si>
    <t>1.名称:万兆双芯LC跳纤
2.类别:3米
3.综合考虑高层建筑增加费、暗室增加费及其他增加费
4.其他:详见设计图纸及规范要求</t>
  </si>
  <si>
    <t>2.2.11.8</t>
  </si>
  <si>
    <t>030502005005</t>
  </si>
  <si>
    <t>2.2.11.9</t>
  </si>
  <si>
    <t>030502003007</t>
  </si>
  <si>
    <t>2.2.11.10</t>
  </si>
  <si>
    <t>030501015008</t>
  </si>
  <si>
    <t>24口汇聚交换机</t>
  </si>
  <si>
    <t>1.名称:24口汇聚交换机
2.综合考虑高层建筑增加费、暗室增加费及其他增加费
3.其他:详见设计图纸及规范要求</t>
  </si>
  <si>
    <t>2.2.11.11</t>
  </si>
  <si>
    <t>030501015009</t>
  </si>
  <si>
    <t>1.名称:核心交换机
2.综合考虑高层建筑增加费、暗室增加费及其他增加费
3.其他:详见设计图纸及规范要求</t>
  </si>
  <si>
    <t>2.2.11.12</t>
  </si>
  <si>
    <t>030501019008</t>
  </si>
  <si>
    <t>视频储存服务器</t>
  </si>
  <si>
    <t>1.名称:视频储存服务器
2.综合考虑高层建筑增加费、暗室增加费及其他增加费
3.其他:详见设计图纸及规范要求</t>
  </si>
  <si>
    <t>2.2.11.13</t>
  </si>
  <si>
    <t>030501010003</t>
  </si>
  <si>
    <t>2.2.11.14</t>
  </si>
  <si>
    <t>030501014002</t>
  </si>
  <si>
    <t>2.2.11.15</t>
  </si>
  <si>
    <t>030502011002</t>
  </si>
  <si>
    <t>8口光纤盒</t>
  </si>
  <si>
    <t>1.名称:8口光纤盒
2.综合考虑高层建筑增加费、暗室增加费及其他增加费
3.其他:详见设计图纸及规范要求</t>
  </si>
  <si>
    <t>2.2.11.16</t>
  </si>
  <si>
    <t>080501019007</t>
  </si>
  <si>
    <t>双芯SC跳纤</t>
  </si>
  <si>
    <t>1.名称:双芯SC跳纤
2.类别:3米
3.综合考虑高层建筑增加费、暗室增加费及其他增加费
4.其他:详见设计图纸及规范要求</t>
  </si>
  <si>
    <t>2.2.11.17</t>
  </si>
  <si>
    <t>030501013003</t>
  </si>
  <si>
    <t>4路光纤收发器</t>
  </si>
  <si>
    <t>1.名称:4路光纤收发器
2.综合考虑高层建筑增加费、暗室增加费及其他增加费
3.其他:详见设计图纸及规范要求</t>
  </si>
  <si>
    <t>2.2.11.18</t>
  </si>
  <si>
    <t>030501013004</t>
  </si>
  <si>
    <t>双工LC耦合器</t>
  </si>
  <si>
    <t>1.名称:双工LC耦合器
2.综合考虑高层建筑增加费、暗室增加费及其他增加费
3.其他:详见设计图纸及规范要求</t>
  </si>
  <si>
    <t>包括但不限于开箱检验、清洁搬运、安装加固、通电调测、清理现场等全部工作内容。</t>
  </si>
  <si>
    <t>2.2.11.19</t>
  </si>
  <si>
    <t>080510002001</t>
  </si>
  <si>
    <t>智能化专网系统调试</t>
  </si>
  <si>
    <t>1.名称:智能化专网系统调试
2.综合考虑高层建筑增加费、暗室增加费及其他增加费
3.其他:详见设计图纸及规范要求</t>
  </si>
  <si>
    <t>以系统为单位计量，按系统所需集成点数及图示数量计算</t>
  </si>
  <si>
    <t>2.2.12</t>
  </si>
  <si>
    <t>智能化电箱系统</t>
  </si>
  <si>
    <t>2.2.12.1</t>
  </si>
  <si>
    <t>080706002002</t>
  </si>
  <si>
    <t>配电箱 AF-UPS</t>
  </si>
  <si>
    <t>1.名称:配电箱 AF-UPS
2.安装方式:悬挂式
3.综合考虑高层建筑增加费、暗室增加费及其他增加费
4.其他:详见设计图纸及规范要求</t>
  </si>
  <si>
    <t>2.2.12.2</t>
  </si>
  <si>
    <t>080706002003</t>
  </si>
  <si>
    <t>配电箱 WL-UPS</t>
  </si>
  <si>
    <t>1.名称:配电箱 WL-UPS
2.安装方式:悬挂式
3.综合考虑高层建筑增加费、暗室增加费及其他增加费
4.其他:详见设计图纸及规范要求</t>
  </si>
  <si>
    <t>2.2.12.3</t>
  </si>
  <si>
    <t>080706002004</t>
  </si>
  <si>
    <t>配电箱 UPS电源</t>
  </si>
  <si>
    <t>1.名称:配电箱 UPS电源
2.安装方式:悬挂式
3.综合考虑高层建筑增加费、暗室增加费及其他增加费
4.其他:详见设计图纸及规范要求</t>
  </si>
  <si>
    <t>2.2.12.4</t>
  </si>
  <si>
    <t>080706002005</t>
  </si>
  <si>
    <t>配电箱 DZAL1、DZAL2</t>
  </si>
  <si>
    <t>1.名称:配电箱 DZAL1、DZAL2
2.安装方式:悬挂式
3.综合考虑高层建筑增加费、暗室增加费及其他增加费
4.其他:详见设计图纸及规范要求</t>
  </si>
  <si>
    <t>2.2.12.5</t>
  </si>
  <si>
    <t>080603003001</t>
  </si>
  <si>
    <t>UPS不间断电源设备</t>
  </si>
  <si>
    <t>1.名称:UPS电源
2.规格:50KVA/60min
3.含管理软件
4.综合考虑高层建筑增加费、暗室增加费及其他增加费
5.其他:详见设计图纸及规范要求</t>
  </si>
  <si>
    <t>包括但不限于开箱检验、安装固定、安装附件、密封试验、补充注油、测试调整等全部工作内容。</t>
  </si>
  <si>
    <t>2.3.1</t>
  </si>
  <si>
    <t>空调风工程</t>
  </si>
  <si>
    <t>2.3.1.1</t>
  </si>
  <si>
    <t>空调、风机（安装费）</t>
  </si>
  <si>
    <t>2.3.1.1.1</t>
  </si>
  <si>
    <t>030701003001</t>
  </si>
  <si>
    <t>智能变频多联空调室外机 KX3-1、KX3-2、KX4-1（不含空调设备费）</t>
  </si>
  <si>
    <t>1.名称：智能变频多联空调室外机 KX3-1、KX3-2、KX4-1（不含空调设备费）
2.规格：制冷/制热量 40.0/45.0 KW，额定制冷/制热功率：10.9KW
3.本体安装、接线
4.拆装检查
5.减振器座安装
6.支架安装
7.其他:详见图纸及规范要求
8.综合考虑高层建筑增加费、暗室增加费及其他增加费</t>
  </si>
  <si>
    <t xml:space="preserve">包括但不限于本体安装、拆装检查、减振台座制作、单机试运转等全部工作内容。 </t>
  </si>
  <si>
    <t>2.3.1.1.2</t>
  </si>
  <si>
    <t>030701003002</t>
  </si>
  <si>
    <t>智能变频多联空调室外机 KX1-1、KX2-1、KX2-2、KX2-3、KX4-2、KX5-1、KX5-2、KX6-1、KX6-2、KX6-3（不含空调设备费）</t>
  </si>
  <si>
    <t>1.名称：智能变频多联空调室外机 KX1-1、KX2-1、KX2-2、KX2-3、KX4-2、KX5-1、KX5-2、KX6-1、KX6-2、KX6-3（不含空调设备费）
2.规格：制冷/制热量 45.0/50.0KW，额定制冷/制热功率：13.0KW
3.本体安装、接线
4.拆装检查
5.减振器座安装
6.支架安装
7.其他:详见图纸及规范要求
8.综合考虑高层建筑增加费、暗室增加费及其他增加费</t>
  </si>
  <si>
    <t>2.3.1.1.3</t>
  </si>
  <si>
    <t>030701003003</t>
  </si>
  <si>
    <t>智能变频多联空调室外机 K1-3、K1-4（不含空调设备费）</t>
  </si>
  <si>
    <t>1.名称：智能变频多联空调室外机 K1-3、K1-4（不含空调设备费）
2.规格：制冷/制热量 73/81.5KW，额定制冷/制热功率：19.3KW
3.本体安装、接线
4.拆装检查
5.减振器座安装
6.支架安装
7.其他:详见图纸及规范要求
8.综合考虑高层建筑增加费、暗室增加费及其他增加费</t>
  </si>
  <si>
    <t>2.3.1.1.4</t>
  </si>
  <si>
    <t>030701003004</t>
  </si>
  <si>
    <t>智能变频多联空调室外机 K1-2、K4-3（不含空调设备费）</t>
  </si>
  <si>
    <t>1.名称：智能变频多联空调室外机 K1-2、K4-3（不含空调设备费）
2.规格：制冷/制热量 89.5/100.5KW，额定制冷/制热功率：26.2KW
3.本体安装、接线
4.拆装检查
5.减振器座安装
6.支架安装
7.其他:详见图纸及规范要求
8.综合考虑高层建筑增加费、暗室增加费及其他增加费</t>
  </si>
  <si>
    <t>2.3.1.1.5</t>
  </si>
  <si>
    <t>030701003005</t>
  </si>
  <si>
    <t>智能变频多联空调室外机 K3-2、K1-4（不含空调设备费）</t>
  </si>
  <si>
    <t>1.名称：智能变频多联空调室外机 K3-2、K1-4（不含空调设备费）
2.规格：制冷/制热量 95.0/106.5KW，额定制冷/制热功率：27.0KW
3.本体安装、接线
4.拆装检查
5.减振器座安装
6.支架安装
7.其他:详见图纸及规范要求
8.综合考虑高层建筑增加费、暗室增加费及其他增加费</t>
  </si>
  <si>
    <t>2.3.1.1.6</t>
  </si>
  <si>
    <t>030701003006</t>
  </si>
  <si>
    <t>智能变频多联空调室外机 K4-2（不含空调设备费）</t>
  </si>
  <si>
    <t>1.名称：智能变频多联空调室外机 K4-2（不含空调设备费）
2.规格：制冷/制热量：100/112KW，额定制冷/制热功率：29.0KW
3.本体安装、接线
4.拆装检查
5.减振器座安装
6.支架安装
7.其他:详见图纸及规范要求
8.综合考虑高层建筑增加费、暗室增加费及其他增加费</t>
  </si>
  <si>
    <t>2.3.1.1.7</t>
  </si>
  <si>
    <t>030701003007</t>
  </si>
  <si>
    <t>智能变频多联空调室外机 K3-3（不含空调设备费）</t>
  </si>
  <si>
    <t>1.名称：智能变频多联空调室外机 K3-3（安装费）
2.规格：制冷/制热量：106.5/119.0KW，额定制冷/制热功率：31.0KW
3.本体安装、接线
4.拆装检查
5.减振器座安装
6.支架安装
7.其他:详见图纸及规范要求
8.综合考虑高层建筑增加费、暗室增加费及其他增加费</t>
  </si>
  <si>
    <t>2.3.1.1.8</t>
  </si>
  <si>
    <t>030701003008</t>
  </si>
  <si>
    <t>智能变频多联空调室外机 K1-1（不含空调设备费）</t>
  </si>
  <si>
    <t>1.名称：智能变频多联空调室外机 K1-1（不含空调设备费）
2.规格：制冷/制热量：111.5/125KW，额定制冷/制热功率：32.0KW
3.本体安装、接线
4.拆装检查
5.减振器座安装
6.支架安装
7.其他:详见图纸及规范要求
8.综合考虑高层建筑增加费、暗室增加费及其他增加费</t>
  </si>
  <si>
    <t>2.3.1.1.9</t>
  </si>
  <si>
    <t>030701003009</t>
  </si>
  <si>
    <t>智能变频多联空调室外机 K2-2、K2-3（不含空调设备费）</t>
  </si>
  <si>
    <t>1.名称：智能变频多联空调室外机 K2-2、K2-3（不含空调设备费）
2.规格：制冷/制热量：123/138KW，额定制冷/制热功率：36.8KW
3.本体安装、接线
4.拆装检查
5.减振器座安装
6.支架安装
7.其他:详见图纸及规范要求
8.综合考虑高层建筑增加费、暗室增加费及其他增加费</t>
  </si>
  <si>
    <t>2.3.1.1.10</t>
  </si>
  <si>
    <t>030701003010</t>
  </si>
  <si>
    <t>智能变频多联空调室外机 K5-1（不含空调设备费）</t>
  </si>
  <si>
    <t>1.名称：智能变频多联空调室外机 K5-1（不含空调设备费）
2.规格：制冷/制热量：128.5/144KW，额定制冷/制热功率：37KW
3.本体安装、接线
4.拆装检查
5.减振器座安装
6.支架安装
7.其他:详见图纸及规范要求
8.综合考虑高层建筑增加费、暗室增加费及其他增加费</t>
  </si>
  <si>
    <t xml:space="preserve">包括但不限于本体安装、接线、拆装检查、减振台座制作、单机试运转等全部工作内容。 </t>
  </si>
  <si>
    <t>2.3.1.1.11</t>
  </si>
  <si>
    <t>030701003011</t>
  </si>
  <si>
    <t>智能变频多联空调室外机 K2-1、K3-1（不含空调设备费）</t>
  </si>
  <si>
    <t>1.名称：智能变频多联空调室外机 K2-1、K3-1（不含空调设备费）
2.规格：制冷/制热量：135/151.5KW，额定制冷/制热功率：37.7KW
3.本体安装、接线
4.拆装检查
5.减振器座安装
6.支架安装
7.其他:详见图纸及规范要求
8.综合考虑高层建筑增加费、暗室增加费及其他增加费</t>
  </si>
  <si>
    <t>2.3.1.1.12</t>
  </si>
  <si>
    <t>030701003012</t>
  </si>
  <si>
    <t>智能变频多联空调室外机 K6-2（不含空调设备费）</t>
  </si>
  <si>
    <t>1.名称：智能变频多联空调室外机 K6-2
2.规格：制冷/制热量：140/156.5KW，额定制冷/制热功率：40KW
3.本体安装、接线
4.拆装检查
5.减振器座安装
6.支架安装
7.其他:详见图纸及规范要求
8.综合考虑高层建筑增加费、暗室增加费及其他增加费</t>
  </si>
  <si>
    <t>2.3.1.1.13</t>
  </si>
  <si>
    <t>030701003013</t>
  </si>
  <si>
    <t>智能变频多联空调室外机 K6-1（不含空调设备费）</t>
  </si>
  <si>
    <t>1.名称：智能变频多联空调室外机 K6-1
2.规格：制冷/制热量：146/163.5KW，额定制冷/制热功率：41.2KW
3.本体安装、接线
4.拆装检查
5.减振器座安装
6.支架安装
7.其他:详见图纸及规范要求
8.综合考虑高层建筑增加费、暗室增加费及其他增加费</t>
  </si>
  <si>
    <t>2.3.1.1.14</t>
  </si>
  <si>
    <t>030701003014</t>
  </si>
  <si>
    <t>智能变频多联空调室外机 K5-2（不含空调设备费）</t>
  </si>
  <si>
    <t>1.名称：智能变频多联空调室外机 K5-2
2.规格：制冷/制热量：151/169.5KW，额定制冷/制热功率：44.2KW
3.本体安装、接线
4.拆装检查
5.减振器座安装
6.支架安装
7.其他:详见图纸及规范要求
8.综合考虑高层建筑增加费、暗室增加费及其他增加费</t>
  </si>
  <si>
    <t>2.3.1.1.15</t>
  </si>
  <si>
    <t>030701003015</t>
  </si>
  <si>
    <t>智能变频多联空调室外机 K4-1（不含空调设备费）</t>
  </si>
  <si>
    <t>1.名称：智能变频多联空调室外机 K4-1
2.规格：制冷/制热量：156.5/175.5KW，额定制冷/制热功率：44.7KW
3.本体安装、接线
4.拆装检查
5.减振器座安装
6.支架安装
7.其他:详见图纸及规范要求
8.综合考虑高层建筑增加费、暗室增加费及其他增加费</t>
  </si>
  <si>
    <t>2.3.1.1.16</t>
  </si>
  <si>
    <t>030701004001</t>
  </si>
  <si>
    <t>天花暗藏风管式室内机 F140（不含空调设备费）</t>
  </si>
  <si>
    <t>1.名称：天花暗藏风管式室内机 F140
2.规格：制冷/制热量：14.0KW，额定制冷/制热功率：274W，高档风量：1980CMH
3.本体安装、接线
4.拆装检查
5.减振器座安装
6.支架安装
7.其他:详见图纸及规范要求
8.综合考虑高层建筑增加费、暗室增加费及其他增加费</t>
  </si>
  <si>
    <t>2.3.1.1.17</t>
  </si>
  <si>
    <t>030701004002</t>
  </si>
  <si>
    <t>天花暗藏风管式室内机 F112（不含空调设备费）</t>
  </si>
  <si>
    <t>1.名称：天花暗藏风管式室内机 F112
2.规格：制冷/制热量：11.2KW，额定制冷/制热功率：115W，高档风量：1600CMH
3.本体安装、接线
4.拆装检查
5.减振器座安装
6.支架安装
7.其他:详见图纸及规范要求
8.综合考虑高层建筑增加费、暗室增加费及其他增加费</t>
  </si>
  <si>
    <t>2.3.1.1.18</t>
  </si>
  <si>
    <t>030701004003</t>
  </si>
  <si>
    <t>天花暗藏风管式室内机 F100（不含空调设备费）</t>
  </si>
  <si>
    <t>1.名称：天花暗藏风管式室内机 F100
2.规格：制冷/制热量：10.0KW，额定制冷/制热功率：115W，高档风量：1500CMH
3.本体安装、接线
4.拆装检查
5.减振器座安装
6.支架安装
7.其他:详见图纸及规范要求
8.综合考虑高层建筑增加费、暗室增加费及其他增加费</t>
  </si>
  <si>
    <t>2.3.1.1.19</t>
  </si>
  <si>
    <t>030701004004</t>
  </si>
  <si>
    <t>天花暗藏风管式室内机 F63（不含空调设备费）</t>
  </si>
  <si>
    <t>1.名称：天花暗藏风管式室内机 F63
2.规格：制冷/制热量：6.3KW，额定制冷/制热功率：103W，高档风量：1100CMH
3.本体安装、接线
4.拆装检查
5.减振器座安装
6.支架安装
7.其他:详见图纸及规范要求
8.综合考虑高层建筑增加费、暗室增加费及其他增加费</t>
  </si>
  <si>
    <t>2.3.1.1.20</t>
  </si>
  <si>
    <t>030701004005</t>
  </si>
  <si>
    <t>四面出风嵌入式室内机 D28（不含空调设备费）</t>
  </si>
  <si>
    <t>1.名称：四面出风嵌入式室内机 D28
2.规格：制冷/制热量：2.8/3.2KW，额定制冷/制热功率：17W，高档风量：790CMH
3.本体安装、接线
4.拆装检查
5.减振器座安装
6.支架安装
7.其他:详见图纸及规范要求
8.综合考虑高层建筑增加费、暗室增加费及其他增加费</t>
  </si>
  <si>
    <t>2.3.1.1.21</t>
  </si>
  <si>
    <t>030701004006</t>
  </si>
  <si>
    <t>四面出风嵌入式室内机 D36（不含空调设备费）</t>
  </si>
  <si>
    <t>1.名称：四面出风嵌入式室内机 D36
2.规格：制冷/制热量：3.6/4.0KW，额定制冷/制热功率：17W，高档风量：790CMH
3.本体安装、接线
4.拆装检查
5.减振器座安装
6.支架安装
7.其他:详见图纸及规范要求
8.综合考虑高层建筑增加费、暗室增加费及其他增加费</t>
  </si>
  <si>
    <t>2.3.1.1.22</t>
  </si>
  <si>
    <t>030701004007</t>
  </si>
  <si>
    <t>四面出风嵌入式室内机 D45（不含空调设备费）</t>
  </si>
  <si>
    <t>1.名称：四面出风嵌入式室内机 D45
2.规格：制冷/制热量：4.5/5.0KW，额定制冷/制热功率：23W，高档风量：840CMH
3.本体安装、接线
4.拆装检查
5.减振器座安装
6.支架安装
7.其他:详见图纸及规范要求
8.综合考虑高层建筑增加费、暗室增加费及其他增加费</t>
  </si>
  <si>
    <t>2.3.1.1.23</t>
  </si>
  <si>
    <t>030701004008</t>
  </si>
  <si>
    <t>四面出风嵌入式室内机 D50（不含空调设备费）</t>
  </si>
  <si>
    <t>1.名称：四面出风嵌入式室内机 D50
2.规格：制冷/制热量：5.0/5.6KW，额定制冷/制热功率：23W，高档风量：840CMH
3.本体安装、接线
4.拆装检查
5.减振器座安装
6.支架安装
7.其他:详见图纸及规范要求
8.综合考虑高层建筑增加费、暗室增加费及其他增加费</t>
  </si>
  <si>
    <t>2.3.1.1.24</t>
  </si>
  <si>
    <t>030701004009</t>
  </si>
  <si>
    <t>四面出风嵌入式室内机 D56（不含空调设备费）</t>
  </si>
  <si>
    <t>1.名称：四面出风嵌入式室内机 D56
2.规格：制冷/制热量：5.6/6.3KW，额定制冷/制热功率：23W，高档风量：840CMH
3.本体安装、接线
4.拆装检查
5.减振器座安装
6.支架安装
7.其他:详见图纸及规范要求
8.综合考虑高层建筑增加费、暗室增加费及其他增加费</t>
  </si>
  <si>
    <t>2.3.1.1.25</t>
  </si>
  <si>
    <t>030701004010</t>
  </si>
  <si>
    <t>四面出风嵌入式室内机 D63（不含空调设备费）</t>
  </si>
  <si>
    <t>1.名称：四面出风嵌入式室内机 D63
2.规格：制冷/制热量：6.3/7.1KW，额定制冷/制热功率：80W，高档风量：950CMH
3.本体安装、接线
4.拆装检查
5.减振器座安装
6.支架安装
7.其他:详见图纸及规范要求
8.综合考虑高层建筑增加费、暗室增加费及其他增加费</t>
  </si>
  <si>
    <t>2.3.1.1.26</t>
  </si>
  <si>
    <t>030701004011</t>
  </si>
  <si>
    <t>四面出风嵌入式室内机 D71（不含空调设备费）</t>
  </si>
  <si>
    <t>1.名称：四面出风嵌入式室内机 D71
2.规格：制冷/制热量：7.1/8.0KW，额定制冷/制热功率：100W，高档风量：1000CMH
3.本体安装、接线
4.拆装检查
5.减振器座安装
6.支架安装
7.其他:详见图纸及规范要求
8.综合考虑高层建筑增加费、暗室增加费及其他增加费</t>
  </si>
  <si>
    <t>2.3.1.1.27</t>
  </si>
  <si>
    <t>030701004012</t>
  </si>
  <si>
    <t>四面出风嵌入式室内机 D80（不含空调设备费）</t>
  </si>
  <si>
    <t>1.名称：四面出风嵌入式室内机 D80
2.规格：制冷/制热量：8.0/9.0KW，额定制冷/制热功率：100W，高档风量：1200CMH
3.本体安装、接线
4.拆装检查
5.减振器座安装
6.支架安装
7.其他:详见图纸及规范要求
8.综合考虑高层建筑增加费、暗室增加费及其他增加费</t>
  </si>
  <si>
    <t>2.3.1.1.28</t>
  </si>
  <si>
    <t>030701004013</t>
  </si>
  <si>
    <t>四面出风嵌入式室内机 D90（不含空调设备费）</t>
  </si>
  <si>
    <t>1.名称：四面出风嵌入式室内机 D90
2.规格：制冷/制热量：9.0/10.0KW，额定制冷/制热功率：190W，高档风量：1500CMH
3.本体安装、接线
4.拆装检查
5.减振器座安装
6.支架安装
7.其他:详见图纸及规范要求
8.综合考虑高层建筑增加费、暗室增加费及其他增加费</t>
  </si>
  <si>
    <t>2.3.1.1.29</t>
  </si>
  <si>
    <t>030701004014</t>
  </si>
  <si>
    <t>四面出风嵌入式室内机 D100（不含空调设备费）</t>
  </si>
  <si>
    <t>1.名称：四面出风嵌入式室内机 D100
2.规格：制冷/制热量：10.0/11.2KW，额定制冷/制热功率：190W，高档风量：1600CMH
3.本体安装、接线
4.拆装检查
5.减振器座安装
6.支架安装
7.其他:详见图纸及规范要求
8.综合考虑高层建筑增加费、暗室增加费及其他增加费</t>
  </si>
  <si>
    <t>2.3.1.1.30</t>
  </si>
  <si>
    <t>030701004015</t>
  </si>
  <si>
    <t>四面出风嵌入式室内机 D112（不含空调设备费）</t>
  </si>
  <si>
    <t>1.名称：四面出风嵌入式室内机 D112
2.规格：制冷/制热量：11.2/12.5KW，额定制冷/制热功率：190W，高档风量：1700CMH
3.本体安装、接线
4.拆装检查
5.减振器座安装
6.支架安装
7.其他:详见图纸及规范要求
8.综合考虑高层建筑增加费、暗室增加费及其他增加费</t>
  </si>
  <si>
    <t>2.3.1.1.31</t>
  </si>
  <si>
    <t>030108001001</t>
  </si>
  <si>
    <t>多联机新风处理机 XF-1F-01（不含空调设备费）</t>
  </si>
  <si>
    <t>1.名称：多联机新风处理机 XF-1F-01
2.规格：制冷/制热量：20/13.9KW，风量：1500CMH，额定功率：0.37KW
3.本体安装、接线
4.拆装检查
5.减振器座安装
6.支架安装
7.其他:详见图纸及规范要求
8.综合考虑高层建筑增加费、暗室增加费及其他增加费</t>
  </si>
  <si>
    <t>2.3.1.1.32</t>
  </si>
  <si>
    <t>030108001002</t>
  </si>
  <si>
    <t>多联机新风处理机 XF-1F-02（不含空调设备费）</t>
  </si>
  <si>
    <t>1.名称：多联机新风处理机XF-1F-02
2.规格：制冷/制热量：28.0/17.5KW，风量：2000CMH，额定功率：0.55KW
3.本体安装、接线
4.拆装检查
5.减振器座安装
6.支架安装
7.其他:详见图纸及规范要求
8.综合考虑高层建筑增加费、暗室增加费及其他增加费</t>
  </si>
  <si>
    <t>2.3.1.1.33</t>
  </si>
  <si>
    <t>030108001003</t>
  </si>
  <si>
    <t>多联机新风处理机 XF-3F-01/02、XF-4F-01、XF-5F-01/02（不含空调设备费）</t>
  </si>
  <si>
    <t>1.名称：多联机新风处理机XF-3F-01/02、XF-4F-01、XF-5F-01/02
2.规格：制冷/制热量：33.5/22.0KW，风量：3200CMH，额定功率：1.1KW
3.本体安装、接线
4.拆装检查
5.减振器座安装
6.支架安装
7.其他:详见图纸及规范要求
8.综合考虑高层建筑增加费、暗室增加费及其他增加费</t>
  </si>
  <si>
    <t>2.3.1.1.34</t>
  </si>
  <si>
    <t>030108001004</t>
  </si>
  <si>
    <t>多联机新风处理机 XF-1F-03、XF-2F-01、XF-2F-02/03、XF-4F-02、XF-6F-01/02（不含空调设备费）</t>
  </si>
  <si>
    <t>1.名称：多联机新风处理机XF-1F-03、XF-2F-01、XF-2F-02/03、XF-4F-02、XF-6F-01/02
2.规格：制冷/制热量：40.0/26.5KW，风量：4000CMH，额定功率：1.1KW
3.本体安装、接线
4.拆装检查
5.减振器座安装
6.支架安装
7.其他:详见图纸及规范要求
8.综合考虑高层建筑增加费、暗室增加费及其他增加费</t>
  </si>
  <si>
    <t>2.3.1.1.35</t>
  </si>
  <si>
    <t>030108001005</t>
  </si>
  <si>
    <t>低噪声柜式离心风机 PYY-6F-01（不含空调设备费）</t>
  </si>
  <si>
    <t>1.名称：低噪声柜式离心风机 PYY-6F-01
2.规格：风量：25000CMH，电机功率：7.5KW
3.本体安装、接线
4.拆装检查
5.减振器座安装
6.支架安装
7.其他:详见图纸及规范要求
8.综合考虑高层建筑增加费、暗室增加费及其他增加费</t>
  </si>
  <si>
    <t>2.3.1.1.36</t>
  </si>
  <si>
    <t>030108001006</t>
  </si>
  <si>
    <t>低噪声柜式离心风机 PYY-6F-02（不含空调设备费）</t>
  </si>
  <si>
    <t>1.名称：低噪声柜式离心风机 PYY-6F-02
2.规格：风量：6800CMH，电机功率：2.2KW
3.本体安装、接线
4.拆装检查
5.减振器座安装
6.支架安装
7.其他:详见图纸及规范要求
8.综合考虑高层建筑增加费、暗室增加费及其他增加费</t>
  </si>
  <si>
    <t>2.3.1.1.37</t>
  </si>
  <si>
    <t>030405015001</t>
  </si>
  <si>
    <t>天花式排气扇 TP1.0（不含空调设备费）</t>
  </si>
  <si>
    <t>1.名称：天花式排气扇 TP1.0
2.规格：风量：100CMH，电机功率：30W
3.本体安装、接线
4.其他:详见图纸及规范要求
5.综合考虑高层建筑增加费、暗室增加费及其他增加费</t>
  </si>
  <si>
    <t>2.3.1.1.38</t>
  </si>
  <si>
    <t>030405015002</t>
  </si>
  <si>
    <t>天花式排气扇 TP2.0（不含空调设备费）</t>
  </si>
  <si>
    <t>1.名称：天花式排气扇 TP2.0
2.规格：风量：200CMH，电机功率：50W
3.本体安装、接线
4.其他:详见图纸及规范要求
5.综合考虑高层建筑增加费、暗室增加费及其他增加费</t>
  </si>
  <si>
    <t>2.3.1.1.39</t>
  </si>
  <si>
    <t>030405015003</t>
  </si>
  <si>
    <t>天花式排气扇 TP3.0（不含空调设备费）</t>
  </si>
  <si>
    <t>1.名称：天花式排气扇 TP3.0
2.规格：风量：300CMH，电机功率：50W
3.本体安装、接线
4.其他:详见图纸及规范要求
5.综合考虑高层建筑增加费、暗室增加费及其他增加费</t>
  </si>
  <si>
    <t>2.3.1.1.40</t>
  </si>
  <si>
    <t>030405015004</t>
  </si>
  <si>
    <t>墙式排气扇 QP2.0（不含空调设备费）</t>
  </si>
  <si>
    <t>1.名称：墙式排气扇 QP2.0
2.规格：风量：200CMH，电机功率：30W
3.本体安装、接线
4.其他:详见图纸及规范要求
5.综合考虑高层建筑增加费、暗室增加费及其他增加费</t>
  </si>
  <si>
    <t>2.3.1.1.41</t>
  </si>
  <si>
    <t>030405015005</t>
  </si>
  <si>
    <t>墙式排气扇 QP3.0（不含空调设备费）</t>
  </si>
  <si>
    <t>1.名称：墙式排气扇 QP3.0
2.规格：风量：300CMH，电机功率：30W
3.本体安装、接线
4.其他:详见图纸及规范要求
5.综合考虑高层建筑增加费、暗室增加费及其他增加费</t>
  </si>
  <si>
    <t>2.3.1.1.42</t>
  </si>
  <si>
    <t>030405015006</t>
  </si>
  <si>
    <t>墙式排气扇 QP5.0（不含空调设备费）</t>
  </si>
  <si>
    <t>1.名称：墙式排气扇 QP5.0
2.规格：风量：500CMH，电机功率：40W
3.本体安装、接线
4.其他:详见图纸及规范要求
5.综合考虑高层建筑增加费、暗室增加费及其他增加费</t>
  </si>
  <si>
    <t>2.3.1.2</t>
  </si>
  <si>
    <t>空调、风机（设备费）</t>
  </si>
  <si>
    <t>2.3.1.2.1</t>
  </si>
  <si>
    <t>030701003016</t>
  </si>
  <si>
    <t>智能变频多联空调室外机 KX3-1、KX3-2、KX4-1（空调设备费）</t>
  </si>
  <si>
    <t>1.名称：智能变频多联空调室外机 KX3-1、KX3-2、KX4-1（空调设备费）
2.规格：制冷/制热量 40.0/45.0 KW，额定制冷/制热功率：10.9KW
3.其他:详见图纸及规范要求
4.综合考虑高层建筑增加费、暗室增加费及其他增加费</t>
  </si>
  <si>
    <t xml:space="preserve">包括本体等全部工作内容。 </t>
  </si>
  <si>
    <t>2.3.1.2.2</t>
  </si>
  <si>
    <t>030701003017</t>
  </si>
  <si>
    <t>智能变频多联空调室外机 KX1-1、KX2-1、KX2-2、KX2-3、KX4-2、KX5-1、KX5-2、KX6-1、KX6-2、KX6-3（空调设备费）</t>
  </si>
  <si>
    <t>1.名称：智能变频多联空调室外机 KX1-1、KX2-1、KX2-2、KX2-3、KX4-2、KX5-1、KX5-2、KX6-1、KX6-2、KX6-3
2.规格：制冷/制热量 45.0/50.0KW，额定制冷/制热功率：13.0KW
3.其他:详见图纸及规范要求
4.综合考虑高层建筑增加费、暗室增加费及其他增加费</t>
  </si>
  <si>
    <t>2.3.1.2.3</t>
  </si>
  <si>
    <t>030701003018</t>
  </si>
  <si>
    <t>智能变频多联空调室外机 K1-3、K1-4（空调设备费）</t>
  </si>
  <si>
    <t>1.名称：智能变频多联空调室外机 K1-3、K1-4
2.规格：制冷/制热量 73/81.5KW，额定制冷/制热功率：19.3KW
3.其他:详见图纸及规范要求
4.综合考虑高层建筑增加费、暗室增加费及其他增加费</t>
  </si>
  <si>
    <t>2.3.1.2.4</t>
  </si>
  <si>
    <t>030701003019</t>
  </si>
  <si>
    <t>智能变频多联空调室外机 K1-2、K4-3（空调设备费）</t>
  </si>
  <si>
    <t>1.名称：智能变频多联空调室外机 K1-2、K4-3
2.规格：制冷/制热量 89.5/100.5KW，额定制冷/制热功率：26.2KW
3.其他:详见图纸及规范要求
4.综合考虑高层建筑增加费、暗室增加费及其他增加费</t>
  </si>
  <si>
    <t>2.3.1.2.5</t>
  </si>
  <si>
    <t>030701003020</t>
  </si>
  <si>
    <t>智能变频多联空调室外机 K3-2、K1-4（空调设备费）</t>
  </si>
  <si>
    <t>1.名称：智能变频多联空调室外机 K3-2、K1-4
2.规格：制冷/制热量 95.0/106.5KW，额定制冷/制热功率：27.0KW
3.其他:详见图纸及规范要求
4.综合考虑高层建筑增加费、暗室增加费及其他增加费</t>
  </si>
  <si>
    <t>2.3.1.2.6</t>
  </si>
  <si>
    <t>030701003021</t>
  </si>
  <si>
    <t>智能变频多联空调室外机 K4-2（空调设备费）</t>
  </si>
  <si>
    <t>1.名称：智能变频多联空调室外机 K4-2
2.规格：制冷/制热量：100/112KW，额定制冷/制热功率：29.0KW
3.其他:详见图纸及规范要求
4.综合考虑高层建筑增加费、暗室增加费及其他增加费</t>
  </si>
  <si>
    <t>2.3.1.2.7</t>
  </si>
  <si>
    <t>030701003022</t>
  </si>
  <si>
    <t>智能变频多联空调室外机 K3-3（空调设备费）</t>
  </si>
  <si>
    <t>1.名称：智能变频多联空调室外机 K3-3
2.规格：制冷/制热量：106.5/119.0KW，额定制冷/制热功率：31.0KW
3.其他:详见图纸及规范要求
4.综合考虑高层建筑增加费、暗室增加费及其他增加费</t>
  </si>
  <si>
    <t>2.3.1.2.8</t>
  </si>
  <si>
    <t>030701003023</t>
  </si>
  <si>
    <t>智能变频多联空调室外机 K1-1（空调设备费）</t>
  </si>
  <si>
    <t>1.名称：智能变频多联空调室外机 K1-1
2.规格：制冷/制热量：111.5/125KW，额定制冷/制热功率：32.0KW
3.其他:详见图纸及规范要求
4.综合考虑高层建筑增加费、暗室增加费及其他增加费</t>
  </si>
  <si>
    <t>2.3.1.2.9</t>
  </si>
  <si>
    <t>030701003024</t>
  </si>
  <si>
    <t>智能变频多联空调室外机 K2-2、K2-3（空调设备费）</t>
  </si>
  <si>
    <t>1.名称：智能变频多联空调室外机 K2-2、K2-3
2.规格：制冷/制热量：123/138KW，额定制冷/制热功率：36.8KW
3.其他:详见图纸及规范要求
4.综合考虑高层建筑增加费、暗室增加费及其他增加费</t>
  </si>
  <si>
    <t>2.3.1.2.10</t>
  </si>
  <si>
    <t>030701003025</t>
  </si>
  <si>
    <t>智能变频多联空调室外机 K5-1（空调设备费）</t>
  </si>
  <si>
    <t>1.名称：智能变频多联空调室外机 K5-1
2.规格：制冷/制热量：128.5/144KW，额定制冷/制热功率：37KW
3.其他:详见图纸及规范要求
4.综合考虑高层建筑增加费、暗室增加费及其他增加费</t>
  </si>
  <si>
    <t>2.3.1.2.11</t>
  </si>
  <si>
    <t>030701003026</t>
  </si>
  <si>
    <t>智能变频多联空调室外机 K2-1、K3-1（空调设备费）</t>
  </si>
  <si>
    <t>1.名称：智能变频多联空调室外机 K2-1、K3-1
2.规格：制冷/制热量：135/151.5KW，额定制冷/制热功率：37.7KW
3.其他:详见图纸及规范要求
4.综合考虑高层建筑增加费、暗室增加费及其他增加费</t>
  </si>
  <si>
    <t>2.3.1.2.12</t>
  </si>
  <si>
    <t>030701003027</t>
  </si>
  <si>
    <t>智能变频多联空调室外机 K6-2（空调设备费）</t>
  </si>
  <si>
    <t>1.名称：智能变频多联空调室外机 K6-2
2.规格：制冷/制热量：140/156.5KW，额定制冷/制热功率：40KW
3.其他:详见图纸及规范要求
4.综合考虑高层建筑增加费、暗室增加费及其他增加费</t>
  </si>
  <si>
    <t>2.3.1.2.13</t>
  </si>
  <si>
    <t>030701003028</t>
  </si>
  <si>
    <t>智能变频多联空调室外机 K6-1（空调设备费）</t>
  </si>
  <si>
    <t>1.名称：智能变频多联空调室外机 K6-1
2.规格：制冷/制热量：146/163.5KW，额定制冷/制热功率：41.2KW
3.其他:详见图纸及规范要求
4.综合考虑高层建筑增加费、暗室增加费及其他增加费</t>
  </si>
  <si>
    <t>2.3.1.2.14</t>
  </si>
  <si>
    <t>030701003029</t>
  </si>
  <si>
    <t>智能变频多联空调室外机 K5-2（空调设备费）</t>
  </si>
  <si>
    <t>1.名称：智能变频多联空调室外机 K5-2
2.规格：制冷/制热量：151/169.5KW，额定制冷/制热功率：44.2KW
3.其他:详见图纸及规范要求
4.综合考虑高层建筑增加费、暗室增加费及其他增加费</t>
  </si>
  <si>
    <t>2.3.1.2.15</t>
  </si>
  <si>
    <t>030701003030</t>
  </si>
  <si>
    <t>智能变频多联空调室外机 K4-1（空调设备费）</t>
  </si>
  <si>
    <t>1.名称：智能变频多联空调室外机 K4-1
2.规格：制冷/制热量：156.5/175.5KW，额定制冷/制热功率：44.7KW
3.其他:详见图纸及规范要求
4.综合考虑高层建筑增加费、暗室增加费及其他增加费</t>
  </si>
  <si>
    <t>2.3.1.2.16</t>
  </si>
  <si>
    <t>030701004016</t>
  </si>
  <si>
    <t>天花暗藏风管式室内机 F140（空调设备费）</t>
  </si>
  <si>
    <t>1.名称：天花暗藏风管式室内机 F140
2.规格：制冷/制热量：14.0KW，额定制冷/制热功率：274W，高档风量：1980CMH
3.其他:详见图纸及规范要求
4.综合考虑高层建筑增加费、暗室增加费及其他增加费</t>
  </si>
  <si>
    <t>2.3.1.2.17</t>
  </si>
  <si>
    <t>030701004017</t>
  </si>
  <si>
    <t>天花暗藏风管式室内机 F112（空调设备费）</t>
  </si>
  <si>
    <t>1.名称：天花暗藏风管式室内机 F112
2.规格：制冷/制热量：11.2KW，额定制冷/制热功率：115W，高档风量：1600CMH
3.其他:详见图纸及规范要求
4.综合考虑高层建筑增加费、暗室增加费及其他增加费</t>
  </si>
  <si>
    <t>2.3.1.2.18</t>
  </si>
  <si>
    <t>030701004018</t>
  </si>
  <si>
    <t>天花暗藏风管式室内机 F100（空调设备费）</t>
  </si>
  <si>
    <t>1.名称：天花暗藏风管式室内机 F100
2.规格：制冷/制热量：10.0KW，额定制冷/制热功率：115W，高档风量：1500CMH
3.其他:详见图纸及规范要求
4.综合考虑高层建筑增加费、暗室增加费及其他增加费</t>
  </si>
  <si>
    <t>2.3.1.2.19</t>
  </si>
  <si>
    <t>030701004019</t>
  </si>
  <si>
    <t>天花暗藏风管式室内机 F63（空调设备费）</t>
  </si>
  <si>
    <t>1.名称：天花暗藏风管式室内机 F63
2.规格：制冷/制热量：6.3KW，额定制冷/制热功率：103W，高档风量：1100CMH
3.其他:详见图纸及规范要求
4.综合考虑高层建筑增加费、暗室增加费及其他增加费</t>
  </si>
  <si>
    <t>2.3.1.2.20</t>
  </si>
  <si>
    <t>030701004020</t>
  </si>
  <si>
    <t>四面出风嵌入式室内机 D28（空调设备费）</t>
  </si>
  <si>
    <t>1.名称：四面出风嵌入式室内机 D28
2.规格：制冷/制热量：2.8/3.2KW，额定制冷/制热功率：17W，高档风量：790CMH
3.其他:详见图纸及规范要求
4.综合考虑高层建筑增加费、暗室增加费及其他增加费</t>
  </si>
  <si>
    <t>2.3.1.2.21</t>
  </si>
  <si>
    <t>030701004021</t>
  </si>
  <si>
    <t>四面出风嵌入式室内机 D36（空调设备费）</t>
  </si>
  <si>
    <t>1.名称：四面出风嵌入式室内机 D36
2.规格：制冷/制热量：3.6/4.0KW，额定制冷/制热功率：17W，高档风量：790CMH
3.其他:详见图纸及规范要求
4.综合考虑高层建筑增加费、暗室增加费及其他增加费</t>
  </si>
  <si>
    <t>2.3.1.2.22</t>
  </si>
  <si>
    <t>030701004022</t>
  </si>
  <si>
    <t>四面出风嵌入式室内机 D45（空调设备费）</t>
  </si>
  <si>
    <t>1.名称：四面出风嵌入式室内机 D45
2.规格：制冷/制热量：4.5/5.0KW，额定制冷/制热功率：23W，高档风量：840CMH
3.其他:详见图纸及规范要求
4.综合考虑高层建筑增加费、暗室增加费及其他增加费</t>
  </si>
  <si>
    <t>2.3.1.2.23</t>
  </si>
  <si>
    <t>030701004023</t>
  </si>
  <si>
    <t>四面出风嵌入式室内机 D50（空调设备费）</t>
  </si>
  <si>
    <t>1.名称：四面出风嵌入式室内机 D50
2.规格：制冷/制热量：5.0/5.6KW，额定制冷/制热功率：23W，高档风量：840CMH
3.其他:详见图纸及规范要求
4.综合考虑高层建筑增加费、暗室增加费及其他增加费</t>
  </si>
  <si>
    <t>2.3.1.2.24</t>
  </si>
  <si>
    <t>030701004024</t>
  </si>
  <si>
    <t>四面出风嵌入式室内机 D56（空调设备费）</t>
  </si>
  <si>
    <t>1.名称：四面出风嵌入式室内机 D56
2.规格：制冷/制热量：5.6/6.3KW，额定制冷/制热功率：23W，高档风量：840CMH
3.其他:详见图纸及规范要求
4.综合考虑高层建筑增加费、暗室增加费及其他增加费</t>
  </si>
  <si>
    <t>2.3.1.2.25</t>
  </si>
  <si>
    <t>030701004025</t>
  </si>
  <si>
    <t>四面出风嵌入式室内机 D63（空调设备费）</t>
  </si>
  <si>
    <t>1.名称：四面出风嵌入式室内机 D63
2.规格：制冷/制热量：6.3/7.1KW，额定制冷/制热功率：80W，高档风量：950CMH
3.其他:详见图纸及规范要求
4.综合考虑高层建筑增加费、暗室增加费及其他增加费</t>
  </si>
  <si>
    <t>2.3.1.2.26</t>
  </si>
  <si>
    <t>030701004026</t>
  </si>
  <si>
    <t>四面出风嵌入式室内机 D71（空调设备费）</t>
  </si>
  <si>
    <t>1.名称：四面出风嵌入式室内机 D71
2.规格：制冷/制热量：7.1/8.0KW，额定制冷/制热功率：100W，高档风量：1000CMH
3.其他:详见图纸及规范要求
4.综合考虑高层建筑增加费、暗室增加费及其他增加费</t>
  </si>
  <si>
    <t>2.3.1.2.27</t>
  </si>
  <si>
    <t>030701004027</t>
  </si>
  <si>
    <t>四面出风嵌入式室内机 D80（空调设备费）</t>
  </si>
  <si>
    <t>1.名称：四面出风嵌入式室内机 D80
2.规格：制冷/制热量：8.0/9.0KW，额定制冷/制热功率：100W，高档风量：1200CMH
3.其他:详见图纸及规范要求
4.综合考虑高层建筑增加费、暗室增加费及其他增加费</t>
  </si>
  <si>
    <t>2.3.1.2.28</t>
  </si>
  <si>
    <t>030701004028</t>
  </si>
  <si>
    <t>四面出风嵌入式室内机 D90（空调设备费）</t>
  </si>
  <si>
    <t>1.名称：四面出风嵌入式室内机 D90
2.规格：制冷/制热量：9.0/10.0KW，额定制冷/制热功率：190W，高档风量：1500CMH
3.其他:详见图纸及规范要求
4.综合考虑高层建筑增加费、暗室增加费及其他增加费</t>
  </si>
  <si>
    <t>2.3.1.2.29</t>
  </si>
  <si>
    <t>030701004029</t>
  </si>
  <si>
    <t>四面出风嵌入式室内机 D100（空调设备费）</t>
  </si>
  <si>
    <t>1.名称：四面出风嵌入式室内机 D100
2.规格：制冷/制热量：10.0/11.2KW，额定制冷/制热功率：190W，高档风量：1600CMH
3.其他:详见图纸及规范要求
4.综合考虑高层建筑增加费、暗室增加费及其他增加费</t>
  </si>
  <si>
    <t>2.3.1.2.30</t>
  </si>
  <si>
    <t>030701004030</t>
  </si>
  <si>
    <t>四面出风嵌入式室内机 D112（空调设备费）</t>
  </si>
  <si>
    <t>1.名称：四面出风嵌入式室内机 D112
2.规格：制冷/制热量：11.2/12.5KW，额定制冷/制热功率：190W，高档风量：1700CMH
3.其他:详见图纸及规范要求
4.综合考虑高层建筑增加费、暗室增加费及其他增加费</t>
  </si>
  <si>
    <t>2.3.1.2.31</t>
  </si>
  <si>
    <t>030108001007</t>
  </si>
  <si>
    <t>多联机新风处理机 XF-1F-01（空调设备费）</t>
  </si>
  <si>
    <t>1.名称：多联机新风处理机 XF-1F-01
2.规格：制冷/制热量：20/13.9KW，风量：1500CMH，额定功率：0.37KW
3.其他:详见图纸及规范要求
4.综合考虑高层建筑增加费、暗室增加费及其他增加费</t>
  </si>
  <si>
    <t>2.3.1.2.32</t>
  </si>
  <si>
    <t>030108001008</t>
  </si>
  <si>
    <t>多联机新风处理机 XF-1F-02（空调设备费）</t>
  </si>
  <si>
    <t>1.名称：多联机新风处理机XF-1F-02
2.规格：制冷/制热量：28.0/17.5KW，风量：2000CMH，额定功率：0.55KW
3.其他:详见图纸及规范要求
4.综合考虑高层建筑增加费、暗室增加费及其他增加费</t>
  </si>
  <si>
    <t>2.3.1.2.33</t>
  </si>
  <si>
    <t>030108001009</t>
  </si>
  <si>
    <t>多联机新风处理机 XF-3F-01/02、XF-4F-01、XF-5F-01/02（空调设备费）</t>
  </si>
  <si>
    <t>2.3.1.2.34</t>
  </si>
  <si>
    <t>030108001010</t>
  </si>
  <si>
    <t>多联机新风处理机 XF-1F-03、XF-2F-01、XF-2F-02/03、XF-4F-02、XF-6F-01/02（空调设备费）</t>
  </si>
  <si>
    <t>1.名称：多联机新风处理机XF-1F-03、XF-2F-01、XF-2F-02/03、XF-4F-02、XF-6F-01/02
2.规格：制冷/制热量：40.0/26.5KW，风量：4000CMH，额定功率：1.1KW
3.其他:详见图纸及规范要求
4.综合考虑高层建筑增加费、暗室增加费及其他增加费</t>
  </si>
  <si>
    <t>2.3.1.2.35</t>
  </si>
  <si>
    <t>030108001011</t>
  </si>
  <si>
    <t>低噪声柜式离心风机 PYY-6F-01（空调设备费）</t>
  </si>
  <si>
    <t>1.名称：低噪声柜式离心风机 PYY-6F-01
2.规格：风量：25000CMH，电机功率：7.5KW
3.其他:详见图纸及规范要求
4.综合考虑高层建筑增加费、暗室增加费及其他增加费</t>
  </si>
  <si>
    <t>2.3.1.2.36</t>
  </si>
  <si>
    <t>030108001012</t>
  </si>
  <si>
    <t>低噪声柜式离心风机 PYY-6F-02（空调设备费）</t>
  </si>
  <si>
    <t>1.名称：低噪声柜式离心风机 PYY-6F-02
2.规格：风量：6800CMH，电机功率：2.2KW
3.其他:详见图纸及规范要求
4.综合考虑高层建筑增加费、暗室增加费及其他增加费</t>
  </si>
  <si>
    <t>2.3.1.2.37</t>
  </si>
  <si>
    <t>030405015007</t>
  </si>
  <si>
    <t>天花式排气扇 TP1.0（空调设备费）</t>
  </si>
  <si>
    <t>2.3.1.2.38</t>
  </si>
  <si>
    <t>030405015008</t>
  </si>
  <si>
    <t>天花式排气扇 TP2.0（空调设备费）</t>
  </si>
  <si>
    <t>1.名称：天花式排气扇 TP2.0
2.规格：风量：200CMH，电机功率：50W
3.其他:详见图纸及规范要求
4.综合考虑高层建筑增加费、暗室增加费及其他增加费</t>
  </si>
  <si>
    <t>2.3.1.2.39</t>
  </si>
  <si>
    <t>030405015009</t>
  </si>
  <si>
    <t>天花式排气扇 TP3.0（空调设备费）</t>
  </si>
  <si>
    <t>1.名称：天花式排气扇 TP3.0
2.规格：风量：300CMH，电机功率：50W
3.其他:详见图纸及规范要求
4.综合考虑高层建筑增加费、暗室增加费及其他增加费</t>
  </si>
  <si>
    <t>2.3.1.2.40</t>
  </si>
  <si>
    <t>030405015010</t>
  </si>
  <si>
    <t>墙式排气扇 QP2.0（空调设备费）</t>
  </si>
  <si>
    <t>1.名称：墙式排气扇 QP2.0
2.规格：风量：200CMH，电机功率：30W
3.其他:详见图纸及规范要求
4.综合考虑高层建筑增加费、暗室增加费及其他增加费</t>
  </si>
  <si>
    <t>2.3.1.2.41</t>
  </si>
  <si>
    <t>030405015011</t>
  </si>
  <si>
    <t>墙式排气扇 QP3.0（空调设备费）</t>
  </si>
  <si>
    <t>1.名称：墙式排气扇 QP3.0
2.规格：风量：300CMH，电机功率：30W
3.其他:详见图纸及规范要求
4.综合考虑高层建筑增加费、暗室增加费及其他增加费</t>
  </si>
  <si>
    <t>2.3.1.2.42</t>
  </si>
  <si>
    <t>030405015012</t>
  </si>
  <si>
    <t>墙式排气扇 QP5.0（空调设备费）</t>
  </si>
  <si>
    <t>1.名称：墙式排气扇 QP5.0
2.规格：风量：500CMH，电机功率：40W
3.其他:详见图纸及规范要求
4.综合考虑高层建筑增加费、暗室增加费及其他增加费</t>
  </si>
  <si>
    <t>2.3.1.3</t>
  </si>
  <si>
    <t>风管</t>
  </si>
  <si>
    <t>2.3.1.3.1</t>
  </si>
  <si>
    <t>030702001001</t>
  </si>
  <si>
    <t>碳钢通风管道</t>
  </si>
  <si>
    <t>1.名称:矩形风管
2.材质:镀锌钢板
3.形状:矩形
4.规格:≤320
5.板材厚度:0.5mm
6.含除锈、防锈漆两遍
7.其他:详见图纸及规范要求
8.综合考虑高层建筑增加费、暗室增加费及其他增加费</t>
  </si>
  <si>
    <t xml:space="preserve">包括但不限于风管、管件、法兰、零件、支吊架制作、安装、过跨风管落地支架制作、安装、支架除锈、刷漆等全部工作内容。 </t>
  </si>
  <si>
    <t>2.3.1.3.2</t>
  </si>
  <si>
    <t>030702001002</t>
  </si>
  <si>
    <t>1.名称:矩形风管
2.材质:镀锌钢板
3.形状:矩形
4.规格:≤450
5.板材厚度:0.5mm
6.含除锈、防锈漆两遍
7.其他:详见图纸及规范要求
8.综合考虑高层建筑增加费、暗室增加费及其他增加费</t>
  </si>
  <si>
    <t>2.3.1.3.3</t>
  </si>
  <si>
    <t>030702001003</t>
  </si>
  <si>
    <t>1.名称:矩形风管
2.材质:镀锌钢板
3.形状:矩形
4.规格:≤1000
5.板材厚度:0.6mm
6.含除锈、防锈漆两遍
7.其他:详见图纸及规范要求
8.综合考虑高层建筑增加费、暗室增加费及其他增加费</t>
  </si>
  <si>
    <t>2.3.1.3.4</t>
  </si>
  <si>
    <t>030702001004</t>
  </si>
  <si>
    <t>1.名称:矩形风管
2.材质:镀锌钢板
3.形状:矩形
4.规格:≤1000
5.板材厚度:0.75mm
6.含除锈、防锈漆两遍
7.其他:详见图纸及规范要求
8.综合考虑高层建筑增加费、暗室增加费及其他增加费</t>
  </si>
  <si>
    <t>2.3.1.3.5</t>
  </si>
  <si>
    <t>030702001005</t>
  </si>
  <si>
    <t>1.名称:矩形风管
2.材质:镀锌钢板
3.形状:矩形
4.规格:≤2000
5.板材厚度:1mm
6.含除锈、防锈漆两遍
7.其他:详见图纸及规范要求
8.综合考虑高层建筑增加费、暗室增加费及其他增加费</t>
  </si>
  <si>
    <t>2.3.1.3.6</t>
  </si>
  <si>
    <t>030703019001</t>
  </si>
  <si>
    <t>柔性接口</t>
  </si>
  <si>
    <t>1.名称:软接头
2.材质:帆布
3.其它按设计及规范要求</t>
  </si>
  <si>
    <t xml:space="preserve">包括但不限于制作、安装等全部工作内容。 </t>
  </si>
  <si>
    <t>2.3.1.3.7</t>
  </si>
  <si>
    <t>031208003001</t>
  </si>
  <si>
    <t>通风管道绝热</t>
  </si>
  <si>
    <t>1.名称:风管保温
2.材质:超细离心玻璃棉毡(带夹筋铝箔防潮贴面)
3.厚度：40mm
4.其它按设计及规范要求</t>
  </si>
  <si>
    <t>以立方米为单位计量，按设计图示尺寸计算。</t>
  </si>
  <si>
    <t xml:space="preserve">包括但不限于本体安装、软木制品安装等全部工作内容。 </t>
  </si>
  <si>
    <t>2.3.1.3.8</t>
  </si>
  <si>
    <t>030702009001</t>
  </si>
  <si>
    <t>弯头导流叶片</t>
  </si>
  <si>
    <t>1.名称:风管导流叶片
2.其它按设计及规范要求</t>
  </si>
  <si>
    <t>2.3.1.4</t>
  </si>
  <si>
    <t>风阀</t>
  </si>
  <si>
    <t>2.3.1.4.1</t>
  </si>
  <si>
    <t>030703001001</t>
  </si>
  <si>
    <t>70℃防火阀</t>
  </si>
  <si>
    <t>1.名称:70℃防火阀
2.规格:1000*200
3.其他:详见图纸及规范要求
4.综合考虑高层建筑增加费、暗室增加费及其他增加费</t>
  </si>
  <si>
    <t>以个为单位计量，按设计图示尺寸计算。</t>
  </si>
  <si>
    <t xml:space="preserve">包括但不限于制作、安装、调试等全部工作内容。 </t>
  </si>
  <si>
    <t>2.3.1.4.2</t>
  </si>
  <si>
    <t>030703001002</t>
  </si>
  <si>
    <t>1.名称:70℃防火阀
2.规格:160*120
3.其他:详见图纸及规范要求
4.综合考虑高层建筑增加费、暗室增加费及其他增加费</t>
  </si>
  <si>
    <t>2.3.1.4.3</t>
  </si>
  <si>
    <t>030703001003</t>
  </si>
  <si>
    <t>1.名称:70℃防火阀
2.规格:320*200
3.其他:详见图纸及规范要求
4.综合考虑高层建筑增加费、暗室增加费及其他增加费</t>
  </si>
  <si>
    <t>2.3.1.4.4</t>
  </si>
  <si>
    <t>030703001004</t>
  </si>
  <si>
    <t>1.名称:70℃防火阀
2.规格:320*250
3.其他:详见图纸及规范要求
4.综合考虑高层建筑增加费、暗室增加费及其他增加费</t>
  </si>
  <si>
    <t>2.3.1.4.5</t>
  </si>
  <si>
    <t>030703001005</t>
  </si>
  <si>
    <t>1.名称:70℃防火阀
2.规格:500*200
3.其他:详见图纸及规范要求
4.综合考虑高层建筑增加费、暗室增加费及其他增加费</t>
  </si>
  <si>
    <t>2.3.1.4.6</t>
  </si>
  <si>
    <t>030703001006</t>
  </si>
  <si>
    <t>1.名称:70℃防火阀
2.规格:600*200
3.其他:详见图纸及规范要求
4.综合考虑高层建筑增加费、暗室增加费及其他增加费</t>
  </si>
  <si>
    <t>2.3.1.4.7</t>
  </si>
  <si>
    <t>030703001007</t>
  </si>
  <si>
    <t>1.名称:70℃防火阀
2.规格:2000*400
3.其他:详见图纸及规范要求
4.综合考虑高层建筑增加费、暗室增加费及其他增加费</t>
  </si>
  <si>
    <t>2.3.1.4.8</t>
  </si>
  <si>
    <t>030703001008</t>
  </si>
  <si>
    <t>1.名称:280℃防火阀
2.规格:320*200
3.其他:详见图纸及规范要求
4.综合考虑高层建筑增加费、暗室增加费及其他增加费</t>
  </si>
  <si>
    <t>2.3.1.4.9</t>
  </si>
  <si>
    <t>030703001009</t>
  </si>
  <si>
    <t>防火阀</t>
  </si>
  <si>
    <t>1.名称:电动对开多叶调节阀
2.规格:1000*200
3.其他:详见图纸及规范要求
4.综合考虑高层建筑增加费、暗室增加费及其他增加费</t>
  </si>
  <si>
    <t>2.3.1.4.10</t>
  </si>
  <si>
    <t>030703001010</t>
  </si>
  <si>
    <t>1.名称:防火阀
2.规格:1000*200
3.其他:详见图纸及规范要求
4.综合考虑高层建筑增加费、暗室增加费及其他增加费</t>
  </si>
  <si>
    <t>2.3.1.4.11</t>
  </si>
  <si>
    <t>030703001011</t>
  </si>
  <si>
    <t>1.名称:防火阀
2.规格:160*120
3.其他:详见图纸及规范要求
4.综合考虑高层建筑增加费、暗室增加费及其他增加费</t>
  </si>
  <si>
    <t>2.3.1.4.12</t>
  </si>
  <si>
    <t>030703001012</t>
  </si>
  <si>
    <t>1.名称:防火阀
2.规格:200*120
3.其他:详见图纸及规范要求
4.综合考虑高层建筑增加费、暗室增加费及其他增加费</t>
  </si>
  <si>
    <t>2.3.1.4.13</t>
  </si>
  <si>
    <t>030703001013</t>
  </si>
  <si>
    <t>1.名称:防火阀
2.规格:200*150
3.其他:详见图纸及规范要求
4.综合考虑高层建筑增加费、暗室增加费及其他增加费</t>
  </si>
  <si>
    <t>2.3.1.4.14</t>
  </si>
  <si>
    <t>030703001014</t>
  </si>
  <si>
    <t>1.名称:防火阀
2.规格:200*160
3.其他:详见图纸及规范要求
4.综合考虑高层建筑增加费、暗室增加费及其他增加费</t>
  </si>
  <si>
    <t>2.3.1.4.15</t>
  </si>
  <si>
    <t>030703001015</t>
  </si>
  <si>
    <t>1.名称:防火阀
2.规格:250*160
3.其他:详见图纸及规范要求
4.综合考虑高层建筑增加费、暗室增加费及其他增加费</t>
  </si>
  <si>
    <t>2.3.1.4.16</t>
  </si>
  <si>
    <t>030703001016</t>
  </si>
  <si>
    <t>1.名称:防火阀
2.规格:350*160
3.其他:详见图纸及规范要求
4.综合考虑高层建筑增加费、暗室增加费及其他增加费</t>
  </si>
  <si>
    <t>2.3.1.4.17</t>
  </si>
  <si>
    <t>030703001017</t>
  </si>
  <si>
    <t>1.名称:防火阀
2.规格:400*160
3.其他:详见图纸及规范要求
4.综合考虑高层建筑增加费、暗室增加费及其他增加费</t>
  </si>
  <si>
    <t>2.3.1.4.18</t>
  </si>
  <si>
    <t>030703001018</t>
  </si>
  <si>
    <t>不锈钢45°防雨弯头</t>
  </si>
  <si>
    <t>1.名称:45°防雨弯头
2.规格:1000*250
3.其他:详见图纸及规范要求
4.综合考虑高层建筑增加费、暗室增加费及其他增加费</t>
  </si>
  <si>
    <t>2.3.1.4.19</t>
  </si>
  <si>
    <t>030703001019</t>
  </si>
  <si>
    <t>1.名称:45°防雨弯头
2.规格:1400*600
3.其他:详见图纸及规范要求
4.综合考虑高层建筑增加费、暗室增加费及其他增加费</t>
  </si>
  <si>
    <t>2.3.1.4.20</t>
  </si>
  <si>
    <t>031301004001</t>
  </si>
  <si>
    <t>风阀支架</t>
  </si>
  <si>
    <t>1、名称：风阀支架
2、支架：型钢
3、除锈、刷红丹防锈漆2遍、调和漆2遍
4、其他详见图纸、设计说明和相关规范
综合考虑高层建筑增加费、暗室增加费及其他增加费</t>
  </si>
  <si>
    <t xml:space="preserve">包括但不限于制作、安装、除锈、刷漆等全部工作内容。 </t>
  </si>
  <si>
    <t>2.3.1.5</t>
  </si>
  <si>
    <t>风口</t>
  </si>
  <si>
    <t>2.3.1.5.1</t>
  </si>
  <si>
    <t>030703011001</t>
  </si>
  <si>
    <t>单层百叶风口</t>
  </si>
  <si>
    <t>1.名称:单层百叶风口
2.规格:2000*1200
3.其他:详见图纸及规范要求
4.综合考虑高层建筑增加费、暗室增加费及其他增加费</t>
  </si>
  <si>
    <t>2.3.1.5.2</t>
  </si>
  <si>
    <t>030703011002</t>
  </si>
  <si>
    <t>1.名称:单层百叶风口
2.规格:500*300
3.其他:详见图纸及规范要求
4.综合考虑高层建筑增加费、暗室增加费及其他增加费</t>
  </si>
  <si>
    <t>2.3.1.5.3</t>
  </si>
  <si>
    <t>030703011003</t>
  </si>
  <si>
    <t>1.名称:防雨百叶风口
2.规格:1400*400
3.其他:详见图纸及规范要求
4.综合考虑高层建筑增加费、暗室增加费及其他增加费</t>
  </si>
  <si>
    <t>2.3.1.5.4</t>
  </si>
  <si>
    <t>030703011004</t>
  </si>
  <si>
    <t>防雨百叶风口</t>
  </si>
  <si>
    <t>1.名称:防雨百叶风口
2.规格:2000*1000
3.其他:详见图纸及规范要求
4.综合考虑高层建筑增加费、暗室增加费及其他增加费</t>
  </si>
  <si>
    <t>2.3.1.5.5</t>
  </si>
  <si>
    <t>030703011005</t>
  </si>
  <si>
    <t>1.名称:防雨百叶风口
2.规格:500*300
3.其他:详见图纸及规范要求
4.综合考虑高层建筑增加费、暗室增加费及其他增加费</t>
  </si>
  <si>
    <t>2.3.1.5.6</t>
  </si>
  <si>
    <t>030703011006</t>
  </si>
  <si>
    <t>1.名称:防雨百叶风口
2.规格:500*500
3.其他:详见图纸及规范要求
4.综合考虑高层建筑增加费、暗室增加费及其他增加费</t>
  </si>
  <si>
    <t>2.3.1.5.7</t>
  </si>
  <si>
    <t>030703011007</t>
  </si>
  <si>
    <t>双层百叶风口</t>
  </si>
  <si>
    <t>1.名称:双层百叶风口
2.规格:200*150
3.其他:详见图纸及规范要求
4.综合考虑高层建筑增加费、暗室增加费及其他增加费</t>
  </si>
  <si>
    <t>2.3.1.5.8</t>
  </si>
  <si>
    <t>030703011008</t>
  </si>
  <si>
    <t>1.名称:双层百叶风口
2.规格:300*150
3.其他:详见图纸及规范要求
4.综合考虑高层建筑增加费、暗室增加费及其他增加费</t>
  </si>
  <si>
    <t>2.3.1.5.9</t>
  </si>
  <si>
    <t>030703011009</t>
  </si>
  <si>
    <t>1.名称:双层百叶风口
2.规格:400*150
3.其他:详见图纸及规范要求
4.综合考虑高层建筑增加费、暗室增加费及其他增加费</t>
  </si>
  <si>
    <t>2.3.1.5.10</t>
  </si>
  <si>
    <t>030703011010</t>
  </si>
  <si>
    <t>1.名称:双层百叶风口
2.规格:500*150
3.其他:详见图纸及规范要求
4.综合考虑高层建筑增加费、暗室增加费及其他增加费</t>
  </si>
  <si>
    <t>2.3.1.5.11</t>
  </si>
  <si>
    <t>030703011011</t>
  </si>
  <si>
    <t>1.名称:双层百叶风口
2.规格:600*200
3.其他:详见图纸及规范要求
4.综合考虑高层建筑增加费、暗室增加费及其他增加费</t>
  </si>
  <si>
    <t>2.3.1.5.12</t>
  </si>
  <si>
    <t>030703011012</t>
  </si>
  <si>
    <t>1.名称:双层百叶风口
2.规格:600*250
3.其他:详见图纸及规范要求
4.综合考虑高层建筑增加费、暗室增加费及其他增加费</t>
  </si>
  <si>
    <t>2.3.1.6</t>
  </si>
  <si>
    <t>静压箱</t>
  </si>
  <si>
    <t>2.3.1.6.1</t>
  </si>
  <si>
    <t>030703021001</t>
  </si>
  <si>
    <t>1.名称:静压箱
2.规格:900*600*200
3.支架制作、安装
4.其他:详见图纸及规范要求
5.综合考虑高层建筑增加费、暗室增加费及其他增加费</t>
  </si>
  <si>
    <t>2.3.1.6.2</t>
  </si>
  <si>
    <t>030703021002</t>
  </si>
  <si>
    <t>1.名称:静压箱
2.规格:900*1000*200
3.支架制作、安装
4.其他:详见图纸及规范要求
5.综合考虑高层建筑增加费、暗室增加费及其他增加费</t>
  </si>
  <si>
    <t>2.3.1.6.3</t>
  </si>
  <si>
    <t>030703021003</t>
  </si>
  <si>
    <t>1.名称:静压箱
2.规格:900*500*200
3.支架制作、安装
4.其他:详见图纸及规范要求
5.综合考虑高层建筑增加费、暗室增加费及其他增加费</t>
  </si>
  <si>
    <t>2.3.1.7</t>
  </si>
  <si>
    <t>调试</t>
  </si>
  <si>
    <t>2.3.1.7.1</t>
  </si>
  <si>
    <t>030704002001</t>
  </si>
  <si>
    <t>风管漏光试验</t>
  </si>
  <si>
    <t>1.名称:风管漏光试验
2.其他:详见图纸及规范要求
3.综合考虑高层建筑增加费、暗室增加费及其他增加费</t>
  </si>
  <si>
    <t>2.3.2</t>
  </si>
  <si>
    <t>空调水</t>
  </si>
  <si>
    <t>2.3.2.1</t>
  </si>
  <si>
    <t>031001005001</t>
  </si>
  <si>
    <t>铜管</t>
  </si>
  <si>
    <t>1.安装部位:室内
2.介质:磷脱氧无缝铜管
3.规格、压力等级:Φ6.35
4.连接形式:焊接
5.含保温
6.其他:详见图纸及规范要求
7.综合考虑高层建筑增加费、暗室增加费及其他增加费</t>
  </si>
  <si>
    <t xml:space="preserve">包括但不限于管道安装、管件制作、安装、压力试验、吹扫、冲洗等全部工作内容。 </t>
  </si>
  <si>
    <t>2.3.2.2</t>
  </si>
  <si>
    <t>031001005002</t>
  </si>
  <si>
    <t>1.安装部位:室内
2.介质:磷脱氧无缝铜管
3.规格、压力等级:Φ9.5
4.连接形式:焊接
5.含保温
6.其他:详见图纸及规范要求
7.综合考虑高层建筑增加费、暗室增加费及其他增加费</t>
  </si>
  <si>
    <t>2.3.2.3</t>
  </si>
  <si>
    <t>031001005003</t>
  </si>
  <si>
    <t>1.安装部位:室内
2.介质:磷脱氧无缝铜管
3.规格、压力等级:Φ12.7
4.连接形式:焊接
5.含保温
6.其他:详见图纸及规范要求
7.综合考虑高层建筑增加费、暗室增加费及其他增加费</t>
  </si>
  <si>
    <t>2.3.2.4</t>
  </si>
  <si>
    <t>031001005004</t>
  </si>
  <si>
    <t>1.安装部位:室内
2.介质:磷脱氧无缝铜管
3.规格、压力等级:Φ15.9
4.连接形式:焊接
5.含保温
6.其他:详见图纸及规范要求
7.综合考虑高层建筑增加费、暗室增加费及其他增加费</t>
  </si>
  <si>
    <t>2.3.2.5</t>
  </si>
  <si>
    <t>031001005005</t>
  </si>
  <si>
    <t>1.安装部位:室内
2.介质:磷脱氧无缝铜管
3.规格、压力等级:Φ19.1
4.连接形式:焊接
5.含保温
6.其他:详见图纸及规范要求
7.综合考虑高层建筑增加费、暗室增加费及其他增加费</t>
  </si>
  <si>
    <t>2.3.2.6</t>
  </si>
  <si>
    <t>031001005006</t>
  </si>
  <si>
    <t>1.安装部位:室内
2.介质:磷脱氧无缝铜管
3.规格、压力等级:Φ22.2
4.连接形式:焊接
5.含保温
6.其他:详见图纸及规范要求
7.综合考虑高层建筑增加费、暗室增加费及其他增加费</t>
  </si>
  <si>
    <t>2.3.2.7</t>
  </si>
  <si>
    <t>031001005007</t>
  </si>
  <si>
    <t>1.安装部位:室内
2.介质:磷脱氧无缝铜管
3.规格、压力等级:Φ25.4
4.连接形式:焊接
5.含保温
6.其他:详见图纸及规范要求
7.综合考虑高层建筑增加费、暗室增加费及其他增加费</t>
  </si>
  <si>
    <t>2.3.2.8</t>
  </si>
  <si>
    <t>031001005008</t>
  </si>
  <si>
    <t>1.安装部位:室内
2.介质:磷脱氧无缝铜管
3.规格、压力等级:Φ28.6
4.连接形式:焊接
5.含保温
6.其他:详见图纸及规范要求
7.综合考虑高层建筑增加费、暗室增加费及其他增加费</t>
  </si>
  <si>
    <t>2.3.2.9</t>
  </si>
  <si>
    <t>031001005009</t>
  </si>
  <si>
    <t>1.安装部位:室内
2.介质:磷脱氧无缝铜管
3.规格、压力等级:Φ31.8
4.连接形式:焊接
5.含保温
6.其他:详见图纸及规范要求
7.综合考虑高层建筑增加费、暗室增加费及其他增加费</t>
  </si>
  <si>
    <t>2.3.2.10</t>
  </si>
  <si>
    <t>031001005010</t>
  </si>
  <si>
    <t>1.安装部位:室内
2.介质:磷脱氧无缝铜管
3.规格、压力等级:Φ38.1
4.连接形式:焊接
5.含保温
6.其他:详见图纸及规范要求
7.综合考虑高层建筑增加费、暗室增加费及其他增加费</t>
  </si>
  <si>
    <t>2.3.2.11</t>
  </si>
  <si>
    <t>031001005011</t>
  </si>
  <si>
    <t>1.安装部位:室内
2.介质:磷脱氧无缝铜管
3.规格、压力等级:Φ41.3
4.连接形式:焊接
5.含保温
6.其他:详见图纸及规范要求
7.综合考虑高层建筑增加费、暗室增加费及其他增加费</t>
  </si>
  <si>
    <t>2.3.2.12</t>
  </si>
  <si>
    <t>031001002011</t>
  </si>
  <si>
    <t>镀锌钢管</t>
  </si>
  <si>
    <t>1.安装部位:室内  
2.输送介质:冷凝水
3.材质:内涂塑镀锌钢管
4.型号、规格:DN20
5.连接方式:螺纹连接 
6.管道保温:孔发泡橡塑保温管壳20mm
7.其他:详见图纸及规范要求
8.综合考虑高层建筑增加费、暗室增加费及其他增加费</t>
  </si>
  <si>
    <t>2.3.2.13</t>
  </si>
  <si>
    <t>031001002012</t>
  </si>
  <si>
    <t>1.安装部位:室内  
2.输送介质:冷凝水
3.材质:内涂塑镀锌钢管
4.型号、规格:DN25
5.连接方式:螺纹连接 
6.管道保温:孔发泡橡塑保温管壳20mm
7.其他:详见图纸及规范要求
8.综合考虑高层建筑增加费、暗室增加费及其他增加费</t>
  </si>
  <si>
    <t>2.3.2.14</t>
  </si>
  <si>
    <t>031001002013</t>
  </si>
  <si>
    <t>1.安装部位:室内  
2.输送介质:冷凝水
3.材质:内涂塑镀锌钢管
4.型号、规格:DN32
5.连接方式:螺纹连接 
6.管道保温:孔发泡橡塑保温管壳20mm
7.其他:详见图纸及规范要求
8.综合考虑高层建筑增加费、暗室增加费及其他增加费</t>
  </si>
  <si>
    <t>2.3.2.15</t>
  </si>
  <si>
    <t>031001002004</t>
  </si>
  <si>
    <t>1.安装部位:室内  
2.输送介质:冷凝水
3.材质:内涂塑镀锌钢管
4.型号、规格:DN40
5.连接方式:螺纹连接 
6.管道保温:孔发泡橡塑保温管壳20mm
7.其他:详见图纸及规范要求
8.综合考虑高层建筑增加费、暗室增加费及其他增加费</t>
  </si>
  <si>
    <t>2.3.2.16</t>
  </si>
  <si>
    <t>030902003001</t>
  </si>
  <si>
    <t>分歧器</t>
  </si>
  <si>
    <t>1.类型:分歧器
2.材质:铜制
3.规格:≤φ20
4.综合考虑高层建筑增加费、暗室增加费及其他增加费
5.其他:详见图纸及规范要求</t>
  </si>
  <si>
    <t xml:space="preserve">包括但不限于安装、三通补强圈制作、安装等全部工作内容。 </t>
  </si>
  <si>
    <t>2.3.2.17</t>
  </si>
  <si>
    <t>030902003002</t>
  </si>
  <si>
    <t>1.类型:分歧器
2.材质:铜制
3.规格:≤φ30
4.综合考虑高层建筑增加费、暗室增加费及其他增加费
5.其他:详见图纸及规范要求</t>
  </si>
  <si>
    <t>2.3.2.18</t>
  </si>
  <si>
    <t>030902003003</t>
  </si>
  <si>
    <t>1.类型:分歧器
2.材质:铜制
3.规格:≤φ40
4.综合考虑高层建筑增加费、暗室增加费及其他增加费
5.其他:详见图纸及规范要求</t>
  </si>
  <si>
    <t>2.3.2.19</t>
  </si>
  <si>
    <t>031002001046</t>
  </si>
  <si>
    <t>管道支架</t>
  </si>
  <si>
    <t>1.名称：管道支架制作安装
2.材质:型钢
3.规格:综合考虑
4.油漆品种:红丹防锈漆、调和漆各两遍
5.除锈级别:轻锈
6.其他:详见设计图纸及规范要求
7.综合考虑高层建筑增加费、暗室增加费及其他增加费</t>
  </si>
  <si>
    <t>2.4.1</t>
  </si>
  <si>
    <t>给水工程</t>
  </si>
  <si>
    <t>2.4.1.1</t>
  </si>
  <si>
    <t>030609002001</t>
  </si>
  <si>
    <t>不锈钢管</t>
  </si>
  <si>
    <t>1.安装部位:室内
2.材质:S30408薄壁不锈钢管
3.连接形式:卡压
4.规格:DN15
5.冲洗消毒
6.其他:详见设计图纸及规范要求
7.综合考虑高层建筑增加费、暗室增加费及其他增加费</t>
  </si>
  <si>
    <t>包括但不限于调直、切管、管道及管件安装,水压试验及水冲洗；溶解漂白粉、灌水、消毒冲洗等全部工作内容。</t>
  </si>
  <si>
    <t>2.4.1.2</t>
  </si>
  <si>
    <t>030609002002</t>
  </si>
  <si>
    <t>1.安装部位:室内
2.材质:S30408薄壁不锈钢管
3.连接形式:卡压
4.规格:DN20
5.冲洗消毒
6.其他:详见设计图纸及规范要求
7.综合考虑高层建筑增加费、暗室增加费及其他增加费</t>
  </si>
  <si>
    <t>2.4.1.3</t>
  </si>
  <si>
    <t>030609002003</t>
  </si>
  <si>
    <t>1.安装部位:室内
2.材质:S30408薄壁不锈钢管
3.连接形式:卡压
4.规格:DN25
5.冲洗消毒
6.其他:详见设计图纸及规范要求
7.综合考虑高层建筑增加费、暗室增加费及其他增加费</t>
  </si>
  <si>
    <t>2.4.1.4</t>
  </si>
  <si>
    <t>030609002004</t>
  </si>
  <si>
    <t>1.安装部位:室内
2.材质:S30408薄壁不锈钢管
3.连接形式:卡压
4.规格:DN32
5.冲洗消毒
6.其他:详见设计图纸及规范要求
7.综合考虑高层建筑增加费、暗室增加费及其他增加费</t>
  </si>
  <si>
    <t>2.4.1.5</t>
  </si>
  <si>
    <t>030609002005</t>
  </si>
  <si>
    <t>1.安装部位:室内
2.材质:S30408薄壁不锈钢管
3.连接形式:卡压
4.规格:DN40
5.冲洗消毒
6.其他:详见设计图纸及规范要求
7.综合考虑高层建筑增加费、暗室增加费及其他增加费</t>
  </si>
  <si>
    <t>2.4.1.6</t>
  </si>
  <si>
    <t>030609002006</t>
  </si>
  <si>
    <t>1.安装部位:室内
2.材质:S30408薄壁不锈钢管
3.连接形式:卡压
4.规格:DN50
5.冲洗消毒
6.其他:详见设计图纸及规范要求
7.综合考虑高层建筑增加费、暗室增加费及其他增加费</t>
  </si>
  <si>
    <t>2.4.1.7</t>
  </si>
  <si>
    <t>030609002007</t>
  </si>
  <si>
    <t>1.安装部位:室内
2.材质:S30408薄壁不锈钢管
3.连接形式:卡压
4.规格:DN80
5.冲洗消毒
6.其他:详见设计图纸及规范要求
7.综合考虑高层建筑增加费、暗室增加费及其他增加费</t>
  </si>
  <si>
    <t>2.4.1.8</t>
  </si>
  <si>
    <t>030609002008</t>
  </si>
  <si>
    <t>1.安装部位:室内
2.材质:S30408薄壁不锈钢管
3.连接形式:卡压
4.规格:DN100
5.冲洗消毒
6.其他:详见设计图纸及规范要求
7.综合考虑高层建筑增加费、暗室增加费及其他增加费</t>
  </si>
  <si>
    <t>2.4.1.9</t>
  </si>
  <si>
    <t>031301005005</t>
  </si>
  <si>
    <t>包括但不限于切断、调直、煨制、钻孔、组对、焊接；打、堵洞眼、栽(埋)螺栓、安装；除锈、除尘；调配、涂刷等全部工作内容。</t>
  </si>
  <si>
    <t>2.4.1.10</t>
  </si>
  <si>
    <t>030807003001</t>
  </si>
  <si>
    <t>不锈钢法兰闸阀 DN100</t>
  </si>
  <si>
    <t>1.名称：不锈钢法兰闸阀
2.规格：DN100
3.连接方式：法兰连接
4.其他:详见设计图纸及规范要求
5.综合考虑高层建筑增加费、暗室增加费及其他增加费</t>
  </si>
  <si>
    <t>包括但不限于阀门安装、切管、焊接、制垫加垫、紧螺栓、水压试验等全部工作内容。</t>
  </si>
  <si>
    <t>2.4.1.11</t>
  </si>
  <si>
    <t>030807003002</t>
  </si>
  <si>
    <t>不锈钢法兰闸阀 DN80</t>
  </si>
  <si>
    <t>1.名称：不锈钢法兰闸阀
2.规格：DN80
3.连接方式：法兰连接
4.其他:详见设计图纸及规范要求
5.综合考虑高层建筑增加费、暗室增加费及其他增加费</t>
  </si>
  <si>
    <t>2.4.1.12</t>
  </si>
  <si>
    <t>030807001001</t>
  </si>
  <si>
    <t>不锈钢闸阀 DN50</t>
  </si>
  <si>
    <t>1.名称：不锈钢闸阀
2.规格：DN50
3.连接方式：丝扣连接
4.其他:详见设计图纸及规范要求
5.综合考虑高层建筑增加费、暗室增加费及其他增加费</t>
  </si>
  <si>
    <t>2.4.1.13</t>
  </si>
  <si>
    <t>030807001002</t>
  </si>
  <si>
    <t>不锈钢截止阀 DN50</t>
  </si>
  <si>
    <t>1.名称：不锈钢截止阀
2.规格：DN50
3.连接方式：丝扣连接
4.其他:详见设计图纸及规范要求
5.综合考虑高层建筑增加费、暗室增加费及其他增加费</t>
  </si>
  <si>
    <t>2.4.1.14</t>
  </si>
  <si>
    <t>030807001003</t>
  </si>
  <si>
    <t>不锈钢截止阀 DN32</t>
  </si>
  <si>
    <t>1.名称：不锈钢截止阀
2.规格：DN32
3.连接方式：丝扣连接
4.其他:详见设计图纸及规范要求
5.综合考虑高层建筑增加费、暗室增加费及其他增加费</t>
  </si>
  <si>
    <t>2.4.1.15</t>
  </si>
  <si>
    <t>030807001004</t>
  </si>
  <si>
    <t>不锈钢截止阀 DN20</t>
  </si>
  <si>
    <t>1.名称：不锈钢截止阀
2.规格：DN20
3.连接方式：丝扣连接
4.其他:详见设计图纸及规范要求
5.综合考虑高层建筑增加费、暗室增加费及其他增加费</t>
  </si>
  <si>
    <t>2.4.1.16</t>
  </si>
  <si>
    <t>030807001005</t>
  </si>
  <si>
    <t>不锈钢截止阀 DN15</t>
  </si>
  <si>
    <t>1.名称：不锈钢截止阀
2.规格：DN15
3.连接方式：丝扣连接
4.其他:详见设计图纸及规范要求
5.综合考虑高层建筑增加费、暗室增加费及其他增加费</t>
  </si>
  <si>
    <t>2.4.1.17</t>
  </si>
  <si>
    <t>031002008001</t>
  </si>
  <si>
    <t>可曲挠橡胶接头 DN100</t>
  </si>
  <si>
    <t>1.名称：可曲挠橡胶接头（不锈钢法兰）
2.规格：DN100
3.其他:详见设计图纸及规范要求
4.综合考虑高层建筑增加费、暗室增加费及其他增加费</t>
  </si>
  <si>
    <t>2.4.1.18</t>
  </si>
  <si>
    <t>031002008002</t>
  </si>
  <si>
    <t>可曲挠橡胶接头 DN80</t>
  </si>
  <si>
    <t>1.名称：可曲挠橡胶接头（不锈钢法兰）
2.规格：DN80
3.其他:详见设计图纸及规范要求
4.综合考虑高层建筑增加费、暗室增加费及其他增加费</t>
  </si>
  <si>
    <t>2.4.1.19</t>
  </si>
  <si>
    <t>031002008003</t>
  </si>
  <si>
    <t>可曲挠橡胶接头 DN50</t>
  </si>
  <si>
    <t>1.名称：可曲挠橡胶接头（不锈钢法兰）
2.规格：DN50
3.其他:详见设计图纸及规范要求
4.综合考虑高层建筑增加费、暗室增加费及其他增加费</t>
  </si>
  <si>
    <t>2.4.1.20</t>
  </si>
  <si>
    <t>031002008004</t>
  </si>
  <si>
    <t>可曲挠橡胶接头 DN32</t>
  </si>
  <si>
    <t>1.名称：可曲挠橡胶接头（不锈钢法兰）
2.规格：DN32
3.其他:详见设计图纸及规范要求
4.综合考虑高层建筑增加费、暗室增加费及其他增加费</t>
  </si>
  <si>
    <t>2.4.1.21</t>
  </si>
  <si>
    <t>031002011001</t>
  </si>
  <si>
    <t>水表</t>
  </si>
  <si>
    <t>1.名称：水表
2.规格：DN32
3.其他:详见设计图纸及规范要求
4.综合考虑高层建筑增加费、暗室增加费及其他增加费</t>
  </si>
  <si>
    <t>2.4.1.22</t>
  </si>
  <si>
    <t>031002011002</t>
  </si>
  <si>
    <t>1.名称：水表
2.规格：DN50
3.其他:详见设计图纸及规范要求
4.综合考虑高层建筑增加费、暗室增加费及其他增加费</t>
  </si>
  <si>
    <t>2.4.1.23</t>
  </si>
  <si>
    <t>031002011003</t>
  </si>
  <si>
    <t>1.名称：水表
2.规格：DN80
3.其他:详见设计图纸及规范要求
4.综合考虑高层建筑增加费、暗室增加费及其他增加费</t>
  </si>
  <si>
    <t>2.4.1.24</t>
  </si>
  <si>
    <t>031002011004</t>
  </si>
  <si>
    <t>1.名称：水表
2.规格：DN100
3.其他:详见设计图纸及规范要求
4.综合考虑高层建筑增加费、暗室增加费及其他增加费</t>
  </si>
  <si>
    <t>2.4.1.25</t>
  </si>
  <si>
    <t>031002004001</t>
  </si>
  <si>
    <t>减压阀组</t>
  </si>
  <si>
    <t>1.名称：减压阀组
2.材质、规格：DN50
3.含可调式减压阀1个，不锈钢Y型过滤器1个，不锈钢截止阀2个，软接头1个，水表2个
4.其他:详见设计图纸及规范要求
5.综合考虑高层建筑增加费、暗室增加费及其他增加费</t>
  </si>
  <si>
    <t>2.4.1.26</t>
  </si>
  <si>
    <t>031003014001</t>
  </si>
  <si>
    <t>节水型高压冲洗龙头</t>
  </si>
  <si>
    <t>1.名称：节水型高压冲洗龙头
2.规格：DN15
3.其他:详见设计图纸及规范要求
4.综合考虑高层建筑增加费、暗室增加费及其他增加费</t>
  </si>
  <si>
    <t>2.4.1.27</t>
  </si>
  <si>
    <t>031002001001</t>
  </si>
  <si>
    <t>自动排气阀 DN15</t>
  </si>
  <si>
    <t>1.名称：自动排气阀
2.规格参数：DN15
3.其他:详见设计图纸及规范要求
4.综合考虑高层建筑增加费、暗室增加费及其他增加费</t>
  </si>
  <si>
    <t>2.4.1.28</t>
  </si>
  <si>
    <t>031301001005</t>
  </si>
  <si>
    <t>包含但不限于量尺寸、放线、凿槽、刨沟、清理、修复等</t>
  </si>
  <si>
    <t>2.4.2</t>
  </si>
  <si>
    <t>排水工程</t>
  </si>
  <si>
    <t>2.4.2.1</t>
  </si>
  <si>
    <t>031001008001</t>
  </si>
  <si>
    <t>PVC-U排水管 DN150</t>
  </si>
  <si>
    <t>1.安装部位：室内
2.规格、压力等级：DN150
3.材质：UPVC排水管
4.连接形式：粘接
5.其他:详见设计图纸及规范要求
6.综合考虑高层建筑增加费、暗室增加费及其他增加费</t>
  </si>
  <si>
    <t>包括但不限于切管、组对、粘接、管道及管件安装、灌水试验等全部工作内容。</t>
  </si>
  <si>
    <t>2.4.2.2</t>
  </si>
  <si>
    <t>031001008002</t>
  </si>
  <si>
    <t>PVC-U排水管 DN100</t>
  </si>
  <si>
    <t>1.安装部位：室内
2.规格、压力等级：DN100
3.材质：UPVC排水管
4.连接形式：粘接
5.其他:详见设计图纸及规范要求
6.综合考虑高层建筑增加费、暗室增加费及其他增加费</t>
  </si>
  <si>
    <t>2.4.2.3</t>
  </si>
  <si>
    <t>031001008003</t>
  </si>
  <si>
    <t>PVC-U排水管 DN75</t>
  </si>
  <si>
    <t>1.安装部位：室内
2.规格、压力等级：DN75
3.材质：UPVC排水管
4.连接形式：粘接
5.其他:详见设计图纸及规范要求
6.综合考虑高层建筑增加费、暗室增加费及其他增加费</t>
  </si>
  <si>
    <t>2.4.2.4</t>
  </si>
  <si>
    <t>031001008004</t>
  </si>
  <si>
    <t>PVC-U排水管 DN50</t>
  </si>
  <si>
    <t>1.安装部位：室内
2.规格、压力等级：DN50
3.材质：UPVC排水管
4.连接形式：粘接
5.其他:详见设计图纸及规范要求
6.综合考虑高层建筑增加费、暗室增加费及其他增加费</t>
  </si>
  <si>
    <t>2.4.2.5</t>
  </si>
  <si>
    <t>031001002001</t>
  </si>
  <si>
    <t>压力雨水管</t>
  </si>
  <si>
    <t>1.安装部位：室内
2.规格、压力等级：DN150
3.材质：镀锌钢管
4.连接形式：螺纹连接
5.其他:详见设计图纸及规范要求
6.综合考虑高层建筑增加费、暗室增加费及其他增加费</t>
  </si>
  <si>
    <t>2.4.2.6</t>
  </si>
  <si>
    <t>031001002002</t>
  </si>
  <si>
    <t>1.安装部位：室内
2.规格、压力等级：DN100
3.材质：镀锌钢管
4.连接形式：螺纹连接
5.其他:详见设计图纸及规范要求
6.综合考虑高层建筑增加费、暗室增加费及其他增加费</t>
  </si>
  <si>
    <t>2.4.2.7</t>
  </si>
  <si>
    <t>031001002003</t>
  </si>
  <si>
    <t>1.安装部位：室内
2.规格、压力等级：DN80
3.材质：镀锌钢管
4.连接形式：螺纹连接
5.其他:详见设计图纸及规范要求
6.综合考虑高层建筑增加费、暗室增加费及其他增加费</t>
  </si>
  <si>
    <t>2.4.2.8</t>
  </si>
  <si>
    <t>031301005006</t>
  </si>
  <si>
    <t>2.4.2.9</t>
  </si>
  <si>
    <t>031301003007</t>
  </si>
  <si>
    <t>套管</t>
  </si>
  <si>
    <t>1.名称：刚性防水套管
2.规格：穿管管径DN150
3.其他:详见设计图纸及规范要求
4.综合考虑高层建筑增加费、暗室增加费及其他增加费</t>
  </si>
  <si>
    <t>包括但不限于放样,下料,切割,组对,焊接,车制,刷防锈漆；找标高,找平,找正,就位,安装,加填料等全部工作内容。</t>
  </si>
  <si>
    <t>2.4.2.10</t>
  </si>
  <si>
    <t>031301003008</t>
  </si>
  <si>
    <t>1.名称：穿楼板套管
2.规格：穿管管径DN100
3.其他:详见设计图纸及规范要求
4.综合考虑高层建筑增加费、暗室增加费及其他增加费</t>
  </si>
  <si>
    <t>2.4.2.11</t>
  </si>
  <si>
    <t>031301003009</t>
  </si>
  <si>
    <t>1.名称：穿楼板套管
2.规格：穿管管径DN150
3.其他:详见设计图纸及规范要求
4.综合考虑高层建筑增加费、暗室增加费及其他增加费</t>
  </si>
  <si>
    <t>2.4.2.12</t>
  </si>
  <si>
    <t>031301003010</t>
  </si>
  <si>
    <t>1.名称：柔性防水套管
2.规格：穿管管径DN100
3.其他:详见设计图纸及规范要求
4.综合考虑高层建筑增加费、暗室增加费及其他增加费</t>
  </si>
  <si>
    <t>2.4.2.13</t>
  </si>
  <si>
    <t>031301003011</t>
  </si>
  <si>
    <t>1.名称：柔性防水套管
2.规格：穿管管径DN50
3.其他:详见设计图纸及规范要求
4.综合考虑高层建筑增加费、暗室增加费及其他增加费</t>
  </si>
  <si>
    <t>2.4.2.14</t>
  </si>
  <si>
    <t>031001011001</t>
  </si>
  <si>
    <t>阻火圈</t>
  </si>
  <si>
    <t>1.名称：阻火圈
2.规格：DN100
3.其他:详见设计图纸及规范要求
4.综合考虑高层建筑增加费、暗室增加费及其他增加费</t>
  </si>
  <si>
    <t>包括但不限于配合土建预留孔洞、栽木砖、安装固定等全部工作内容。</t>
  </si>
  <si>
    <t>2.4.2.15</t>
  </si>
  <si>
    <t>031001011002</t>
  </si>
  <si>
    <t>1.名称：阻火圈
2.规格：DN150
3.其他:详见设计图纸及规范要求
4.综合考虑高层建筑增加费、暗室增加费及其他增加费</t>
  </si>
  <si>
    <t>2.4.2.16</t>
  </si>
  <si>
    <t>031003014002</t>
  </si>
  <si>
    <t>沉箱地漏</t>
  </si>
  <si>
    <t>1.名称：沉箱地漏
2.规格：DN50
3.其他:详见设计图纸及规范要求
4.综合考虑高层建筑增加费、暗室增加费及其他增加费</t>
  </si>
  <si>
    <t>包括但不限于安装、与下水管连接、试水等全部工作内容。</t>
  </si>
  <si>
    <t>2.4.2.17</t>
  </si>
  <si>
    <t>031003014023</t>
  </si>
  <si>
    <t>厨房带网筐地漏</t>
  </si>
  <si>
    <t>1.名称：厨房带网筐地漏
2.规格：DN150
3.其他:详见设计图纸及规范要求
4.综合考虑高层建筑增加费、暗室增加费及其他增加费</t>
  </si>
  <si>
    <t>2.4.2.18</t>
  </si>
  <si>
    <t>031003014014</t>
  </si>
  <si>
    <t>地漏</t>
  </si>
  <si>
    <t>1.名称：地漏
2.规格：DN100
3.其他:详见设计图纸及规范要求
4.综合考虑高层建筑增加费、暗室增加费及其他增加费</t>
  </si>
  <si>
    <t>2.4.2.19</t>
  </si>
  <si>
    <t>031003014005</t>
  </si>
  <si>
    <t>不锈钢格栅地漏</t>
  </si>
  <si>
    <t>1.名称：不锈钢格栅地漏
2.规格：DN50
3.其他:详见设计图纸及规范要求
4.综合考虑高层建筑增加费、暗室增加费及其他增加费</t>
  </si>
  <si>
    <t>2.4.2.20</t>
  </si>
  <si>
    <t>031003014006</t>
  </si>
  <si>
    <t>87型雨水斗</t>
  </si>
  <si>
    <t>1.名称：87型雨水斗
2.材质、规格：铸铁、DN150
3.其他:详见设计图纸及规范要求
4.综合考虑高层建筑增加费、暗室增加费及其他增加费</t>
  </si>
  <si>
    <t>包括但不限于安装、与雨水管连接、试水等全部工作内容。</t>
  </si>
  <si>
    <t>2.4.2.21</t>
  </si>
  <si>
    <t>031003014007</t>
  </si>
  <si>
    <t>侧入式雨水斗</t>
  </si>
  <si>
    <t>1.名称：侧入式雨水斗
2.规格：DN150
3.其他:详见设计图纸及规范要求
4.综合考虑高层建筑增加费、暗室增加费及其他增加费</t>
  </si>
  <si>
    <t>2.4.2.22</t>
  </si>
  <si>
    <t>031003014008</t>
  </si>
  <si>
    <t>1.名称：87型雨水斗
2.材质、规格：铸铁、DN100
3.其他:详见设计图纸及规范要求
4.综合考虑高层建筑增加费、暗室增加费及其他增加费</t>
  </si>
  <si>
    <t>2.4.2.23</t>
  </si>
  <si>
    <t>031003014009</t>
  </si>
  <si>
    <t>1.名称：侧入式雨水斗
2.规格：DN75
3.其他:详见设计图纸及规范要求
4.综合考虑高层建筑增加费、暗室增加费及其他增加费</t>
  </si>
  <si>
    <t>2.4.2.24</t>
  </si>
  <si>
    <t>031003014010</t>
  </si>
  <si>
    <t>清扫口</t>
  </si>
  <si>
    <t>1.名称：清扫口 DN100
2.规格：DN100
3.其他:详见设计图纸及规范要求
4.综合考虑高层建筑增加费、暗室增加费及其他增加费</t>
  </si>
  <si>
    <t>包括但不限于安装、与排水管连接、试水等全部工作内容。</t>
  </si>
  <si>
    <t>2.4.3</t>
  </si>
  <si>
    <t>卫生洁具</t>
  </si>
  <si>
    <t>2.4.3.1</t>
  </si>
  <si>
    <t>031003006001</t>
  </si>
  <si>
    <t>大便器</t>
  </si>
  <si>
    <t>1.名称:蹲式大便器
2.组装形式:成品
3.附件:存水弯、角阀等配套附件
4.其他:详见设计图纸及规范要求
5.综合考虑高层建筑增加费、暗室增加费及其他增加费</t>
  </si>
  <si>
    <t>包括但不限于打螺栓孔,大便器、水箱及附件安装,与上下水管连接,试水等全部工作内容。</t>
  </si>
  <si>
    <t>2.4.3.2</t>
  </si>
  <si>
    <t>031003007001</t>
  </si>
  <si>
    <t>小便器</t>
  </si>
  <si>
    <t>1.名称:小便器
2.组装形式:成品
3.附件:存水弯、角阀等配套附件
4.其他:详见设计图纸及规范要求
5.综合考虑高层建筑增加费、暗室增加费及其他增加费</t>
  </si>
  <si>
    <t>包括但不限于打螺栓孔、小便器及附件安装、与上下水管连接、试水等全部工作内容。</t>
  </si>
  <si>
    <t>2.4.3.3</t>
  </si>
  <si>
    <t>031003003001</t>
  </si>
  <si>
    <t>洗脸盆</t>
  </si>
  <si>
    <t>1.名称:洗脸盆
2.组装形式:成品
3.附件:存水弯、角阀等配套附件
4.其他:详见设计图纸及规范要求
5.综合考虑高层建筑增加费、暗室增加费及其他增加费</t>
  </si>
  <si>
    <t>包括但不限于打螺栓孔、托架安装、洗脸盆及附件安装、与上下水管连接、试水等全部工作内容。</t>
  </si>
  <si>
    <t>2.4.3.4</t>
  </si>
  <si>
    <t>031003006002</t>
  </si>
  <si>
    <t>1.名称:无障碍坐式大便器
2.组装形式:成品
3.附件:存水弯、角阀等配套附件
4.其他:详见设计图纸及规范要求
5.综合考虑高层建筑增加费、暗室增加费及其他增加费</t>
  </si>
  <si>
    <t>2.4.3.5</t>
  </si>
  <si>
    <t>031003003002</t>
  </si>
  <si>
    <t>1.名称:无障碍洗脸盆
2.组装形式:成品
3.附件:存水弯、角阀等配套附件
4.其他:详见设计图纸及规范要求
5.综合考虑高层建筑增加费、暗室增加费及其他增加费</t>
  </si>
  <si>
    <t>2.4.3.6</t>
  </si>
  <si>
    <t>031003003003</t>
  </si>
  <si>
    <t>污水盆</t>
  </si>
  <si>
    <t>1.名称:污水盆
2.组装形式:成品
3.附件:水龙头、角阀等配套附件
4.其他:详见设计图纸及规范要求
5.综合考虑高层建筑增加费、暗室增加费及其他增加费</t>
  </si>
  <si>
    <t>包括但不限于打螺栓孔、托架安装、污水盆及附件安装、与上下水管连接、试水等全部工作内容。</t>
  </si>
  <si>
    <t>2.4.4</t>
  </si>
  <si>
    <t>生活泵房</t>
  </si>
  <si>
    <t>2.4.4.1</t>
  </si>
  <si>
    <t>031005016001</t>
  </si>
  <si>
    <t>生活水箱</t>
  </si>
  <si>
    <t>1.名称：生活水箱
2.规格:5000*3000*2000,自带清洗消毒装置及消毒控制柜
3.有效容积20立方米
4.包含C25钢筋混凝土基础
5.其他:详见设计图纸及规范要求
6.综合考虑高层建筑增加费、暗室增加费及其他增加费</t>
  </si>
  <si>
    <t>包括但不限于稳固、找平、找正、安装,调距、上零件、消毒、清洗、满水试验等全部工作内容。</t>
  </si>
  <si>
    <t>2.4.4.2</t>
  </si>
  <si>
    <t>031005001001</t>
  </si>
  <si>
    <t>变频给水设备</t>
  </si>
  <si>
    <t>1.名称：变频生活给水设备
2.规格:Q=15m3/h,,H=60m,N=5.5kW变频给水泵二用一备，Q=5m3/h,,H=60m,N=2.2kW稳压泵一台，S31603不锈钢气压罐V=0.4m3,压力1.0MPa,φ600*1950一台
3.包含减震器、C25钢筋混凝土基础
4.其他:详见设计图纸及规范要求
5.综合考虑高层建筑增加费、暗室增加费及其他增加费</t>
  </si>
  <si>
    <t>包括但不限于1.1位、开箱检查、基1.1面、泵体及其配套的部件、附件安装、单机试运转；基础1.1开箱检查、基础铲1.1泵体及其配套的部件、附件安装、单机试运转；外观检查、罐体及其配套的部件、附件安装、就位、充水、试压、调试；开箱、检查、安装、查校线、接线、接地、补漆等全部工作内容。</t>
  </si>
  <si>
    <t>2.4.4.3</t>
  </si>
  <si>
    <t>031005014001</t>
  </si>
  <si>
    <t>消毒器</t>
  </si>
  <si>
    <t>1.名称:紫外线消毒器
2.规格:N=600W
3.其他:详见设计图纸及规范要求
4.综合考虑高层建筑增加费、暗室增加费及其他增加费</t>
  </si>
  <si>
    <t>包括但不限于外观检查、设备就位、设备及附件安装、接管、调试等全部工作内容。</t>
  </si>
  <si>
    <t>2.4.4.4</t>
  </si>
  <si>
    <t>030503003002</t>
  </si>
  <si>
    <t>控制柜</t>
  </si>
  <si>
    <t>1.名称:生活水泵变频控制柜
2.其他:详见设计图纸及规范要求
3.综合考虑高层建筑增加费、暗室增加费及其他增加费</t>
  </si>
  <si>
    <t>2.4.4.5</t>
  </si>
  <si>
    <t>030609002009</t>
  </si>
  <si>
    <t>2.4.4.6</t>
  </si>
  <si>
    <t>030609002010</t>
  </si>
  <si>
    <t>2.4.4.7</t>
  </si>
  <si>
    <t>030609002011</t>
  </si>
  <si>
    <t>2.4.4.8</t>
  </si>
  <si>
    <t>030609002012</t>
  </si>
  <si>
    <t>2.4.4.9</t>
  </si>
  <si>
    <t>030814006001</t>
  </si>
  <si>
    <t>水位计</t>
  </si>
  <si>
    <t>1.名称:玻璃管水位计
2.其他:详见设计图纸及规范要求
3.综合考虑高层建筑增加费、暗室增加费及其他增加费</t>
  </si>
  <si>
    <t>包括但不限于设备清理、上接头、安装、单体试验、挂牌、配合单体试运转等全部工作内容。</t>
  </si>
  <si>
    <t>2.4.4.10</t>
  </si>
  <si>
    <t>030609002013</t>
  </si>
  <si>
    <t>溢流管</t>
  </si>
  <si>
    <t>1.安装部位:室内
2.材质:S30304薄壁不锈钢管
3.连接形式:电弧焊
4.规格:DN150
5.冲洗消毒
6.其他:详见设计图纸及规范要求
7.综合考虑高层建筑增加费、暗室增加费及其他增加费</t>
  </si>
  <si>
    <t>2.4.4.11</t>
  </si>
  <si>
    <t>030609002014</t>
  </si>
  <si>
    <t>放空管</t>
  </si>
  <si>
    <t>1.安装部位:室内
2.材质:S30304薄壁不锈钢管
3.连接形式:卡压
4.规格:DN50
5.冲洗消毒
6.其他:详见设计图纸及规范要求
7.综合考虑高层建筑增加费、暗室增加费及其他增加费</t>
  </si>
  <si>
    <t>2.4.4.12</t>
  </si>
  <si>
    <t>031301005007</t>
  </si>
  <si>
    <t>2.4.4.13</t>
  </si>
  <si>
    <t>010607006001</t>
  </si>
  <si>
    <t>钢梯</t>
  </si>
  <si>
    <t>1.名称:钢爬梯
2.其他:详见设计图纸及规范要求
3.综合考虑高层建筑增加费、暗室增加费及其他增加费</t>
  </si>
  <si>
    <t>包括但不限于检验、划线、加固,翻身就位、绑扎吊装、校正、焊接、固定、补漆、清理等全部工作内容。</t>
  </si>
  <si>
    <t>2.4.4.14</t>
  </si>
  <si>
    <t>031003014011</t>
  </si>
  <si>
    <t>吸水喇叭口</t>
  </si>
  <si>
    <t>1.名称：吸水喇叭口
2.规格：DN150
3.其他:详见设计图纸及规范要求
4.综合考虑高层建筑增加费、暗室增加费及其他增加费</t>
  </si>
  <si>
    <t>包括但不限于切管、套丝、制垫加垫、上阀门、水压试验等全部工作内容。</t>
  </si>
  <si>
    <t>2.4.4.15</t>
  </si>
  <si>
    <t>030807001006</t>
  </si>
  <si>
    <t>2.4.4.16</t>
  </si>
  <si>
    <t>030807003003</t>
  </si>
  <si>
    <t>2.4.4.17</t>
  </si>
  <si>
    <t>030807003004</t>
  </si>
  <si>
    <t>2.4.4.18</t>
  </si>
  <si>
    <t>031002001002</t>
  </si>
  <si>
    <t>不锈钢电磁阀 DN50</t>
  </si>
  <si>
    <t>1.名称：不锈钢电磁阀
2.规格：DN50
3.连接方式：螺纹连接
4.其他:详见设计图纸及规范要求
5.综合考虑高层建筑增加费、暗室增加费及其他增加费</t>
  </si>
  <si>
    <t>2.4.4.19</t>
  </si>
  <si>
    <t>030807003005</t>
  </si>
  <si>
    <t>不锈钢止回阀 DN80</t>
  </si>
  <si>
    <t>1.名称：不锈钢止回阀
2.规格：DN80
3.连接方式：法兰连接
4.其他:详见设计图纸及规范要求
5.综合考虑高层建筑增加费、暗室增加费及其他增加费</t>
  </si>
  <si>
    <t>2.4.4.20</t>
  </si>
  <si>
    <t>030807003006</t>
  </si>
  <si>
    <t>不锈钢止回阀 DN50</t>
  </si>
  <si>
    <t>1.名称：不锈钢止回阀
2.规格：DN50
3.连接方式：法兰连接
4.其他:详见设计图纸及规范要求
5.综合考虑高层建筑增加费、暗室增加费及其他增加费</t>
  </si>
  <si>
    <t>2.4.4.21</t>
  </si>
  <si>
    <t>031002001003</t>
  </si>
  <si>
    <t>不锈钢浮球阀 DN15</t>
  </si>
  <si>
    <t>1.名称：不锈钢浮球阀 
2.规格：DN15
3.连接方式：螺纹连接
4.其他:详见设计图纸及规范要求
5.综合考虑高层建筑增加费、暗室增加费及其他增加费</t>
  </si>
  <si>
    <t>2.4.4.22</t>
  </si>
  <si>
    <t>031002011005</t>
  </si>
  <si>
    <t>2.4.4.23</t>
  </si>
  <si>
    <t>031002011006</t>
  </si>
  <si>
    <t>2.4.4.24</t>
  </si>
  <si>
    <t>031002006001</t>
  </si>
  <si>
    <t>Y型过滤器</t>
  </si>
  <si>
    <t>1.名称：不锈钢Y型过滤器
2.规格：DN100
3.连接方式：法兰连接
4.其他:详见设计图纸及规范要求
5.综合考虑高层建筑增加费、暗室增加费及其他增加费</t>
  </si>
  <si>
    <t>2.4.4.25</t>
  </si>
  <si>
    <t>031002016001</t>
  </si>
  <si>
    <t>水锤消除器</t>
  </si>
  <si>
    <t>1.名称：水锤消除器
2.规格：DN80
3.其他:详见设计图纸及规范要求
4.综合考虑高层建筑增加费、暗室增加费及其他增加费</t>
  </si>
  <si>
    <t>2.4.4.26</t>
  </si>
  <si>
    <t>031002008005</t>
  </si>
  <si>
    <t>可曲挠橡胶接头</t>
  </si>
  <si>
    <t>2.4.4.27</t>
  </si>
  <si>
    <t>031002008006</t>
  </si>
  <si>
    <t>2.4.4.28</t>
  </si>
  <si>
    <t>030804003001</t>
  </si>
  <si>
    <t>不锈钢管件</t>
  </si>
  <si>
    <t>1.名称：不锈钢同心异径管
2.规格：DN80
3.其他:详见设计图纸及规范要求
4.综合考虑高层建筑增加费、暗室增加费及其他增加费</t>
  </si>
  <si>
    <t>2.4.4.29</t>
  </si>
  <si>
    <t>030804003002</t>
  </si>
  <si>
    <t>1.名称：不锈钢偏心异径管
2.规格：DN80
3.其他:详见设计图纸及规范要求
4.综合考虑高层建筑增加费、暗室增加费及其他增加费</t>
  </si>
  <si>
    <t>2.4.4.30</t>
  </si>
  <si>
    <t>030804003003</t>
  </si>
  <si>
    <t>1.名称：不锈钢同心异径管
2.规格：DN50
3.其他:详见设计图纸及规范要求
4.综合考虑高层建筑增加费、暗室增加费及其他增加费</t>
  </si>
  <si>
    <t>2.4.4.31</t>
  </si>
  <si>
    <t>030804003004</t>
  </si>
  <si>
    <t>1.名称：不锈钢偏心异径管
2.规格：DN50
3.其他:详见设计图纸及规范要求
4.综合考虑高层建筑增加费、暗室增加费及其他增加费</t>
  </si>
  <si>
    <t>2.4.4.32</t>
  </si>
  <si>
    <t>030601002001</t>
  </si>
  <si>
    <t>压力表</t>
  </si>
  <si>
    <t>1.名称：压力表
2.其他:详见设计图纸及规范要求
3.综合考虑高层建筑增加费、暗室增加费及其他增加费</t>
  </si>
  <si>
    <t>2.4.5</t>
  </si>
  <si>
    <t>潜污泵</t>
  </si>
  <si>
    <t>2.4.5.1</t>
  </si>
  <si>
    <t>030109001001</t>
  </si>
  <si>
    <t>1.名称:潜污泵(含控制柜)
2.规格:Q=40m3/h,H=20m,W=5.5KW
3.其他:详见设计图纸及规范要求
4.综合考虑高层建筑增加费、暗室增加费及其他增加费</t>
  </si>
  <si>
    <t>包括但不限于施工准备、设备开箱检验、1.1理、吊装就位、组装、控制箱安装、单机试车等等全部工作内容。</t>
  </si>
  <si>
    <t>2.4.5.2</t>
  </si>
  <si>
    <t>030109001002</t>
  </si>
  <si>
    <t>1.名称:潜污泵(含控制柜)
2.规格:Q=40m3/h,H=15m,W=4.0KW
3.其他:详见设计图纸及规范要求
4.综合考虑高层建筑增加费、暗室增加费及其他增加费</t>
  </si>
  <si>
    <t>2.4.5.3</t>
  </si>
  <si>
    <t>030109001003</t>
  </si>
  <si>
    <t>1.名称:潜污泵(含控制柜)
2.规格:Q=30m3/h,H=25m,W=5.5KW
3.其他:详见设计图纸及规范要求
4.综合考虑高层建筑增加费、暗室增加费及其他增加费</t>
  </si>
  <si>
    <t>2.4.5.4</t>
  </si>
  <si>
    <t>030109001004</t>
  </si>
  <si>
    <t>1.名称:潜污泵(含控制柜)
2.规格:Q=30m3/h,H=20m,W=4.0KW
3.其他:详见设计图纸及规范要求
4.综合考虑高层建筑增加费、暗室增加费及其他增加费</t>
  </si>
  <si>
    <t>2.4.5.5</t>
  </si>
  <si>
    <t>030109001005</t>
  </si>
  <si>
    <t>1.名称:潜污泵(含控制柜)
2.规格:Q=30m3/h,H=15m,W=3.0KW
3.其他:详见设计图纸及规范要求
4.综合考虑高层建筑增加费、暗室增加费及其他增加费</t>
  </si>
  <si>
    <t>2.4.5.6</t>
  </si>
  <si>
    <t>030807003007</t>
  </si>
  <si>
    <t>法兰闸阀</t>
  </si>
  <si>
    <t>1.名称：法兰闸阀
2.规格：DN150
3.连接方式：法兰连接
4.其他:详见设计图纸及规范要求
5.综合考虑高层建筑增加费、暗室增加费及其他增加费</t>
  </si>
  <si>
    <t>2.4.5.7</t>
  </si>
  <si>
    <t>030807003008</t>
  </si>
  <si>
    <t>1.名称：法兰闸阀
2.规格：DN100
3.连接方式：法兰连接
4.其他:详见设计图纸及规范要求
5.综合考虑高层建筑增加费、暗室增加费及其他增加费</t>
  </si>
  <si>
    <t>2.4.5.8</t>
  </si>
  <si>
    <t>030807003009</t>
  </si>
  <si>
    <t>法兰蝶阀</t>
  </si>
  <si>
    <t>1.名称：法兰蝶阀
2.规格：DN100
3.连接方式：法兰连接
4.其他:详见设计图纸及规范要求
5.综合考虑高层建筑增加费、暗室增加费及其他增加费</t>
  </si>
  <si>
    <t>2.4.5.9</t>
  </si>
  <si>
    <t>030807003010</t>
  </si>
  <si>
    <t>1.名称：法兰闸阀
2.规格：DN80
3.连接方式：法兰连接
4.其他:详见设计图纸及规范要求
5.综合考虑高层建筑增加费、暗室增加费及其他增加费</t>
  </si>
  <si>
    <t>2.4.5.10</t>
  </si>
  <si>
    <t>030807003011</t>
  </si>
  <si>
    <t>止回阀</t>
  </si>
  <si>
    <t>1.名称：橡胶瓣式止回阀
2.规格：DN100
3.连接方式：法兰连接
4.其他:详见设计图纸及规范要求
5.综合考虑高层建筑增加费、暗室增加费及其他增加费</t>
  </si>
  <si>
    <t>2.4.5.11</t>
  </si>
  <si>
    <t>030807003012</t>
  </si>
  <si>
    <t>1.名称：橡胶瓣式止回阀
2.规格：DN80
3.连接方式：法兰连接
4.其他:详见设计图纸及规范要求
5.综合考虑高层建筑增加费、暗室增加费及其他增加费</t>
  </si>
  <si>
    <t>2.4.5.12</t>
  </si>
  <si>
    <t>031002011007</t>
  </si>
  <si>
    <t>1.名称：压力表 
2.规格：TYP-100
3.其他:详见设计图纸及规范要求
4.综合考虑高层建筑增加费、暗室增加费及其他增加费</t>
  </si>
  <si>
    <t>2.4.5.13</t>
  </si>
  <si>
    <t>031002011008</t>
  </si>
  <si>
    <t>1.名称：压力表 
2.规格：TYP-80
3.其他:详见设计图纸及规范要求
4.综合考虑高层建筑增加费、暗室增加费及其他增加费</t>
  </si>
  <si>
    <t>2.4.5.14</t>
  </si>
  <si>
    <t>031002008007</t>
  </si>
  <si>
    <t>1.名称：可曲挠橡胶接头
2.规格：DN100
3.其他:详见设计图纸及规范要求
4.综合考虑高层建筑增加费、暗室增加费及其他增加费</t>
  </si>
  <si>
    <t>2.4.5.15</t>
  </si>
  <si>
    <t>031002008008</t>
  </si>
  <si>
    <t>1.名称：可曲挠橡胶接头
2.规格：DN80
3.其他:详见设计图纸及规范要求
4.综合考虑高层建筑增加费、暗室增加费及其他增加费</t>
  </si>
  <si>
    <t>2.4.5.16</t>
  </si>
  <si>
    <t>030804001001</t>
  </si>
  <si>
    <t>同心异径管</t>
  </si>
  <si>
    <t>1.名称：同心异径管
2.规格：DN100*80
3.其他:详见设计图纸及规范要求
4.综合考虑高层建筑增加费、暗室增加费及其他增加费</t>
  </si>
  <si>
    <t>包括但不限于切管、焊接法兰、制垫加垫、紧螺栓、水压试验等全部工作内容。</t>
  </si>
  <si>
    <t>2.4.5.17</t>
  </si>
  <si>
    <t>030804001002</t>
  </si>
  <si>
    <t>1.名称：同心异径管
2.规格：DN150*100
3.其他:详见设计图纸及规范要求
4.综合考虑高层建筑增加费、暗室增加费及其他增加费</t>
  </si>
  <si>
    <t>2.5.1</t>
  </si>
  <si>
    <t>消防电工程</t>
  </si>
  <si>
    <t>2.5.1.1</t>
  </si>
  <si>
    <t>火灾自动报警系统</t>
  </si>
  <si>
    <t>2.5.1.1.1</t>
  </si>
  <si>
    <t>030904013002</t>
  </si>
  <si>
    <t>联动型报警主机柜</t>
  </si>
  <si>
    <t>1.名称：联动型报警主机柜
2.未尽事宜详见设计图纸、相关规范和招标要求 
3.综合考虑高层建筑增加费、暗室增加费及其他增加费</t>
  </si>
  <si>
    <t>包含但不限于校线、绝缘电阻遥测、接头挂锡或压接冷压端头、排线、绑扎、导线标识、安装、本体调试、接地等全部工作内容。</t>
  </si>
  <si>
    <t>2.5.1.1.2</t>
  </si>
  <si>
    <t>030904015001</t>
  </si>
  <si>
    <t>图形显示装置</t>
  </si>
  <si>
    <t>1.名称：图形显示装置
2.未尽事宜详见设计图纸、相关规范和招标要求 
3.综合考虑高层建筑增加费、暗室增加费及其他增加费</t>
  </si>
  <si>
    <t>包含但不限外观检查、校线、绝缘电阻遥测、接头挂锡或压接冷压端头、排线、绑扎、导线标识、安装、本体调试、接地等全部工作内容。</t>
  </si>
  <si>
    <t>2.5.1.1.3</t>
  </si>
  <si>
    <t>030904014001</t>
  </si>
  <si>
    <t>消防广播主机</t>
  </si>
  <si>
    <t>1.名称：消防广播主机
2.未尽事宜详见设计图纸、相关规范和招标要求 
3.综合考虑高层建筑增加费、暗室增加费及其他增加费</t>
  </si>
  <si>
    <t>包含但不限校线、挂锡、并线、压线、标志、安装、固定、接地、功能检测、防尘和防潮处理等全部工作内容。</t>
  </si>
  <si>
    <t>2.5.1.1.4</t>
  </si>
  <si>
    <t>030904014002</t>
  </si>
  <si>
    <t>消防电话主机</t>
  </si>
  <si>
    <t>1.名称：消防电话主机
2.未尽事宜详见设计图纸、相关规范和招标要求 
3.综合考虑高层建筑增加费、暗室增加费及其他增加费</t>
  </si>
  <si>
    <t>包含但不限校线、挂锡、并线、压线、安装、固定、接地、功能检测、防尘和防潮处理等全部工作内容。</t>
  </si>
  <si>
    <t>2.5.1.1.5</t>
  </si>
  <si>
    <t>030904009001</t>
  </si>
  <si>
    <t>应急照明控制器</t>
  </si>
  <si>
    <t>1.名称：应急照明控制器
2.未尽事宜详见设计图纸、相关规范和招标要求 
3.综合考虑高层建筑增加费、暗室增加费及其他增加费</t>
  </si>
  <si>
    <t>2.5.1.1.6</t>
  </si>
  <si>
    <t>030904009002</t>
  </si>
  <si>
    <t>气体灭火控制器</t>
  </si>
  <si>
    <t>1.名称：气体灭火控制器
2.未尽事宜详见设计图纸、相关规范和招标要求 
3.综合考虑高层建筑增加费、暗室增加费及其他增加费</t>
  </si>
  <si>
    <t>2.5.1.1.7</t>
  </si>
  <si>
    <t>030904009003</t>
  </si>
  <si>
    <t>可燃气体探测控制器</t>
  </si>
  <si>
    <t>1.名称：可燃气体探测控制器
2.未尽事宜详见设计图纸、相关规范和招标要求 
3.综合考虑高层建筑增加费、暗室增加费及其他增加费</t>
  </si>
  <si>
    <t>2.5.1.1.8</t>
  </si>
  <si>
    <t>030904015002</t>
  </si>
  <si>
    <t>消防水池水位显示装置</t>
  </si>
  <si>
    <t>1.名称：消防水池水位显示装置
2.未尽事宜详见设计图纸、相关规范和招标要求 
3.综合考虑高层建筑增加费、暗室增加费及其他增加费</t>
  </si>
  <si>
    <t>2.5.1.1.9</t>
  </si>
  <si>
    <t>030904008001</t>
  </si>
  <si>
    <t>消防模块箱</t>
  </si>
  <si>
    <t>1.名称：消防模块箱
2.未尽事宜详见设计图纸、相关规范和招标要求 
3.综合考虑高层建筑增加费、暗室增加费及其他增加费</t>
  </si>
  <si>
    <t>包含但不限开箱、检查、箱体安装、接地、涮锡、补漆等全部工作内容。</t>
  </si>
  <si>
    <t>2.5.1.1.10</t>
  </si>
  <si>
    <t>030904005001</t>
  </si>
  <si>
    <t>消防专用电话分机</t>
  </si>
  <si>
    <t>1.名称：消防专用电话分机
2.安装方式：距地1.4m明装
3.未尽事宜详见设计图纸、相关规范和招标要求 
4.综合考虑高层建筑增加费、暗室增加费及其他增加费</t>
  </si>
  <si>
    <t>2.5.1.1.11</t>
  </si>
  <si>
    <t>030904001001</t>
  </si>
  <si>
    <t>感烟火灾探测器</t>
  </si>
  <si>
    <t>1.名称:感烟火灾探测器
2.安装方式:吸顶安装
3.未尽事宜详见设计图纸、相关规范和招标要求 
4.综合考虑高层建筑增加费、暗室增加费及其他增加费</t>
  </si>
  <si>
    <t>包含但不限校线、挂锡、安装底座、底座压线、探头、编码、清洁、调测等全部工作内容。</t>
  </si>
  <si>
    <t>2.5.1.1.12</t>
  </si>
  <si>
    <t>030904004002</t>
  </si>
  <si>
    <t>火灾声光报警器</t>
  </si>
  <si>
    <t>1.名称:火灾声光报警器
2.安装方式:距地2.4m明装
3.未尽事宜详见设计图纸、相关规范和招标要求 
4.综合考虑高层建筑增加费、暗室增加费及其他增加费</t>
  </si>
  <si>
    <t>包含但不限校线、挂锡、并线、压线、标志、编码、安装、固定、功能检测、防尘和防潮处理等全部工作内容。</t>
  </si>
  <si>
    <t>2.5.1.1.13</t>
  </si>
  <si>
    <t>030904003005</t>
  </si>
  <si>
    <t>带电话插孔的手动报警按钮</t>
  </si>
  <si>
    <t>1.名称:带电话插孔的手动报警按钮
2.说明:距地1.4m暗装
3.未尽事宜详见设计图纸、相关规范和招标要求 
4.综合考虑高层建筑增加费、暗室增加费及其他增加费</t>
  </si>
  <si>
    <t>2.5.1.1.14</t>
  </si>
  <si>
    <t>030904001002</t>
  </si>
  <si>
    <t>感温火灾探测器</t>
  </si>
  <si>
    <t>1.名称:感温火灾探测器
2.安装方式:吸顶安装
3.未尽事宜详见设计图纸、相关规范和招标要求 
4.综合考虑高层建筑增加费、暗室增加费及其他增加费</t>
  </si>
  <si>
    <t>2.5.1.1.15</t>
  </si>
  <si>
    <t>030904006001</t>
  </si>
  <si>
    <t>吸顶式扬声器</t>
  </si>
  <si>
    <t>1.名称:吸顶式扬声器
2.安装方式:吸顶安装
3.未尽事宜详见设计图纸、相关规范和招标要求 
4.综合考虑高层建筑增加费、暗室增加费及其他增加费</t>
  </si>
  <si>
    <t>包含但不限校线、挂锡、并线、压线、标志、安装、固定、功能检测、防尘和防潮处理等全部工作内容。</t>
  </si>
  <si>
    <t>2.5.1.1.16</t>
  </si>
  <si>
    <t>030904007001</t>
  </si>
  <si>
    <t>单输入模块</t>
  </si>
  <si>
    <t>1.名称:单输入模块
2.说明:按设计图纸要求
3.未尽事宜详见设计图纸、相关规范和招标要求 
4.综合考虑高层建筑增加费、暗室增加费及其他增加费</t>
  </si>
  <si>
    <t>包含但不限安装、固定、校线、接线、挂锡、功能检测、编码、防潮和防尘处理等全部工作内容。</t>
  </si>
  <si>
    <t>2.5.1.1.17</t>
  </si>
  <si>
    <t>030904007002</t>
  </si>
  <si>
    <t>单输入输出模块</t>
  </si>
  <si>
    <t>1.名称:单输入输出模块
2.说明:按设计图纸要求
3.未尽事宜详见设计图纸、相关规范和招标要求 
4.综合考虑高层建筑增加费、暗室增加费及其他增加费</t>
  </si>
  <si>
    <t>2.5.1.1.18</t>
  </si>
  <si>
    <t>030904003006</t>
  </si>
  <si>
    <t>消火栓按钮</t>
  </si>
  <si>
    <t>1.名称:消火栓按钮
2.说明:距地1.4m暗装
3.未尽事宜详见设计图纸、相关规范和招标要求 
4.综合考虑高层建筑增加费、暗室增加费及其他增加费</t>
  </si>
  <si>
    <t>2.5.1.1.19</t>
  </si>
  <si>
    <t>030904007003</t>
  </si>
  <si>
    <t>短路隔离器</t>
  </si>
  <si>
    <t>1.名称：短路隔离器
2.未尽事宜详见设计图纸、相关规范和招标要求 
4.综合考虑高层建筑增加费、暗室增加费及其他增加费</t>
  </si>
  <si>
    <t>2.5.1.1.20</t>
  </si>
  <si>
    <t>080803018001</t>
  </si>
  <si>
    <t>放气指示灯</t>
  </si>
  <si>
    <t>1.名称:放气指示灯
2.说明:按设计图纸要求
3.未尽事宜详见设计图纸、相关规范和招标要求 
4.综合考虑高层建筑增加费、暗室增加费及其他增加费</t>
  </si>
  <si>
    <t>2.5.1.1.21</t>
  </si>
  <si>
    <t>030904003007</t>
  </si>
  <si>
    <t>手动启停按钮</t>
  </si>
  <si>
    <t>1.名称:手动启停按钮
2.说明:按设计图纸要求
3.未尽事宜详见设计图纸、相关规范和招标要求 
4.综合考虑高层建筑增加费、暗室增加费及其他增加费</t>
  </si>
  <si>
    <t>包含但不限校线、挂锡、钻眼固定、底座压线、安装、编码、调测等全部工作内容。</t>
  </si>
  <si>
    <t>2.5.1.1.22</t>
  </si>
  <si>
    <t>030904001003</t>
  </si>
  <si>
    <t>可燃气体探测器</t>
  </si>
  <si>
    <t>1.名称:可燃气体探测器
2.安装方式:吸顶安装
3.未尽事宜详见设计图纸、相关规范和招标要求 
4.综合考虑高层建筑增加费、暗室增加费及其他增加费</t>
  </si>
  <si>
    <t>2.5.1.1.23</t>
  </si>
  <si>
    <t>030904010001</t>
  </si>
  <si>
    <t>区域火灾显示器</t>
  </si>
  <si>
    <t>1.名称:区域火灾显示器
2.未尽事宜详见设计图纸、相关规范和招标要求 
3.综合考虑高层建筑增加费、暗室增加费及其他增加费</t>
  </si>
  <si>
    <t>2.5.1.1.24</t>
  </si>
  <si>
    <t>030412003023</t>
  </si>
  <si>
    <t>消防桥架 100*100</t>
  </si>
  <si>
    <t>1.名称:消防桥架 
2.型号、规格:100*100*1.2
3.材质:钢制
4.未尽事宜详见设计图纸、相关规范和招标要求 
5.综合考虑高层建筑增加费、暗室增加费及其他增加费</t>
  </si>
  <si>
    <t>以米为单位计量，按设计图示尺寸以长度计算。</t>
  </si>
  <si>
    <t>包含但不限划线、定位、打眼、槽体清扫、本体固定、配件安装、接地跨接等全部工作内容。</t>
  </si>
  <si>
    <t>2.5.1.1.25</t>
  </si>
  <si>
    <t>030412003024</t>
  </si>
  <si>
    <t>消防桥架 200*100</t>
  </si>
  <si>
    <t>1.名称:消防桥架
2.型号、规格:200*100*1.2
3.材质:钢制
4.未尽事宜详见设计图纸、相关规范和招标要求  
5.综合考虑高层建筑增加费、暗室增加费及其他增加费</t>
  </si>
  <si>
    <t>2.5.1.1.26</t>
  </si>
  <si>
    <t>031301005008</t>
  </si>
  <si>
    <t>桥架支架制作安装</t>
  </si>
  <si>
    <t>1.名称:铁构件
2.材质:型钢等
3.规格:综合考虑
4.包含金属结构刷油
5.除锈级别:轻锈
6.油漆品种:红丹防锈漆、调和漆各两遍
7.未尽事宜详见设计图纸、相关规范和招标要求 
8.综合考虑高层建筑增加费、暗室增加费及其他增加费</t>
  </si>
  <si>
    <t>包含但不限制作、平直、划线、下料、钻孔、组对、焊接、安装、补漆、调配、涂刷等全部工作内容。</t>
  </si>
  <si>
    <t>2.5.1.1.27</t>
  </si>
  <si>
    <t>030412004028</t>
  </si>
  <si>
    <t>配线 WDZB1N-BYJ-4</t>
  </si>
  <si>
    <t>1.名称:配线
2.材质:铜芯
3.型号、规格:WDZB1N-BYJ-4
4.配线形式:综合考虑
5.未尽事宜详见设计图纸、相关规范和招标要求 
6.综合考虑高层建筑增加费、暗室增加费及其他增加费</t>
  </si>
  <si>
    <t>包含但不限扫管、涂滑石粉、穿线、编号、接焊包头等全部工作内容。</t>
  </si>
  <si>
    <t>2.5.1.1.28</t>
  </si>
  <si>
    <t>030412004029</t>
  </si>
  <si>
    <t>配线 WDZB1N-BYJ-2.5</t>
  </si>
  <si>
    <t>1.名称:配线
2.材质:铜芯
3.型号、规格:WDZB1N-BYJ-2.5
4.配线形式:综合考虑
5.未尽事宜详见设计图纸、相关规范和招标要求 
6.综合考虑高层建筑增加费、暗室增加费及其他增加费</t>
  </si>
  <si>
    <t>2.5.1.1.29</t>
  </si>
  <si>
    <t>030412004030</t>
  </si>
  <si>
    <t>配线 WDZB1N-RYS-2x1.5</t>
  </si>
  <si>
    <t>1.名称:配线
2.材质:铜芯
3.型号、规格:WDZB1N-RYS-2x1.5
4.配线形式:综合考虑
5.未尽事宜详见设计图纸、相关规范和招标要求 
6.综合考虑高层建筑增加费、暗室增加费及其他增加费</t>
  </si>
  <si>
    <t>2.5.1.1.30</t>
  </si>
  <si>
    <t>030412004031</t>
  </si>
  <si>
    <t>配线 WDZB1N-RYS-2x2.5</t>
  </si>
  <si>
    <t>1.名称:配线
2.材质:铜芯
3.型号、规格:WDZB1N-RYS-2x2.5
4.配线形式:综合考虑
5.未尽事宜详见设计图纸、相关规范和招标要求 
6.综合考虑高层建筑增加费、暗室增加费及其他增加费</t>
  </si>
  <si>
    <t>2.5.1.1.31</t>
  </si>
  <si>
    <t>030412004032</t>
  </si>
  <si>
    <t>配线 WDZB1N-RYSP-2x1.5</t>
  </si>
  <si>
    <t>1.名称:配线
2.材质:铜芯
3.型号、规格:WDZB1N-RYSP-2x1.5
4.配线形式:综合考虑
5.未尽事宜详见设计图纸、相关规范和招标要求 
6.综合考虑高层建筑增加费、暗室增加费及其他增加费</t>
  </si>
  <si>
    <t>2.5.1.1.32</t>
  </si>
  <si>
    <t>030412004033</t>
  </si>
  <si>
    <t>配线 WDZB1N-RYJP-2x1.5</t>
  </si>
  <si>
    <t>1.名称:配线
2.材质:铜芯
3.型号、规格:WDZB1N-RYJP-2x1.5
4.配线形式:综合考虑
5.未尽事宜详见设计图纸、相关规范和招标要求 
6.综合考虑高层建筑增加费、暗室增加费及其他增加费</t>
  </si>
  <si>
    <t>2.5.1.1.33</t>
  </si>
  <si>
    <t>030409002003</t>
  </si>
  <si>
    <t>控制电缆 WDZB1N-KYJY-4*1.5</t>
  </si>
  <si>
    <t>1.名称:控制电缆
2.型号、规格:WDZB1N-KYJY-4*1.5
3.材质:铜芯
4.电压等级:1kV以下
5.未尽事宜详见设计图纸、相关规范和招标要求 
6.综合考虑高层建筑增加费、暗室增加费及其他增加费</t>
  </si>
  <si>
    <t>包含但不限开盘、检查、架盘、敷设、切断、排列整理、固定、收盘、临时封头、挂牌等全部工作内容。</t>
  </si>
  <si>
    <t>2.5.1.1.34</t>
  </si>
  <si>
    <t>030409002004</t>
  </si>
  <si>
    <t>控制电缆 WDZB1N-KYJY-3*1.5</t>
  </si>
  <si>
    <t>1.名称:控制电缆
2.型号、规格:WDZB1N-KYJY-3*1.5
3.材质:铜芯
4.电压等级:1kV以下
5.未尽事宜详见设计图纸、相关规范和招标要求 
6.综合考虑高层建筑增加费、暗室增加费及其他增加费</t>
  </si>
  <si>
    <t>2.5.1.1.35</t>
  </si>
  <si>
    <t>030412001032</t>
  </si>
  <si>
    <t>1.名称:镀锌电线管
2.型号、规格:JDG20
3.配置形式:综合考虑
4.未尽事宜详见设计图纸、相关规范和招标要求 
5.综合考虑高层建筑增加费、暗室增加费及其他增加费</t>
  </si>
  <si>
    <t>包含但不限测位、划线、锯管、套丝、弯管、沟槽修整、配管、接地、穿引线、补漆等全部工作内容。</t>
  </si>
  <si>
    <t>2.5.1.1.36</t>
  </si>
  <si>
    <t>030412001033</t>
  </si>
  <si>
    <t>1.名称:镀锌电线管
2.型号、规格:JDG25
3.配置形式:综合考虑
4.未尽事宜详见设计图纸、相关规范和招标要求 
5.综合考虑高层建筑增加费、暗室增加费及其他增加费</t>
  </si>
  <si>
    <t>2.5.1.1.37</t>
  </si>
  <si>
    <t>031301001006</t>
  </si>
  <si>
    <t>1.名称:凿(压)槽
2.规格:70×70mm以内
3.凿槽类型:综合考虑
4.填充(恢复)方式:综合考虑
5.未尽事宜详见设计图纸、相关规范和招标要求 
6.综合考虑高层建筑增加费、暗室增加费及其他增加费</t>
  </si>
  <si>
    <t>2.5.1.1.38</t>
  </si>
  <si>
    <t>031301005009</t>
  </si>
  <si>
    <t>1.名称:防火封堵
2.未尽事宜详见设计图纸、相关规范和招标要求 
3.综合考虑高层建筑增加费、暗室增加费及其他增加费</t>
  </si>
  <si>
    <t>包含但不限于清扫、堵洞、清理等</t>
  </si>
  <si>
    <t>2.5.1.1.39</t>
  </si>
  <si>
    <t>030412006007</t>
  </si>
  <si>
    <t>1.名称:接线盒
2.规格:86mm×86mm
3.未尽事宜详见设计图纸、相关规范和招标要求 
4.综合考虑高层建筑增加费、暗室增加费及其他增加费</t>
  </si>
  <si>
    <t>2.5.1.1.40</t>
  </si>
  <si>
    <t>030909003001</t>
  </si>
  <si>
    <t>自动报警系统调试</t>
  </si>
  <si>
    <t>1.名称:自动报警系统调试
2.点数:2000点以下
3.未尽事宜详见设计图纸、相关规范和招标要求  
4.综合考虑高层建筑增加费、暗室增加费及其他增加费</t>
  </si>
  <si>
    <t>包括但不限于测试各项技术指标的稳定性和可靠性,排除试运行过程中已经发生的或潜在的故障或隐患,完成试运行报告等全部工作内容。</t>
  </si>
  <si>
    <t>2.5.1.1.41</t>
  </si>
  <si>
    <t>030909004001</t>
  </si>
  <si>
    <t>广播喇叭、音箱、通讯分机及插孔调试</t>
  </si>
  <si>
    <t>1.名称:广播喇叭、音箱、通讯分机及插孔调试
2.未尽事宜详见设计图纸、相关规范和招标要求  
3.综合考虑高层建筑增加费、暗室增加费及其他增加费</t>
  </si>
  <si>
    <t>2.5.1.2</t>
  </si>
  <si>
    <t>防火门监控系统</t>
  </si>
  <si>
    <t>2.5.1.2.1</t>
  </si>
  <si>
    <t>030904009004</t>
  </si>
  <si>
    <t>防火门监控器</t>
  </si>
  <si>
    <t>1.名称：防火门监控器
2.未尽事宜详见设计图纸、相关规范和招标要求 
3.综合考虑高层建筑增加费、暗室增加费及其他增加费</t>
  </si>
  <si>
    <t>2.5.1.2.2</t>
  </si>
  <si>
    <t>030904007004</t>
  </si>
  <si>
    <t>常闭防火门监控模块-双门</t>
  </si>
  <si>
    <t>1.名称:常闭防火门监控模块-双门
2.未尽事宜详见设计图纸、相关规范和招标要求 
3.综合考虑高层建筑增加费、暗室增加费及其他增加费</t>
  </si>
  <si>
    <t>2.5.1.2.3</t>
  </si>
  <si>
    <t>030904007005</t>
  </si>
  <si>
    <t>常闭防火门监控模块-单门</t>
  </si>
  <si>
    <t>1.名称:常闭防火门监控模块-单门
2.未尽事宜详见设计图纸、相关规范和招标要求 
3.综合考虑高层建筑增加费、暗室增加费及其他增加费</t>
  </si>
  <si>
    <t>2.5.1.2.4</t>
  </si>
  <si>
    <t>030904008002</t>
  </si>
  <si>
    <t>门磁</t>
  </si>
  <si>
    <t>1.名称:门磁
2.未尽事宜详见设计图纸、相关规范和招标要求 
3.综合考虑高层建筑增加费、暗室增加费及其他增加费</t>
  </si>
  <si>
    <t>2.5.1.2.5</t>
  </si>
  <si>
    <t>030412004034</t>
  </si>
  <si>
    <t>2.5.1.2.6</t>
  </si>
  <si>
    <t>030412004035</t>
  </si>
  <si>
    <t>配线 WDZB1N-RVS-2x1.0</t>
  </si>
  <si>
    <t>1.名称:配线
2.材质:铜芯
3.型号、规格:WDZB1N-RVS-2x1.0
4.配线形式:综合考虑
5.未尽事宜详见设计图纸、相关规范和招标要求 
6.综合考虑高层建筑增加费、暗室增加费及其他增加费</t>
  </si>
  <si>
    <t>2.5.1.2.7</t>
  </si>
  <si>
    <t>030412001034</t>
  </si>
  <si>
    <t>1.名称:镀锌电线管
2.型号、规格:JDG20
3.配置形式:综合考虑
4.未尽事宜详见设计图纸、相关规范和招标要求  
5.综合考虑高层建筑增加费、暗室增加费及其他增加费</t>
  </si>
  <si>
    <t>2.5.1.2.8</t>
  </si>
  <si>
    <t>030412006008</t>
  </si>
  <si>
    <t>2.5.1.2.9</t>
  </si>
  <si>
    <t>030909008001</t>
  </si>
  <si>
    <t>防火门调试</t>
  </si>
  <si>
    <t>1.名称:防火门调试
2.未尽事宜详见设计图纸、相关规范和招标要求  
3.综合考虑高层建筑增加费、暗室增加费及其他增加费</t>
  </si>
  <si>
    <t>2.5.1.3</t>
  </si>
  <si>
    <t>电气火灾监控系统</t>
  </si>
  <si>
    <t>2.5.1.3.1</t>
  </si>
  <si>
    <t>030907001001</t>
  </si>
  <si>
    <t>电气火灾监控主机</t>
  </si>
  <si>
    <t>1.名称：电气火灾监控主机
2.未尽事宜详见设计图纸、相关规范和招标要求 
3.综合考虑高层建筑增加费、暗室增加费及其他增加费</t>
  </si>
  <si>
    <t>2.5.1.3.2</t>
  </si>
  <si>
    <t>030904007006</t>
  </si>
  <si>
    <t>剩余电流式电气火灾监控探测器</t>
  </si>
  <si>
    <t>1.名称:剩余电流式电气火灾监控探测器
2.未尽事宜详见设计图纸、相关规范和招标要求 
3.综合考虑高层建筑增加费、暗室增加费及其他增加费</t>
  </si>
  <si>
    <t>2.5.1.3.3</t>
  </si>
  <si>
    <t>030904007007</t>
  </si>
  <si>
    <t>1.名称：短路隔离器
2.未尽事宜详见设计图纸、相关规范和招标要求 
3.综合考虑高层建筑增加费、暗室增加费及其他增加费</t>
  </si>
  <si>
    <t>2.5.1.3.4</t>
  </si>
  <si>
    <t>030412004036</t>
  </si>
  <si>
    <t>2.5.1.3.5</t>
  </si>
  <si>
    <t>030412001035</t>
  </si>
  <si>
    <t>2.5.1.3.6</t>
  </si>
  <si>
    <t>030909009001</t>
  </si>
  <si>
    <t>电气火灾监控系统调试</t>
  </si>
  <si>
    <t>1.名称:电气火灾监控系统调试
2.未尽事宜详见设计图纸、相关规范和招标要求 
3.综合考虑高层建筑增加费、暗室增加费及其他增加费</t>
  </si>
  <si>
    <t>2.5.1.4</t>
  </si>
  <si>
    <t>消防电源监控系统</t>
  </si>
  <si>
    <t>2.5.1.4.1</t>
  </si>
  <si>
    <t>030908001001</t>
  </si>
  <si>
    <t>消防电源监控主机</t>
  </si>
  <si>
    <t>1.名称：消防电源监控主机
2.未尽事宜详见设计图纸、相关规范和招标要求 
3.综合考虑高层建筑增加费、暗室增加费及其他增加费</t>
  </si>
  <si>
    <t>2.5.1.4.2</t>
  </si>
  <si>
    <t>030904007008</t>
  </si>
  <si>
    <t>消防电源监控传感器</t>
  </si>
  <si>
    <t>1.名称:消防电源监控传感器
2.未尽事宜详见设计图纸、相关规范和招标要求 
3.综合考虑高层建筑增加费、暗室增加费及其他增加费</t>
  </si>
  <si>
    <t>2.5.1.4.3</t>
  </si>
  <si>
    <t>030412004037</t>
  </si>
  <si>
    <t>2.5.1.4.4</t>
  </si>
  <si>
    <t>030412004038</t>
  </si>
  <si>
    <t>2.5.1.4.5</t>
  </si>
  <si>
    <t>030412001036</t>
  </si>
  <si>
    <t>2.5.1.4.6</t>
  </si>
  <si>
    <t>030909010001</t>
  </si>
  <si>
    <t>消防电源监控系统调试</t>
  </si>
  <si>
    <t>1.名称:消防电源监控系统调试
2.未尽事宜详见设计图纸、相关规范和招标要求 
3.综合考虑高层建筑增加费、暗室增加费及其他增加费</t>
  </si>
  <si>
    <t>2.5.1.5</t>
  </si>
  <si>
    <t>余压监控系统</t>
  </si>
  <si>
    <t>2.5.1.5.1</t>
  </si>
  <si>
    <t>030904012002</t>
  </si>
  <si>
    <t>余压监控主机</t>
  </si>
  <si>
    <t>1.名称：余压监控主机
2.未尽事宜详见设计图纸、相关规范和招标要求 
3.综合考虑高层建筑增加费、暗室增加费及其他增加费</t>
  </si>
  <si>
    <t>2.5.1.5.2</t>
  </si>
  <si>
    <t>030904007009</t>
  </si>
  <si>
    <t>余压控制器</t>
  </si>
  <si>
    <t>1.名称:余压控制器
2.未尽事宜详见设计图纸、相关规范和招标要求 
3.综合考虑高层建筑增加费、暗室增加费及其他增加费</t>
  </si>
  <si>
    <t>2.5.1.5.3</t>
  </si>
  <si>
    <t>030904001004</t>
  </si>
  <si>
    <t>余压探测器</t>
  </si>
  <si>
    <t>1.名称:余压探测器
2.未尽事宜详见设计图纸、相关规范和招标要求 
3.综合考虑高层建筑增加费、暗室增加费及其他增加费</t>
  </si>
  <si>
    <t>2.5.1.5.4</t>
  </si>
  <si>
    <t>030412004039</t>
  </si>
  <si>
    <t>2.5.1.5.5</t>
  </si>
  <si>
    <t>030412001037</t>
  </si>
  <si>
    <t>2.5.2</t>
  </si>
  <si>
    <t>消防水工程</t>
  </si>
  <si>
    <t>2.5.2.1</t>
  </si>
  <si>
    <t>喷淋水系统</t>
  </si>
  <si>
    <t>2.5.2.1.1</t>
  </si>
  <si>
    <t>030901001001</t>
  </si>
  <si>
    <t>热镀锌钢管 DN200</t>
  </si>
  <si>
    <t>1、安装部位：室内 
2、材质：热浸镀锌钢管 
3、规格：DN200 
4、连接形式：卡箍连接 
5、管道刷油：红丹防锈漆两遍、调和漆两遍 
6、压力试验及冲洗设计要求：自动喷水灭火系统管网水冲洗
7、其他详见图纸、设计说明和相关规范 
8.综合考虑高层建筑增加费、暗室增加费及其他增加费</t>
  </si>
  <si>
    <t>包括但不限于检查及清扫管材、切管、压槽、对口、调直、涂抹润滑剂、上胶圈、安装卡箍件、紧螺栓、水压试验、水冲洗；外观检查、压槽、对口、涂抹润滑剂、上胶圈、安装卡箍件、紧螺栓；调配、涂刷等全部工作内容。</t>
  </si>
  <si>
    <t>2.5.2.1.2</t>
  </si>
  <si>
    <t>030901001002</t>
  </si>
  <si>
    <t>热镀锌钢管 DN150</t>
  </si>
  <si>
    <t>1、安装部位：室内 
2、材质：热浸镀锌钢管 
3、规格：DN150
4、连接形式：卡箍连接  
5、管道刷油：红丹防锈漆两遍、调和漆两遍 
6、压力试验及冲洗设计要求：自动喷水灭火系统管网水冲洗
7、其他详见图纸、设计说明和相关规范 
8.综合考虑高层建筑增加费、暗室增加费及其他增加费</t>
  </si>
  <si>
    <t>2.5.2.1.3</t>
  </si>
  <si>
    <t>030901001003</t>
  </si>
  <si>
    <t>热镀锌钢管 DN125</t>
  </si>
  <si>
    <t>1、安装部位：室内 
2、材质：热浸镀锌钢管  
3、规格：DN125
4、连接形式：卡箍连接  
5、管道刷油：红丹防锈漆两遍、调和漆两遍 
6、压力试验及冲洗设计要求：自动喷水灭火系统管网水冲洗
7、其他详见图纸、设计说明和相关规范 
8.综合考虑高层建筑增加费、暗室增加费及其他增加费</t>
  </si>
  <si>
    <t>2.5.2.1.4</t>
  </si>
  <si>
    <t>030901001004</t>
  </si>
  <si>
    <t>热镀锌钢管 DN100</t>
  </si>
  <si>
    <t>1、安装部位：室内 
2、材质：热浸镀锌钢管  
3、规格：DN100
4、连接形式：卡箍连接 
5、管道刷油：红丹防锈漆两遍、调和漆两遍 
6、压力试验及冲洗设计要求：自动喷水灭火系统管网水冲洗
7、其他详见图纸、设计说明和相关规范 
8.综合考虑高层建筑增加费、暗室增加费及其他增加费</t>
  </si>
  <si>
    <t>2.5.2.1.5</t>
  </si>
  <si>
    <t>030901001005</t>
  </si>
  <si>
    <t>热镀锌钢管 DN80</t>
  </si>
  <si>
    <t>1、安装部位：室内 
2、材质：热浸镀锌钢管 
3、规格：DN80
4、连接形式：卡箍连接 
5、管道刷油：红丹防锈漆两遍、调和漆两遍 
6、压力试验及冲洗设计要求：自动喷水灭火系统管网水冲洗
7、其他详见图纸、设计说明和相关规范 
8.综合考虑高层建筑增加费、暗室增加费及其他增加费</t>
  </si>
  <si>
    <t>2.5.2.1.6</t>
  </si>
  <si>
    <t>030901001006</t>
  </si>
  <si>
    <t>热镀锌钢管 DN65</t>
  </si>
  <si>
    <t>1、安装部位：室内 
2、材质：热浸镀锌钢管 
3、规格：DN65
4、连接形式：卡箍连接 
5、管道刷油：红丹防锈漆两遍、调和漆两遍 
6、压力试验及冲洗设计要求：自动喷水灭火系统管网水冲洗
7、其他详见图纸、设计说明和相关规范 
8.综合考虑高层建筑增加费、暗室增加费及其他增加费</t>
  </si>
  <si>
    <t>2.5.2.1.7</t>
  </si>
  <si>
    <t>030901001007</t>
  </si>
  <si>
    <t>热镀锌钢管 DN50</t>
  </si>
  <si>
    <t>1、安装部位：室内 
2、材质：热浸锌无缝钢管 
3、规格：DN50
4、连接形式：螺纹连接 
5、管道刷油：红丹防锈漆两遍、调和漆两遍 
6、压力试验及冲洗设计要求：自动喷水灭火系统管网水冲洗
7、其他详见图纸、设计说明和相关规范 
8.综合考虑高层建筑增加费、暗室增加费及其他增加费</t>
  </si>
  <si>
    <t>2.5.2.1.8</t>
  </si>
  <si>
    <t>030901001008</t>
  </si>
  <si>
    <t>热镀锌钢管 DN40</t>
  </si>
  <si>
    <t>1、安装部位：室内 
2、材质：热浸锌无缝钢管 
3、规格：DN40 
4、连接形式：螺纹连接 
5、管道刷油：红丹防锈漆两遍、调和漆两遍 
6、压力试验及冲洗设计要求：自动喷水灭火系统管网水冲洗
7、其他详见图纸、设计说明和相关规范 
8.综合考虑高层建筑增加费、暗室增加费及其他增加费</t>
  </si>
  <si>
    <t>2.5.2.1.9</t>
  </si>
  <si>
    <t>030901001009</t>
  </si>
  <si>
    <t>热镀锌钢管 DN32</t>
  </si>
  <si>
    <t>1、安装部位：室内 
2、材质：热浸锌无缝钢管 
3、规格：DN32
4、连接形式：螺纹连接 
5、管道刷油：红丹防锈漆两遍、调和漆两遍 
6、压力试验及冲洗设计要求：自动喷水灭火系统管网水冲洗
7、其他详见图纸、设计说明和相关规范 
8.综合考虑高层建筑增加费、暗室增加费及其他增加费</t>
  </si>
  <si>
    <t>2.5.2.1.10</t>
  </si>
  <si>
    <t>030901001010</t>
  </si>
  <si>
    <t>热镀锌钢管 DN25</t>
  </si>
  <si>
    <t>1、安装部位：室内 
2、材质：热浸镀锌钢管 
3、规格：DN25
4、连接形式：螺纹连接 
5、管道刷油：红丹防锈漆两遍、调和漆两遍 
6、压力试验及冲洗设计要求：自动喷水灭火系统管网水冲洗
7、其他详见图纸、设计说明和相关规范 
8.综合考虑高层建筑增加费、暗室增加费及其他增加费</t>
  </si>
  <si>
    <t>2.5.2.1.11</t>
  </si>
  <si>
    <t>031301005010</t>
  </si>
  <si>
    <t>2.5.2.1.12</t>
  </si>
  <si>
    <t>030901003001</t>
  </si>
  <si>
    <t>闭式喷头</t>
  </si>
  <si>
    <t>1、名称：闭式喷头
2、其他详见图纸、设计说明和相关规范 
3.综合考虑高层建筑增加费、暗室增加费及其他增加费</t>
  </si>
  <si>
    <t>包括但不限于管件安装、喷头密封性能抽查试验、安装、外观清洁等全部工作内容。</t>
  </si>
  <si>
    <t>2.5.2.1.13</t>
  </si>
  <si>
    <t>031002001005</t>
  </si>
  <si>
    <t>自动排气阀 DN25</t>
  </si>
  <si>
    <t>1、名称：自动排气阀
2、规格参数：DN25
3、其他详见图纸、设计说明和相关规范 
4.综合考虑高层建筑增加费、暗室增加费及其他增加费</t>
  </si>
  <si>
    <t>2.5.2.1.14</t>
  </si>
  <si>
    <t>030901006001</t>
  </si>
  <si>
    <t>水流指示器 DN200</t>
  </si>
  <si>
    <t>1、名称：水流指示器
2、规格：DN200
3、连接方式：卡箍连接
4、其他详见图纸、设计说明和相关规范 
5.综合考虑高层建筑增加费、暗室增加费及其他增加费</t>
  </si>
  <si>
    <t>2.5.2.1.15</t>
  </si>
  <si>
    <t>030901006002</t>
  </si>
  <si>
    <t>水流指示器 DN150</t>
  </si>
  <si>
    <t>1、名称：水流指示器
2、规格：DN150
3、连接方式：卡箍连接
4、其他详见图纸、设计说明和相关规范 
5.综合考虑高层建筑增加费、暗室增加费及其他增加费</t>
  </si>
  <si>
    <t>2.5.2.1.16</t>
  </si>
  <si>
    <t>030901006003</t>
  </si>
  <si>
    <t>水流指示器 DN100</t>
  </si>
  <si>
    <t>1、名称：水流指示器
3、连接方式：卡箍连接
4、其他详见图纸、设计说明和相关规范 
5.综合考虑高层建筑增加费、暗室增加费及其他增加费</t>
  </si>
  <si>
    <t>2.5.2.1.17</t>
  </si>
  <si>
    <t>030901006004</t>
  </si>
  <si>
    <t>水流指示器 DN65</t>
  </si>
  <si>
    <t>1、名称：水流指示器
2、规格：DN65
3、连接方式：卡箍连接
4、其他详见图纸、设计说明和相关规范 
5.综合考虑高层建筑增加费、暗室增加费及其他增加费</t>
  </si>
  <si>
    <t>2.5.2.1.18</t>
  </si>
  <si>
    <t>031002001006</t>
  </si>
  <si>
    <t>试水阀 DN25</t>
  </si>
  <si>
    <t>1、名称：试水阀
2、规格：DN25
3、其他详见图纸、设计说明和相关规范 
4.综合考虑高层建筑增加费、暗室增加费及其他增加费</t>
  </si>
  <si>
    <t>2.5.2.1.19</t>
  </si>
  <si>
    <t>030901007001</t>
  </si>
  <si>
    <t>减压孔板 DN200</t>
  </si>
  <si>
    <t>1、名称：减压孔板
2、规格：DN200
3、其他详见图纸、设计说明和相关规范 
4.综合考虑高层建筑增加费、暗室增加费及其他增加费</t>
  </si>
  <si>
    <t>2.5.2.1.20</t>
  </si>
  <si>
    <t>030901007002</t>
  </si>
  <si>
    <t>减压孔板 DN150</t>
  </si>
  <si>
    <t>1、名称：减压孔板
2、规格：DN150
3、其他详见图纸、设计说明和相关规范 
4.综合考虑高层建筑增加费、暗室增加费及其他增加费</t>
  </si>
  <si>
    <t>2.5.2.1.21</t>
  </si>
  <si>
    <t>030901007003</t>
  </si>
  <si>
    <t>减压孔板 DN100</t>
  </si>
  <si>
    <t>1、名称：减压孔板
2、规格：DN100
3、其他详见图纸、设计说明和相关规范 
4.综合考虑高层建筑增加费、暗室增加费及其他增加费</t>
  </si>
  <si>
    <t>2.5.2.1.22</t>
  </si>
  <si>
    <t>030901007004</t>
  </si>
  <si>
    <t>减压孔板 DN65</t>
  </si>
  <si>
    <t>1、名称：减压孔板
2、规格：DN65
3、其他详见图纸、设计说明和相关规范 
4.综合考虑高层建筑增加费、暗室增加费及其他增加费</t>
  </si>
  <si>
    <t>2.5.2.1.23</t>
  </si>
  <si>
    <t>031002001007</t>
  </si>
  <si>
    <t>信号闸阀 DN200</t>
  </si>
  <si>
    <t>1、名称：信号闸阀
2、规格：DN200
3、连接方式：卡箍连接
4、其他详见图纸、设计说明和相关规范 
5.综合考虑高层建筑增加费、暗室增加费及其他增加费</t>
  </si>
  <si>
    <t>2.5.2.1.24</t>
  </si>
  <si>
    <t>031002001008</t>
  </si>
  <si>
    <t>信号闸阀 DN150</t>
  </si>
  <si>
    <t>1、名称：信号阀
2、规格：DN150
3、连接方式：卡箍连接
4、其他详见图纸、设计说明和相关规范 
5.综合考虑高层建筑增加费、暗室增加费及其他增加费</t>
  </si>
  <si>
    <t>2.5.2.1.25</t>
  </si>
  <si>
    <t>031002001009</t>
  </si>
  <si>
    <t>信号闸阀 DN100</t>
  </si>
  <si>
    <t>1、名称：信号闸阀
2、规格：DN100
3、连接方式：卡箍连接
4、其他详见图纸、设计说明和相关规范 
5.综合考虑高层建筑增加费、暗室增加费及其他增加费</t>
  </si>
  <si>
    <t>2.5.2.1.26</t>
  </si>
  <si>
    <t>031002001010</t>
  </si>
  <si>
    <t>信号闸阀 DN65</t>
  </si>
  <si>
    <t>1、名称：信号闸阀
2、规格：DN65
3、连接方式：卡箍连接
4、其他详见图纸、设计说明和相关规范 
5.综合考虑高层建筑增加费、暗室增加费及其他增加费</t>
  </si>
  <si>
    <t>2.5.2.1.27</t>
  </si>
  <si>
    <t>031002001011</t>
  </si>
  <si>
    <t>防护闸阀 DN200</t>
  </si>
  <si>
    <t>1、名称：防护闸阀
2、规格：DN200
3、材质：铜芯
4、连接方式：卡箍连接
5、其他详见图纸、设计说明和相关规范 
6.综合考虑高层建筑增加费、暗室增加费及其他增加费</t>
  </si>
  <si>
    <t>2.5.2.1.28</t>
  </si>
  <si>
    <t>031002001012</t>
  </si>
  <si>
    <t>闸阀 DN100</t>
  </si>
  <si>
    <t>1、名称：闸阀
2、规格：DN100
3、材质：铸铁
4、连接方式：卡箍连接
5、其他详见图纸、设计说明和相关规范 
6.综合考虑高层建筑增加费、暗室增加费及其他增加费</t>
  </si>
  <si>
    <t>2.5.2.1.29</t>
  </si>
  <si>
    <t>031002001013</t>
  </si>
  <si>
    <t>闸阀 DN80</t>
  </si>
  <si>
    <t>1、名称：闸阀
2、规格：DN80
3、材质：铸铁
4、连接方式：卡箍连接
5、其他详见图纸、设计说明和相关规范 
6.综合考虑高层建筑增加费、暗室增加费及其他增加费</t>
  </si>
  <si>
    <t>2.5.2.1.30</t>
  </si>
  <si>
    <t>031002001014</t>
  </si>
  <si>
    <t>闸阀 DN65</t>
  </si>
  <si>
    <t>1、名称：铸铁闸阀
2、规格：DN65
3、材质：铸铁
4、连接方式：卡箍连接
5、其他详见图纸、设计说明和相关规范 
6.综合考虑高层建筑增加费、暗室增加费及其他增加费</t>
  </si>
  <si>
    <t>2.5.2.1.31</t>
  </si>
  <si>
    <t>031002001015</t>
  </si>
  <si>
    <t>防护闸阀 DN50</t>
  </si>
  <si>
    <t>1、名称：防护闸阀
2、规格：DN50
3、材质：铜芯
4、连接方式：螺纹连接
5、其他详见图纸、设计说明和相关规范 
6.综合考虑高层建筑增加费、暗室增加费及其他增加费</t>
  </si>
  <si>
    <t>2.5.2.1.32</t>
  </si>
  <si>
    <t>031002001016</t>
  </si>
  <si>
    <t>闸阀 DN50</t>
  </si>
  <si>
    <t>1、名称：闸阀
2、规格：DN50
3、材质：铸铁
4、连接方式：螺纹连接
5、其他详见图纸、设计说明和相关规范 
6.综合考虑高层建筑增加费、暗室增加费及其他增加费</t>
  </si>
  <si>
    <t>2.5.2.1.33</t>
  </si>
  <si>
    <t>031002001017</t>
  </si>
  <si>
    <t>止回阀 DN100</t>
  </si>
  <si>
    <t>1、名称：止回阀
2、规格：DN100
3、材质：铸铁
4、连接方式：卡箍连接
5、其他详见图纸、设计说明和相关规范 
6.综合考虑高层建筑增加费、暗室增加费及其他增加费</t>
  </si>
  <si>
    <t>2.5.2.1.34</t>
  </si>
  <si>
    <t>030601004001</t>
  </si>
  <si>
    <t>流量开关</t>
  </si>
  <si>
    <t>1、名称：流量开关
2、规格：DN100
3、其他详见图纸、设计说明和相关规范 
4.综合考虑高层建筑增加费、暗室增加费及其他增加费</t>
  </si>
  <si>
    <t>2.5.2.1.35</t>
  </si>
  <si>
    <t>030601002002</t>
  </si>
  <si>
    <t>压力开关</t>
  </si>
  <si>
    <t>1、名称：压力开关
2、其他详见图纸、设计说明和相关规范 
3.综合考虑高层建筑增加费、暗室增加费及其他增加费</t>
  </si>
  <si>
    <t>2.5.2.1.36</t>
  </si>
  <si>
    <t>031002008009</t>
  </si>
  <si>
    <t>1、名称：可曲挠橡胶接头
2、规格：DN50
3、其他详见图纸、设计说明和相关规范 
4.综合考虑高层建筑增加费、暗室增加费及其他增加费</t>
  </si>
  <si>
    <t>2.5.2.1.37</t>
  </si>
  <si>
    <t>030804001003</t>
  </si>
  <si>
    <t>同心异径管 DN50</t>
  </si>
  <si>
    <t>1、名称：同心异径管
2、规格：DN50
3、其他详见图纸、设计说明和相关规范 
4.综合考虑高层建筑增加费、暗室增加费及其他增加费</t>
  </si>
  <si>
    <t>2.5.2.1.38</t>
  </si>
  <si>
    <t>030901008001</t>
  </si>
  <si>
    <t>末端试水装置 DN25</t>
  </si>
  <si>
    <t>1、名称：末端试水装置
2、规格：DN25
3、其他详见图纸、设计说明和相关规范 
4.综合考虑高层建筑增加费、暗室增加费及其他增加费</t>
  </si>
  <si>
    <t>2.5.2.1.39</t>
  </si>
  <si>
    <t>030909001001</t>
  </si>
  <si>
    <t>自动喷水灭火系统调试</t>
  </si>
  <si>
    <t>1、名称：自动喷水灭火系统调试
2、其他详见图纸、设计说明和相关规范 
3.综合考虑高层建筑增加费、暗室增加费及其他增加费</t>
  </si>
  <si>
    <t>点</t>
  </si>
  <si>
    <t>以点为单位计量，按设计图示数量计算。</t>
  </si>
  <si>
    <t>包括但不限于技术和器具准备、检查接线、绝缘检查、程序装载或校对检查、功能测试、系统试验、记录整理等全部工作内容。</t>
  </si>
  <si>
    <t>2.5.2.2</t>
  </si>
  <si>
    <t>消火栓系统</t>
  </si>
  <si>
    <t>2.5.2.2.1</t>
  </si>
  <si>
    <t>030901002001</t>
  </si>
  <si>
    <t>热浸镀锌钢管 DN100</t>
  </si>
  <si>
    <t>1、安装部位：室内 
2、材质：热浸镀锌钢管 
3、规格：DN100
4、连接形式：卡箍连接 
5、管道刷油：红丹防锈漆两遍、调和漆两遍 
6、压力试验及冲洗设计要求：自动喷水灭火系统管网水冲洗
7、其他详见图纸、设计说明和相关规范 
8.综合考虑高层建筑增加费、暗室增加费及其他增加费</t>
  </si>
  <si>
    <t>2.5.2.2.2</t>
  </si>
  <si>
    <t>030901002002</t>
  </si>
  <si>
    <t>热浸镀锌钢管 DN65</t>
  </si>
  <si>
    <t>2.5.2.2.3</t>
  </si>
  <si>
    <t>030901002003</t>
  </si>
  <si>
    <t>热浸镀锌钢管 DN50</t>
  </si>
  <si>
    <t>1、安装部位：室内 
2、材质：热浸镀锌钢管
3、规格：DN50
4、连接形式：螺纹连接 
5、管道刷油：红丹防锈漆两遍、调和漆两遍 
6、压力试验及冲洗设计要求：自动喷水灭火系统管网水冲洗
7、其他详见图纸、设计说明和相关规范 
8.综合考虑高层建筑增加费、暗室增加费及其他增加费</t>
  </si>
  <si>
    <t>2.5.2.2.4</t>
  </si>
  <si>
    <t>031301005011</t>
  </si>
  <si>
    <t>2.5.2.2.5</t>
  </si>
  <si>
    <t>030901010001</t>
  </si>
  <si>
    <t>室内消火栓</t>
  </si>
  <si>
    <t>1、安装部位：室内 
2、其他详见图纸、设计说明和相关规范 
3.综合考虑高层建筑增加费、暗室增加费及其他增加费</t>
  </si>
  <si>
    <t>包括但不限于配合土建预留洞、箱体及消火栓安装、附件检查安装、水压试验、水冲洗等全部工作内容。</t>
  </si>
  <si>
    <t>2.5.2.2.6</t>
  </si>
  <si>
    <t>030910001001</t>
  </si>
  <si>
    <t>灭火器</t>
  </si>
  <si>
    <t>1、名称：干粉灭火器
2、规格：MF/ABC5
3、其他详见图纸、设计说明和相关规范 
4.综合考虑高层建筑增加费、暗室增加费及其他增加费</t>
  </si>
  <si>
    <t>具</t>
  </si>
  <si>
    <t>以具为单位计量，按设计图示数量计算。</t>
  </si>
  <si>
    <t>包括但不限于开箱检查、测位、打眼、埋螺栓、固定等全部工作内容。</t>
  </si>
  <si>
    <t>2.5.2.2.7</t>
  </si>
  <si>
    <t>030910001002</t>
  </si>
  <si>
    <t>1、名称：干粉灭火器
2、规格：MF/ABC4
3、其他详见图纸、设计说明和相关规范 
4.综合考虑高层建筑增加费、暗室增加费及其他增加费</t>
  </si>
  <si>
    <t>2.5.2.2.8</t>
  </si>
  <si>
    <t>030910001003</t>
  </si>
  <si>
    <t>1、名称：干粉灭火器
2、规格：MF/ABC3
3、其他详见图纸、设计说明和相关规范 
4.综合考虑高层建筑增加费、暗室增加费及其他增加费</t>
  </si>
  <si>
    <t>2.5.2.2.9</t>
  </si>
  <si>
    <t>030910001004</t>
  </si>
  <si>
    <t>1、名称：推车式灭火器
2、规格：MST60
3、其他详见图纸、设计说明和相关规范 
4.综合考虑高层建筑增加费、暗室增加费及其他增加费</t>
  </si>
  <si>
    <t>2.5.2.2.10</t>
  </si>
  <si>
    <t>030910002001</t>
  </si>
  <si>
    <t>灭火器放置箱</t>
  </si>
  <si>
    <t>1、名称：灭火器放置箱
2、可放置两具干粉灭火器
3、其他详见图纸、设计说明和相关规范 
4.综合考虑高层建筑增加费、暗室增加费及其他增加费</t>
  </si>
  <si>
    <t>2.5.2.2.11</t>
  </si>
  <si>
    <t>031002001018</t>
  </si>
  <si>
    <t>蝶阀 DN100</t>
  </si>
  <si>
    <t>1、名称：蝶阀
2、规格：DN100
3、材质：铸铁
4、连接方式：卡箍连接
5、其他详见图纸、设计说明和相关规范 
6.综合考虑高层建筑增加费、暗室增加费及其他增加费</t>
  </si>
  <si>
    <t>2.5.2.2.12</t>
  </si>
  <si>
    <t>031002001019</t>
  </si>
  <si>
    <t>防护闸阀 DN100</t>
  </si>
  <si>
    <t>1、名称：防护闸阀
2、规格：DN100
3、材质：铜芯
4、连接方式：卡箍连接
5、其他详见图纸、设计说明和相关规范 
6.综合考虑高层建筑增加费、暗室增加费及其他增加费</t>
  </si>
  <si>
    <t>2.5.2.2.13</t>
  </si>
  <si>
    <t>031002001020</t>
  </si>
  <si>
    <t>2.5.2.2.14</t>
  </si>
  <si>
    <t>031002001021</t>
  </si>
  <si>
    <t>2.5.2.2.15</t>
  </si>
  <si>
    <t>031002001022</t>
  </si>
  <si>
    <t>2.5.2.2.16</t>
  </si>
  <si>
    <t>030601004002</t>
  </si>
  <si>
    <t>2.5.2.2.17</t>
  </si>
  <si>
    <t>030601002003</t>
  </si>
  <si>
    <t>2.5.2.2.18</t>
  </si>
  <si>
    <t>031002008010</t>
  </si>
  <si>
    <t>2.5.2.2.19</t>
  </si>
  <si>
    <t>030804001004</t>
  </si>
  <si>
    <t>包括但不限于切管、焊接、制垫加垫、紧螺栓、水压试验等全部工作内容。</t>
  </si>
  <si>
    <t>2.5.2.2.20</t>
  </si>
  <si>
    <t>031301003012</t>
  </si>
  <si>
    <t>穿楼板套管 DN100</t>
  </si>
  <si>
    <t>1、名称：穿楼板套管
2、规格：穿管管径DN100
3、其他详见图纸、设计说明和相关规范 
4.综合考虑高层建筑增加费、暗室增加费及其他增加费</t>
  </si>
  <si>
    <t>2.5.2.2.21</t>
  </si>
  <si>
    <t>031301003013</t>
  </si>
  <si>
    <t>刚性防水套管 DN100</t>
  </si>
  <si>
    <t>1、名称：刚性防水套管
2、规格：穿管管径DN100
3、其他详见图纸、设计说明和相关规范 
4.综合考虑高层建筑增加费、暗室增加费及其他增加费</t>
  </si>
  <si>
    <t>2.5.2.2.22</t>
  </si>
  <si>
    <t>030909001002</t>
  </si>
  <si>
    <t>消火栓灭火系统调试</t>
  </si>
  <si>
    <t>1、名称：消火栓灭火系统调试
2、其他详见图纸、设计说明和相关规范 
3.综合考虑高层建筑增加费、暗室增加费及其他增加费</t>
  </si>
  <si>
    <t>2.5.2.3</t>
  </si>
  <si>
    <t>气体灭火系统</t>
  </si>
  <si>
    <t>2.5.2.3.1</t>
  </si>
  <si>
    <t>030902010001</t>
  </si>
  <si>
    <t>柜式七氟丙烷灭火装置 70L</t>
  </si>
  <si>
    <t>1、名称:柜式七氟丙烷灭火装置(含灭火剂)
2、规格:70L
3、其他详见图纸、设计说明和相关规范 
4.综合考虑高层建筑增加费、暗室增加费及其他增加费</t>
  </si>
  <si>
    <t>包括但不限于外观检查、气体瓶柜安装、系统组件安装、阀驱动装置安装等全部工作内容。</t>
  </si>
  <si>
    <t>2.5.2.3.2</t>
  </si>
  <si>
    <t>030902010002</t>
  </si>
  <si>
    <t>柜式七氟丙烷灭火装置 90L</t>
  </si>
  <si>
    <t>1、名称:柜式七氟丙烷灭火装置(含灭火剂)
2、规格:90L
3、其他详见图纸、设计说明和相关规范 
4.综合考虑高层建筑增加费、暗室增加费及其他增加费</t>
  </si>
  <si>
    <t>2.5.2.3.3</t>
  </si>
  <si>
    <t>030902010003</t>
  </si>
  <si>
    <t>柜式七氟丙烷灭火装置 120L</t>
  </si>
  <si>
    <t>1、名称:柜式七氟丙烷灭火装置(含灭火剂)
2、规格:120L
3、其他详见图纸、设计说明和相关规范 
4.综合考虑高层建筑增加费、暗室增加费及其他增加费</t>
  </si>
  <si>
    <t>2.5.2.3.4</t>
  </si>
  <si>
    <t>030902010004</t>
  </si>
  <si>
    <t>柜式七氟丙烷灭火装置 150L</t>
  </si>
  <si>
    <t>1、名称:柜式七氟丙烷灭火装置(含灭火剂)
2、规格:150L
3、其他详见图纸、设计说明和相关规范 
4.综合考虑高层建筑增加费、暗室增加费及其他增加费</t>
  </si>
  <si>
    <t>2.5.2.3.5</t>
  </si>
  <si>
    <t>030909002001</t>
  </si>
  <si>
    <t>气体灭火系统装置调试</t>
  </si>
  <si>
    <t>1.名称:七氟丙烷灭火系统
2.试验容器规格:70L
3.其他:未尽事宜详见设计图纸、相关规范和招标要求 
4.综合考虑高层建筑增加费、暗室增加费及其他增加费</t>
  </si>
  <si>
    <t>包括但不限于准备工具、材料、进行模拟喷气试验和对备用灭火剂贮存容器切换操作试验等全部工作内容。</t>
  </si>
  <si>
    <t>2.5.2.3.6</t>
  </si>
  <si>
    <t>030909002002</t>
  </si>
  <si>
    <t>1.名称:七氟丙烷灭火系统
2.试验容器规格:90L
3.其他:未尽事宜详见设计图纸、相关规范和招标要求 
4.综合考虑高层建筑增加费、暗室增加费及其他增加费</t>
  </si>
  <si>
    <t>2.5.2.3.7</t>
  </si>
  <si>
    <t>030909002003</t>
  </si>
  <si>
    <t>1.名称:七氟丙烷灭火系统
2.试验容器规格:120L
3.其他:未尽事宜详见设计图纸、相关规范和招标要求  
4.综合考虑高层建筑增加费、暗室增加费及其他增加费</t>
  </si>
  <si>
    <t>2.5.2.3.8</t>
  </si>
  <si>
    <t>030909002004</t>
  </si>
  <si>
    <t>1.名称:七氟丙烷灭火系统
2.试验容器规格:150L
3.其他:未尽事宜详见设计图纸、相关规范和招标要求 
4.综合考虑高层建筑增加费、暗室增加费及其他增加费</t>
  </si>
  <si>
    <t>2.5.2.4</t>
  </si>
  <si>
    <t>消防泵房</t>
  </si>
  <si>
    <t>2.5.2.4.1</t>
  </si>
  <si>
    <t>030109001006</t>
  </si>
  <si>
    <t>室内外消火栓给水泵组</t>
  </si>
  <si>
    <t>1、名称：室内外消火栓给水泵组
2、规格：Q=55L/s,H=70m,N=75kW，一用一备
3、含控制柜、C25钢筋混凝土基础
4、其他详见图纸、设计说明和相关规范 
5.综合考虑高层建筑增加费、暗室增加费及其他增加费</t>
  </si>
  <si>
    <t>包括但不限于施工准备、设备开箱检验、1.1理、吊装就位、组装、单机试车等；控制柜开箱、检查、安装、附件拆装、盘内整理、一次接线、接地、补漆等全部工作内容。</t>
  </si>
  <si>
    <t>2.5.2.4.2</t>
  </si>
  <si>
    <t>030109001007</t>
  </si>
  <si>
    <t>室内外消火栓稳压泵组</t>
  </si>
  <si>
    <t>1、名称：室内外消火栓稳压泵组
2、规格：稳压泵：Q=1.5L/s,H=25m,N=1.1kW， 一用一备；气压隔膜式罐：Φ800mm,有效容积150L,压力1.0MPa
3、含控制柜、C25钢筋混凝土基础
4、其他详见图纸、设计说明和相关规范 
5.综合考虑高层建筑增加费、暗室增加费及其他增加费</t>
  </si>
  <si>
    <t>2.5.2.4.3</t>
  </si>
  <si>
    <t>030109001008</t>
  </si>
  <si>
    <t>喷淋给水泵组</t>
  </si>
  <si>
    <t>1、名称：喷淋给水泵组
2、规格：Q=40L/s,H=80m,N=55kW，两用一备
3、含控制柜、C25钢筋混凝土基础
4、其他详见图纸、设计说明和相关规范 
5.综合考虑高层建筑增加费、暗室增加费及其他增加费</t>
  </si>
  <si>
    <t>2.5.2.4.4</t>
  </si>
  <si>
    <t>030109001009</t>
  </si>
  <si>
    <t>喷淋稳压泵组</t>
  </si>
  <si>
    <t>1、名称：喷淋稳压泵组
2、规格：稳压泵：Q=1.0L/s,H=20m,N=0.75kW， 一用一备；气压隔膜式罐：Φ800mm,有效容积150L,压力1.0MPa
3、含控制柜、C25钢筋混凝土基础
4、其他详见图纸、设计说明和相关规范 
5.综合考虑高层建筑增加费、暗室增加费及其他增加费</t>
  </si>
  <si>
    <t>2.5.2.4.5</t>
  </si>
  <si>
    <t>031005016002</t>
  </si>
  <si>
    <t>消防水箱</t>
  </si>
  <si>
    <t>1、名称：消防水箱
2、规格:10000*4500*1000mm
3、包含C25钢筋混凝土基础
4、其他详见图纸、设计说明和相关规范 
5.综合考虑高层建筑增加费、暗室增加费及其他增加费</t>
  </si>
  <si>
    <t>2.5.2.4.6</t>
  </si>
  <si>
    <t>031005016003</t>
  </si>
  <si>
    <t>泡沫罐</t>
  </si>
  <si>
    <t>1、名称：泡沫罐
2、规格参数：V=1500L
3、其他详见图纸、设计说明和相关规范 
5.综合考虑高层建筑增加费、暗室增加费及其他增加费</t>
  </si>
  <si>
    <t>包括但不限于场内搬运、定位、焊法兰、制加垫、紧螺栓、充气定压、充水、调试等全部工作内容。</t>
  </si>
  <si>
    <t>2.5.2.4.7</t>
  </si>
  <si>
    <t>030901002004</t>
  </si>
  <si>
    <t>热浸锌镀锌钢管 DN350</t>
  </si>
  <si>
    <t>1、安装部位：室内 
2、材质：热浸锌镀锌钢管
3、规格：DN350
4、连接形式：卡箍连接 
5、管道刷油：红丹防锈漆两遍、调和漆两遍 
6、压力试验及冲洗设计要求：水压试验、水冲洗
7、其他详见图纸、设计说明和相关规范 
8.综合考虑高层建筑增加费、暗室增加费及其他增加费</t>
  </si>
  <si>
    <t>2.5.2.4.8</t>
  </si>
  <si>
    <t>030901002005</t>
  </si>
  <si>
    <t>热浸锌镀锌钢管 DN250</t>
  </si>
  <si>
    <t>1、安装部位：室内 
2、材质：热浸锌镀锌钢管
3、规格：DN250
4、连接形式：卡箍连接 
5、管道刷油：红丹防锈漆两遍、调和漆两遍 
6、压力试验及冲洗设计要求：水压试验、水冲洗
7、其他详见图纸、设计说明和相关规范 
8.综合考虑高层建筑增加费、暗室增加费及其他增加费</t>
  </si>
  <si>
    <t>2.5.2.4.9</t>
  </si>
  <si>
    <t>030901002006</t>
  </si>
  <si>
    <t>热浸锌镀锌钢管 DN200</t>
  </si>
  <si>
    <t>1、安装部位：室内 
2、材质：热浸锌镀锌钢管 
3、规格：DN200 
4、连接形式：卡箍连接 
5、管道刷油：红丹防锈漆两遍、调和漆两遍 
6、压力试验及冲洗设计要求：水压试验、水冲洗
7、其他详见图纸、设计说明和相关规范 
8.综合考虑高层建筑增加费、暗室增加费及其他增加费</t>
  </si>
  <si>
    <t>2.5.2.4.10</t>
  </si>
  <si>
    <t>030901002007</t>
  </si>
  <si>
    <t>热浸镀锌钢管  DN150</t>
  </si>
  <si>
    <t>1、安装部位：室内 
2、材质：热浸镀锌钢管 
3、规格：DN150 
4、连接形式：卡箍连接 
5、管道刷油：红丹防锈漆两遍、调和漆两遍 
6、压力试验及冲洗设计要求：水压试验、水冲洗
7、其他详见图纸、设计说明和相关规范 
8.综合考虑高层建筑增加费、暗室增加费及其他增加费</t>
  </si>
  <si>
    <t>2.5.2.4.11</t>
  </si>
  <si>
    <t>030901002008</t>
  </si>
  <si>
    <t>1、安装部位：室内 
2、材质：热浸锌镀锌钢管
3、规格：DN100
4、连接形式：卡箍连接 
5、管道刷油：红丹防锈漆两遍、调和漆两遍 
6、压力试验及冲洗设计要求：水压试验、水冲洗
7、其他详见图纸、设计说明和相关规范 
8.综合考虑高层建筑增加费、暗室增加费及其他增加费</t>
  </si>
  <si>
    <t>2.5.2.4.12</t>
  </si>
  <si>
    <t>030901002009</t>
  </si>
  <si>
    <t>1、安装部位：室内 
2、材质：热浸镀锌钢管
3、规格：DN65
4、连接形式：卡箍连接 
5、管道刷油：红丹防锈漆两遍、调和漆两遍 
6、压力试验及冲洗设计要求：水压试验、水冲洗
7、其他详见图纸、设计说明和相关规范 
8.综合考虑高层建筑增加费、暗室增加费及其他增加费</t>
  </si>
  <si>
    <t>2.5.2.4.13</t>
  </si>
  <si>
    <t>030901002010</t>
  </si>
  <si>
    <t>1、安装部位：室内 
2、材质：热浸镀锌钢管
3、规格：DN50
4、连接形式：螺纹连接  
5、管道刷油：红丹防锈漆两遍、调和漆两遍 
6、压力试验及冲洗设计要求：水压试验、水冲洗
7、其他详见图纸、设计说明和相关规范 
8.综合考虑高层建筑增加费、暗室增加费及其他增加费</t>
  </si>
  <si>
    <t>2.5.2.4.14</t>
  </si>
  <si>
    <t>030901002011</t>
  </si>
  <si>
    <t>热浸镀锌钢管 DN15</t>
  </si>
  <si>
    <t>1、安装部位：室内 
2、材质：热浸镀锌钢管
3、规格：DN15
4、连接形式：螺纹连接 
5、管道刷油：红丹防锈漆两遍、调和漆两遍 
6、压力试验及冲洗设计要求：自动喷水灭火系统管网水冲洗
7、其他详见图纸、设计说明和相关规范 
8.综合考虑高层建筑增加费、暗室增加费及其他增加费</t>
  </si>
  <si>
    <t>2.5.2.4.15</t>
  </si>
  <si>
    <t>031301005012</t>
  </si>
  <si>
    <t>2.5.2.4.16</t>
  </si>
  <si>
    <t>030901004001</t>
  </si>
  <si>
    <t>水力警铃</t>
  </si>
  <si>
    <t>1、名称：水力警铃
2、其他详见图纸、设计说明和相关规范 
3.综合考虑高层建筑增加费、暗室增加费及其他增加费</t>
  </si>
  <si>
    <t>校线、挂锡、并线、压线、标志、编码、安装、固定、功能检测、防尘和防潮处理。</t>
  </si>
  <si>
    <t>2.5.2.4.17</t>
  </si>
  <si>
    <t>031002011009</t>
  </si>
  <si>
    <t>水表 DN100</t>
  </si>
  <si>
    <t>1、名称：水表
2、规格：DN100
3、其他详见图纸、设计说明和相关规范 
4.综合考虑高层建筑增加费、暗室增加费及其他增加费</t>
  </si>
  <si>
    <t>2.5.2.4.18</t>
  </si>
  <si>
    <t>030601002004</t>
  </si>
  <si>
    <t>吸水管真空压力表</t>
  </si>
  <si>
    <t>1、名称：吸水管真空压力表
2、其他详见图纸、设计说明和相关规范 
3.综合考虑高层建筑增加费、暗室增加费及其他增加费</t>
  </si>
  <si>
    <t>2.5.2.4.19</t>
  </si>
  <si>
    <t>031002001023</t>
  </si>
  <si>
    <t>水锤消除器 DN200</t>
  </si>
  <si>
    <t>1、名称：水锤消除器
2、规格：DN200
3、其他详见图纸、设计说明和相关规范 
4.综合考虑高层建筑增加费、暗室增加费及其他增加费</t>
  </si>
  <si>
    <t>2.5.2.4.20</t>
  </si>
  <si>
    <t>031002001024</t>
  </si>
  <si>
    <t>旋流防止器 DN350</t>
  </si>
  <si>
    <t>1、名称：旋流防止器 
2、规格：DN350
3、其他详见图纸、设计说明和相关规范 
4.综合考虑高层建筑增加费、暗室增加费及其他增加费</t>
  </si>
  <si>
    <t>2.5.2.4.21</t>
  </si>
  <si>
    <t>030601005001</t>
  </si>
  <si>
    <t>玻璃管水位计</t>
  </si>
  <si>
    <t>1.名称:玻璃管水位计
2.其他详见图纸、设计说明和相关规范 
3.综合考虑高层建筑增加费、暗室增加费及其他增加费</t>
  </si>
  <si>
    <t>2.5.2.4.22</t>
  </si>
  <si>
    <t>031002001025</t>
  </si>
  <si>
    <t>信号阀 DN200</t>
  </si>
  <si>
    <t>1、名称：信号阀
2、规格：DN200
3、连接方式：卡箍连接
4、其他详见图纸、设计说明和相关规范 
5.综合考虑高层建筑增加费、暗室增加费及其他增加费</t>
  </si>
  <si>
    <t>2.5.2.4.23</t>
  </si>
  <si>
    <t>031002001026</t>
  </si>
  <si>
    <t>闸阀 DN250</t>
  </si>
  <si>
    <t>1、名称：闸阀
2、规格：DN250
3、材质：铸铁
4、连接方式：卡箍连接
5、其他详见图纸、设计说明和相关规范 
6.综合考虑高层建筑增加费、暗室增加费及其他增加费</t>
  </si>
  <si>
    <t>2.5.2.4.24</t>
  </si>
  <si>
    <t>031002001027</t>
  </si>
  <si>
    <t>闸阀 DN200</t>
  </si>
  <si>
    <t>1、名称：闸阀
2、规格：DN200
3、材质：铸铁
4、连接方式：卡箍连接
5、其他详见图纸、设计说明和相关规范 
6.综合考虑高层建筑增加费、暗室增加费及其他增加费</t>
  </si>
  <si>
    <t>2.5.2.4.25</t>
  </si>
  <si>
    <t>031002001028</t>
  </si>
  <si>
    <t>闸阀 DN150</t>
  </si>
  <si>
    <t>1、名称：闸阀
2、规格：DN150
3、材质：铸铁
4、连接方式：卡箍连接
5、其他详见图纸、设计说明和相关规范 
6.综合考虑高层建筑增加费、暗室增加费及其他增加费</t>
  </si>
  <si>
    <t>2.5.2.4.26</t>
  </si>
  <si>
    <t>031002001029</t>
  </si>
  <si>
    <t>2.5.2.4.27</t>
  </si>
  <si>
    <t>031002001030</t>
  </si>
  <si>
    <t>1、名称：闸阀
2、规格：DN65
3、材质：铸铁
4、连接方式：卡箍连接
5、其他详见图纸、设计说明和相关规范 
6.综合考虑高层建筑增加费、暗室增加费及其他增加费</t>
  </si>
  <si>
    <t>2.5.2.4.28</t>
  </si>
  <si>
    <t>031002001031</t>
  </si>
  <si>
    <t>2.5.2.4.29</t>
  </si>
  <si>
    <t>031002001032</t>
  </si>
  <si>
    <t>2.5.2.4.30</t>
  </si>
  <si>
    <t>031002001033</t>
  </si>
  <si>
    <t>电磁阀 DN50</t>
  </si>
  <si>
    <t>1、名称：电磁阀
2、规格：DN50
3、连接方式：螺纹连接
4、其他详见图纸、设计说明和相关规范 
5.综合考虑高层建筑增加费、暗室增加费及其他增加费</t>
  </si>
  <si>
    <t>2.5.2.4.31</t>
  </si>
  <si>
    <t>031002001034</t>
  </si>
  <si>
    <t>电磁阀 DN100</t>
  </si>
  <si>
    <t>1、名称：电磁阀
2、规格：DN100
3、连接方式：卡箍连接
4、其他详见图纸、设计说明和相关规范 
5.综合考虑高层建筑增加费、暗室增加费及其他增加费</t>
  </si>
  <si>
    <t>2.5.2.4.32</t>
  </si>
  <si>
    <t>031002001035</t>
  </si>
  <si>
    <t>电动阀 DN350</t>
  </si>
  <si>
    <t>1、名称：电动阀 
2、规格：DN350
3、连接方式：卡箍连接
4、其他详见图纸、设计说明和相关规范 
5.综合考虑高层建筑增加费、暗室增加费及其他增加费</t>
  </si>
  <si>
    <t>2.5.2.4.33</t>
  </si>
  <si>
    <t>031002001036</t>
  </si>
  <si>
    <t>超压泄压阀 DN100</t>
  </si>
  <si>
    <t>1、名称：超压泄压阀
2、规格：DN100
3、连接方式：卡箍连接
4、其他详见图纸、设计说明和相关规范 
5.综合考虑高层建筑增加费、暗室增加费及其他增加费</t>
  </si>
  <si>
    <t>2.5.2.4.34</t>
  </si>
  <si>
    <t>030601002005</t>
  </si>
  <si>
    <t>2.5.2.4.35</t>
  </si>
  <si>
    <t>030601004003</t>
  </si>
  <si>
    <t>流量计</t>
  </si>
  <si>
    <t>1、名称：流量计
2、规格：DN100
3、其他详见图纸、设计说明和相关规范 
4.综合考虑高层建筑增加费、暗室增加费及其他增加费</t>
  </si>
  <si>
    <t>2.5.2.4.36</t>
  </si>
  <si>
    <t>031003014012</t>
  </si>
  <si>
    <t>18目防虫网</t>
  </si>
  <si>
    <t>1.名称：18目防虫网
2.其他详见图纸、设计说明和相关规范 
3.综合考虑高层建筑增加费、暗室增加费及其他增加费 
4.综合考虑高层建筑增加费、暗室增加费及其他增加费</t>
  </si>
  <si>
    <t>2.5.2.4.37</t>
  </si>
  <si>
    <t>031002001037</t>
  </si>
  <si>
    <t>进水管浮球阀 DN15</t>
  </si>
  <si>
    <t>1、名称：进水管浮球阀
2、规格：DN15
3、其他详见图纸、设计说明和相关规范 
4.综合考虑高层建筑增加费、暗室增加费及其他增加费</t>
  </si>
  <si>
    <t>2.5.2.4.38</t>
  </si>
  <si>
    <t>031002001038</t>
  </si>
  <si>
    <t>消声止回阀 DN200</t>
  </si>
  <si>
    <t>1、名称：消声止回阀
2、规格：DN200
3、连接方式：卡箍连接
4、其他详见图纸、设计说明和相关规范 
5.综合考虑高层建筑增加费、暗室增加费及其他增加费</t>
  </si>
  <si>
    <t>2.5.2.4.39</t>
  </si>
  <si>
    <t>031002001039</t>
  </si>
  <si>
    <t>止回阀 DN200</t>
  </si>
  <si>
    <t>1、名称：止回阀
2、规格：DN200
3、材质：铸铁
4、连接方式：卡箍连接
5、其他详见图纸、设计说明和相关规范 
6.综合考虑高层建筑增加费、暗室增加费及其他增加费</t>
  </si>
  <si>
    <t>2.5.2.4.40</t>
  </si>
  <si>
    <t>031002001040</t>
  </si>
  <si>
    <t>2.5.2.4.41</t>
  </si>
  <si>
    <t>031002001041</t>
  </si>
  <si>
    <t>止回阀 DN50</t>
  </si>
  <si>
    <t>1、名称：止回阀
2、规格：DN50
3、材质：铸铁
4、连接方式：螺纹连接
5、其他详见图纸、设计说明和相关规范 
6.综合考虑高层建筑增加费、暗室增加费及其他增加费</t>
  </si>
  <si>
    <t>2.5.2.4.42</t>
  </si>
  <si>
    <t>031002001042</t>
  </si>
  <si>
    <t>2.5.2.4.43</t>
  </si>
  <si>
    <t>031002006002</t>
  </si>
  <si>
    <t>Y型过滤器 DN100</t>
  </si>
  <si>
    <t>1、名称：Y型过滤器
2、规格：DN100
3、其他详见图纸、设计说明和相关规范 
4.综合考虑高层建筑增加费、暗室增加费及其他增加费</t>
  </si>
  <si>
    <t>2.5.2.4.44</t>
  </si>
  <si>
    <t>031002006003</t>
  </si>
  <si>
    <t>Y型过滤器 DN350</t>
  </si>
  <si>
    <t>1、名称：Y型过滤器
2、规格：DN350
3、其他详见图纸、设计说明和相关规范 
4.综合考虑高层建筑增加费、暗室增加费及其他增加费</t>
  </si>
  <si>
    <t>2.5.2.4.45</t>
  </si>
  <si>
    <t>030804001005</t>
  </si>
  <si>
    <t>同心异径管 DN200</t>
  </si>
  <si>
    <t>1、名称：同心异径管
2、规格：DN200
3、其他详见图纸、设计说明和相关规范 
4.综合考虑高层建筑增加费、暗室增加费及其他增加费</t>
  </si>
  <si>
    <t>2.5.2.4.46</t>
  </si>
  <si>
    <t>030804001006</t>
  </si>
  <si>
    <t>偏心异径管 DN250</t>
  </si>
  <si>
    <t>1、名称：偏心异径管
2、规格：DN250
3、其他详见图纸、设计说明和相关规范 
4.综合考虑高层建筑增加费、暗室增加费及其他增加费</t>
  </si>
  <si>
    <t>2.5.2.4.47</t>
  </si>
  <si>
    <t>031002008011</t>
  </si>
  <si>
    <t>可曲挠橡胶接头 DN250</t>
  </si>
  <si>
    <t>1、名称：可曲挠橡胶接头
2、规格：DN250
3、其他详见图纸、设计说明和相关规范 
4.综合考虑高层建筑增加费、暗室增加费及其他增加费</t>
  </si>
  <si>
    <t>2.5.2.4.48</t>
  </si>
  <si>
    <t>031002008012</t>
  </si>
  <si>
    <t>可曲挠橡胶接头 DN200</t>
  </si>
  <si>
    <t>1、名称：可曲挠橡胶接头
2、规格：DN200
3、其他详见图纸、设计说明和相关规范 
4.综合考虑高层建筑增加费、暗室增加费及其他增加费</t>
  </si>
  <si>
    <t>2.5.2.4.49</t>
  </si>
  <si>
    <t>031301003014</t>
  </si>
  <si>
    <t>刚性防水套管 DN200</t>
  </si>
  <si>
    <t>1、名称：刚性防水套管
2、规格：穿管管径DN200
3、其他详见图纸、设计说明和相关规范 
4.综合考虑高层建筑增加费、暗室增加费及其他增加费</t>
  </si>
  <si>
    <t>包括但不限于放样,下料,切割,组对,焊接,车制,刷防锈漆等全部工作内容。</t>
  </si>
  <si>
    <t>2.5.2.4.50</t>
  </si>
  <si>
    <t>031301003015</t>
  </si>
  <si>
    <t>刚性防水套管 DN150</t>
  </si>
  <si>
    <t>1、名称：刚性防水套管
2、规格：穿管管径DN150
3、其他详见图纸、设计说明和相关规范 
4.综合考虑高层建筑增加费、暗室增加费及其他增加费</t>
  </si>
  <si>
    <t>2.5.2.4.51</t>
  </si>
  <si>
    <t>031301003016</t>
  </si>
  <si>
    <t>柔性防水套管 DN350</t>
  </si>
  <si>
    <t>1、名称：柔性防水套管
2、规格：穿管管径DN350
3、其他详见图纸、设计说明和相关规范 
4.综合考虑高层建筑增加费、暗室增加费及其他增加费</t>
  </si>
  <si>
    <t>2.5.2.4.52</t>
  </si>
  <si>
    <t>031301003017</t>
  </si>
  <si>
    <t>柔性防水套管 DN150</t>
  </si>
  <si>
    <t>1、名称：柔性防水套管
2、规格：穿管管径DN150
3、其他详见图纸、设计说明和相关规范 
4.综合考虑高层建筑增加费、暗室增加费及其他增加费</t>
  </si>
  <si>
    <t>2.5.2.4.53</t>
  </si>
  <si>
    <t>031301003018</t>
  </si>
  <si>
    <t>柔性防水套管 DN100</t>
  </si>
  <si>
    <t>1、名称：柔性防水套管
2、规格：穿管管径DN100
3、其他详见图纸、设计说明和相关规范 
4.综合考虑高层建筑增加费、暗室增加费及其他增加费</t>
  </si>
  <si>
    <t>2.5.2.4.54</t>
  </si>
  <si>
    <t>031301003019</t>
  </si>
  <si>
    <t>柔性防水套管 DN15</t>
  </si>
  <si>
    <t>1、名称：柔性防水套管
2、规格：穿管管径DN15
3、其他详见图纸、设计说明和相关规范 
4.综合考虑高层建筑增加费、暗室增加费及其他增加费</t>
  </si>
  <si>
    <t>2.5.3</t>
  </si>
  <si>
    <t>消防排烟工程</t>
  </si>
  <si>
    <t>2.5.3.1</t>
  </si>
  <si>
    <t>风机</t>
  </si>
  <si>
    <t>2.5.3.1.1</t>
  </si>
  <si>
    <t>030108001013</t>
  </si>
  <si>
    <t>低噪声柜式离心风机 P/Y-B2-01/02</t>
  </si>
  <si>
    <t>1.名称：低噪声柜式离心风机 P/Y-B2-01/02
2.规格：风量：38000CMH，电机功率：11.0KW
3.本体安装、接线
4.拆装检查
5.减振器座安装
6.支架安装
7.其他按设计及规范要求 
8.综合考虑高层建筑增加费、暗室增加费及其他增加费</t>
  </si>
  <si>
    <t>包括但不限于开箱检查设备、附件、支架制作及安装、底座螺栓、吊装、找平、找正、加垫、螺栓固定、灌浆、接线、试运转等全部工作内容。</t>
  </si>
  <si>
    <t>2.5.3.1.2</t>
  </si>
  <si>
    <t>030108001014</t>
  </si>
  <si>
    <t>低噪声柜式离心风机 P/Y-B1-01/02</t>
  </si>
  <si>
    <t>1.名称：低噪声柜式离心风机 P/Y-B1-01/02
2.规格：风量：33450CMH，电机功率：11.0KW
3.本体安装、接线
4.拆装检查
5.减振器座安装
6.支架安装
7.其他按设计及规范要求 
8.综合考虑高层建筑增加费、暗室增加费及其他增加费</t>
  </si>
  <si>
    <t>2.5.3.1.3</t>
  </si>
  <si>
    <t>030108001015</t>
  </si>
  <si>
    <t>低噪声柜式离心风机 S/B-B2-01/02</t>
  </si>
  <si>
    <t>1.名称：低噪声柜式离心风机 S/B-B2-01/02
2.规格：风量：30400CMH，电机功率：7.5KW
3.本体安装、接线
4.拆装检查
5.减振器座安装
6.支架安装
7.其他按设计及规范要求 
8.综合考虑高层建筑增加费、暗室增加费及其他增加费</t>
  </si>
  <si>
    <t>2.5.3.1.4</t>
  </si>
  <si>
    <t>030108001016</t>
  </si>
  <si>
    <t>低噪声柜式离心风机 P-1F-01</t>
  </si>
  <si>
    <t>1.名称：低噪声柜式离心风机 P-1F-01
2.规格：风量：13500CMH，电机功率：3.0KW
3.本体安装、接线
4.拆装检查
5.减振器座安装
6.支架安装
7.其他按设计及规范要求 
8.综合考虑高层建筑增加费、暗室增加费及其他增加费</t>
  </si>
  <si>
    <t>2.5.3.1.5</t>
  </si>
  <si>
    <t>030108001017</t>
  </si>
  <si>
    <t>低噪声柜式离心风机 P-F6-02</t>
  </si>
  <si>
    <t>1.名称：低噪声柜式离心风机 P-F6-02
2.规格：风量：6000CMH，电机功率：2.2KW
3.本体安装、接线
4.拆装检查
5.减振器座安装
6.支架安装
7.其他按设计及规范要求 
8.综合考虑高层建筑增加费、暗室增加费及其他增加费</t>
  </si>
  <si>
    <t>2.5.3.1.6</t>
  </si>
  <si>
    <t>030108001018</t>
  </si>
  <si>
    <t>低噪声柜式离心风机 P-B1-01/02</t>
  </si>
  <si>
    <t>1.名称：低噪声柜式离心风机 P-B1-01/02
2.规格：风量：2000CMH，电机功率：0.55KW
3.本体安装、接线
4.拆装检查
5.减振器座安装
6.支架安装
7.其他按设计及规范要求 
8.综合考虑高层建筑增加费、暗室增加费及其他增加费</t>
  </si>
  <si>
    <t>2.5.3.1.7</t>
  </si>
  <si>
    <t>030108001019</t>
  </si>
  <si>
    <t>低噪声柜式离心风机 S-B1-01</t>
  </si>
  <si>
    <t>1.名称：低噪声柜式离心风机 S-B1-01
2.规格：风量：1600CMH，电机功率：0.55KW
3.本体安装、接线
4.拆装检查
5.减振器座安装
6.支架安装
7.其他按设计及规范要求 
8.综合考虑高层建筑增加费、暗室增加费及其他增加费</t>
  </si>
  <si>
    <t>2.5.3.1.8</t>
  </si>
  <si>
    <t>030108001020</t>
  </si>
  <si>
    <t>离心式管道风机 S-2F-01/02/05、S-3F-02/03、S-5F-01</t>
  </si>
  <si>
    <t>1.名称：离心式管道风机 S-2F-01/02/05、S-3F-02/03、S-5F-01
2.规格：风量：500CMH，电机功率：0.12KW
3.本体安装、接线
4.拆装检查
5.减振器座安装
6.支架安装
7.其他按设计及规范要求 
8.综合考虑高层建筑增加费、暗室增加费及其他增加费</t>
  </si>
  <si>
    <t>2.5.3.1.9</t>
  </si>
  <si>
    <t>030108001021</t>
  </si>
  <si>
    <t>离心式管道风机 P-2F-01/02/05、P-3F-02/03、P-5F-01</t>
  </si>
  <si>
    <t>1.名称：离心式管道风机 P-2F-01/02/05、P-3F-02/03、P-5F-01
2.规格：风量：400CMH，电机功率：0.12KW
3.本体安装、接线
4.拆装检查
5.减振器座安装
6.支架安装
7.其他按设计及规范要求 
8.综合考虑高层建筑增加费、暗室增加费及其他增加费</t>
  </si>
  <si>
    <t>2.5.3.1.10</t>
  </si>
  <si>
    <t>030108001022</t>
  </si>
  <si>
    <t>离心式管道风机 P-2F-03/04、P-3F01</t>
  </si>
  <si>
    <t>1.名称：离心式管道风机 P-2F-03/04、P-3F01
2.规格：风量：1280CMH，电机功率：0.25KW
3.本体安装、接线
4.拆装检查
5.减振器座安装
6.支架安装
7.其他按设计及规范要求 
8.综合考虑高层建筑增加费、暗室增加费及其他增加费</t>
  </si>
  <si>
    <t>2.5.3.1.11</t>
  </si>
  <si>
    <t>030108001023</t>
  </si>
  <si>
    <t>离心式管道风机 P-F6-01、S-2F-03/04、S-3F01</t>
  </si>
  <si>
    <t>1.名称：离心式管道风机 P-F6-01、S-2F-03/04、S-3F01
2.规格：风量：1600CMH，电机功率：0.55KW
3.本体安装、接线
4.拆装检查
5.减振器座安装
6.支架安装
7.其他按设计及规范要求 
8.综合考虑高层建筑增加费、暗室增加费及其他增加费</t>
  </si>
  <si>
    <t>2.5.3.1.12</t>
  </si>
  <si>
    <t>030108001024</t>
  </si>
  <si>
    <t>壁式轴流风机 BZ1.0</t>
  </si>
  <si>
    <t>1.名称：壁式轴流风机 BZ1.0
2.规格：风量：1000CMH，电机功率：0.55KW
3.本体安装、接线
4.拆装检查
5.减振器座安装
6.支架安装
7.其他按设计及规范要求 
8.综合考虑高层建筑增加费、暗室增加费及其他增加费</t>
  </si>
  <si>
    <t>包括但不限于开箱检查设备、附件、底座螺栓、吊装、找平、找正、加垫、螺栓固定、灌浆、接线、试运转等全部工作内容。</t>
  </si>
  <si>
    <t>2.5.3.1.13</t>
  </si>
  <si>
    <t>030108001025</t>
  </si>
  <si>
    <t>壁式轴流风机 BZ2.0</t>
  </si>
  <si>
    <t>1.名称：壁式轴流风机 BZ2.0
2.规格：风量：2000CMH，电机功率：0.75KW
3.本体安装、接线
4.拆装检查
5.减振器座安装
6.支架安装
7.其他按设计及规范要求 
8.综合考虑高层建筑增加费、暗室增加费及其他增加费</t>
  </si>
  <si>
    <t>2.5.3.1.14</t>
  </si>
  <si>
    <t>030108001026</t>
  </si>
  <si>
    <t>壁式轴流风机 BZ3.0</t>
  </si>
  <si>
    <t>1.名称：壁式轴流风机 BZ3.0
2.规格：风量：3000CMH，电机功率：1.1KW
3.本体安装、接线
4.拆装检查
5.减振器座安装
6.支架安装
7.其他按设计及规范要求 
8.综合考虑高层建筑增加费、暗室增加费及其他增加费</t>
  </si>
  <si>
    <t>2.5.3.1.15</t>
  </si>
  <si>
    <t>030108001027</t>
  </si>
  <si>
    <t>耐高温轴流风机 PY-F6-01/02</t>
  </si>
  <si>
    <t>1.名称：耐高温轴流风机 PY-F6-01/02
2.规格：风量：36000CMH，电机功率：15KW
3.本体安装、接线
4.拆装检查
5.减振器座安装
6.支架安装
7.其他按设计及规范要求 
8.综合考虑高层建筑增加费、暗室增加费及其他增加费</t>
  </si>
  <si>
    <t>2.5.3.1.16</t>
  </si>
  <si>
    <t>030108001028</t>
  </si>
  <si>
    <t>轴流风机 ZY-F3-01</t>
  </si>
  <si>
    <t>1.名称：轴流风机 ZY-F3-01
2.规格：风量：37000CMH，电机功率：15.0KW
3.本体安装、接线
4.拆装检查
5.减振器座安装
6.支架安装
7.其他按设计及规范要求 
8.综合考虑高层建筑增加费、暗室增加费及其他增加费</t>
  </si>
  <si>
    <t>2.5.3.1.17</t>
  </si>
  <si>
    <t>030108001029</t>
  </si>
  <si>
    <t>轴流风机 ZY-B1-01</t>
  </si>
  <si>
    <t>1.名称：轴流风机 ZY-B1-01
2.规格：风量：37500CMH，电机功率：15.0KW
3.本体安装、接线
4.拆装检查
5.减振器座安装
6.支架安装
7.其他按设计及规范要求 
8.综合考虑高层建筑增加费、暗室增加费及其他增加费</t>
  </si>
  <si>
    <t>2.5.3.2</t>
  </si>
  <si>
    <t>2.5.3.2.1</t>
  </si>
  <si>
    <t>030702001006</t>
  </si>
  <si>
    <t>1.名称:矩形风管
2.材质:镀锌钢板
3.形状:矩形
4.规格:≤320
5.板材厚度:0.75mm
6.含支架制作、安装、刷漆
7.其他按设计及规范要求 
8.综合考虑高层建筑增加费、暗室增加费及其他增加费</t>
  </si>
  <si>
    <t>以平方米为计量单位，按设计图示内径尺寸以展开面积计算</t>
  </si>
  <si>
    <r>
      <rPr>
        <sz val="9"/>
        <color rgb="FF000000"/>
        <rFont val="SimSun"/>
        <charset val="134"/>
      </rPr>
      <t xml:space="preserve">包括但不限于1.风管制作:放样、下料、折方、轧口、咬口、制作直管、管件、法兰、吊托支架、钻孔、铆焊、上法兰、组对。
</t>
    </r>
    <r>
      <rPr>
        <sz val="9"/>
        <color rgb="FF000000"/>
        <rFont val="SimSun"/>
        <charset val="134"/>
      </rPr>
      <t>2.风管安装:找标高、打支架墙洞、配合预留孔洞、埋设吊托支架、组装、风管就位、找平、找正、制垫、垫垫、上螺栓、紧固等全部工作内容。</t>
    </r>
  </si>
  <si>
    <t>2.5.3.2.2</t>
  </si>
  <si>
    <t>030702001007</t>
  </si>
  <si>
    <t>1.名称:矩形风管
2.材质:镀锌钢板
3.形状:矩形
4.规格:≤450
5.板材厚度:0.75mm
6.含支架制作、安装、刷漆
7.其他按设计及规范要求 
8.综合考虑高层建筑增加费、暗室增加费及其他增加费</t>
  </si>
  <si>
    <t>2.5.3.2.3</t>
  </si>
  <si>
    <t>030702001008</t>
  </si>
  <si>
    <t>1.名称:矩形风管
2.材质:镀锌钢板
3.形状:矩形
4.规格:≤1000
5.板材厚度:1mm
6.含支架制作、安装、刷漆
7.其他按设计及规范要求 
8.综合考虑高层建筑增加费、暗室增加费及其他增加费</t>
  </si>
  <si>
    <t>2.5.3.2.4</t>
  </si>
  <si>
    <t>030702001009</t>
  </si>
  <si>
    <t>1.名称:矩形风管
2.材质:镀锌钢板
3.形状:矩形
4.规格:≤1250
5.板材厚度:1.2mm
6.含支架制作、安装、刷漆
7.其他按设计及规范要求 
8.综合考虑高层建筑增加费、暗室增加费及其他增加费</t>
  </si>
  <si>
    <t>2.5.3.2.5</t>
  </si>
  <si>
    <t>030702001010</t>
  </si>
  <si>
    <t>1.名称:矩形风管
2.材质:镀锌钢板
3.形状:矩形
4.规格:≤2000
5.板材厚度:1.2mm
6.含支架制作、安装、刷漆
7.其他按设计及规范要求 
8.综合考虑高层建筑增加费、暗室增加费及其他增加费</t>
  </si>
  <si>
    <t>2.5.3.2.6</t>
  </si>
  <si>
    <t>030702001011</t>
  </si>
  <si>
    <t>1.名称:矩形风管
2.材质:镀锌钢板
3.形状:矩形
4.规格:≤2000
5.板材厚度:1.5mm
6.含支架制作、安装、刷漆
7.其他按设计及规范要求 
8.综合考虑高层建筑增加费、暗室增加费及其他增加费</t>
  </si>
  <si>
    <t>2.5.3.2.7</t>
  </si>
  <si>
    <t>030702001012</t>
  </si>
  <si>
    <t>1.名称:矩形风管
2.材质:镀锌钢板
3.形状:矩形
4.规格:≤4000
5.板材厚度:1.5mm
6.含支架制作、安装、刷漆
7.其他按设计及规范要求 
8.综合考虑高层建筑增加费、暗室增加费及其他增加费</t>
  </si>
  <si>
    <t>2.5.3.2.8</t>
  </si>
  <si>
    <t>031208003002</t>
  </si>
  <si>
    <t>1.绝热材料品种:岩棉
2.绝热厚度:50mm
3.其他按设计及规范要求 
4.综合考虑高层建筑增加费、暗室增加费及其他增加费</t>
  </si>
  <si>
    <t>以平方米为计量单位，按设计图纸或规范要求以展开面积计算</t>
  </si>
  <si>
    <t>包括但不限于制堵盲板、装设测试仪器、检验、测试、拆盲板、现场清理等全部工作内容。</t>
  </si>
  <si>
    <t>2.5.3.2.9</t>
  </si>
  <si>
    <t>031208003003</t>
  </si>
  <si>
    <t>1.绝热材料品种:防火板
2.绝热厚度:9mm
3.其他按设计及规范要求 
4.综合考虑高层建筑增加费、暗室增加费及其他增加费</t>
  </si>
  <si>
    <t>2.5.3.2.10</t>
  </si>
  <si>
    <t>031208003004</t>
  </si>
  <si>
    <t>1.绝热材料品种:防火板
2.绝热厚度:8mm
3.其他按设计及规范要求 
4.综合考虑高层建筑增加费、暗室增加费及其他增加费</t>
  </si>
  <si>
    <t>2.5.3.2.11</t>
  </si>
  <si>
    <t>030702009002</t>
  </si>
  <si>
    <t>1.名称:风管导流叶片
2.其他按设计及规范要求 
3.综合考虑高层建筑增加费、暗室增加费及其他增加费</t>
  </si>
  <si>
    <t>包括但不限于放样、下料、钻孔、焊接、成型、组装、加垫、紧螺栓、焊锡等全部工作内容。</t>
  </si>
  <si>
    <t>2.5.3.3</t>
  </si>
  <si>
    <t>2.5.3.3.1</t>
  </si>
  <si>
    <t>030703001020</t>
  </si>
  <si>
    <t>280℃高气密排烟防火阀</t>
  </si>
  <si>
    <t>1.名称:280℃高气密排烟防火阀
2.规格:1200*300
3.其他按设计及规范要求 
4.综合考虑高层建筑增加费、暗室增加费及其他增加费</t>
  </si>
  <si>
    <t>包括但不限于号孔、钻孔、对口、校正、制垫、垫垫、上螺栓、紧固、试动等全部工作内容。</t>
  </si>
  <si>
    <t>2.5.3.3.2</t>
  </si>
  <si>
    <t>030703001021</t>
  </si>
  <si>
    <t>1.名称:280℃高气密排烟防火阀
2.规格:1250*1000
3.其他按设计及规范要求 
4.综合考虑高层建筑增加费、暗室增加费及其他增加费</t>
  </si>
  <si>
    <t>2.5.3.3.3</t>
  </si>
  <si>
    <t>030703001022</t>
  </si>
  <si>
    <t>1.名称:280℃高气密排烟防火阀
2.规格:1400*400
3.其他按设计及规范要求 
4.综合考虑高层建筑增加费、暗室增加费及其他增加费</t>
  </si>
  <si>
    <t>2.5.3.3.4</t>
  </si>
  <si>
    <t>030703001023</t>
  </si>
  <si>
    <t>1.名称:280℃高气密排烟防火阀
2.规格:1400*500
3.其他按设计及规范要求 
4.综合考虑高层建筑增加费、暗室增加费及其他增加费</t>
  </si>
  <si>
    <t>2.5.3.3.5</t>
  </si>
  <si>
    <t>030703001024</t>
  </si>
  <si>
    <t>1.名称:280℃高气密排烟防火阀
2.规格:2000*400
3.其他按设计及规范要求 
4.综合考虑高层建筑增加费、暗室增加费及其他增加费</t>
  </si>
  <si>
    <t>2.5.3.3.6</t>
  </si>
  <si>
    <t>030703001025</t>
  </si>
  <si>
    <t>1.名称:280℃高气密排烟防火阀
2.规格:2300*320
3.其他按设计及规范要求 
4.综合考虑高层建筑增加费、暗室增加费及其他增加费</t>
  </si>
  <si>
    <t>2.5.3.3.7</t>
  </si>
  <si>
    <t>030703001026</t>
  </si>
  <si>
    <t>280℃高气密全自动排烟防火阀</t>
  </si>
  <si>
    <t>1.名称:280℃高气密全自动排烟防火阀
2.规格:2000*400
3.其他按设计及规范要求 
4.综合考虑高层建筑增加费、暗室增加费及其他增加费</t>
  </si>
  <si>
    <t>2.5.3.3.8</t>
  </si>
  <si>
    <t>030703001027</t>
  </si>
  <si>
    <t>70℃高气密风管防火调节阀</t>
  </si>
  <si>
    <t>1.名称:70℃高气密风管防火调节阀
2.规格:1000*320
3.其他按设计及规范要求 
4.综合考虑高层建筑增加费、暗室增加费及其他增加费</t>
  </si>
  <si>
    <t>2.5.3.3.9</t>
  </si>
  <si>
    <t>030703001028</t>
  </si>
  <si>
    <t>1.名称:70℃高气密风管防火调节阀
2.规格:1250*800
3.其他按设计及规范要求 
4.综合考虑高层建筑增加费、暗室增加费及其他增加费</t>
  </si>
  <si>
    <t>2.5.3.3.10</t>
  </si>
  <si>
    <t>030703001029</t>
  </si>
  <si>
    <t>1.名称:70℃高气密风管防火调节阀
2.规格:1500*500
3.其他按设计及规范要求 
4.综合考虑高层建筑增加费、暗室增加费及其他增加费</t>
  </si>
  <si>
    <t>2.5.3.3.11</t>
  </si>
  <si>
    <t>030703001030</t>
  </si>
  <si>
    <t>1.名称:70℃高气密风管防火调节阀
2.规格:2000*400
3.其他按设计及规范要求 
4.综合考虑高层建筑增加费、暗室增加费及其他增加费</t>
  </si>
  <si>
    <t>2.5.3.3.12</t>
  </si>
  <si>
    <t>030703001031</t>
  </si>
  <si>
    <t>1.名称:70℃高气密风管防火调节阀
2.规格:250*160
3.其他按设计及规范要求 
4.综合考虑高层建筑增加费、暗室增加费及其他增加费</t>
  </si>
  <si>
    <t>2.5.3.3.13</t>
  </si>
  <si>
    <t>030703001032</t>
  </si>
  <si>
    <t>1.名称:70℃高气密风管防火调节阀
2.规格:400*250
3.其他按设计及规范要求 
4.综合考虑高层建筑增加费、暗室增加费及其他增加费</t>
  </si>
  <si>
    <t>2.5.3.3.14</t>
  </si>
  <si>
    <t>030703001033</t>
  </si>
  <si>
    <t>1.名称:70℃高气密风管防火调节阀
2.规格:630*200
3.其他按设计及规范要求 
4.综合考虑高层建筑增加费、暗室增加费及其他增加费</t>
  </si>
  <si>
    <t>2.5.3.3.15</t>
  </si>
  <si>
    <t>030703001034</t>
  </si>
  <si>
    <t>70℃高气密全自动防烟防火阀(常开)</t>
  </si>
  <si>
    <t>1.名称:70℃高气密全自动防烟防火阀(常开)
2.规格:260*260
3.其他按设计及规范要求 
4.综合考虑高层建筑增加费、暗室增加费及其他增加费</t>
  </si>
  <si>
    <t>2.5.3.3.16</t>
  </si>
  <si>
    <t>030703001035</t>
  </si>
  <si>
    <t>1.名称:70℃高气密全自动防烟防火阀(常开)
2.规格:400*160
3.其他按设计及规范要求 
4.综合考虑高层建筑增加费、暗室增加费及其他增加费</t>
  </si>
  <si>
    <t>2.5.3.3.17</t>
  </si>
  <si>
    <t>030703001036</t>
  </si>
  <si>
    <t>1.名称:70℃高气密全自动防烟防火阀(常开)
2.规格:330*330
3.其他按设计及规范要求 
4.综合考虑高层建筑增加费、暗室增加费及其他增加费</t>
  </si>
  <si>
    <t>2.5.3.3.18</t>
  </si>
  <si>
    <t>030703001037</t>
  </si>
  <si>
    <t>1.名称:70℃高气密全自动防烟防火阀(常开)
2.规格:400*200
3.其他按设计及规范要求 
4.综合考虑高层建筑增加费、暗室增加费及其他增加费</t>
  </si>
  <si>
    <t>2.5.3.3.19</t>
  </si>
  <si>
    <t>030703001038</t>
  </si>
  <si>
    <t>1.名称:70℃高气密全自动防烟防火阀(常开)
2.规格:400*250
3.其他按设计及规范要求 
4.综合考虑高层建筑增加费、暗室增加费及其他增加费</t>
  </si>
  <si>
    <t>2.5.3.3.20</t>
  </si>
  <si>
    <t>030703001039</t>
  </si>
  <si>
    <t>1.名称:70℃高气密全自动防烟防火阀(常开)
2.规格:500*160
3.其他按设计及规范要求 
4.综合考虑高层建筑增加费、暗室增加费及其他增加费</t>
  </si>
  <si>
    <t>2.5.3.3.21</t>
  </si>
  <si>
    <t>030703001040</t>
  </si>
  <si>
    <t>1.名称:70℃高气密全自动防烟防火阀(常开)
2.规格:370*370
3.其他按设计及规范要求 
4.综合考虑高层建筑增加费、暗室增加费及其他增加费</t>
  </si>
  <si>
    <t>2.5.3.3.22</t>
  </si>
  <si>
    <t>030703001041</t>
  </si>
  <si>
    <t>1.名称:70℃高气密全自动防烟防火阀(常开)
2.规格:500*250
3.其他按设计及规范要求 
4.综合考虑高层建筑增加费、暗室增加费及其他增加费</t>
  </si>
  <si>
    <t>2.5.3.3.23</t>
  </si>
  <si>
    <t>030703001042</t>
  </si>
  <si>
    <t>1.名称:70℃高气密全自动防烟防火阀(常开)
2.规格:600*300
3.其他按设计及规范要求 
4.综合考虑高层建筑增加费、暗室增加费及其他增加费</t>
  </si>
  <si>
    <t>2.5.3.3.24</t>
  </si>
  <si>
    <t>030703001043</t>
  </si>
  <si>
    <t>1.名称:70℃高气密全自动防烟防火阀(常开)
2.规格:600*320
3.其他按设计及规范要求 
4.综合考虑高层建筑增加费、暗室增加费及其他增加费</t>
  </si>
  <si>
    <t>2.5.3.3.25</t>
  </si>
  <si>
    <t>030703001044</t>
  </si>
  <si>
    <t>1.名称:70℃高气密全自动防烟防火阀(常开)
2.规格:800*320
3.其他按设计及规范要求 
4.综合考虑高层建筑增加费、暗室增加费及其他增加费</t>
  </si>
  <si>
    <t>2.5.3.3.26</t>
  </si>
  <si>
    <t>030703001045</t>
  </si>
  <si>
    <t>排烟阀手动开启装置</t>
  </si>
  <si>
    <t>1.名称:排烟阀手动开启装置
2.规格:1200*300
3.其他按设计及规范要求 
4.综合考虑高层建筑增加费、暗室增加费及其他增加费</t>
  </si>
  <si>
    <t>2.5.3.3.27</t>
  </si>
  <si>
    <t>030703001046</t>
  </si>
  <si>
    <t>1.名称:止回阀
2.规格:1250*1000
3.其他按设计及规范要求 
4.综合考虑高层建筑增加费、暗室增加费及其他增加费</t>
  </si>
  <si>
    <t>2.5.3.3.28</t>
  </si>
  <si>
    <t>030703001047</t>
  </si>
  <si>
    <t>1.名称:止回阀
2.规格:1500*500
3.其他按设计及规范要求 
4.综合考虑高层建筑增加费、暗室增加费及其他增加费</t>
  </si>
  <si>
    <t>2.5.3.3.29</t>
  </si>
  <si>
    <t>030703001048</t>
  </si>
  <si>
    <t>1.名称:止回阀
2.规格:2000*400
3.其他按设计及规范要求 
4.综合考虑高层建筑增加费、暗室增加费及其他增加费</t>
  </si>
  <si>
    <t>2.5.3.3.30</t>
  </si>
  <si>
    <t>030703001049</t>
  </si>
  <si>
    <t>1.名称:止回阀
2.规格:400*250
3.其他按设计及规范要求 
4.综合考虑高层建筑增加费、暗室增加费及其他增加费</t>
  </si>
  <si>
    <t>2.5.3.3.31</t>
  </si>
  <si>
    <t>031301005013</t>
  </si>
  <si>
    <t>1、名称：风阀支架
2、支架：型钢
3、除锈、刷红丹2遍
4、其他详见图纸、设计说明和相关规范 
5.综合考虑高层建筑增加费、暗室增加费及其他增加费</t>
  </si>
  <si>
    <t>以kg计量，按设计图示数量计算</t>
  </si>
  <si>
    <t>2.5.3.4</t>
  </si>
  <si>
    <t>2.5.3.4.1</t>
  </si>
  <si>
    <t>030703007001</t>
  </si>
  <si>
    <t>1.名称:单层百叶风口
2.规格:1200*200
3.其他按设计及规范要求 
4.综合考虑高层建筑增加费、暗室增加费及其他增加费</t>
  </si>
  <si>
    <t>包括但不限于对口、上螺栓、制垫、垫垫、找正、找平、固定、试动、调整等全部工作内容。</t>
  </si>
  <si>
    <t>2.5.3.4.2</t>
  </si>
  <si>
    <t>030703007002</t>
  </si>
  <si>
    <t>1.名称:单层百叶风口
2.规格:1600*1600
3.其他按设计及规范要求 
4.综合考虑高层建筑增加费、暗室增加费及其他增加费</t>
  </si>
  <si>
    <t>2.5.3.4.3</t>
  </si>
  <si>
    <t>030703007003</t>
  </si>
  <si>
    <t>1.名称:单层百叶风口
2.规格:2000*1000
3.其他按设计及规范要求 
4.综合考虑高层建筑增加费、暗室增加费及其他增加费</t>
  </si>
  <si>
    <t>2.5.3.4.4</t>
  </si>
  <si>
    <t>030703007004</t>
  </si>
  <si>
    <t>1.名称:单层百叶风口
2.规格:300*200
3.其他按设计及规范要求 
4.综合考虑高层建筑增加费、暗室增加费及其他增加费</t>
  </si>
  <si>
    <t>2.5.3.4.5</t>
  </si>
  <si>
    <t>030703007005</t>
  </si>
  <si>
    <t>1.名称:单层百叶风口
2.规格:300*300
3.其他按设计及规范要求 
4.综合考虑高层建筑增加费、暗室增加费及其他增加费</t>
  </si>
  <si>
    <t>2.5.3.4.6</t>
  </si>
  <si>
    <t>030703007006</t>
  </si>
  <si>
    <t>1.名称:单层百叶风口
2.规格:350*350
3.其他按设计及规范要求 
4.综合考虑高层建筑增加费、暗室增加费及其他增加费</t>
  </si>
  <si>
    <t>2.5.3.4.7</t>
  </si>
  <si>
    <t>030703007007</t>
  </si>
  <si>
    <t>1.名称:单层百叶风口
2.规格:400*200
3.其他按设计及规范要求 
4.综合考虑高层建筑增加费、暗室增加费及其他增加费</t>
  </si>
  <si>
    <t>2.5.3.4.8</t>
  </si>
  <si>
    <t>030703007008</t>
  </si>
  <si>
    <t>1.名称:单层百叶风口
2.规格:400*400
3.其他按设计及规范要求 
4.综合考虑高层建筑增加费、暗室增加费及其他增加费</t>
  </si>
  <si>
    <t>2.5.3.4.9</t>
  </si>
  <si>
    <t>030703007009</t>
  </si>
  <si>
    <t>1.名称:单层百叶风口
2.规格:500*160
3.其他按设计及规范要求 
4.综合考虑高层建筑增加费、暗室增加费及其他增加费</t>
  </si>
  <si>
    <t>2.5.3.4.10</t>
  </si>
  <si>
    <t>030703007010</t>
  </si>
  <si>
    <t>1.名称:单层百叶风口
2.规格:500*200
3.其他按设计及规范要求 
4.综合考虑高层建筑增加费、暗室增加费及其他增加费</t>
  </si>
  <si>
    <t>2.5.3.4.11</t>
  </si>
  <si>
    <t>030703007011</t>
  </si>
  <si>
    <t>1.名称:单层百叶风口
2.规格:500*250
3.其他按设计及规范要求 
4.综合考虑高层建筑增加费、暗室增加费及其他增加费</t>
  </si>
  <si>
    <t>2.5.3.4.12</t>
  </si>
  <si>
    <t>030703007012</t>
  </si>
  <si>
    <t>1.名称:单层百叶风口
2.规格:600*300
3.其他按设计及规范要求 
4.综合考虑高层建筑增加费、暗室增加费及其他增加费</t>
  </si>
  <si>
    <t>2.5.3.4.13</t>
  </si>
  <si>
    <t>030703007013</t>
  </si>
  <si>
    <t>1.名称:单层百叶风口
2.规格:600*320
3.其他按设计及规范要求 
4.综合考虑高层建筑增加费、暗室增加费及其他增加费</t>
  </si>
  <si>
    <t>2.5.3.4.14</t>
  </si>
  <si>
    <t>030703007014</t>
  </si>
  <si>
    <t>1.名称:单层百叶风口
2.规格:800*320
3.其他按设计及规范要求 
4.综合考虑高层建筑增加费、暗室增加费及其他增加费</t>
  </si>
  <si>
    <t>2.5.3.4.15</t>
  </si>
  <si>
    <t>030703007015</t>
  </si>
  <si>
    <t>1.名称:单层百叶风口
2.规格:800*800
3.其他按设计及规范要求 
4.综合考虑高层建筑增加费、暗室增加费及其他增加费</t>
  </si>
  <si>
    <t>2.5.3.4.16</t>
  </si>
  <si>
    <t>030703007016</t>
  </si>
  <si>
    <t>1.名称:防雨百叶风口
2.规格:1500*500
3.其他按设计及规范要求 
4.综合考虑高层建筑增加费、暗室增加费及其他增加费</t>
  </si>
  <si>
    <t>2.5.3.4.17</t>
  </si>
  <si>
    <t>030703007017</t>
  </si>
  <si>
    <t>1.名称:防雨百叶风口
2.规格:1700*1000
3.其他按设计及规范要求 
4.综合考虑高层建筑增加费、暗室增加费及其他增加费</t>
  </si>
  <si>
    <t>2.5.3.4.18</t>
  </si>
  <si>
    <t>030703007018</t>
  </si>
  <si>
    <t>1.名称:防雨百叶风口
2.规格:2000*1000
3.其他按设计及规范要求 
4.综合考虑高层建筑增加费、暗室增加费及其他增加费</t>
  </si>
  <si>
    <t>2.5.3.4.19</t>
  </si>
  <si>
    <t>030703007019</t>
  </si>
  <si>
    <t>1.名称:防雨百叶风口
2.规格:400*250
3.其他按设计及规范要求 
4.综合考虑高层建筑增加费、暗室增加费及其他增加费</t>
  </si>
  <si>
    <t>2.5.3.4.20</t>
  </si>
  <si>
    <t>030703007020</t>
  </si>
  <si>
    <t>1.名称:防雨百叶风口
2.规格:600*400
3.其他按设计及规范要求 
4.综合考虑高层建筑增加费、暗室增加费及其他增加费</t>
  </si>
  <si>
    <t>2.5.3.4.21</t>
  </si>
  <si>
    <t>030703007021</t>
  </si>
  <si>
    <t>1.名称:防雨百叶风口
2.规格:1000*800
3.其他按设计及规范要求 
4.综合考虑高层建筑增加费、暗室增加费及其他增加费</t>
  </si>
  <si>
    <t>2.5.3.5</t>
  </si>
  <si>
    <t>2.5.3.5.1</t>
  </si>
  <si>
    <t>030703021004</t>
  </si>
  <si>
    <t>1.名称:静压箱
2.规格:2500*1500*800
3.支架制作、安装
4.其他按设计及规范要求 
5.综合考虑高层建筑增加费、暗室增加费及其他增加费</t>
  </si>
  <si>
    <t>包括但不限于测量、就位、找平、找正、制垫、装垫、上螺栓、支架政治组及安装刷油、固定等全部工作内容。</t>
  </si>
  <si>
    <t>2.5.3.5.2</t>
  </si>
  <si>
    <t>030703021005</t>
  </si>
  <si>
    <t>1.名称:静压箱
2.规格:2600*1500*800
3.支架制作、安装
4.其他按设计及规范要求 
5.综合考虑高层建筑增加费、暗室增加费及其他增加费</t>
  </si>
  <si>
    <t>2.5.3.6</t>
  </si>
  <si>
    <t>调试、其他</t>
  </si>
  <si>
    <t>2.5.3.6.1</t>
  </si>
  <si>
    <t>011303003001</t>
  </si>
  <si>
    <t>挡烟垂壁</t>
  </si>
  <si>
    <t>1.挡烟垂壁安装
2.其他按设计及规范要求 
3.综合考虑高层建筑增加费、暗室增加费及其他增加费</t>
  </si>
  <si>
    <t>以平方米为单位计量，按设计图示尺寸以面积计算。</t>
  </si>
  <si>
    <t>包括但不限于挡烟垂壁的定位、调校、安装全过程等全部工作内容。</t>
  </si>
  <si>
    <t>2.5.3.6.2</t>
  </si>
  <si>
    <t>011303003002</t>
  </si>
  <si>
    <t>1.电动挡烟垂壁安装
2.其他按设计及规范要求 
3.综合考虑高层建筑增加费、暗室增加费及其他增加费</t>
  </si>
  <si>
    <t>2.5.3.6.3</t>
  </si>
  <si>
    <t>030704001001</t>
  </si>
  <si>
    <t>通风工程检测、调试</t>
  </si>
  <si>
    <t>1.名称:风管漏风试验
2.其他按设计及规范要求 
3.综合考虑高层建筑增加费、暗室增加费及其他增加费</t>
  </si>
  <si>
    <t>2.6.1</t>
  </si>
  <si>
    <t>室外电气</t>
  </si>
  <si>
    <t>2.6.1.1</t>
  </si>
  <si>
    <t>030412001038</t>
  </si>
  <si>
    <t>电缆保护管</t>
  </si>
  <si>
    <t>1.名称:电缆埋管
2.规格:SC150
3.材质:镀锌钢管
4.垫层、基础:厚度、材料品种、强度等级:100mm厚碎石垫层
5.其他:详见设计图纸及规范要求</t>
  </si>
  <si>
    <t>包括但不限于垫层制作、测位、划线、锯管、煨管、弯口处理、敷设、打喇叭口、接管、清理土沟、排放管道、封管口、接地等全部工作内容。</t>
  </si>
  <si>
    <t>2.6.1.2</t>
  </si>
  <si>
    <t>030412001039</t>
  </si>
  <si>
    <t>1.名称:电缆埋管
2.规格:SC50
3.材质:镀锌钢管
4.垫层、基础:厚度、材料品种、强度等级:100mm厚碎石垫层
5.其他:详见设计图纸及规范要求</t>
  </si>
  <si>
    <t>2.6.1.3</t>
  </si>
  <si>
    <t>030412001040</t>
  </si>
  <si>
    <t>1.名称:电缆埋管
2.规格:φ160mm
3.材质:高密度聚乙烯HDPE
4.垫层、基础:厚度、材料品种、强度等级:100mm厚碎石垫层
5.其他:详见设计图纸及规范要求</t>
  </si>
  <si>
    <t>2.6.1.4</t>
  </si>
  <si>
    <t>031301004002</t>
  </si>
  <si>
    <t>复合管枕</t>
  </si>
  <si>
    <t>1.名称:复合材料管枕
2.规格:DN150
3.其他:详见设计图纸及规范要求</t>
  </si>
  <si>
    <t>包括但不限于测量定位、管枕安装,连接、固定、接地、补漆等全部工作内容。</t>
  </si>
  <si>
    <t>2.6.1.5</t>
  </si>
  <si>
    <t>031301004003</t>
  </si>
  <si>
    <t>1.名称:复合材料管枕
2.规格:DN50
3.其他:详见设计图纸及规范要求</t>
  </si>
  <si>
    <t>2.6.1.6</t>
  </si>
  <si>
    <t>040101002001</t>
  </si>
  <si>
    <t>挖沟槽土方</t>
  </si>
  <si>
    <t>1.土壤类别:一、二类土
2.挖土深度:按图纸要求
3.其他:详见设计图纸及规范要求</t>
  </si>
  <si>
    <t>以立方米为单位计量，按设计图示尺寸以1.1层底面积乘以挖土深度计算</t>
  </si>
  <si>
    <t>包括但不限于开挖等全部工作内容。</t>
  </si>
  <si>
    <t>2.6.1.7</t>
  </si>
  <si>
    <t>040103001001</t>
  </si>
  <si>
    <t>回填砂</t>
  </si>
  <si>
    <t>1.密实度要求:按设计及规范要求
2.填方材料品种:回填砂
3.填方粒径要求:按设计及规范要求
4.其他:详见设计图纸及规范要求</t>
  </si>
  <si>
    <t>以立方米为单位计量，按设计图示尺寸以体积计算</t>
  </si>
  <si>
    <t>包括但不限于回填、运输等全部工作内容。</t>
  </si>
  <si>
    <t>2.6.1.8</t>
  </si>
  <si>
    <t>040103003001</t>
  </si>
  <si>
    <t>余方弃置</t>
  </si>
  <si>
    <t>1.废弃料品种:土方
2.运距:40km
3.其他:详见设计图纸及规范要求</t>
  </si>
  <si>
    <t>包括但不限于装车、运输等全部工作内容。</t>
  </si>
  <si>
    <t>2.6.1.9</t>
  </si>
  <si>
    <t>040205001001</t>
  </si>
  <si>
    <t>电缆井</t>
  </si>
  <si>
    <t>1.名称：电缆井
2.其他:详见设计图纸及规范要求</t>
  </si>
  <si>
    <t>座</t>
  </si>
  <si>
    <t>以座为单位计量，按设计图示数量计算。</t>
  </si>
  <si>
    <t>包含但不限于混凝土制作、运输、浇筑、盖板、养护、勾缝等全部工作内容。</t>
  </si>
  <si>
    <t>2.6.1.10</t>
  </si>
  <si>
    <t>010505001001</t>
  </si>
  <si>
    <t>1.搭设方式：以施工组织设计方案为准
2.模板材质：综合考虑
3.其他：按设计图纸和要求综合考虑</t>
  </si>
  <si>
    <t>包括模板及支架（撑）制作、安装、拆除、堆放、运输及清理模内杂物、刷隔离剂等全部工作内容。</t>
  </si>
  <si>
    <t>2.6.2</t>
  </si>
  <si>
    <t>室外弱电</t>
  </si>
  <si>
    <t>2.6.2.1</t>
  </si>
  <si>
    <t>030502011003</t>
  </si>
  <si>
    <t>1.名称:8口光纤盒
2.其他:详见设计图纸及规范要求</t>
  </si>
  <si>
    <t>包含但不限于安装光纤盒、安装连接耦合器、光纤的盘留固定、尾纤端头联接等全部工作内容。</t>
  </si>
  <si>
    <t>2.6.2.2</t>
  </si>
  <si>
    <t>030502014001</t>
  </si>
  <si>
    <t>1.名称:单芯LC尾纤
2.规格:1m
3.其他:详见设计图纸及规范要求</t>
  </si>
  <si>
    <t>包含但不限于光纤熔接、测试衰耗、固定光纤连接器、盘留固定等全部工作内容。</t>
  </si>
  <si>
    <t>2.6.2.3</t>
  </si>
  <si>
    <t>030502007001</t>
  </si>
  <si>
    <t>1.名称:双芯SC跳纤
2.类别:3米
3.其他:详见设计图纸及规范要求</t>
  </si>
  <si>
    <t>以条为单位计量，按设计图示数量计算。</t>
  </si>
  <si>
    <t>2.6.2.4</t>
  </si>
  <si>
    <t>030501013005</t>
  </si>
  <si>
    <t>光纤收发器</t>
  </si>
  <si>
    <t>1.名称:4路光纤收发器
2.其他:详见设计图纸及规范要求</t>
  </si>
  <si>
    <t>2.6.2.5</t>
  </si>
  <si>
    <t>030501013006</t>
  </si>
  <si>
    <t>1.名称:双工LC耦合器
2.其他:详见设计图纸及规范要求</t>
  </si>
  <si>
    <t>2.6.2.6</t>
  </si>
  <si>
    <t>030503003003</t>
  </si>
  <si>
    <t>设备箱(SX01)</t>
  </si>
  <si>
    <t>1.名称:设备箱(SX01)
2.安装方式:安装于安全岛
3.其他:详见设计图纸及规范要求</t>
  </si>
  <si>
    <t>2.6.2.7</t>
  </si>
  <si>
    <t>030503003004</t>
  </si>
  <si>
    <t>摄像机专用终端箱</t>
  </si>
  <si>
    <t>1.名称:摄像机专用终端箱
2.含摄像机防雷器
3.其他:详见设计图纸及规范要求</t>
  </si>
  <si>
    <t>2.6.2.8</t>
  </si>
  <si>
    <t>030412001041</t>
  </si>
  <si>
    <t>1.名称:塑料管
2.型号、规格:PC50
3.配置形式:综合考虑
4.其他:详见设计图纸及规范要求</t>
  </si>
  <si>
    <t>2.6.2.9</t>
  </si>
  <si>
    <t>030412001042</t>
  </si>
  <si>
    <t>1.名称:镀锌钢管
2.型号、规格:SC50
3.配置形式:综合考虑
4.其他:详见设计图纸及规范要求</t>
  </si>
  <si>
    <t>2.6.2.10</t>
  </si>
  <si>
    <t>030412001043</t>
  </si>
  <si>
    <t>1.名称:镀锌钢管
2.型号、规格:SC65
3.配置形式:综合考虑
4.其他:详见设计图纸及规范要求</t>
  </si>
  <si>
    <t>2.6.2.11</t>
  </si>
  <si>
    <t>030412001044</t>
  </si>
  <si>
    <t>1.名称:塑料管
2.型号、规格:PC65
3.配置形式:综合考虑
4.其他:详见设计图纸及规范要求</t>
  </si>
  <si>
    <t>2.6.2.12</t>
  </si>
  <si>
    <t>030412001045</t>
  </si>
  <si>
    <t>1.名称:塑料管
2.型号、规格:PC25
3.配置形式:综合考虑
4.其他:详见设计图纸及规范要求</t>
  </si>
  <si>
    <t>2.6.2.13</t>
  </si>
  <si>
    <t>030502005006</t>
  </si>
  <si>
    <t>1.名称:4芯单模光纤
2.敷设方式:综合考虑
3.其他:详见设计图纸及规范要求</t>
  </si>
  <si>
    <t>2.6.2.14</t>
  </si>
  <si>
    <t>030502003008</t>
  </si>
  <si>
    <t>双绞线缆</t>
  </si>
  <si>
    <t>1.名称:双绞线缆
2.规格:UTP6
3.线缆对数:4
4.敷设方式:综合考虑
5.其他:详见设计图纸及规范要求</t>
  </si>
  <si>
    <t>2.6.2.15</t>
  </si>
  <si>
    <t>030412004040</t>
  </si>
  <si>
    <t>1.名称:配线
2.规格:ZA-RVV2*1.0
3.配线形式:综合考虑
4.其他:详见设计图纸及规范要求</t>
  </si>
  <si>
    <t>2.6.2.16</t>
  </si>
  <si>
    <t>030409001048</t>
  </si>
  <si>
    <t>1.名称:电力电缆
2.型号、规格:ZA-YJV-3*2.5
3.材质:铜芯
4.电压等级:1kV以下
5.其他:详见设计图纸及规范要求</t>
  </si>
  <si>
    <t>2.6.2.17</t>
  </si>
  <si>
    <t>030506010005</t>
  </si>
  <si>
    <t>监控摄像设备</t>
  </si>
  <si>
    <t>1.名称:枪式摄像机-识别车牌专用
2.其他:详见设计图纸及规范要求</t>
  </si>
  <si>
    <t>2.6.2.18</t>
  </si>
  <si>
    <t>030410006002</t>
  </si>
  <si>
    <t>摄像机立杆</t>
  </si>
  <si>
    <t>1.名称:摄像机3.5米立杆
2.含混凝土基础
3.其他:详见设计图纸及规范要求</t>
  </si>
  <si>
    <t>包括但不限于立杆安装、固定、混凝土基础制作全部工作内容。</t>
  </si>
  <si>
    <t>2.6.2.19</t>
  </si>
  <si>
    <t>031301003020</t>
  </si>
  <si>
    <t>1.名称:套管 SC65
2.材质:焊接钢管
3.规格:DN65
4.其他:详见设计图纸及规范要求</t>
  </si>
  <si>
    <t>2.6.2.20</t>
  </si>
  <si>
    <t>031301003021</t>
  </si>
  <si>
    <t>1.名称:防水套管 SC100
2.材质:焊接钢管
3.规格:DN100
4.其他:详见设计图纸及规范要求</t>
  </si>
  <si>
    <t>2.6.2.21</t>
  </si>
  <si>
    <t>040205001002</t>
  </si>
  <si>
    <t>弱电手孔井</t>
  </si>
  <si>
    <t>1.名称：弱电手孔井
2.尺寸：900mm*1200mm，埋深1000mm，具体做法详见图集《07SD101-8》P120页
3.其他:详见设计图纸及规范要求</t>
  </si>
  <si>
    <t>2.6.2.22</t>
  </si>
  <si>
    <t>040101002002</t>
  </si>
  <si>
    <t>1.土壤类别:一、二类土
2.挖土深度:综合考虑
3.其他:详见设计图纸及规范要求</t>
  </si>
  <si>
    <t>2.6.2.23</t>
  </si>
  <si>
    <t>040103001002</t>
  </si>
  <si>
    <t>1.名称:回填方
2.填方材料品种:原土
3.其他:详见设计图纸及规范要求</t>
  </si>
  <si>
    <t>2.6.3</t>
  </si>
  <si>
    <t>2.6.3.1</t>
  </si>
  <si>
    <t>2.6.3.1.1</t>
  </si>
  <si>
    <t>031001001001</t>
  </si>
  <si>
    <t>铸铁管</t>
  </si>
  <si>
    <t>1.安装部位:室外
2.材质:球墨铸铁给水管
3.规格:DN100
4.管道消毒冲洗
5.其他:详见设计图纸及规范要求</t>
  </si>
  <si>
    <t>2.6.3.1.2</t>
  </si>
  <si>
    <t>031001007001</t>
  </si>
  <si>
    <t>复合管</t>
  </si>
  <si>
    <t>1.安装部位:室外
2.材质:球墨铸铁给水管
3.规格:DN50
4.管道消毒冲洗
5.其他:详见设计图纸及规范要求</t>
  </si>
  <si>
    <t>2.6.3.1.3</t>
  </si>
  <si>
    <t>031001007002</t>
  </si>
  <si>
    <t>1.安装部位:室外
2.材质:钢丝骨架PE复合管
3.规格:DN200
4.管道消毒冲洗
5.其他:详见设计图纸及规范要求</t>
  </si>
  <si>
    <t>2.6.3.1.4</t>
  </si>
  <si>
    <t>031001007003</t>
  </si>
  <si>
    <t>1.安装部位:室外
2.材质:钢丝骨架PE复合管
3.规格:DN150
4.管道消毒冲洗
5.其他:详见设计图纸及规范要求</t>
  </si>
  <si>
    <t>2.6.3.1.5</t>
  </si>
  <si>
    <t>031001007004</t>
  </si>
  <si>
    <t>1.安装部位:室外
2.材质:钢丝骨架PE复合管
3.规格:DN100
4.管道消毒冲洗
5.其他:详见设计图纸及规范要求</t>
  </si>
  <si>
    <t>2.6.3.1.6</t>
  </si>
  <si>
    <t>030901011001</t>
  </si>
  <si>
    <t>室外消火栓</t>
  </si>
  <si>
    <t>1.名称：室外地上式消火栓
2.规格：SSF150/65-1.0
3.其他:详见设计图纸及规范要求</t>
  </si>
  <si>
    <t>以套为单位计量，按设计图示尺寸以长度计算</t>
  </si>
  <si>
    <t>包括但不限于安装、附件安装等全部工作内容。</t>
  </si>
  <si>
    <t>2.6.3.1.7</t>
  </si>
  <si>
    <t>030901012001</t>
  </si>
  <si>
    <t>消防水泵接合器</t>
  </si>
  <si>
    <t>1.名称：消防水泵接合器
2.规格：SQD150
3.其他:详见设计图纸及规范要求</t>
  </si>
  <si>
    <t>2.6.3.1.9</t>
  </si>
  <si>
    <t>031002011010</t>
  </si>
  <si>
    <t>水表组</t>
  </si>
  <si>
    <t>1.名称：水表组
2.材质、规格：DN100
3.含不锈钢闸阀、不锈钢Y型过滤器、不锈钢止回阀、水表
4.其他:详见设计图纸及规范要求</t>
  </si>
  <si>
    <t>包括但不限于切管、制垫加垫、安装水表、水压试验等全部工作内容。</t>
  </si>
  <si>
    <t>2.6.3.1.10</t>
  </si>
  <si>
    <t>031002011011</t>
  </si>
  <si>
    <t>1.名称：水表
2.规格：DN50
3.其他:详见设计图纸及规范要求</t>
  </si>
  <si>
    <t>2.6.3.1.11</t>
  </si>
  <si>
    <t>031002001043</t>
  </si>
  <si>
    <t>1.名称：不锈钢闸阀
2.规格：DN50
3.连接方式：螺纹连接
4.其他:详见设计图纸及规范要求</t>
  </si>
  <si>
    <t>2.6.3.1.12</t>
  </si>
  <si>
    <t>040101002003</t>
  </si>
  <si>
    <t>1.名称:挖沟槽土方
2.土壤类别:一二类土
3.其他:详见设计图纸及规范要求</t>
  </si>
  <si>
    <t>2.6.3.1.13</t>
  </si>
  <si>
    <t>040305001001</t>
  </si>
  <si>
    <t>管道垫层</t>
  </si>
  <si>
    <t>1.名称:管道垫层
2.材料:中砂
3.其他:详见设计图纸及规范要求</t>
  </si>
  <si>
    <t>2.6.3.1.14</t>
  </si>
  <si>
    <t>040103001003</t>
  </si>
  <si>
    <t>1.名称:回填方
2.材料:石屑
3.其他:详见设计图纸及规范要求</t>
  </si>
  <si>
    <t>2.6.3.1.15</t>
  </si>
  <si>
    <t>040103001004</t>
  </si>
  <si>
    <t>1.名称:回填方
2.材料:原土
3.其他:详见设计图纸及规范要求</t>
  </si>
  <si>
    <t>2.6.3.1.16</t>
  </si>
  <si>
    <t>040103003002</t>
  </si>
  <si>
    <t>1.名称:余方弃置
2.运距:20km
3.其他:详见设计图纸及规范要求</t>
  </si>
  <si>
    <t>2.6.3.2</t>
  </si>
  <si>
    <t>2.6.3.2.1</t>
  </si>
  <si>
    <t>040504009001</t>
  </si>
  <si>
    <t>化粪池</t>
  </si>
  <si>
    <t>1.名称:钢筋混凝土化粪池
2.型号:G7-20F
3.有效容积:20m3
4.其他:详见设计图纸及规范要求</t>
  </si>
  <si>
    <t>2.6.3.2.2</t>
  </si>
  <si>
    <t>040504009002</t>
  </si>
  <si>
    <t>玻璃钢隔油池</t>
  </si>
  <si>
    <t>1.名称：玻璃钢隔油池
2.处理量：5m3/h
3.其他:详见设计图纸及规范要求</t>
  </si>
  <si>
    <t>2.6.3.2.3</t>
  </si>
  <si>
    <t>040504009003</t>
  </si>
  <si>
    <t>1.名称：玻璃钢隔油池
2.处理量：10m3/h
3.其他:详见设计图纸及规范要求</t>
  </si>
  <si>
    <t>2.6.3.2.4</t>
  </si>
  <si>
    <t>040504002001</t>
  </si>
  <si>
    <t>污水检查井</t>
  </si>
  <si>
    <t>1.名称:污水检查井
2.其他:详见设计图纸及规范要求</t>
  </si>
  <si>
    <t>2.6.3.2.5</t>
  </si>
  <si>
    <t>040504002002</t>
  </si>
  <si>
    <t>雨水检查井</t>
  </si>
  <si>
    <t>1.名称:雨水检查井
2.其他:详见设计图纸及规范要求</t>
  </si>
  <si>
    <t>2.6.3.2.6</t>
  </si>
  <si>
    <t>040501001001</t>
  </si>
  <si>
    <t>混凝土管</t>
  </si>
  <si>
    <t>1.安装部分:室外
2.材质:II级钢筋混凝土管
3.规格:DN600
4.管道闭水试验
5.其他:详见设计图纸及规范要求</t>
  </si>
  <si>
    <t>包含但不限于排管、下管、调直、对口、找平、槽上搬运,材料场内运输、闭水试验等全部工作内容。</t>
  </si>
  <si>
    <t>2.6.3.2.7</t>
  </si>
  <si>
    <t>031001008005</t>
  </si>
  <si>
    <t>塑料管</t>
  </si>
  <si>
    <t>1.安装部分:室外
2.材质:HDPE双壁波纹排水管
3.规格:DN400
4.管道闭水试验
5.其他:详见设计图纸及规范要求</t>
  </si>
  <si>
    <t>2.6.3.2.8</t>
  </si>
  <si>
    <t>031001008006</t>
  </si>
  <si>
    <t>1.安装部分:室外
2.材质:HDPE双壁波纹排水管
3.规格:DN300
4.管道闭水试验
5.其他:详见设计图纸及规范要求</t>
  </si>
  <si>
    <t>2.6.3.2.9</t>
  </si>
  <si>
    <t>031001008007</t>
  </si>
  <si>
    <t>1.安装部分:室外
2.材质:HDPE双壁波纹排水管
3.规格:DN200
4.管道闭水试验
5.其他:详见设计图纸及规范要求</t>
  </si>
  <si>
    <t>2.6.3.2.10</t>
  </si>
  <si>
    <t>031001008008</t>
  </si>
  <si>
    <t>1.安装部分:室外
2.材质:HDPE双壁波纹排水管
3.规格:DN150
4.管道闭水试验
5.其他:详见设计图纸及规范要求</t>
  </si>
  <si>
    <t>2.6.3.2.11</t>
  </si>
  <si>
    <t>031001008009</t>
  </si>
  <si>
    <t>1.安装部分:室外
2.材质:HDPE双壁波纹排水管
3.规格:DN100
4.管道闭水试验
5.其他:详见设计图纸及规范要求</t>
  </si>
  <si>
    <t>2.6.3.2.12</t>
  </si>
  <si>
    <t>031001002008</t>
  </si>
  <si>
    <t>1.安装部位：室外
2.规格、压力等级：DN150
3.材质：镀锌钢管
4.连接形式：螺纹连接
5.其他:详见设计图纸及规范要求</t>
  </si>
  <si>
    <t>包含但不限于切管、套丝、上零件、调直、管道安装、水压试验及水冲洗等全部工作内容。</t>
  </si>
  <si>
    <t>2.6.3.2.13</t>
  </si>
  <si>
    <t>031001002009</t>
  </si>
  <si>
    <t>1.安装部位：室外
2.规格、压力等级：DN100
3.材质：镀锌钢管
4.连接形式：螺纹连接
5.其他:详见设计图纸及规范要求</t>
  </si>
  <si>
    <t>2.6.3.2.14</t>
  </si>
  <si>
    <t>031202008001</t>
  </si>
  <si>
    <t>管道防腐蚀</t>
  </si>
  <si>
    <t>1.名称:管道防腐蚀
2.石油沥青涂料三油两布
3.其他:详见设计图纸及规范要求</t>
  </si>
  <si>
    <t>以平方米为单位计量，按设计图示长度计算。</t>
  </si>
  <si>
    <t>包含但不限于清除尘土、熬沥青、调油刷油、缠保护层等全部工作内容。</t>
  </si>
  <si>
    <t>2.6.3.2.15</t>
  </si>
  <si>
    <t>040101002004</t>
  </si>
  <si>
    <t>2.6.3.2.16</t>
  </si>
  <si>
    <t>040305001002</t>
  </si>
  <si>
    <t>2.6.3.2.17</t>
  </si>
  <si>
    <t>040103001005</t>
  </si>
  <si>
    <t>2.6.3.2.18</t>
  </si>
  <si>
    <t>040103001006</t>
  </si>
  <si>
    <t>2.6.3.2.19</t>
  </si>
  <si>
    <t>040103003003</t>
  </si>
  <si>
    <t>2.6.3.2.20</t>
  </si>
  <si>
    <t>010505001002</t>
  </si>
  <si>
    <t>2.6.4</t>
  </si>
  <si>
    <t>门卫安装工程</t>
  </si>
  <si>
    <t>2.6.4.1</t>
  </si>
  <si>
    <t>030402011082</t>
  </si>
  <si>
    <t>1.名称:配电箱1-MW
2.安装方式:综合考虑
3.其他:详见设计图纸及规范要求</t>
  </si>
  <si>
    <t>2.6.4.2</t>
  </si>
  <si>
    <t>030409001049</t>
  </si>
  <si>
    <t>1.名称:电力电缆
2.型号、规格:WDZB1-YJY-5*16
3.材质:铜芯
4.电压等级:1kV以下
5.其他:详见设计图纸及规范要求</t>
  </si>
  <si>
    <t>2.6.4.3</t>
  </si>
  <si>
    <t>030409003014</t>
  </si>
  <si>
    <t>1.名称:电力电缆头
2.规格:(截面mm2以下) 16
3.材质:铜
4.电压等级:1kV以下
5.其他:详见设计图纸及规范要求</t>
  </si>
  <si>
    <t>包含但不限于剥铜护套、测绝缘、驱潮、终端密封、套热缩绝缘管、端子安装、接地等全部工作内容。全部工作内容。</t>
  </si>
  <si>
    <t>2.6.4.4</t>
  </si>
  <si>
    <t>030412004041</t>
  </si>
  <si>
    <t>1.名称:配线
2.材质:铜芯
3.型号、规格:WDZB1-BYJ-2.5
4.配线形式:综合考虑
5.其他:详见设计图纸及规范要求</t>
  </si>
  <si>
    <t>2.6.4.5</t>
  </si>
  <si>
    <t>030412004042</t>
  </si>
  <si>
    <t>1.名称:配线
2.材质:铜芯
3.型号、规格: WDZB1-BYJ-4
4.配线形式:综合考虑
5.其他:详见设计图纸及规范要求</t>
  </si>
  <si>
    <t>2.6.4.6</t>
  </si>
  <si>
    <t>030412001046</t>
  </si>
  <si>
    <t>1.名称:塑料电线管
2.型号、规格:PC20
3.配置形式:综合考虑
4.其他:详见设计图纸及规范要求</t>
  </si>
  <si>
    <t>2.6.4.7</t>
  </si>
  <si>
    <t>030412001047</t>
  </si>
  <si>
    <t>1.名称:镀锌电线管
2.型号、规格:JDG20
3.配置形式:综合考虑
4.其他:详见设计图纸及规范要求</t>
  </si>
  <si>
    <t>2.6.4.8</t>
  </si>
  <si>
    <t>030412001048</t>
  </si>
  <si>
    <t>1.名称:镀锌钢管
2.型号、规格:SC20
3.配置形式:综合考虑
4.其他:详见设计图纸及规范要求</t>
  </si>
  <si>
    <t>2.6.4.9</t>
  </si>
  <si>
    <t>030413003009</t>
  </si>
  <si>
    <t>1.名称:单管壁式灯
2.型号、规格:1*18w，&gt;1620lm LED光源
3.安装形式:壁装
4.其他:详见设计图纸及规范要求</t>
  </si>
  <si>
    <t>2.6.4.10</t>
  </si>
  <si>
    <t>030413013011</t>
  </si>
  <si>
    <t>1.名称:单联单控开关
2.规格:250V、10A
3.安装方式:综合考虑
4.其他:详见设计图纸及规范要求</t>
  </si>
  <si>
    <t>2.6.4.11</t>
  </si>
  <si>
    <t>030413014007</t>
  </si>
  <si>
    <t>插座</t>
  </si>
  <si>
    <t>1.名称:单相二三级插座
2.规格:250V、10A
3.安装方式:综合考虑
4.其他:详见设计图纸及规范要求</t>
  </si>
  <si>
    <t>2.6.4.12</t>
  </si>
  <si>
    <t>030413014008</t>
  </si>
  <si>
    <t>1.名称:空调三极插座
2.规格:250V、16A
3.安装方式:综合考虑
4.其他:详见设计图纸及规范要求</t>
  </si>
  <si>
    <t>2.6.4.13</t>
  </si>
  <si>
    <t>030502010003</t>
  </si>
  <si>
    <t>网络插座</t>
  </si>
  <si>
    <t>1.名称:网络插座
2.安装方式:综合考虑
3.其他:详见设计图纸及规范要求</t>
  </si>
  <si>
    <t>2.6.4.14</t>
  </si>
  <si>
    <t>030412006009</t>
  </si>
  <si>
    <t>1.名称:接线盒
2.其他:详见设计图纸及规范要求</t>
  </si>
  <si>
    <t>2.6.4.15</t>
  </si>
  <si>
    <t>030412006010</t>
  </si>
  <si>
    <t>1.名称:开关盒
2.其他:详见设计图纸及规范要求</t>
  </si>
  <si>
    <t>2.6.4.16</t>
  </si>
  <si>
    <t>030701003031</t>
  </si>
  <si>
    <t>空调器</t>
  </si>
  <si>
    <t>1.名称:空调器
2.规格:1P
3.安装形式:壁挂式
4.其他:详见设计图纸及规范要求</t>
  </si>
  <si>
    <t>以组为单位计量，按设计图示数量计算</t>
  </si>
  <si>
    <t>包括但不限于开箱检查设备、附件、安装膨胀螺栓、吊装、找平、找正、垫垫、螺栓固定、试运转等全部工作内容。</t>
  </si>
  <si>
    <t>2.6.4.17</t>
  </si>
  <si>
    <t>030410005003</t>
  </si>
  <si>
    <t>1.名称:接闪带
2.材质:φ12热镀锌圆钢
3.安装形式:屋顶明敷
4.其他:详见设计图纸及规范要求</t>
  </si>
  <si>
    <t>2.6.4.18</t>
  </si>
  <si>
    <t>030410007003</t>
  </si>
  <si>
    <t>等电位端子箱</t>
  </si>
  <si>
    <t>1.名称:总等电位联结箱
2.其他:详见设计图纸及规范要求</t>
  </si>
  <si>
    <t>2.6.4.19</t>
  </si>
  <si>
    <t>030410001002</t>
  </si>
  <si>
    <t>1.名称:接地极
2.材质:镀锌角钢
3.其他:详见设计图纸及规范要求</t>
  </si>
  <si>
    <t>2.6.4.20</t>
  </si>
  <si>
    <t>030410002006</t>
  </si>
  <si>
    <t>1.名称:接地母线
2.材质:利用结构主筋
3.其他:详见设计图纸及规范要求</t>
  </si>
  <si>
    <t>2.6.4.21</t>
  </si>
  <si>
    <t>030410003003</t>
  </si>
  <si>
    <t>1.名称:避雷引下线
2.安装形式:结构柱或剪力墙内靠外侧主钢筋由基础焊连至天面。
3.其他:详见设计图纸及规范要求</t>
  </si>
  <si>
    <t>2.6.4.22</t>
  </si>
  <si>
    <t>030416027002</t>
  </si>
  <si>
    <t>1.名称:接地装置调试
2.其他:详见设计图纸及规范要求</t>
  </si>
  <si>
    <t>2.7.1</t>
  </si>
  <si>
    <t>埋地部分</t>
  </si>
  <si>
    <t>2.7.1.1</t>
  </si>
  <si>
    <t>031007011001</t>
  </si>
  <si>
    <t>调压箱、调压装置</t>
  </si>
  <si>
    <t>1.名称：150m3/h标准调压箱
2.规格：进口管径:DN110  出口管径:DN110 
3.其他：(进口:0.1-0.4MPa,出口:2.5kPa) 
4.其他:详见设计图纸及规范要求
5.综合考虑高层建筑增加费、暗室增加费及其他增加费</t>
  </si>
  <si>
    <t>包括但不限于调压箱的就位、固定、安装、试压检查等全部工作。</t>
  </si>
  <si>
    <t>2.7.1.2</t>
  </si>
  <si>
    <t>030504005001</t>
  </si>
  <si>
    <t>调压箱基础</t>
  </si>
  <si>
    <t>1.名称：调压箱混凝土基础
2.其他:详见设计图纸及规范要求
3.综合考虑高层建筑增加费、暗室增加费及其他增加费</t>
  </si>
  <si>
    <t>包括但不限于混凝土浇捣、养护,材料场内运输等全部工作。</t>
  </si>
  <si>
    <t>2.7.1.3</t>
  </si>
  <si>
    <t>040205012001</t>
  </si>
  <si>
    <t>调压箱美化护栏</t>
  </si>
  <si>
    <t>1.名称：调压箱美化护栏
2.其他:详见设计图纸及规范要求
3.综合考虑高层建筑增加费、暗室增加费及其他增加费</t>
  </si>
  <si>
    <t>包括但不限于栏杆及相关配件、预埋件等制作，运输，安装等全部工作内容。</t>
  </si>
  <si>
    <t>2.7.1.4</t>
  </si>
  <si>
    <t>粤050101024001</t>
  </si>
  <si>
    <t>阀门井</t>
  </si>
  <si>
    <t>1.名称：燃气阀门井
2.其他:详见设计图纸及规范要求
3.综合考虑高层建筑增加费、暗室增加费及其他增加费</t>
  </si>
  <si>
    <t>2.7.1.5</t>
  </si>
  <si>
    <t>031003003004</t>
  </si>
  <si>
    <t>法兰球阀</t>
  </si>
  <si>
    <t>1.名称：PE球阀（双放散）
2.规格：SDR11 DN110
3.材质：PE100
4.其他:详见设计图纸及规范要求
5.综合考虑高层建筑增加费、暗室增加费及其他增加费</t>
  </si>
  <si>
    <t>包括但不限于切管、焊接、制垫加垫、紧螺栓、固定、试压检查等全部工作。</t>
  </si>
  <si>
    <t>2.7.1.6</t>
  </si>
  <si>
    <t>031003003005</t>
  </si>
  <si>
    <t>1.名称：法兰球阀
2.规格：Q41F-16C DN110
3.材质：铸钢
4.其他:详见设计图纸及规范要求
5.综合考虑高层建筑增加费、暗室增加费及其他增加费</t>
  </si>
  <si>
    <t>2.7.1.7</t>
  </si>
  <si>
    <t>031001006001</t>
  </si>
  <si>
    <t>PE管</t>
  </si>
  <si>
    <t>1.名称：PE管
2.规格：SDR11 dn110
3.敷设方式：直埋
4.其他:详见设计图纸及规范要求
5.综合考虑高层建筑增加费、暗室增加费及其他增加费</t>
  </si>
  <si>
    <t>以米为单位计量，按设计图示尺寸以长度计算</t>
  </si>
  <si>
    <t>包括但切管、组对、熔接、管道及管件安装、气压试验、空气吹扫等全部工作。</t>
  </si>
  <si>
    <t>2.7.1.8</t>
  </si>
  <si>
    <t>030611002001</t>
  </si>
  <si>
    <t>弯管式焊接钢塑转换</t>
  </si>
  <si>
    <t>1.名称：弯管式焊接钢塑转换
2.规格：SDR11 dn110/D57
3.材质：PE100/20
4.其他:详见设计图纸及规范要求
5.综合考虑高层建筑增加费、暗室增加费及其他增加费</t>
  </si>
  <si>
    <t>包括但不限于管子切口,坡口加工,坡口磨平,管口组对、焊接等全部工作。</t>
  </si>
  <si>
    <t>2.7.1.9</t>
  </si>
  <si>
    <t>031002003001</t>
  </si>
  <si>
    <t>电熔弯头</t>
  </si>
  <si>
    <t>1.名称：电熔弯头
2.规格：SDR11  dn110*90°
3.材质：PE100
4.其他:详见设计图纸及规范要求
5.综合考虑高层建筑增加费、暗室增加费及其他增加费</t>
  </si>
  <si>
    <t>2.7.1.10</t>
  </si>
  <si>
    <t>031002003002</t>
  </si>
  <si>
    <t>电熔套筒</t>
  </si>
  <si>
    <t>1.名称：电熔套筒
2.规格：SDR11  dn110
3.材质：PE100
4.其他:详见设计图纸及规范要求
5.综合考虑高层建筑增加费、暗室增加费及其他增加费</t>
  </si>
  <si>
    <t>2.7.1.11</t>
  </si>
  <si>
    <t>031002003003</t>
  </si>
  <si>
    <t>热熔端帽</t>
  </si>
  <si>
    <t>2.7.1.12</t>
  </si>
  <si>
    <t>031002003004</t>
  </si>
  <si>
    <t>带颈平焊法兰</t>
  </si>
  <si>
    <t>1.名称：带颈平焊法兰
2.规格：DN100-PN16 SO RF Ⅱ
3.材质：20#钢
4.其他:详见设计图纸及规范要求
5.综合考虑高层建筑增加费、暗室增加费及其他增加费</t>
  </si>
  <si>
    <t>片</t>
  </si>
  <si>
    <t>以片为单位计量，按设计图示数量计算</t>
  </si>
  <si>
    <t>包括但不限于管子切口,磨平,管口组对,焊接,法兰连接等全部工作。</t>
  </si>
  <si>
    <t>2.7.1.13</t>
  </si>
  <si>
    <t>031002003005</t>
  </si>
  <si>
    <t>出地面套管 DN110</t>
  </si>
  <si>
    <t>1.名称：套管出地面套管
2.规格：DN110
3.材质：20#钢
4.其他:详见设计图纸及规范要求
5.综合考虑高层建筑增加费、暗室增加费及其他增加费</t>
  </si>
  <si>
    <t>包括但不限于切管、焊接、除锈刷漆、安装、填塞密封材料、堵洞等全部工作。</t>
  </si>
  <si>
    <t>2.7.1.14</t>
  </si>
  <si>
    <t>040501020001</t>
  </si>
  <si>
    <t>警示盖板</t>
  </si>
  <si>
    <t>1.名称：警示盖板
2.材质及规格：PE
3.其他:详见设计图纸及规范要求
4.综合考虑高层建筑增加费、暗室增加费及其他增加费</t>
  </si>
  <si>
    <t>以米为单位计量，按设计图示数量计算</t>
  </si>
  <si>
    <t>包括但不限于警示带敷设、示踪线安装、捆扎、焊锡连接、示踪线连接等全部工作。</t>
  </si>
  <si>
    <t>2.7.1.15</t>
  </si>
  <si>
    <t>040501020002</t>
  </si>
  <si>
    <t>标示牌/标志桩</t>
  </si>
  <si>
    <t>1.名称：标示牌/标志桩
2.其他:详见设计图纸及规范要求
3.综合考虑高层建筑增加费、暗室增加费及其他增加费</t>
  </si>
  <si>
    <t>包括但不限于标志桩定位、开挖、回填、安装等全部工作。</t>
  </si>
  <si>
    <t>2.7.1.16</t>
  </si>
  <si>
    <t>010101003001</t>
  </si>
  <si>
    <t>2.7.1.17</t>
  </si>
  <si>
    <t>010103001001</t>
  </si>
  <si>
    <t>1.名称：回填中粗砂
2.其他:详见设计图纸及规范要求</t>
  </si>
  <si>
    <t>2.7.1.18</t>
  </si>
  <si>
    <t>010103001002</t>
  </si>
  <si>
    <t>1.名称：回填级配砂石
2.其他:详见设计图纸及规范要求</t>
  </si>
  <si>
    <t>2.7.1.19</t>
  </si>
  <si>
    <t>010103002001</t>
  </si>
  <si>
    <t>2.7.2</t>
  </si>
  <si>
    <t>架空部分</t>
  </si>
  <si>
    <t>2.7.2.1</t>
  </si>
  <si>
    <t>031003003006</t>
  </si>
  <si>
    <t>2.7.2.2</t>
  </si>
  <si>
    <t>030503008001</t>
  </si>
  <si>
    <t>电磁阀</t>
  </si>
  <si>
    <t>1.名称：电磁阀
2.规格：DN110 PN16 (停电切断、法兰连接)
3.阀门接线
4.其他:详见设计图纸及规范要求
5.综合考虑高层建筑增加费、暗室增加费及其他增加费</t>
  </si>
  <si>
    <t>2.7.2.3</t>
  </si>
  <si>
    <t>030411004002</t>
  </si>
  <si>
    <t>电源线</t>
  </si>
  <si>
    <t>1.名称：电源线
2.规格：(控制器到电磁阀) RVV-3*1.5
3.敷设方式：综合考虑
4.其他:详见设计图纸及规范要求
5.综合考虑高层建筑增加费、暗室增加费及其他增加费</t>
  </si>
  <si>
    <t>以米为单位计量，按设计图示长度计算</t>
  </si>
  <si>
    <t>包括但不限于扫管、涂滑石粉、穿线、编号、接焊包头等全部工作。</t>
  </si>
  <si>
    <t>2.7.2.4</t>
  </si>
  <si>
    <t>031001006002</t>
  </si>
  <si>
    <t>1.名称：PE管
2.规格：SDR11 dn110
3.敷设方式：综合考虑
4.其他:详见设计图纸及规范要求
5.综合考虑高层建筑增加费、暗室增加费及其他增加费</t>
  </si>
  <si>
    <t>2.7.2.5</t>
  </si>
  <si>
    <t>030611002002</t>
  </si>
  <si>
    <t>PE管三通</t>
  </si>
  <si>
    <t>1.名称：PE管三通
2.规格：DN100-II-4.5mm
3.材质：PE
4.其他:详见设计图纸及规范要求
5.综合考虑高层建筑增加费、暗室增加费及其他增加费</t>
  </si>
  <si>
    <t>2.7.2.6</t>
  </si>
  <si>
    <t>030611002003</t>
  </si>
  <si>
    <t>PE管弯头</t>
  </si>
  <si>
    <t>1.名称：PE管弯头
2.规格：DN110*90°-II-4.5mm
3.材质：PE
4.其他:详见设计图纸及规范要求
5.综合考虑高层建筑增加费、暗室增加费及其他增加费</t>
  </si>
  <si>
    <t>2.7.2.7</t>
  </si>
  <si>
    <t>030810001001</t>
  </si>
  <si>
    <t>平焊法兰</t>
  </si>
  <si>
    <t>1.名称：平焊法兰
2.规格：DN110-PN16 SO RF Ⅱ
3.材质：PE
4.其他:详见设计图纸及规范要求
5.综合考虑高层建筑增加费、暗室增加费及其他增加费</t>
  </si>
  <si>
    <t>2.7.2.8</t>
  </si>
  <si>
    <t>030810001002</t>
  </si>
  <si>
    <t>法兰盲板</t>
  </si>
  <si>
    <t>1.名称：法兰盲板
2.规格：DN100
3.其他:详见设计图纸及规范要求
4.综合考虑高层建筑增加费、暗室增加费及其他增加费</t>
  </si>
  <si>
    <t>2.7.2.9</t>
  </si>
  <si>
    <t>010606012001</t>
  </si>
  <si>
    <t>角钢支架</t>
  </si>
  <si>
    <t>1.名称：角钢支架
2.规格：Q235A
3.其他:详见设计图纸及规范要求
4.综合考虑高层建筑增加费、暗室增加费及其他增加费</t>
  </si>
  <si>
    <t>包括但不限于支架制作、安装等全部工作。</t>
  </si>
  <si>
    <t>2.7.2.10</t>
  </si>
  <si>
    <t>031008003001</t>
  </si>
  <si>
    <t>电磁阀防雨箱</t>
  </si>
  <si>
    <t>1.名称：电磁阀防雨箱
2.其他:详见设计图纸及规范要求
3.综合考虑高层建筑增加费、暗室增加费及其他增加费</t>
  </si>
  <si>
    <t>包括但不限于场内搬运、开箱、检查、测位、就位、安装、固定、清理等全部工作。</t>
  </si>
  <si>
    <t>2.7.2.11</t>
  </si>
  <si>
    <t>031002003006</t>
  </si>
  <si>
    <t>穿墙钢套管 DN150</t>
  </si>
  <si>
    <t>1.名称：穿墙钢套管 DN150
2.材质：Q235B
3.其他:详见设计图纸及规范要求
4.综合考虑高层建筑增加费、暗室增加费及其他增加费</t>
  </si>
  <si>
    <t>包括但不限于套管切管、焊接、除锈刷漆、安装、填塞密封材料、堵洞等全部工作。</t>
  </si>
  <si>
    <t>2.8.1</t>
  </si>
  <si>
    <t>030107001001</t>
  </si>
  <si>
    <t>电梯</t>
  </si>
  <si>
    <t>1.名称：客用电梯DT1~3
2.用途：载客
3.层数、站数：8
4.载重：1200kg
5.运行速度：1.5m/s
6.其他:详见设计图纸及规范要求
7.综合考虑高层建筑增加费、暗室增加费及其他增加费</t>
  </si>
  <si>
    <t>部</t>
  </si>
  <si>
    <t>以部为单位计量，按设计图示数量计算。</t>
  </si>
  <si>
    <t>包括但不限于搬运、安装、组装、清洁、加油、调整、试运行等全部工作。</t>
  </si>
  <si>
    <t>2.8.2</t>
  </si>
  <si>
    <t>030107001002</t>
  </si>
  <si>
    <t>1.名称：货用电梯DT4
2.用途：载客
3.层数、站数：2
4.载重：800kg
5.运行速度：1.0m/s
6.其他:详见设计图纸及规范要求
7.综合考虑高层建筑增加费、暗室增加费及其他增加费</t>
  </si>
  <si>
    <t>2.9.1</t>
  </si>
  <si>
    <t>030405016001</t>
  </si>
  <si>
    <t>充电桩</t>
  </si>
  <si>
    <t>1.名称:充电桩
2.规格:60KW
3.安装方式:综合考虑
4.其他:详见设计图纸及规范要求
5.综合考虑高层建筑增加费、暗室增加费及其他增加费</t>
  </si>
  <si>
    <t>2.9.2</t>
  </si>
  <si>
    <t>030405016002</t>
  </si>
  <si>
    <t>1.名称:充电桩
2.规格:7KW
3.安装方式:综合考虑
4.其他:详见设计图纸及规范要求
5.综合考虑高层建筑增加费、暗室增加费及其他增加费</t>
  </si>
  <si>
    <t>2.10.1</t>
  </si>
  <si>
    <t>人防电气工程</t>
  </si>
  <si>
    <t>2.10.1.1</t>
  </si>
  <si>
    <t>030402011083</t>
  </si>
  <si>
    <t>配电箱AL1</t>
  </si>
  <si>
    <t>1.名称:配电箱AL1
2.安装方式综合考虑
3.其他:详见图纸及规范要求
4.综合考虑暗室增加费及其他增加费</t>
  </si>
  <si>
    <t>2.10.1.2</t>
  </si>
  <si>
    <t>030402011084</t>
  </si>
  <si>
    <t>配电箱AL2</t>
  </si>
  <si>
    <t>1.名称:配电箱AL2
2.安装方式综合考虑
3.其他:详见图纸及规范要求
4.综合考虑暗室增加费及其他增加费</t>
  </si>
  <si>
    <t>2.10.1.3</t>
  </si>
  <si>
    <t>030402011085</t>
  </si>
  <si>
    <t>配电箱AL3</t>
  </si>
  <si>
    <t>1.名称:配电箱AL3
2.安装方式综合考虑
3.其他:详见图纸及规范要求
4.综合考虑暗室增加费及其他增加费</t>
  </si>
  <si>
    <t>2.10.1.4</t>
  </si>
  <si>
    <t>030402011086</t>
  </si>
  <si>
    <t>配电箱ALc</t>
  </si>
  <si>
    <t>1.名称:配电箱ALc
2.安装方式综合考虑
3.其他:详见图纸及规范要求
4.综合考虑暗室增加费及其他增加费</t>
  </si>
  <si>
    <t>2.10.1.5</t>
  </si>
  <si>
    <t>030402011087</t>
  </si>
  <si>
    <t>配电箱PF1</t>
  </si>
  <si>
    <t>1.名称:配电箱PF1
2.安装方式综合考虑
3.其他:详见图纸及规范要求
4.综合考虑暗室增加费及其他增加费</t>
  </si>
  <si>
    <t>2.10.1.6</t>
  </si>
  <si>
    <t>030402011088</t>
  </si>
  <si>
    <t>配电箱PF2</t>
  </si>
  <si>
    <t>1.名称:配电箱PF2
2.安装方式综合考虑
3.其他:详见图纸及规范要求
4.综合考虑暗室增加费及其他增加费</t>
  </si>
  <si>
    <t>2.10.1.7</t>
  </si>
  <si>
    <t>030402011089</t>
  </si>
  <si>
    <t>配电箱SF1</t>
  </si>
  <si>
    <t>1.名称:配电箱SF1
2.安装方式综合考虑
3.其他:详见图纸及规范要求
4.综合考虑暗室增加费及其他增加费</t>
  </si>
  <si>
    <t>2.10.1.8</t>
  </si>
  <si>
    <t>030402011090</t>
  </si>
  <si>
    <t>配电箱SF2</t>
  </si>
  <si>
    <t>1.名称:配电箱SF2
2.安装方式综合考虑
3.其他:详见图纸及规范要求
4.综合考虑暗室增加费及其他增加费</t>
  </si>
  <si>
    <t>2.10.1.9</t>
  </si>
  <si>
    <t>030408001001</t>
  </si>
  <si>
    <t>1.名称:电力电缆
2.型号、规格:WDZB-YJY-4*2.5
3.材质:铜芯
4.电压等级:1kV以下
5.含电缆中间头及终端头制作、安装
6.其他:详见图纸及规范要求
7.综合考虑暗室增加费及其他增加费</t>
  </si>
  <si>
    <t>2.10.1.10</t>
  </si>
  <si>
    <t>030409001050</t>
  </si>
  <si>
    <t>1.名称:电力电缆
2.型号、规格:WDZB-YJY-4*4
3.材质:铜芯
4.电压等级:1kV以下
5.含电缆中间头及终端头制作、安装
6.其他:详见图纸及规范要求
7.综合考虑暗室增加费及其他增加费</t>
  </si>
  <si>
    <t>2.10.1.11</t>
  </si>
  <si>
    <t>030409001051</t>
  </si>
  <si>
    <t>1.名称:电力电缆
2.型号、规格:WDZB-YJY-5*2.5
3.材质:铜芯
4.电压等级:1kV以下
5.含电缆中间头及终端头制作、安装
6.其他:详见图纸及规范要求
7.综合考虑暗室增加费及其他增加费</t>
  </si>
  <si>
    <t>2.10.1.12</t>
  </si>
  <si>
    <t>030409001052</t>
  </si>
  <si>
    <t>1.名称:电力电缆
2.型号、规格:WDZB-YJY-5*4
3.材质:铜芯
4.电压等级:1kV以下
5.含电缆中间头及终端头制作、安装
6.其他:详见图纸及规范要求
7.综合考虑暗室增加费及其他增加费</t>
  </si>
  <si>
    <t>2.10.1.13</t>
  </si>
  <si>
    <t>030409001053</t>
  </si>
  <si>
    <t>1.名称:电力电缆
2.型号、规格:WDZB-YJY-5*6
3.材质:铜芯
4.电压等级:1kV以下
5.含电缆中间头及终端头制作、安装
6.其他:详见图纸及规范要求
7.综合考虑暗室增加费及其他增加费</t>
  </si>
  <si>
    <t>2.10.1.14</t>
  </si>
  <si>
    <t>030412004043</t>
  </si>
  <si>
    <t>1.名称:配线
2.材质:铜芯
3.型号、规格:WDZB-BYJ-2.5
4.配线形式:综合考虑
5.其他:详见图纸及规范要求
6.综合考虑暗室增加费及其他增加费</t>
  </si>
  <si>
    <t>2.10.1.15</t>
  </si>
  <si>
    <t>030412004044</t>
  </si>
  <si>
    <t>1.名称:配线
2.材质:铜芯
3.型号、规格:WDZB-BYJ-4
4.配线形式:综合考虑
5.其他:详见图纸及规范要求
6.综合考虑暗室增加费及其他增加费</t>
  </si>
  <si>
    <t>2.10.1.16</t>
  </si>
  <si>
    <t>030412001049</t>
  </si>
  <si>
    <t>1.名称:镀锌钢管
2.型号、规格:SC20
3.配置形式:综合考虑
4.其他:详见图纸及规范要求
5.综合考虑暗室增加费及其他增加费</t>
  </si>
  <si>
    <t>2.10.1.17</t>
  </si>
  <si>
    <t>030412001050</t>
  </si>
  <si>
    <t>1.名称:镀锌钢管
2.型号、规格:SC25
3.配置形式:综合考虑
4.其他:详见图纸及规范要求
5.综合考虑暗室增加费及其他增加费</t>
  </si>
  <si>
    <t>2.10.1.18</t>
  </si>
  <si>
    <t>030412001051</t>
  </si>
  <si>
    <t>1.名称:镀锌钢管
2.型号、规格:SC32
3.配置形式:综合考虑
4.其他:详见图纸及规范要求
5.综合考虑暗室增加费及其他增加费</t>
  </si>
  <si>
    <t>2.10.1.19</t>
  </si>
  <si>
    <t>030411003001</t>
  </si>
  <si>
    <t>2.10.1.20</t>
  </si>
  <si>
    <t>031301004004</t>
  </si>
  <si>
    <t>支架</t>
  </si>
  <si>
    <t>1.名称:支架
2.材质:型钢
3.规格:综合考虑
4.包含金属结构刷油
5.除锈级别:轻锈
6.油漆品种:红丹防锈漆、调和漆各两遍
7.其他:详见图纸及规范要求
8.综合考虑暗室增加费及其他增加费</t>
  </si>
  <si>
    <t>2.10.1.21</t>
  </si>
  <si>
    <t>030413003010</t>
  </si>
  <si>
    <t>荧光灯</t>
  </si>
  <si>
    <t>1.名称:双管LED灯
2.型号、规格:2*18w，&gt;4860lm LED光源
3.安装形式:综合考虑
4.其他:详见图纸及规范要求
5.综合考虑暗室增加费及其他增加费</t>
  </si>
  <si>
    <t>2.10.1.22</t>
  </si>
  <si>
    <t>030413013012</t>
  </si>
  <si>
    <t>照明开关</t>
  </si>
  <si>
    <t>1.名称:单联单控开关
2.规格:250V、10A
3.安装方式:综合考虑
4.其他:详见图纸及规范要求
5.综合考虑暗室增加费及其他增加费</t>
  </si>
  <si>
    <t>2.10.1.23</t>
  </si>
  <si>
    <t>030413014009</t>
  </si>
  <si>
    <t>1.名称:带接地插孔三相插座
2.规格:250V、10A
3.安装方式:综合考虑
4.其他:详见图纸及规范要求
5.综合考虑暗室增加费及其他增加费</t>
  </si>
  <si>
    <t>2.10.2</t>
  </si>
  <si>
    <t>人防通风工程</t>
  </si>
  <si>
    <t>2.10.2.1</t>
  </si>
  <si>
    <t>030703024001</t>
  </si>
  <si>
    <t>换气管</t>
  </si>
  <si>
    <t>1.名称：换气管
2.规格：DN100
3.其他:详见图纸及规范要求
4.综合考虑暗室增加费及其他增加费</t>
  </si>
  <si>
    <t>2.10.2.2</t>
  </si>
  <si>
    <t>030703023001</t>
  </si>
  <si>
    <t>电动手动密闭阀门</t>
  </si>
  <si>
    <t>1.名称：电动手动密闭阀门
2.规格\型号：D940J-0.5型 D560
3.其他:详见图纸及规范要求
4.综合考虑暗室增加费及其他增加费</t>
  </si>
  <si>
    <t>2.10.2.3</t>
  </si>
  <si>
    <t>030703023002</t>
  </si>
  <si>
    <t>1.名称：电动手动密闭阀门
2.规格\型号：D940J-0.5型 D441
3.其他:详见图纸及规范要求
4.综合考虑暗室增加费及其他增加费</t>
  </si>
  <si>
    <t>2.10.2.4</t>
  </si>
  <si>
    <t>030703023003</t>
  </si>
  <si>
    <t>1.名称：电动手动密闭阀门
2.规格\型号：D940J-0.5型 D315
3.其他:详见图纸及规范要求
4.综合考虑暗室增加费及其他增加费</t>
  </si>
  <si>
    <t>2.10.2.5</t>
  </si>
  <si>
    <t>030902011001</t>
  </si>
  <si>
    <t>测压装置</t>
  </si>
  <si>
    <t>1.名称：测压装置
2.规格：DN15
3.材质：镀锌钢管
4.其他:详见图纸及规范要求
5.综合考虑暗室增加费及其他增加费</t>
  </si>
  <si>
    <t xml:space="preserve">包括但不限于安装、调试等全部工作内容。 </t>
  </si>
  <si>
    <t>2.10.2.6</t>
  </si>
  <si>
    <t>031003001001</t>
  </si>
  <si>
    <t>自动排气阀门</t>
  </si>
  <si>
    <t>1.名称：自动排气阀门
2.规格：D250
3.其他:详见图纸及规范要求
4.综合考虑暗室增加费及其他增加费</t>
  </si>
  <si>
    <t>2.10.2.7</t>
  </si>
  <si>
    <t>030703024002</t>
  </si>
  <si>
    <t>尾气监测取样管</t>
  </si>
  <si>
    <t>1.名称：放射性监测取样管
2.规格：DN32
3.材质：热镀锌钢管
4.其他:详见图纸及规范要求
5.综合考虑暗室增加费及其他增加费</t>
  </si>
  <si>
    <t>2.10.2.8</t>
  </si>
  <si>
    <t>030703024003</t>
  </si>
  <si>
    <t>人防其他部件</t>
  </si>
  <si>
    <t>1.名称：滤尘器压差测量管
2.规格：DN15
3.材质：热镀锌钢管,设球阀
4.其他:详见图纸及规范要求
5.综合考虑暗室增加费及其他增加费</t>
  </si>
  <si>
    <t>2.10.2.9</t>
  </si>
  <si>
    <t>030703024004</t>
  </si>
  <si>
    <t>洗消管</t>
  </si>
  <si>
    <t>1.名称：尾气监测取样管
2.规格：DN15
3.材质：热镀锌钢管,设截止阀
4.其他:详见图纸及规范要求
5.综合考虑暗室增加费及其他增加费</t>
  </si>
  <si>
    <t>2.10.2.10</t>
  </si>
  <si>
    <t>030703024005</t>
  </si>
  <si>
    <t>1.名称：洗消管
2.规格：DN75
3.其他:详见图纸及规范要求
4.综合考虑暗室增加费及其他增加费</t>
  </si>
  <si>
    <t>2.10.2.11</t>
  </si>
  <si>
    <t>030702003001</t>
  </si>
  <si>
    <t>钢板</t>
  </si>
  <si>
    <t>1.名称：钢板
2.板厚：3mm
3.其他:详见图纸及规范要求
4.综合考虑暗室增加费及其他增加费</t>
  </si>
  <si>
    <t>以平方米为单位计量，按设计图示尺寸计算</t>
  </si>
  <si>
    <t>2.10.2.12</t>
  </si>
  <si>
    <t>030703024006</t>
  </si>
  <si>
    <t>阻力测量管</t>
  </si>
  <si>
    <t>1.名称：阻力测量管
2.规格：D4紫铜管
3.其他:详见图纸及规范要求
4.综合考虑暗室增加费及其他增加费</t>
  </si>
  <si>
    <t>2.10.2.13</t>
  </si>
  <si>
    <t>030703024007</t>
  </si>
  <si>
    <t>增压管</t>
  </si>
  <si>
    <t>1.名称：增压管
2.规格：DN25
3.材质：热镀锌钢管,设球阀
4.其他:详见图纸及规范要求
5.综合考虑暗室增加费及其他增加费</t>
  </si>
  <si>
    <t>2.10.2.14</t>
  </si>
  <si>
    <t>030108001030</t>
  </si>
  <si>
    <t>墙式风机</t>
  </si>
  <si>
    <t>1.名称：墙式风机
2.规格：L=200m³/h  P=40W
3.其他:详见图纸及规范要求
4.综合考虑暗室增加费及其他增加费</t>
  </si>
  <si>
    <t>2.10.3</t>
  </si>
  <si>
    <t>人防给排水工程</t>
  </si>
  <si>
    <t>2.10.3.1</t>
  </si>
  <si>
    <t>031003014013</t>
  </si>
  <si>
    <t>防爆地漏(不锈钢制)</t>
  </si>
  <si>
    <t>1.防爆地漏(不锈钢制)
2.型号、规格:FBD80
3.其他:详见图纸及规范要求
4.综合考虑暗室增加费及其他增加费</t>
  </si>
  <si>
    <t xml:space="preserve">包括但不限于安装等全部工作内容。 </t>
  </si>
  <si>
    <t>2.10.3.2</t>
  </si>
  <si>
    <t>031001002010</t>
  </si>
  <si>
    <t>1.名称:热镀锌钢管
2.规格:DN80(埋地排水管等)
3.其他:详见图纸及规范要求
4.综合考虑暗室增加费及其他增加费</t>
  </si>
  <si>
    <t xml:space="preserve">包括但不限于管道安装、管件制作、安装、压力试验、吹扫、冲洗、等全部工作内容。 </t>
  </si>
  <si>
    <t>2.11.1</t>
  </si>
  <si>
    <t>040504010001</t>
  </si>
  <si>
    <t>雨水口</t>
  </si>
  <si>
    <t>1.砖砌溢流式双箅雨水口；
2.规格：B×H=1440×380；
3.本溢流口为成品，采用铸铁材质，满足《铸铁检查井盖》CJ/T3012标准要求，满足轻型井盖强度要求；
4.雨水井圈选用混凝土井圈，做法参照06M201-8/23；
5.槽内放置截污挂篮，截污挂篮为可拆卸的成品件。截污挂篮应采用具有防腐性能的塑钢材质（带格栅式顶盖），其开孔率不小于60%，椭圆孔长轴长20mm，短轴长15mm，具体做法可参见《预制装配式钢筋混凝土雨水口标准图集（截污挂篮详图）》；
5.其他:详见图纸及规范要求</t>
  </si>
  <si>
    <t>包括但不限于混凝土抹平、养生、砌筑、抹灰、勾缝,井盖、井座安装等全部工作内容。</t>
  </si>
  <si>
    <t>2.11.2</t>
  </si>
  <si>
    <t>040504010002</t>
  </si>
  <si>
    <t>1.环保型雨水口；
2.具体做法详见大样图及15MR105图集3-18页。
3.其他:详见图纸及规范要求</t>
  </si>
  <si>
    <t>2.11.3</t>
  </si>
  <si>
    <t>030801015001</t>
  </si>
  <si>
    <t>穿孔透水管</t>
  </si>
  <si>
    <t>1.材质及规格:穿孔透水管 UPVC De160
2.连接形式:粘接
3.其他:详见图纸及规范要求</t>
  </si>
  <si>
    <t>包括但不限于清扫管材、管道安装、粘接、调直等全部工作内容。</t>
  </si>
  <si>
    <t>2.11.4</t>
  </si>
  <si>
    <t>030801015002</t>
  </si>
  <si>
    <t>HDPE双壁波纹管</t>
  </si>
  <si>
    <t>1.材质及规格:HDPE双壁波纹管、DN200
2.连接形式:承插式胶圈接口
3.铺设深度:达到设计深度
4.管道检验及试验要求:管道闭水试验
5.其他:详见图纸及规范要求</t>
  </si>
  <si>
    <t>包括但不限于清扫管材、切割管、搬运、下管、铺设、对口、套胶圈、闭水试验等全部工作内容。</t>
  </si>
  <si>
    <t>2.11.5</t>
  </si>
  <si>
    <t>040701005001</t>
  </si>
  <si>
    <t>下沉式绿地</t>
  </si>
  <si>
    <t>1.200mm厚蓄水层
2.300mm厚种植土层
3.350mm厚填料层（砂粒径0.5~2mm）
4.反滤土工布（CEF-2102）
5.350mm厚洗净砾石层
6.素土夯实
7.其他:详见图纸及规范要求</t>
  </si>
  <si>
    <t>包括但不限于素土夯实、蓄水层、种植土层、填料层（砂粒径0.5~2mm）、反滤土工布（CEF-2102）、洗净砾石层回填等全部工作内容。</t>
  </si>
  <si>
    <t>2.11.6</t>
  </si>
  <si>
    <t>040204001001</t>
  </si>
  <si>
    <t>透水砖铺装</t>
  </si>
  <si>
    <t>1.60mm厚彩色透水人行道砖
2.30mm厚DM M15干硬性水泥砂浆找平层
3.针刺无纺土工布
4.150mm厚C20透水混凝土
5.150mm厚级配碎石，顶面压实度95%
6.素土夯实，压实系数＞93%
7.其他:详见图纸及规范要求</t>
  </si>
  <si>
    <t>包括但不限于素土夯实、找平、混凝土、级配碎石、透水砖铺装等全部工作内容。</t>
  </si>
  <si>
    <t>2.11.7</t>
  </si>
  <si>
    <t>040204001002</t>
  </si>
  <si>
    <t>植草砖</t>
  </si>
  <si>
    <t>1.400*400植草砖
2.30厚中砂
3.100mm厚6%水泥石粉垫层
4.素土夯实
5.其他:详见图纸及规范要求</t>
  </si>
  <si>
    <t>包括但不限于素土夯实、找平、石粉垫层、中砂、植草砖铺装等全部工作内容。</t>
  </si>
  <si>
    <t>2.11.8</t>
  </si>
  <si>
    <t>060302004001</t>
  </si>
  <si>
    <t>土工布铺设</t>
  </si>
  <si>
    <t>1.透水土工布 CEF-2102
2.其他:详见图纸及规范要求</t>
  </si>
  <si>
    <t>包括但不限于铺设土工布、缝合及锚固土工布等全部工作内容。</t>
  </si>
  <si>
    <t>2.11.9</t>
  </si>
  <si>
    <t>060302004002</t>
  </si>
  <si>
    <t>复合防渗膜</t>
  </si>
  <si>
    <t>1.复合防渗膜 两布一膜
2.材质：HDPE土工膜
3.其他:详见图纸及规范要求</t>
  </si>
  <si>
    <t>包括但不限于定位、测量、裁剪、包覆、固定、检漏、清理现场等全部工作内容。</t>
  </si>
  <si>
    <t>2.11.10</t>
  </si>
  <si>
    <t>010505002001</t>
  </si>
  <si>
    <t>抗震支架</t>
  </si>
  <si>
    <t>2.12.1</t>
  </si>
  <si>
    <t>031301005014</t>
  </si>
  <si>
    <t>1.名称:抗震支架
2.综合考虑各专业管线综合、图纸深化
3.综合考虑高层建筑增加费、暗室增加费及其他增加费
4.其他:详见图纸及规范要求</t>
  </si>
  <si>
    <t>以项为单位计量，工程量按机电安装专业工程进度计算。</t>
  </si>
  <si>
    <t>包括但不限于场内材料运输,定位放样,钻孔,安装膨胀螺栓、安装成套支架,校正、调试等全部工作内容。</t>
  </si>
  <si>
    <t>2.13.1</t>
  </si>
  <si>
    <t>办公室\原材料室、男女更衣间、主副食仓库</t>
  </si>
  <si>
    <t>2.13.1.1</t>
  </si>
  <si>
    <t>030103002001</t>
  </si>
  <si>
    <t>不锈钢右星砧板台</t>
  </si>
  <si>
    <t>1.名称:不锈钢右星砧板台
2.规格:1800*760*800+150
3.其他:详见图纸及规范要求
4.综合考虑高层建筑增加费、暗室增加费及其他增加费</t>
  </si>
  <si>
    <t>包括但不限于场内材料运输、开箱检验、现场就位、固定安装等全部工作内容。</t>
  </si>
  <si>
    <t>2.13.1.2</t>
  </si>
  <si>
    <t>030103002002</t>
  </si>
  <si>
    <t>单洗手星柜</t>
  </si>
  <si>
    <t>1.名称:单洗手星柜
2.规格:500*500*800
3.其他:详见图纸及规范要求
4.综合考虑高层建筑增加费、暗室增加费及其他增加费</t>
  </si>
  <si>
    <t>2.13.2</t>
  </si>
  <si>
    <t>加工区</t>
  </si>
  <si>
    <t>2.13.2.1</t>
  </si>
  <si>
    <t>030103002003</t>
  </si>
  <si>
    <t>双层工作台</t>
  </si>
  <si>
    <t>1.名称:双层工作台
2.规格:1200*650*800
3.其他:详见图纸及规范要求
4.综合考虑高层建筑增加费、暗室增加费及其他增加费</t>
  </si>
  <si>
    <t>2.13.2.2</t>
  </si>
  <si>
    <t>030103002004</t>
  </si>
  <si>
    <t>沥水双层砧板台</t>
  </si>
  <si>
    <t>1.名称:沥水双层砧板台
2.规格:1800*760*800+150
3.其他:详见图纸及规范要求
4.综合考虑高层建筑增加费、暗室增加费及其他增加费</t>
  </si>
  <si>
    <t>2.13.2.3</t>
  </si>
  <si>
    <t>030103002005</t>
  </si>
  <si>
    <t>大单星洗物台</t>
  </si>
  <si>
    <t>1.名称:大单星洗物台
2.规格:1200*760*800+150
3.其他:详见图纸及规范要求
4.综合考虑高层建筑增加费、暗室增加费及其他增加费</t>
  </si>
  <si>
    <t>2.13.2.4</t>
  </si>
  <si>
    <t>030103002006</t>
  </si>
  <si>
    <t>1.名称:大单星洗物台
2.规格:700*800*950
3.其他:详见图纸及规范要求
4.综合考虑高层建筑增加费、暗室增加费及其他增加费</t>
  </si>
  <si>
    <t>2.13.2.5</t>
  </si>
  <si>
    <t>030103002007</t>
  </si>
  <si>
    <t>不锈钢左星砧板台</t>
  </si>
  <si>
    <t>1.名称:不锈钢左星砧板台
2.规格:1800*760*800+150
3.其他:详见图纸及规范要求
4.综合考虑高层建筑增加费、暗室增加费及其他增加费</t>
  </si>
  <si>
    <t>2.13.3</t>
  </si>
  <si>
    <t>烹调区</t>
  </si>
  <si>
    <t>2.13.3.1</t>
  </si>
  <si>
    <t>030103002008</t>
  </si>
  <si>
    <t>台式运水控制箱</t>
  </si>
  <si>
    <t>1.名称:台式运水控制箱
2.规格:617*600*1650
3.其他:详见图纸及规范要求
4.综合考虑高层建筑增加费、暗室增加费及其他增加费</t>
  </si>
  <si>
    <t>包括但不限于场内材料运输、开箱检验、现场就位、固定安装、连接接线、通电测试、单体调试等全部工作内容。</t>
  </si>
  <si>
    <t>2.13.3.2</t>
  </si>
  <si>
    <t>030103002009</t>
  </si>
  <si>
    <t>燃气四头煲仔炉</t>
  </si>
  <si>
    <t>1.名称:燃气四头煲仔炉
2.规格:800*900*940
3.其他:详见图纸及规范要求
4.综合考虑高层建筑增加费、暗室增加费及其他增加费</t>
  </si>
  <si>
    <t>2.13.3.3</t>
  </si>
  <si>
    <t>030103002010</t>
  </si>
  <si>
    <t>中餐燃气炒菜灶Φ500（双炒单尾）</t>
  </si>
  <si>
    <t>1.名称:中餐燃气炒菜灶Φ500（双炒单尾）
2.规格:1100*1200*1200
3.其他:详见图纸及规范要求
4.综合考虑高层建筑增加费、暗室增加费及其他增加费</t>
  </si>
  <si>
    <t>2.13.3.4</t>
  </si>
  <si>
    <t>030103002011</t>
  </si>
  <si>
    <t>不锈钢烟罩侧封板</t>
  </si>
  <si>
    <t>1.名称:不锈钢烟罩侧封板
2.规格:20*800
3.其他:详见图纸及规范要求
4.综合考虑高层建筑增加费、暗室增加费及其他增加费</t>
  </si>
  <si>
    <t>2.13.3.5</t>
  </si>
  <si>
    <t>030103002012</t>
  </si>
  <si>
    <t>不锈钢炉后封板</t>
  </si>
  <si>
    <t>1.名称:不锈钢炉后封板
2.规格:20*1800
3.其他:详见图纸及规范要求
4.综合考虑高层建筑增加费、暗室增加费及其他增加费</t>
  </si>
  <si>
    <t>2.13.3.6</t>
  </si>
  <si>
    <t>030103002013</t>
  </si>
  <si>
    <t>不锈钢烟罩前封板</t>
  </si>
  <si>
    <t>1.名称:不锈钢烟罩前封板
2.规格:20*800
3.其他:详见图纸及规范要求
4.综合考虑高层建筑增加费、暗室增加费及其他增加费</t>
  </si>
  <si>
    <t>2.13.3.7</t>
  </si>
  <si>
    <t>030103002014</t>
  </si>
  <si>
    <t>运水烟罩</t>
  </si>
  <si>
    <t>1.名称:运水烟罩
2.规格:10700*1600*500
3.其他:详见图纸及规范要求
4.综合考虑高层建筑增加费、暗室增加费及其他增加费</t>
  </si>
  <si>
    <t>2.13.3.8</t>
  </si>
  <si>
    <t>030103002015</t>
  </si>
  <si>
    <t>单通荷台柜</t>
  </si>
  <si>
    <t>1.名称:单通荷台柜
2.规格:1500*760*800
3.其他:详见图纸及规范要求
4.综合考虑高层建筑增加费、暗室增加费及其他增加费</t>
  </si>
  <si>
    <t>2.13.3.9</t>
  </si>
  <si>
    <t>030103002016</t>
  </si>
  <si>
    <t>1.名称:单洗手星柜
2.规格:500*450*800+150
3.其他:详见图纸及规范要求
4.综合考虑高层建筑增加费、暗室增加费及其他增加费</t>
  </si>
  <si>
    <t>2.13.4</t>
  </si>
  <si>
    <t>预进间、备餐间、餐厅</t>
  </si>
  <si>
    <t>2.13.4.1</t>
  </si>
  <si>
    <t>030103002017</t>
  </si>
  <si>
    <t>单星洗物盆台</t>
  </si>
  <si>
    <t>1.名称:单星洗物盆台
2.规格:700*760*800
3.其他:详见图纸及规范要求
4.综合考虑高层建筑增加费、暗室增加费及其他增加费</t>
  </si>
  <si>
    <t>2.13.4.2</t>
  </si>
  <si>
    <t>030103002018</t>
  </si>
  <si>
    <t>2.13.4.3</t>
  </si>
  <si>
    <t>030103002019</t>
  </si>
  <si>
    <t>干手器</t>
  </si>
  <si>
    <t>1.名称:干手器
2.规格:250*165*470
3.其他:详见图纸及规范要求
4.综合考虑高层建筑增加费、暗室增加费及其他增加费</t>
  </si>
  <si>
    <t>2.13.4.4</t>
  </si>
  <si>
    <t>030103002020</t>
  </si>
  <si>
    <t>1.名称:单洗手星柜
2.规格:400*600*850
3.其他:详见图纸及规范要求
4.综合考虑高层建筑增加费、暗室增加费及其他增加费</t>
  </si>
  <si>
    <t>2.13.4.5</t>
  </si>
  <si>
    <t>030103002021</t>
  </si>
  <si>
    <t>不锈钢洗手槽台</t>
  </si>
  <si>
    <t>1.名称:不锈钢洗手槽台
2.规格:3000*500*800+150
3.其他:详见图纸及规范要求
4.综合考虑高层建筑增加费、暗室增加费及其他增加费</t>
  </si>
  <si>
    <t>2.13.5</t>
  </si>
  <si>
    <t>配套设备</t>
  </si>
  <si>
    <t>2.13.5.1</t>
  </si>
  <si>
    <t>030103002022</t>
  </si>
  <si>
    <t>灭蝇灯</t>
  </si>
  <si>
    <t>1.名称:灭蝇灯
2.规格:16W
3.其他:详见图纸及规范要求
4.综合考虑高层建筑增加费、暗室增加费及其他增加费</t>
  </si>
  <si>
    <t>2.13.5.2</t>
  </si>
  <si>
    <t>030103002023</t>
  </si>
  <si>
    <t>不锈钢防鼠板</t>
  </si>
  <si>
    <t>1.名称:不锈钢防鼠板
2.规格:1500*500
3.其他:详见图纸及规范要求
4.综合考虑高层建筑增加费、暗室增加费及其他增加费</t>
  </si>
  <si>
    <t>2.13.5.3</t>
  </si>
  <si>
    <t>030108001031</t>
  </si>
  <si>
    <t>风幕机</t>
  </si>
  <si>
    <t>1.名称:风幕机
2.规格:1500W
3.其他:详见图纸及规范要求
4.综合考虑高层建筑增加费、暗室增加费及其他增加费</t>
  </si>
  <si>
    <t>2.13.5.4</t>
  </si>
  <si>
    <t>030413007001</t>
  </si>
  <si>
    <t>紫外线消毒灯</t>
  </si>
  <si>
    <t>1.名称:紫外线消毒灯
2.型号:1200*250
3.其他:详见图纸及规范要求
4.综合考虑高层建筑增加费、暗室增加费及其他增加费</t>
  </si>
  <si>
    <t>2.13.5.5</t>
  </si>
  <si>
    <t>030103002024</t>
  </si>
  <si>
    <t>2.13.5.6</t>
  </si>
  <si>
    <t>030108001032</t>
  </si>
  <si>
    <t>2.13.5.7</t>
  </si>
  <si>
    <t>030103002025</t>
  </si>
  <si>
    <t>2.13.5.8</t>
  </si>
  <si>
    <t>031003014003</t>
  </si>
  <si>
    <t>洗地龙头</t>
  </si>
  <si>
    <t>1.名称:洗地龙头
2.其他:详见图纸及规范要求
3.综合考虑高层建筑增加费、暗室增加费及其他增加费</t>
  </si>
  <si>
    <t>2.13.6</t>
  </si>
  <si>
    <t>厨房2</t>
  </si>
  <si>
    <t>2.13.6.1</t>
  </si>
  <si>
    <t>030103002026</t>
  </si>
  <si>
    <t>2.13.6.2</t>
  </si>
  <si>
    <t>030103002027</t>
  </si>
  <si>
    <t>2.13.6.3</t>
  </si>
  <si>
    <t>030103002028</t>
  </si>
  <si>
    <t>1.名称:双层工作台
2.规格:1800*760*800
3.其他:详见图纸及规范要求
4.综合考虑高层建筑增加费、暗室增加费及其他增加费</t>
  </si>
  <si>
    <t>2.13.6.4</t>
  </si>
  <si>
    <t>030103002029</t>
  </si>
  <si>
    <t>炊用燃气大锅灶（双头Φ900）</t>
  </si>
  <si>
    <t>1.名称:炊用燃气大锅灶（双头Φ900）
2.规格:1100*1500*800
3.其他:详见图纸及规范要求
4.综合考虑高层建筑增加费、暗室增加费及其他增加费</t>
  </si>
  <si>
    <t>2.13.6.5</t>
  </si>
  <si>
    <t>030103002030</t>
  </si>
  <si>
    <t>不锈钢拼台</t>
  </si>
  <si>
    <t>1.名称:不锈钢拼台
2.规格:300*1200*800
3.其他:详见图纸及规范要求
4.综合考虑高层建筑增加费、暗室增加费及其他增加费</t>
  </si>
  <si>
    <t>2.13.6.6</t>
  </si>
  <si>
    <t>030103002031</t>
  </si>
  <si>
    <t>2.13.6.7</t>
  </si>
  <si>
    <t>030103002032</t>
  </si>
  <si>
    <t>2.13.6.8</t>
  </si>
  <si>
    <t>030103002033</t>
  </si>
  <si>
    <t>2.13.6.9</t>
  </si>
  <si>
    <t>030103002034</t>
  </si>
  <si>
    <t>2.13.6.10</t>
  </si>
  <si>
    <t>030103002035</t>
  </si>
  <si>
    <t>不锈钢中星砧板台</t>
  </si>
  <si>
    <t>1.名称:不锈钢中星砧板台
2.规格:1800*760*800+150
3.其他:详见图纸及规范要求
4.综合考虑高层建筑增加费、暗室增加费及其他增加费</t>
  </si>
  <si>
    <t>2.13.6.11</t>
  </si>
  <si>
    <t>030413007002</t>
  </si>
  <si>
    <t>2.13.6.12</t>
  </si>
  <si>
    <t>030413002024</t>
  </si>
  <si>
    <t>2.13.6.13</t>
  </si>
  <si>
    <t>030108001033</t>
  </si>
  <si>
    <t>2.13.6.14</t>
  </si>
  <si>
    <t>030103002036</t>
  </si>
  <si>
    <t>2.13.6.15</t>
  </si>
  <si>
    <t>031003014004</t>
  </si>
  <si>
    <t>总价措施项目清单与计价表（一）</t>
  </si>
  <si>
    <t>工程名称: 地上装饰装修工程</t>
  </si>
  <si>
    <t>计算基础</t>
  </si>
  <si>
    <t>费率(%)</t>
  </si>
  <si>
    <t>不含税金额（元）</t>
  </si>
  <si>
    <t>分部分项工程费的人工费和机械费</t>
  </si>
  <si>
    <t>/</t>
  </si>
  <si>
    <t>合价包干</t>
  </si>
  <si>
    <t>2</t>
  </si>
  <si>
    <t>3</t>
  </si>
  <si>
    <t>4</t>
  </si>
  <si>
    <t>合价包干、非竞争性报价</t>
  </si>
  <si>
    <t>合   计</t>
  </si>
  <si>
    <t>工程名称: 地下装饰装修工程</t>
  </si>
  <si>
    <t>工程名称: 绿化工程</t>
  </si>
  <si>
    <t>工程名称: 门卫工程</t>
  </si>
  <si>
    <t>工程名称: 电气工程</t>
  </si>
  <si>
    <t>工程名称: 弱电工程</t>
  </si>
  <si>
    <t>分部分项人工费+分部分项机具费</t>
  </si>
  <si>
    <t>工程名称: 通风空调工程</t>
  </si>
  <si>
    <t>工程名称: 给排水工程</t>
  </si>
  <si>
    <t>工程名称: 消防工程</t>
  </si>
  <si>
    <t>工程名称: 室外安装工程</t>
  </si>
  <si>
    <t>工程名称: 燃气工程</t>
  </si>
  <si>
    <t>工程名称: 电梯工程</t>
  </si>
  <si>
    <t>工程名称: 充电桩工程</t>
  </si>
  <si>
    <t>工程名称: 人防安装工程</t>
  </si>
  <si>
    <t>工程名称: 海绵城市工程</t>
  </si>
  <si>
    <t>工程名称: 抗震支架工程</t>
  </si>
  <si>
    <t>工程名称: 厨房工程</t>
  </si>
  <si>
    <t>总价措施项目清单与计价表（二）</t>
  </si>
  <si>
    <t>支架安拆</t>
  </si>
  <si>
    <t>1．搭设方式：以施工组织设计方案为准
2．搭设高度：综合考虑 
3.其他：按设计图纸和要求综合考虑</t>
  </si>
  <si>
    <t>垂直运输</t>
  </si>
  <si>
    <t>1.其他:按设计图纸、技术需求书及施工规范要求综合考虑
2.完成本清单项目所需的一切相关工作</t>
  </si>
  <si>
    <t>暗室增加费</t>
  </si>
  <si>
    <t>三</t>
  </si>
  <si>
    <t>四</t>
  </si>
  <si>
    <t>五</t>
  </si>
  <si>
    <t>031301017001</t>
  </si>
  <si>
    <t>脚手架搭拆费</t>
  </si>
  <si>
    <t>六</t>
  </si>
  <si>
    <t>031301017002</t>
  </si>
  <si>
    <t>七</t>
  </si>
  <si>
    <t>031301017003</t>
  </si>
  <si>
    <t>八</t>
  </si>
  <si>
    <t>031301017004</t>
  </si>
  <si>
    <t>九</t>
  </si>
  <si>
    <t>031401001001</t>
  </si>
  <si>
    <t>十</t>
  </si>
  <si>
    <t>031301017007</t>
  </si>
  <si>
    <t>十一</t>
  </si>
  <si>
    <t>031301017008</t>
  </si>
  <si>
    <t>十二</t>
  </si>
  <si>
    <t>031301017009</t>
  </si>
  <si>
    <t>十三</t>
  </si>
  <si>
    <t>031301017010</t>
  </si>
  <si>
    <t>特征描述</t>
  </si>
  <si>
    <t>建筑垃圾处置企业(单位)收取的消纳费</t>
  </si>
  <si>
    <t>以立方米为单位计量，按设计外运土石方且在合法消纳场消纳工程量计量。</t>
  </si>
  <si>
    <t>包含与广州市合法建筑废弃物处置消纳场签订合同，消纳土石方的一切工作内容。</t>
  </si>
  <si>
    <r>
      <rPr>
        <b/>
        <sz val="10"/>
        <color rgb="FF000000"/>
        <rFont val="宋体"/>
        <charset val="134"/>
        <scheme val="minor"/>
      </rPr>
      <t>合</t>
    </r>
    <r>
      <rPr>
        <b/>
        <sz val="10"/>
        <color rgb="FF000000"/>
        <rFont val="宋体"/>
        <charset val="134"/>
      </rPr>
      <t xml:space="preserve">   </t>
    </r>
    <r>
      <rPr>
        <b/>
        <sz val="10"/>
        <color rgb="FF000000"/>
        <rFont val="宋体"/>
        <charset val="134"/>
      </rPr>
      <t>计</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</si>
</sst>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s>
  <fonts count="67">
    <font>
      <sz val="11"/>
      <color indexed="8"/>
      <name val="宋体"/>
      <charset val="134"/>
      <scheme val="minor"/>
    </font>
    <font>
      <b/>
      <sz val="14"/>
      <color rgb="FF000000"/>
      <name val="宋体"/>
      <charset val="134"/>
      <scheme val="minor"/>
    </font>
    <font>
      <sz val="10"/>
      <color rgb="FF000000"/>
      <name val="宋体"/>
      <charset val="134"/>
    </font>
    <font>
      <sz val="10"/>
      <color rgb="FF000000"/>
      <name val="宋体"/>
      <charset val="134"/>
      <scheme val="minor"/>
    </font>
    <font>
      <b/>
      <sz val="10"/>
      <color rgb="FF000000"/>
      <name val="宋体"/>
      <charset val="134"/>
      <scheme val="minor"/>
    </font>
    <font>
      <b/>
      <sz val="10"/>
      <color rgb="FF000000"/>
      <name val="SimSun"/>
      <charset val="134"/>
    </font>
    <font>
      <sz val="11"/>
      <name val="宋体"/>
      <charset val="134"/>
      <scheme val="minor"/>
    </font>
    <font>
      <sz val="10"/>
      <name val="宋体"/>
      <charset val="134"/>
      <scheme val="minor"/>
    </font>
    <font>
      <b/>
      <sz val="11"/>
      <name val="宋体"/>
      <charset val="134"/>
      <scheme val="minor"/>
    </font>
    <font>
      <strike/>
      <sz val="11"/>
      <name val="宋体"/>
      <charset val="134"/>
      <scheme val="minor"/>
    </font>
    <font>
      <strike/>
      <sz val="11"/>
      <name val="宋体"/>
      <charset val="134"/>
    </font>
    <font>
      <sz val="11"/>
      <name val="宋体"/>
      <charset val="134"/>
    </font>
    <font>
      <b/>
      <sz val="11"/>
      <name val="宋体"/>
      <charset val="134"/>
    </font>
    <font>
      <sz val="9"/>
      <name val="宋体"/>
      <charset val="134"/>
      <scheme val="minor"/>
    </font>
    <font>
      <b/>
      <sz val="16"/>
      <color rgb="FF000000"/>
      <name val="宋体"/>
      <charset val="134"/>
    </font>
    <font>
      <b/>
      <sz val="16"/>
      <name val="宋体"/>
      <charset val="134"/>
    </font>
    <font>
      <b/>
      <sz val="9"/>
      <name val="宋体"/>
      <charset val="134"/>
    </font>
    <font>
      <b/>
      <sz val="10"/>
      <name val="宋体"/>
      <charset val="134"/>
    </font>
    <font>
      <sz val="9"/>
      <color rgb="FF000000"/>
      <name val="宋体"/>
      <charset val="134"/>
    </font>
    <font>
      <b/>
      <sz val="10"/>
      <color rgb="FF000000"/>
      <name val="宋体"/>
      <charset val="134"/>
    </font>
    <font>
      <b/>
      <sz val="9"/>
      <color rgb="FF000000"/>
      <name val="宋体"/>
      <charset val="134"/>
    </font>
    <font>
      <sz val="10"/>
      <name val="宋体"/>
      <charset val="134"/>
    </font>
    <font>
      <sz val="9"/>
      <name val="宋体"/>
      <charset val="134"/>
    </font>
    <font>
      <b/>
      <sz val="9"/>
      <color rgb="FF000000"/>
      <name val="宋体"/>
      <charset val="134"/>
      <scheme val="minor"/>
    </font>
    <font>
      <sz val="9"/>
      <color rgb="FF000000"/>
      <name val="宋体"/>
      <charset val="134"/>
      <scheme val="minor"/>
    </font>
    <font>
      <b/>
      <sz val="11"/>
      <color indexed="8"/>
      <name val="宋体"/>
      <charset val="134"/>
    </font>
    <font>
      <b/>
      <sz val="14"/>
      <color rgb="FF000000"/>
      <name val="宋体"/>
      <charset val="134"/>
    </font>
    <font>
      <sz val="14"/>
      <name val="宋体"/>
      <charset val="134"/>
    </font>
    <font>
      <sz val="10"/>
      <name val="微软雅黑"/>
      <charset val="134"/>
    </font>
    <font>
      <b/>
      <sz val="10"/>
      <name val="SimSun"/>
      <charset val="134"/>
    </font>
    <font>
      <sz val="9"/>
      <name val="SimSun"/>
      <charset val="134"/>
    </font>
    <font>
      <sz val="9"/>
      <color rgb="FF000000"/>
      <name val="SimSun"/>
      <charset val="134"/>
    </font>
    <font>
      <sz val="11"/>
      <name val="SimSun"/>
      <charset val="134"/>
    </font>
    <font>
      <b/>
      <sz val="22"/>
      <name val="宋体"/>
      <charset val="134"/>
    </font>
    <font>
      <b/>
      <sz val="9"/>
      <name val="SimSun"/>
      <charset val="134"/>
    </font>
    <font>
      <b/>
      <sz val="9"/>
      <color rgb="FF000000"/>
      <name val="SimSun"/>
      <charset val="134"/>
    </font>
    <font>
      <sz val="10"/>
      <name val="SimSun"/>
      <charset val="134"/>
    </font>
    <font>
      <sz val="10"/>
      <color rgb="FF000000"/>
      <name val="SimSun"/>
      <charset val="134"/>
    </font>
    <font>
      <b/>
      <sz val="9"/>
      <color indexed="8"/>
      <name val="宋体"/>
      <charset val="134"/>
    </font>
    <font>
      <sz val="9"/>
      <color indexed="8"/>
      <name val="宋体"/>
      <charset val="134"/>
    </font>
    <font>
      <b/>
      <sz val="11"/>
      <color indexed="8"/>
      <name val="宋体"/>
      <charset val="134"/>
      <scheme val="minor"/>
    </font>
    <font>
      <b/>
      <sz val="16"/>
      <name val="SimSun"/>
      <charset val="134"/>
    </font>
    <font>
      <sz val="11"/>
      <color indexed="8"/>
      <name val="宋体"/>
      <charset val="134"/>
    </font>
    <font>
      <b/>
      <sz val="18"/>
      <name val="宋体"/>
      <charset val="134"/>
    </font>
    <font>
      <b/>
      <sz val="10"/>
      <name val="宋体"/>
      <charset val="134"/>
      <scheme val="minor"/>
    </font>
    <font>
      <b/>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46" fillId="0" borderId="0" applyFont="0" applyFill="0" applyBorder="0" applyAlignment="0" applyProtection="0">
      <alignment vertical="center"/>
    </xf>
    <xf numFmtId="0" fontId="47" fillId="3" borderId="0" applyNumberFormat="0" applyBorder="0" applyAlignment="0" applyProtection="0">
      <alignment vertical="center"/>
    </xf>
    <xf numFmtId="0" fontId="48" fillId="4" borderId="17" applyNumberFormat="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47" fillId="5" borderId="0" applyNumberFormat="0" applyBorder="0" applyAlignment="0" applyProtection="0">
      <alignment vertical="center"/>
    </xf>
    <xf numFmtId="0" fontId="49" fillId="6" borderId="0" applyNumberFormat="0" applyBorder="0" applyAlignment="0" applyProtection="0">
      <alignment vertical="center"/>
    </xf>
    <xf numFmtId="43" fontId="46" fillId="0" borderId="0" applyFont="0" applyFill="0" applyBorder="0" applyAlignment="0" applyProtection="0">
      <alignment vertical="center"/>
    </xf>
    <xf numFmtId="0" fontId="50" fillId="7" borderId="0" applyNumberFormat="0" applyBorder="0" applyAlignment="0" applyProtection="0">
      <alignment vertical="center"/>
    </xf>
    <xf numFmtId="0" fontId="51" fillId="0" borderId="0" applyNumberFormat="0" applyFill="0" applyBorder="0" applyAlignment="0" applyProtection="0">
      <alignment vertical="center"/>
    </xf>
    <xf numFmtId="9" fontId="46" fillId="0" borderId="0" applyFont="0" applyFill="0" applyBorder="0" applyAlignment="0" applyProtection="0">
      <alignment vertical="center"/>
    </xf>
    <xf numFmtId="0" fontId="52" fillId="0" borderId="0" applyNumberFormat="0" applyFill="0" applyBorder="0" applyAlignment="0" applyProtection="0">
      <alignment vertical="center"/>
    </xf>
    <xf numFmtId="0" fontId="46" fillId="8" borderId="18" applyNumberFormat="0" applyFont="0" applyAlignment="0" applyProtection="0">
      <alignment vertical="center"/>
    </xf>
    <xf numFmtId="0" fontId="50" fillId="9"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9" applyNumberFormat="0" applyFill="0" applyAlignment="0" applyProtection="0">
      <alignment vertical="center"/>
    </xf>
    <xf numFmtId="0" fontId="58" fillId="0" borderId="19" applyNumberFormat="0" applyFill="0" applyAlignment="0" applyProtection="0">
      <alignment vertical="center"/>
    </xf>
    <xf numFmtId="0" fontId="50" fillId="10" borderId="0" applyNumberFormat="0" applyBorder="0" applyAlignment="0" applyProtection="0">
      <alignment vertical="center"/>
    </xf>
    <xf numFmtId="0" fontId="53" fillId="0" borderId="20" applyNumberFormat="0" applyFill="0" applyAlignment="0" applyProtection="0">
      <alignment vertical="center"/>
    </xf>
    <xf numFmtId="0" fontId="50" fillId="11" borderId="0" applyNumberFormat="0" applyBorder="0" applyAlignment="0" applyProtection="0">
      <alignment vertical="center"/>
    </xf>
    <xf numFmtId="0" fontId="59" fillId="12" borderId="21" applyNumberFormat="0" applyAlignment="0" applyProtection="0">
      <alignment vertical="center"/>
    </xf>
    <xf numFmtId="0" fontId="60" fillId="12" borderId="17" applyNumberFormat="0" applyAlignment="0" applyProtection="0">
      <alignment vertical="center"/>
    </xf>
    <xf numFmtId="0" fontId="61" fillId="13" borderId="22" applyNumberFormat="0" applyAlignment="0" applyProtection="0">
      <alignment vertical="center"/>
    </xf>
    <xf numFmtId="0" fontId="47" fillId="14" borderId="0" applyNumberFormat="0" applyBorder="0" applyAlignment="0" applyProtection="0">
      <alignment vertical="center"/>
    </xf>
    <xf numFmtId="0" fontId="50" fillId="15" borderId="0" applyNumberFormat="0" applyBorder="0" applyAlignment="0" applyProtection="0">
      <alignment vertical="center"/>
    </xf>
    <xf numFmtId="0" fontId="62" fillId="0" borderId="23" applyNumberFormat="0" applyFill="0" applyAlignment="0" applyProtection="0">
      <alignment vertical="center"/>
    </xf>
    <xf numFmtId="0" fontId="63" fillId="0" borderId="24" applyNumberFormat="0" applyFill="0" applyAlignment="0" applyProtection="0">
      <alignment vertical="center"/>
    </xf>
    <xf numFmtId="0" fontId="64" fillId="16" borderId="0" applyNumberFormat="0" applyBorder="0" applyAlignment="0" applyProtection="0">
      <alignment vertical="center"/>
    </xf>
    <xf numFmtId="0" fontId="65" fillId="17" borderId="0" applyNumberFormat="0" applyBorder="0" applyAlignment="0" applyProtection="0">
      <alignment vertical="center"/>
    </xf>
    <xf numFmtId="0" fontId="47" fillId="18" borderId="0" applyNumberFormat="0" applyBorder="0" applyAlignment="0" applyProtection="0">
      <alignment vertical="center"/>
    </xf>
    <xf numFmtId="0" fontId="50"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50" fillId="28" borderId="0" applyNumberFormat="0" applyBorder="0" applyAlignment="0" applyProtection="0">
      <alignment vertical="center"/>
    </xf>
    <xf numFmtId="0" fontId="47"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7" fillId="32" borderId="0" applyNumberFormat="0" applyBorder="0" applyAlignment="0" applyProtection="0">
      <alignment vertical="center"/>
    </xf>
    <xf numFmtId="0" fontId="46" fillId="0" borderId="0"/>
    <xf numFmtId="0" fontId="50" fillId="33" borderId="0" applyNumberFormat="0" applyBorder="0" applyAlignment="0" applyProtection="0">
      <alignment vertical="center"/>
    </xf>
    <xf numFmtId="0" fontId="66" fillId="0" borderId="0"/>
    <xf numFmtId="0" fontId="46" fillId="0" borderId="0">
      <alignment vertical="center"/>
    </xf>
    <xf numFmtId="0" fontId="46" fillId="0" borderId="0">
      <alignment vertical="center"/>
    </xf>
  </cellStyleXfs>
  <cellXfs count="374">
    <xf numFmtId="0" fontId="0" fillId="0" borderId="0" xfId="0">
      <alignment vertical="center"/>
    </xf>
    <xf numFmtId="49" fontId="1"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176" fontId="3" fillId="0" borderId="0" xfId="0" applyNumberFormat="1" applyFont="1" applyFill="1" applyAlignment="1">
      <alignment horizontal="righ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2" xfId="0" applyNumberFormat="1" applyFont="1" applyFill="1" applyBorder="1" applyAlignment="1">
      <alignment horizontal="left" vertical="center" wrapText="1"/>
    </xf>
    <xf numFmtId="2"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6" fillId="0" borderId="0" xfId="0" applyNumberFormat="1" applyFont="1" applyFill="1" applyBorder="1" applyAlignment="1">
      <alignment vertical="center"/>
    </xf>
    <xf numFmtId="0" fontId="7"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2" fillId="0" borderId="0" xfId="0" applyNumberFormat="1" applyFont="1" applyFill="1" applyBorder="1" applyAlignment="1">
      <alignment vertical="center"/>
    </xf>
    <xf numFmtId="0" fontId="6" fillId="0"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178" fontId="7"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0" fontId="0" fillId="0" borderId="0" xfId="0" applyNumberFormat="1" applyFill="1" applyBorder="1" applyAlignment="1">
      <alignment vertical="center"/>
    </xf>
    <xf numFmtId="49" fontId="14"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49" fontId="16" fillId="0" borderId="0" xfId="0" applyNumberFormat="1" applyFont="1" applyAlignment="1">
      <alignment horizontal="left" vertical="center" wrapText="1"/>
    </xf>
    <xf numFmtId="177" fontId="15" fillId="0" borderId="0" xfId="0" applyNumberFormat="1" applyFont="1" applyAlignment="1">
      <alignment horizontal="center" vertical="center" wrapText="1"/>
    </xf>
    <xf numFmtId="178" fontId="17" fillId="0" borderId="0" xfId="0" applyNumberFormat="1" applyFont="1" applyAlignment="1">
      <alignment horizontal="center" vertical="center" wrapText="1"/>
    </xf>
    <xf numFmtId="178" fontId="15" fillId="0" borderId="0" xfId="0" applyNumberFormat="1" applyFont="1" applyAlignment="1">
      <alignment horizontal="center" vertical="center" wrapText="1"/>
    </xf>
    <xf numFmtId="176" fontId="2" fillId="0" borderId="0" xfId="0" applyNumberFormat="1" applyFont="1" applyAlignment="1">
      <alignment horizontal="left" vertical="center"/>
    </xf>
    <xf numFmtId="176" fontId="18" fillId="0" borderId="0" xfId="0" applyNumberFormat="1" applyFont="1" applyAlignment="1">
      <alignment horizontal="left"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17" fillId="0" borderId="3" xfId="0" applyFont="1" applyBorder="1" applyAlignment="1">
      <alignment horizontal="center" vertical="center" wrapText="1"/>
    </xf>
    <xf numFmtId="0" fontId="16" fillId="0" borderId="3" xfId="0" applyFont="1" applyBorder="1" applyAlignment="1">
      <alignment horizontal="center" vertical="center" wrapText="1"/>
    </xf>
    <xf numFmtId="177" fontId="17" fillId="0" borderId="3" xfId="0" applyNumberFormat="1" applyFont="1" applyBorder="1" applyAlignment="1">
      <alignment horizontal="center" vertical="center" wrapText="1"/>
    </xf>
    <xf numFmtId="178" fontId="17" fillId="0" borderId="3" xfId="0" applyNumberFormat="1" applyFont="1" applyBorder="1" applyAlignment="1">
      <alignment horizontal="center"/>
    </xf>
    <xf numFmtId="178" fontId="17" fillId="0" borderId="3" xfId="0" applyNumberFormat="1" applyFont="1" applyBorder="1" applyAlignment="1">
      <alignment horizontal="center" vertical="center"/>
    </xf>
    <xf numFmtId="0" fontId="17" fillId="0" borderId="4" xfId="0" applyFont="1" applyBorder="1" applyAlignment="1">
      <alignment horizontal="center" vertical="center" wrapText="1"/>
    </xf>
    <xf numFmtId="0" fontId="16" fillId="0" borderId="4" xfId="0" applyFont="1" applyBorder="1" applyAlignment="1">
      <alignment horizontal="center" vertical="center" wrapText="1"/>
    </xf>
    <xf numFmtId="177" fontId="17" fillId="0" borderId="4" xfId="0" applyNumberFormat="1" applyFont="1" applyBorder="1" applyAlignment="1">
      <alignment horizontal="center" vertical="center" wrapText="1"/>
    </xf>
    <xf numFmtId="178" fontId="17" fillId="0" borderId="4"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2" fontId="19" fillId="0" borderId="1" xfId="0" applyNumberFormat="1" applyFont="1" applyBorder="1" applyAlignment="1">
      <alignment horizontal="center" vertical="center" shrinkToFit="1"/>
    </xf>
    <xf numFmtId="177" fontId="19"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xf>
    <xf numFmtId="178" fontId="17" fillId="0" borderId="1" xfId="0" applyNumberFormat="1" applyFont="1" applyBorder="1" applyAlignment="1">
      <alignment horizontal="center" vertical="center"/>
    </xf>
    <xf numFmtId="0" fontId="21" fillId="0" borderId="1" xfId="50" applyFont="1" applyBorder="1" applyAlignment="1">
      <alignment horizontal="center" vertical="center" wrapText="1"/>
    </xf>
    <xf numFmtId="0" fontId="21" fillId="2" borderId="1" xfId="0" applyFont="1" applyFill="1" applyBorder="1" applyAlignment="1">
      <alignment horizontal="center" vertical="center" wrapText="1"/>
    </xf>
    <xf numFmtId="0" fontId="18" fillId="0" borderId="3" xfId="0" applyFont="1" applyFill="1" applyBorder="1" applyAlignment="1">
      <alignment horizontal="left" vertical="center" wrapText="1"/>
    </xf>
    <xf numFmtId="177" fontId="21"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2" fillId="0" borderId="5" xfId="50" applyFont="1" applyFill="1" applyBorder="1" applyAlignment="1">
      <alignment horizontal="left"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177"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0" fontId="21" fillId="0" borderId="1" xfId="5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3"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6" fillId="0" borderId="6" xfId="0" applyFont="1" applyBorder="1" applyAlignment="1">
      <alignment horizontal="center" vertical="center"/>
    </xf>
    <xf numFmtId="0" fontId="13" fillId="0" borderId="6" xfId="0" applyFont="1" applyBorder="1" applyAlignment="1">
      <alignment horizontal="center" vertical="center"/>
    </xf>
    <xf numFmtId="177" fontId="6" fillId="0" borderId="6" xfId="0" applyNumberFormat="1" applyFont="1" applyBorder="1" applyAlignment="1">
      <alignment horizontal="center" vertical="center"/>
    </xf>
    <xf numFmtId="178" fontId="7" fillId="0" borderId="6" xfId="0" applyNumberFormat="1" applyFont="1"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177" fontId="6" fillId="0" borderId="0" xfId="0" applyNumberFormat="1" applyFont="1" applyAlignment="1">
      <alignment horizontal="center" vertical="center"/>
    </xf>
    <xf numFmtId="178" fontId="7" fillId="0" borderId="0" xfId="0" applyNumberFormat="1" applyFont="1" applyAlignment="1">
      <alignment horizontal="center" vertical="center"/>
    </xf>
    <xf numFmtId="178" fontId="6" fillId="0" borderId="0" xfId="0" applyNumberFormat="1" applyFont="1" applyAlignment="1">
      <alignment horizontal="center" vertical="center"/>
    </xf>
    <xf numFmtId="0" fontId="12" fillId="0" borderId="0" xfId="0" applyFont="1" applyFill="1">
      <alignment vertical="center"/>
    </xf>
    <xf numFmtId="0" fontId="11" fillId="0" borderId="0" xfId="0" applyFont="1" applyFill="1">
      <alignment vertical="center"/>
    </xf>
    <xf numFmtId="0" fontId="11" fillId="0" borderId="0" xfId="0" applyNumberFormat="1" applyFont="1" applyFill="1" applyAlignment="1">
      <alignment vertical="center"/>
    </xf>
    <xf numFmtId="0" fontId="25" fillId="0" borderId="0" xfId="0" applyFont="1" applyFill="1">
      <alignment vertical="center"/>
    </xf>
    <xf numFmtId="0" fontId="6" fillId="0" borderId="0" xfId="0" applyFont="1">
      <alignment vertical="center"/>
    </xf>
    <xf numFmtId="0" fontId="0" fillId="0" borderId="0" xfId="0" applyNumberFormat="1" applyFill="1" applyBorder="1" applyAlignment="1">
      <alignment horizontal="center" vertical="center"/>
    </xf>
    <xf numFmtId="176" fontId="0" fillId="0" borderId="0" xfId="0" applyNumberFormat="1" applyFill="1" applyBorder="1" applyAlignment="1">
      <alignment horizontal="center" vertical="center"/>
    </xf>
    <xf numFmtId="49" fontId="26" fillId="0" borderId="0" xfId="0" applyNumberFormat="1" applyFont="1" applyAlignment="1">
      <alignment horizontal="center" vertical="center" wrapText="1"/>
    </xf>
    <xf numFmtId="0" fontId="27" fillId="0" borderId="0" xfId="0" applyFont="1" applyAlignment="1">
      <alignment horizontal="center"/>
    </xf>
    <xf numFmtId="176" fontId="27" fillId="0" borderId="0" xfId="0" applyNumberFormat="1" applyFont="1" applyFill="1" applyAlignment="1">
      <alignment horizontal="center"/>
    </xf>
    <xf numFmtId="0" fontId="2" fillId="0" borderId="0" xfId="0" applyNumberFormat="1" applyFont="1" applyAlignment="1">
      <alignment horizontal="left" vertical="center" wrapText="1"/>
    </xf>
    <xf numFmtId="0" fontId="28" fillId="0" borderId="0" xfId="0" applyFont="1" applyAlignment="1">
      <alignment horizontal="center" vertical="center"/>
    </xf>
    <xf numFmtId="178" fontId="21" fillId="0" borderId="0" xfId="0" applyNumberFormat="1" applyFont="1" applyAlignment="1">
      <alignment horizontal="center" vertical="center" wrapText="1"/>
    </xf>
    <xf numFmtId="0" fontId="21" fillId="0" borderId="0" xfId="0" applyFont="1" applyAlignment="1">
      <alignment horizontal="center" vertical="center" wrapText="1"/>
    </xf>
    <xf numFmtId="0" fontId="29"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178" fontId="21" fillId="0" borderId="2" xfId="0" applyNumberFormat="1" applyFont="1" applyBorder="1" applyAlignment="1">
      <alignment horizontal="center" vertical="center"/>
    </xf>
    <xf numFmtId="176" fontId="21" fillId="0" borderId="2" xfId="0" applyNumberFormat="1" applyFont="1" applyFill="1" applyBorder="1" applyAlignment="1">
      <alignment horizontal="center" vertical="center"/>
    </xf>
    <xf numFmtId="0" fontId="21"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0" fontId="28" fillId="0" borderId="1" xfId="0" applyFont="1" applyBorder="1" applyAlignment="1">
      <alignment horizontal="center" vertical="center"/>
    </xf>
    <xf numFmtId="178" fontId="17" fillId="0" borderId="2" xfId="0" applyNumberFormat="1" applyFont="1" applyBorder="1" applyAlignment="1">
      <alignment horizontal="center" vertical="center"/>
    </xf>
    <xf numFmtId="0" fontId="17" fillId="0" borderId="1" xfId="0" applyFont="1" applyBorder="1" applyAlignment="1">
      <alignment horizontal="center" wrapText="1"/>
    </xf>
    <xf numFmtId="176" fontId="27" fillId="0" borderId="0" xfId="0" applyNumberFormat="1" applyFont="1" applyAlignment="1">
      <alignment horizontal="center"/>
    </xf>
    <xf numFmtId="49" fontId="21" fillId="0" borderId="1" xfId="0" applyNumberFormat="1" applyFont="1" applyBorder="1" applyAlignment="1">
      <alignment horizontal="center" vertical="center" wrapText="1"/>
    </xf>
    <xf numFmtId="176" fontId="21" fillId="0" borderId="1" xfId="50" applyNumberFormat="1" applyFont="1" applyBorder="1" applyAlignment="1">
      <alignment horizontal="center" vertical="center" wrapText="1"/>
    </xf>
    <xf numFmtId="0" fontId="27" fillId="0" borderId="0" xfId="0" applyNumberFormat="1" applyFont="1" applyFill="1" applyBorder="1" applyAlignment="1">
      <alignment horizontal="center"/>
    </xf>
    <xf numFmtId="176" fontId="27" fillId="0" borderId="0" xfId="0" applyNumberFormat="1" applyFont="1" applyFill="1" applyBorder="1" applyAlignment="1">
      <alignment horizontal="center"/>
    </xf>
    <xf numFmtId="0" fontId="28"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76" fontId="21" fillId="0" borderId="1" xfId="5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178" fontId="21" fillId="2" borderId="1" xfId="0" applyNumberFormat="1" applyFont="1" applyFill="1" applyBorder="1" applyAlignment="1">
      <alignment horizontal="center" vertical="center" wrapText="1"/>
    </xf>
    <xf numFmtId="178" fontId="0" fillId="0" borderId="0" xfId="0" applyNumberFormat="1" applyAlignment="1">
      <alignment horizontal="center" vertical="center"/>
    </xf>
    <xf numFmtId="0" fontId="22"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22" fillId="0" borderId="0" xfId="0" applyFont="1" applyFill="1" applyBorder="1" applyAlignment="1">
      <alignment vertical="center"/>
    </xf>
    <xf numFmtId="0" fontId="16" fillId="0" borderId="0"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20" fillId="0" borderId="0" xfId="0" applyNumberFormat="1" applyFont="1" applyFill="1" applyBorder="1" applyAlignment="1">
      <alignment vertical="center"/>
    </xf>
    <xf numFmtId="49" fontId="30" fillId="0" borderId="0" xfId="0" applyNumberFormat="1" applyFont="1" applyFill="1" applyBorder="1" applyAlignment="1">
      <alignment horizontal="center" vertical="center"/>
    </xf>
    <xf numFmtId="0" fontId="30" fillId="0" borderId="0" xfId="0" applyNumberFormat="1" applyFont="1" applyFill="1" applyBorder="1" applyAlignment="1">
      <alignment horizontal="center" vertical="center"/>
    </xf>
    <xf numFmtId="0" fontId="30" fillId="0" borderId="0" xfId="0" applyNumberFormat="1" applyFont="1" applyFill="1" applyBorder="1" applyAlignment="1">
      <alignment horizontal="left" vertical="center"/>
    </xf>
    <xf numFmtId="0" fontId="30" fillId="0" borderId="0" xfId="0" applyNumberFormat="1" applyFont="1" applyFill="1" applyBorder="1" applyAlignment="1">
      <alignment vertical="center"/>
    </xf>
    <xf numFmtId="177" fontId="30" fillId="0" borderId="0" xfId="0" applyNumberFormat="1" applyFont="1" applyFill="1" applyBorder="1" applyAlignment="1">
      <alignment horizontal="center" vertical="center"/>
    </xf>
    <xf numFmtId="178" fontId="31" fillId="0" borderId="0" xfId="0" applyNumberFormat="1" applyFont="1" applyFill="1" applyBorder="1" applyAlignment="1">
      <alignment horizontal="right" vertical="center"/>
    </xf>
    <xf numFmtId="178" fontId="31" fillId="0" borderId="0" xfId="0" applyNumberFormat="1" applyFont="1" applyFill="1" applyBorder="1" applyAlignment="1">
      <alignment horizontal="center" vertical="center"/>
    </xf>
    <xf numFmtId="178" fontId="30" fillId="0" borderId="0" xfId="0" applyNumberFormat="1" applyFont="1" applyFill="1" applyBorder="1" applyAlignment="1">
      <alignment horizontal="center" vertical="center" wrapText="1"/>
    </xf>
    <xf numFmtId="0" fontId="32" fillId="0" borderId="0" xfId="0" applyNumberFormat="1" applyFont="1" applyFill="1" applyBorder="1" applyAlignment="1">
      <alignment vertical="center"/>
    </xf>
    <xf numFmtId="49" fontId="33" fillId="0" borderId="0" xfId="0" applyNumberFormat="1" applyFont="1" applyAlignment="1">
      <alignment horizontal="center" vertical="center"/>
    </xf>
    <xf numFmtId="177" fontId="33" fillId="0" borderId="0" xfId="0" applyNumberFormat="1" applyFont="1" applyAlignment="1">
      <alignment horizontal="center" vertical="center"/>
    </xf>
    <xf numFmtId="49" fontId="18" fillId="0" borderId="0" xfId="0" applyNumberFormat="1" applyFont="1" applyAlignment="1">
      <alignment horizontal="left" vertical="center"/>
    </xf>
    <xf numFmtId="49" fontId="22"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177" fontId="22"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78" fontId="20" fillId="0" borderId="0" xfId="0" applyNumberFormat="1" applyFont="1" applyAlignment="1">
      <alignment horizontal="center" vertical="center" wrapText="1"/>
    </xf>
    <xf numFmtId="49" fontId="16" fillId="0" borderId="3" xfId="0" applyNumberFormat="1" applyFont="1" applyBorder="1" applyAlignment="1">
      <alignment horizontal="center" vertical="center" wrapText="1"/>
    </xf>
    <xf numFmtId="178" fontId="16" fillId="0" borderId="3" xfId="0" applyNumberFormat="1" applyFont="1" applyBorder="1" applyAlignment="1">
      <alignment horizontal="center" vertical="center" wrapText="1"/>
    </xf>
    <xf numFmtId="0" fontId="16" fillId="0" borderId="3" xfId="0" applyFont="1" applyBorder="1" applyAlignment="1">
      <alignment horizontal="center" vertical="center"/>
    </xf>
    <xf numFmtId="177" fontId="16" fillId="0" borderId="3" xfId="0" applyNumberFormat="1" applyFont="1" applyBorder="1" applyAlignment="1">
      <alignment horizontal="center" vertical="center" wrapText="1"/>
    </xf>
    <xf numFmtId="178" fontId="20" fillId="0" borderId="3" xfId="0" applyNumberFormat="1" applyFont="1" applyBorder="1" applyAlignment="1">
      <alignment horizontal="center" vertical="center" wrapText="1"/>
    </xf>
    <xf numFmtId="0" fontId="16" fillId="0" borderId="3" xfId="0" applyFont="1" applyBorder="1" applyAlignment="1">
      <alignment horizontal="left" vertical="center" wrapText="1"/>
    </xf>
    <xf numFmtId="49" fontId="34" fillId="0" borderId="3" xfId="0" applyNumberFormat="1" applyFont="1" applyBorder="1" applyAlignment="1">
      <alignment horizontal="center" vertical="center" wrapText="1"/>
    </xf>
    <xf numFmtId="178" fontId="34" fillId="0" borderId="3" xfId="0" applyNumberFormat="1" applyFont="1" applyBorder="1" applyAlignment="1">
      <alignment horizontal="center"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xf>
    <xf numFmtId="177" fontId="34" fillId="0" borderId="3" xfId="0" applyNumberFormat="1" applyFont="1" applyBorder="1" applyAlignment="1">
      <alignment horizontal="right" vertical="center" wrapText="1"/>
    </xf>
    <xf numFmtId="178" fontId="34" fillId="0" borderId="3" xfId="0" applyNumberFormat="1" applyFont="1" applyBorder="1" applyAlignment="1">
      <alignment horizontal="right" vertical="center" wrapText="1"/>
    </xf>
    <xf numFmtId="178" fontId="35" fillId="0" borderId="3" xfId="0" applyNumberFormat="1" applyFont="1" applyBorder="1" applyAlignment="1">
      <alignment horizontal="right" vertical="center" wrapText="1"/>
    </xf>
    <xf numFmtId="0" fontId="29" fillId="0" borderId="3" xfId="0" applyFont="1" applyBorder="1" applyAlignment="1">
      <alignment horizontal="left" vertical="center" wrapText="1"/>
    </xf>
    <xf numFmtId="0" fontId="36" fillId="0" borderId="3" xfId="50" applyFont="1" applyBorder="1" applyAlignment="1">
      <alignment horizontal="center" vertical="center" wrapText="1"/>
    </xf>
    <xf numFmtId="177" fontId="29" fillId="0" borderId="3" xfId="0" applyNumberFormat="1" applyFont="1" applyBorder="1" applyAlignment="1">
      <alignment horizontal="right" vertical="center" wrapText="1"/>
    </xf>
    <xf numFmtId="178" fontId="29" fillId="0" borderId="3" xfId="0" applyNumberFormat="1" applyFont="1" applyBorder="1" applyAlignment="1">
      <alignment horizontal="right" vertical="center" wrapText="1"/>
    </xf>
    <xf numFmtId="178" fontId="5" fillId="0" borderId="3" xfId="0" applyNumberFormat="1" applyFont="1" applyBorder="1" applyAlignment="1">
      <alignment horizontal="right" vertical="center" wrapText="1"/>
    </xf>
    <xf numFmtId="49" fontId="34" fillId="0" borderId="3" xfId="50" applyNumberFormat="1" applyFont="1" applyBorder="1" applyAlignment="1">
      <alignment horizontal="center" vertical="center" wrapText="1"/>
    </xf>
    <xf numFmtId="0" fontId="29" fillId="0" borderId="3" xfId="50" applyFont="1" applyBorder="1" applyAlignment="1">
      <alignment horizontal="left" vertical="center" wrapText="1"/>
    </xf>
    <xf numFmtId="0" fontId="29" fillId="0" borderId="3" xfId="50" applyFont="1" applyBorder="1" applyAlignment="1">
      <alignment horizontal="center" vertical="center" wrapText="1"/>
    </xf>
    <xf numFmtId="177" fontId="29" fillId="0" borderId="3" xfId="50" applyNumberFormat="1" applyFont="1" applyBorder="1" applyAlignment="1">
      <alignment horizontal="right" vertical="center" wrapText="1"/>
    </xf>
    <xf numFmtId="0" fontId="29" fillId="0" borderId="3" xfId="0" applyFont="1" applyBorder="1" applyAlignment="1">
      <alignment horizontal="right" vertical="center" wrapText="1"/>
    </xf>
    <xf numFmtId="49" fontId="30" fillId="0" borderId="3" xfId="50" applyNumberFormat="1" applyFont="1" applyFill="1" applyBorder="1" applyAlignment="1">
      <alignment horizontal="center" vertical="center" wrapText="1"/>
    </xf>
    <xf numFmtId="49" fontId="36" fillId="2" borderId="3" xfId="0" applyNumberFormat="1" applyFont="1" applyFill="1" applyBorder="1" applyAlignment="1">
      <alignment vertical="center" wrapText="1"/>
    </xf>
    <xf numFmtId="0" fontId="36" fillId="2" borderId="3" xfId="0" applyFont="1" applyFill="1" applyBorder="1" applyAlignment="1">
      <alignment vertical="center" wrapText="1"/>
    </xf>
    <xf numFmtId="177" fontId="36" fillId="2" borderId="3" xfId="0" applyNumberFormat="1" applyFont="1" applyFill="1" applyBorder="1" applyAlignment="1">
      <alignment horizontal="right" vertical="center" wrapText="1"/>
    </xf>
    <xf numFmtId="0" fontId="36" fillId="2" borderId="3" xfId="0" applyFont="1" applyFill="1" applyBorder="1" applyAlignment="1">
      <alignment horizontal="right" vertical="center" wrapText="1"/>
    </xf>
    <xf numFmtId="178" fontId="36" fillId="2" borderId="3" xfId="0" applyNumberFormat="1" applyFont="1" applyFill="1" applyBorder="1" applyAlignment="1">
      <alignment horizontal="right" vertical="center" wrapText="1"/>
    </xf>
    <xf numFmtId="49" fontId="22" fillId="2" borderId="3" xfId="0" applyNumberFormat="1" applyFont="1" applyFill="1" applyBorder="1" applyAlignment="1">
      <alignment horizontal="left" vertical="center" wrapText="1"/>
    </xf>
    <xf numFmtId="0" fontId="21" fillId="2" borderId="3" xfId="0" applyFont="1" applyFill="1" applyBorder="1" applyAlignment="1">
      <alignment vertical="center" wrapText="1"/>
    </xf>
    <xf numFmtId="0" fontId="36" fillId="2" borderId="3" xfId="0" applyFont="1" applyFill="1" applyBorder="1" applyAlignment="1">
      <alignment horizontal="center" vertical="center" wrapText="1"/>
    </xf>
    <xf numFmtId="177" fontId="21" fillId="2" borderId="3" xfId="0" applyNumberFormat="1" applyFont="1" applyFill="1" applyBorder="1" applyAlignment="1">
      <alignment vertical="center" wrapText="1"/>
    </xf>
    <xf numFmtId="176" fontId="3" fillId="0" borderId="3" xfId="0" applyNumberFormat="1" applyFont="1" applyFill="1" applyBorder="1" applyAlignment="1">
      <alignment horizontal="right" vertical="center"/>
    </xf>
    <xf numFmtId="49" fontId="30" fillId="2" borderId="3" xfId="5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177" fontId="21" fillId="2" borderId="3" xfId="0" applyNumberFormat="1" applyFont="1" applyFill="1" applyBorder="1" applyAlignment="1">
      <alignment horizontal="right" vertical="center" wrapText="1"/>
    </xf>
    <xf numFmtId="0" fontId="21" fillId="2" borderId="3" xfId="0" applyFont="1" applyFill="1" applyBorder="1" applyAlignment="1">
      <alignment horizontal="right" vertical="center" wrapText="1"/>
    </xf>
    <xf numFmtId="178" fontId="37" fillId="0" borderId="3" xfId="0" applyNumberFormat="1" applyFont="1" applyBorder="1" applyAlignment="1">
      <alignment horizontal="right" vertical="center" wrapText="1"/>
    </xf>
    <xf numFmtId="0" fontId="22" fillId="2" borderId="3" xfId="0" applyFont="1" applyFill="1" applyBorder="1" applyAlignment="1">
      <alignment vertical="center" wrapText="1"/>
    </xf>
    <xf numFmtId="0" fontId="36" fillId="2" borderId="3" xfId="0" applyFont="1" applyFill="1" applyBorder="1">
      <alignment vertical="center"/>
    </xf>
    <xf numFmtId="49" fontId="30" fillId="0" borderId="3" xfId="50" applyNumberFormat="1" applyFont="1" applyBorder="1" applyAlignment="1">
      <alignment horizontal="center" vertical="center" wrapText="1"/>
    </xf>
    <xf numFmtId="178" fontId="22" fillId="0" borderId="0" xfId="0" applyNumberFormat="1" applyFont="1" applyAlignment="1">
      <alignment horizontal="center" vertical="center" wrapText="1"/>
    </xf>
    <xf numFmtId="0" fontId="32" fillId="0" borderId="0" xfId="0" applyFont="1" applyFill="1">
      <alignment vertical="center"/>
    </xf>
    <xf numFmtId="178" fontId="35" fillId="0" borderId="3" xfId="0" applyNumberFormat="1" applyFont="1" applyBorder="1" applyAlignment="1">
      <alignment horizontal="center" vertical="center" wrapText="1"/>
    </xf>
    <xf numFmtId="0" fontId="22" fillId="0" borderId="0" xfId="0" applyFont="1" applyFill="1">
      <alignment vertical="center"/>
    </xf>
    <xf numFmtId="0" fontId="16" fillId="0" borderId="0" xfId="0" applyFont="1" applyFill="1">
      <alignment vertical="center"/>
    </xf>
    <xf numFmtId="0" fontId="36" fillId="2" borderId="3" xfId="0" applyFont="1" applyFill="1" applyBorder="1" applyAlignment="1">
      <alignment horizontal="center" vertical="center"/>
    </xf>
    <xf numFmtId="178" fontId="31" fillId="0" borderId="3" xfId="0" applyNumberFormat="1" applyFont="1" applyBorder="1" applyAlignment="1">
      <alignment horizontal="center" vertical="center" wrapText="1"/>
    </xf>
    <xf numFmtId="178" fontId="30" fillId="0" borderId="3" xfId="0" applyNumberFormat="1" applyFont="1" applyBorder="1" applyAlignment="1">
      <alignment horizontal="center" vertical="center" wrapText="1"/>
    </xf>
    <xf numFmtId="178" fontId="22" fillId="0" borderId="3" xfId="0" applyNumberFormat="1" applyFont="1" applyBorder="1" applyAlignment="1">
      <alignment horizontal="center" vertical="center" wrapText="1"/>
    </xf>
    <xf numFmtId="178" fontId="22" fillId="0" borderId="3" xfId="0" applyNumberFormat="1" applyFont="1" applyBorder="1" applyAlignment="1">
      <alignment horizontal="left" vertical="center" wrapText="1"/>
    </xf>
    <xf numFmtId="0" fontId="30" fillId="0" borderId="3" xfId="0" applyFont="1" applyBorder="1" applyAlignment="1">
      <alignment horizontal="center" vertical="center" wrapText="1"/>
    </xf>
    <xf numFmtId="178" fontId="18" fillId="0" borderId="3" xfId="0" applyNumberFormat="1" applyFont="1" applyFill="1" applyBorder="1" applyAlignment="1">
      <alignment horizontal="left" vertical="center" wrapText="1"/>
    </xf>
    <xf numFmtId="0" fontId="21" fillId="0" borderId="3" xfId="0" applyFont="1" applyBorder="1" applyAlignment="1">
      <alignment vertical="center" wrapText="1"/>
    </xf>
    <xf numFmtId="0" fontId="36" fillId="0" borderId="3" xfId="0" applyFont="1" applyFill="1" applyBorder="1" applyAlignment="1">
      <alignment horizontal="center" vertical="center" wrapText="1"/>
    </xf>
    <xf numFmtId="177" fontId="21" fillId="0" borderId="3" xfId="0" applyNumberFormat="1" applyFont="1" applyFill="1" applyBorder="1" applyAlignment="1">
      <alignment vertical="center" wrapText="1"/>
    </xf>
    <xf numFmtId="0" fontId="22" fillId="0" borderId="3" xfId="0" applyFont="1" applyBorder="1" applyAlignment="1">
      <alignment horizontal="center" vertical="center" wrapText="1"/>
    </xf>
    <xf numFmtId="0" fontId="30" fillId="0" borderId="3" xfId="50" applyNumberFormat="1" applyFont="1" applyFill="1" applyBorder="1" applyAlignment="1">
      <alignment horizontal="left" vertical="center" wrapText="1"/>
    </xf>
    <xf numFmtId="0" fontId="36" fillId="0" borderId="3" xfId="50" applyFont="1" applyFill="1" applyBorder="1" applyAlignment="1">
      <alignment horizontal="left" vertical="center" wrapText="1"/>
    </xf>
    <xf numFmtId="0" fontId="36" fillId="0" borderId="3" xfId="50" applyFont="1" applyFill="1" applyBorder="1" applyAlignment="1">
      <alignment horizontal="center" vertical="center" wrapText="1"/>
    </xf>
    <xf numFmtId="177" fontId="36" fillId="0" borderId="3" xfId="50" applyNumberFormat="1" applyFont="1" applyFill="1" applyBorder="1" applyAlignment="1">
      <alignment horizontal="right" vertical="center" wrapText="1"/>
    </xf>
    <xf numFmtId="0" fontId="36" fillId="0" borderId="3" xfId="0" applyFont="1" applyBorder="1" applyAlignment="1">
      <alignment horizontal="right" vertical="center" wrapText="1"/>
    </xf>
    <xf numFmtId="0" fontId="2" fillId="0" borderId="3"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0" fontId="34" fillId="0" borderId="3" xfId="50" applyNumberFormat="1" applyFont="1" applyBorder="1" applyAlignment="1">
      <alignment horizontal="center" vertical="center" wrapText="1"/>
    </xf>
    <xf numFmtId="0" fontId="16"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177" fontId="29" fillId="2" borderId="3" xfId="0" applyNumberFormat="1" applyFont="1" applyFill="1" applyBorder="1" applyAlignment="1">
      <alignment horizontal="center" vertical="center" wrapText="1"/>
    </xf>
    <xf numFmtId="178" fontId="29" fillId="2" borderId="3" xfId="0" applyNumberFormat="1" applyFont="1" applyFill="1" applyBorder="1" applyAlignment="1">
      <alignment horizontal="right" vertical="center" wrapText="1"/>
    </xf>
    <xf numFmtId="0" fontId="22" fillId="2" borderId="3" xfId="0" applyFont="1" applyFill="1" applyBorder="1" applyAlignment="1">
      <alignment horizontal="center" vertical="center" wrapText="1"/>
    </xf>
    <xf numFmtId="177" fontId="36" fillId="2" borderId="3" xfId="0" applyNumberFormat="1" applyFont="1" applyFill="1" applyBorder="1" applyAlignment="1">
      <alignment horizontal="center" vertical="center" wrapText="1"/>
    </xf>
    <xf numFmtId="0" fontId="36" fillId="2" borderId="3" xfId="0" applyFont="1" applyFill="1" applyBorder="1" applyAlignment="1">
      <alignment horizontal="left" vertical="center" wrapText="1"/>
    </xf>
    <xf numFmtId="49" fontId="29" fillId="2" borderId="3" xfId="0" applyNumberFormat="1" applyFont="1" applyFill="1" applyBorder="1" applyAlignment="1">
      <alignment horizontal="center" vertical="center" wrapText="1"/>
    </xf>
    <xf numFmtId="0" fontId="29" fillId="2" borderId="3" xfId="50" applyNumberFormat="1" applyFont="1" applyFill="1" applyBorder="1" applyAlignment="1">
      <alignment horizontal="center" vertical="center" wrapText="1"/>
    </xf>
    <xf numFmtId="49" fontId="29" fillId="2" borderId="3" xfId="50" applyNumberFormat="1" applyFont="1" applyFill="1" applyBorder="1" applyAlignment="1">
      <alignment horizontal="center" vertical="center" wrapText="1"/>
    </xf>
    <xf numFmtId="0" fontId="29" fillId="2" borderId="3" xfId="50" applyFont="1" applyFill="1" applyBorder="1" applyAlignment="1">
      <alignment horizontal="center" vertical="center" wrapText="1"/>
    </xf>
    <xf numFmtId="177" fontId="29" fillId="2" borderId="3" xfId="50" applyNumberFormat="1" applyFont="1" applyFill="1" applyBorder="1" applyAlignment="1">
      <alignment horizontal="center" vertical="center" wrapText="1"/>
    </xf>
    <xf numFmtId="49" fontId="5" fillId="0" borderId="3" xfId="50" applyNumberFormat="1" applyFont="1" applyBorder="1" applyAlignment="1">
      <alignment horizontal="center" vertical="center" wrapText="1"/>
    </xf>
    <xf numFmtId="49" fontId="29" fillId="2" borderId="3" xfId="0" applyNumberFormat="1" applyFont="1" applyFill="1" applyBorder="1" applyAlignment="1">
      <alignment vertical="center" wrapText="1"/>
    </xf>
    <xf numFmtId="0" fontId="29" fillId="2" borderId="3" xfId="0" applyFont="1" applyFill="1" applyBorder="1" applyAlignment="1">
      <alignment vertical="center" wrapText="1"/>
    </xf>
    <xf numFmtId="177" fontId="29" fillId="2" borderId="3" xfId="0" applyNumberFormat="1" applyFont="1" applyFill="1" applyBorder="1" applyAlignment="1">
      <alignment horizontal="right" vertical="center" wrapText="1"/>
    </xf>
    <xf numFmtId="0" fontId="29" fillId="2" borderId="3" xfId="0" applyFont="1" applyFill="1" applyBorder="1" applyAlignment="1">
      <alignment horizontal="right" vertical="center" wrapText="1"/>
    </xf>
    <xf numFmtId="49" fontId="36" fillId="0" borderId="3" xfId="50" applyNumberFormat="1" applyFont="1" applyBorder="1" applyAlignment="1">
      <alignment horizontal="center" vertical="center" wrapText="1"/>
    </xf>
    <xf numFmtId="49" fontId="21" fillId="2" borderId="3" xfId="0" applyNumberFormat="1" applyFont="1" applyFill="1" applyBorder="1" applyAlignment="1">
      <alignment horizontal="left" vertical="center" wrapText="1"/>
    </xf>
    <xf numFmtId="0" fontId="21" fillId="2" borderId="3" xfId="0" applyFont="1" applyFill="1" applyBorder="1" applyAlignment="1">
      <alignment horizontal="center" vertical="center" wrapText="1"/>
    </xf>
    <xf numFmtId="0" fontId="16" fillId="0" borderId="0" xfId="0" applyFont="1" applyAlignment="1">
      <alignment horizontal="center" vertical="center"/>
    </xf>
    <xf numFmtId="0" fontId="22" fillId="0" borderId="0" xfId="0" applyFont="1" applyAlignment="1">
      <alignment horizontal="center" vertical="center"/>
    </xf>
    <xf numFmtId="0" fontId="22" fillId="0" borderId="3" xfId="0" applyFont="1" applyBorder="1" applyAlignment="1">
      <alignment vertical="center" wrapText="1"/>
    </xf>
    <xf numFmtId="49" fontId="36" fillId="0" borderId="3" xfId="50" applyNumberFormat="1" applyFont="1" applyFill="1" applyBorder="1" applyAlignment="1">
      <alignment horizontal="center" vertical="center" wrapText="1"/>
    </xf>
    <xf numFmtId="49" fontId="21" fillId="0" borderId="3" xfId="0" applyNumberFormat="1" applyFont="1" applyFill="1" applyBorder="1" applyAlignment="1">
      <alignment horizontal="left" vertical="center" wrapText="1"/>
    </xf>
    <xf numFmtId="0" fontId="21" fillId="0" borderId="3" xfId="0" applyFont="1" applyFill="1" applyBorder="1" applyAlignment="1">
      <alignment vertical="center" wrapText="1"/>
    </xf>
    <xf numFmtId="0" fontId="21" fillId="0" borderId="3" xfId="0" applyFont="1" applyFill="1" applyBorder="1" applyAlignment="1">
      <alignment horizontal="center" vertical="center" wrapText="1"/>
    </xf>
    <xf numFmtId="178" fontId="30" fillId="0" borderId="3" xfId="0" applyNumberFormat="1" applyFont="1" applyFill="1" applyBorder="1" applyAlignment="1">
      <alignment horizontal="center" vertical="center" wrapText="1"/>
    </xf>
    <xf numFmtId="49" fontId="36" fillId="2" borderId="3" xfId="0" applyNumberFormat="1" applyFont="1" applyFill="1" applyBorder="1" applyAlignment="1">
      <alignment horizontal="left" vertical="center" wrapText="1"/>
    </xf>
    <xf numFmtId="49" fontId="29" fillId="2" borderId="3" xfId="0" applyNumberFormat="1" applyFont="1" applyFill="1" applyBorder="1" applyAlignment="1">
      <alignment horizontal="left" vertical="center" wrapText="1"/>
    </xf>
    <xf numFmtId="49" fontId="37" fillId="0" borderId="3" xfId="50" applyNumberFormat="1" applyFont="1" applyBorder="1" applyAlignment="1">
      <alignment horizontal="center" vertical="center" wrapText="1"/>
    </xf>
    <xf numFmtId="49" fontId="29" fillId="0" borderId="3" xfId="50" applyNumberFormat="1" applyFont="1" applyBorder="1" applyAlignment="1">
      <alignment horizontal="center" vertical="center" wrapText="1"/>
    </xf>
    <xf numFmtId="0" fontId="29" fillId="0" borderId="3" xfId="50" applyNumberFormat="1" applyFont="1" applyBorder="1" applyAlignment="1">
      <alignment horizontal="center" vertical="center" wrapText="1"/>
    </xf>
    <xf numFmtId="0" fontId="34" fillId="0" borderId="3" xfId="50" applyFont="1" applyBorder="1" applyAlignment="1">
      <alignment horizontal="left" vertical="center" wrapText="1"/>
    </xf>
    <xf numFmtId="0" fontId="34" fillId="0" borderId="3" xfId="50" applyFont="1" applyBorder="1" applyAlignment="1">
      <alignment horizontal="center" vertical="center" wrapText="1"/>
    </xf>
    <xf numFmtId="177" fontId="34" fillId="0" borderId="3" xfId="50" applyNumberFormat="1" applyFont="1" applyBorder="1" applyAlignment="1">
      <alignment horizontal="right" vertical="center" wrapText="1"/>
    </xf>
    <xf numFmtId="0" fontId="34" fillId="0" borderId="3" xfId="0" applyFont="1" applyBorder="1" applyAlignment="1">
      <alignment horizontal="center" vertical="center" wrapText="1"/>
    </xf>
    <xf numFmtId="0" fontId="36" fillId="0" borderId="3" xfId="50" applyNumberFormat="1" applyFont="1" applyBorder="1" applyAlignment="1">
      <alignment horizontal="center" vertical="center" wrapText="1"/>
    </xf>
    <xf numFmtId="177" fontId="36" fillId="2" borderId="3" xfId="0" applyNumberFormat="1" applyFont="1" applyFill="1" applyBorder="1" applyAlignment="1">
      <alignment vertical="center" wrapText="1"/>
    </xf>
    <xf numFmtId="0" fontId="38" fillId="0" borderId="0" xfId="0" applyFont="1" applyFill="1">
      <alignment vertical="center"/>
    </xf>
    <xf numFmtId="0" fontId="36" fillId="0" borderId="3" xfId="5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5" fillId="2" borderId="3" xfId="50" applyFont="1" applyFill="1" applyBorder="1" applyAlignment="1">
      <alignment horizontal="center" vertical="center" wrapText="1"/>
    </xf>
    <xf numFmtId="177" fontId="34" fillId="0" borderId="3" xfId="0" applyNumberFormat="1" applyFont="1" applyBorder="1" applyAlignment="1">
      <alignment horizontal="center" vertical="center" wrapText="1"/>
    </xf>
    <xf numFmtId="49" fontId="36" fillId="2" borderId="3" xfId="50" applyNumberFormat="1" applyFont="1" applyFill="1" applyBorder="1" applyAlignment="1">
      <alignment horizontal="center" vertical="center" wrapText="1"/>
    </xf>
    <xf numFmtId="0" fontId="36" fillId="2" borderId="3" xfId="50" applyNumberFormat="1" applyFont="1" applyFill="1" applyBorder="1" applyAlignment="1">
      <alignment horizontal="left" vertical="center" wrapText="1"/>
    </xf>
    <xf numFmtId="0" fontId="30" fillId="0" borderId="3" xfId="50" applyFont="1" applyBorder="1" applyAlignment="1">
      <alignment horizontal="left" vertical="center" wrapText="1"/>
    </xf>
    <xf numFmtId="177" fontId="30" fillId="0" borderId="3" xfId="50" applyNumberFormat="1" applyFont="1" applyBorder="1" applyAlignment="1">
      <alignment horizontal="right" vertical="center" wrapText="1"/>
    </xf>
    <xf numFmtId="49" fontId="21" fillId="2" borderId="3" xfId="0" applyNumberFormat="1" applyFont="1" applyFill="1" applyBorder="1" applyAlignment="1">
      <alignment vertical="center" wrapText="1"/>
    </xf>
    <xf numFmtId="0" fontId="29" fillId="0" borderId="3" xfId="0" applyFont="1" applyBorder="1" applyAlignment="1">
      <alignment horizontal="center" vertical="center" wrapText="1"/>
    </xf>
    <xf numFmtId="0" fontId="29" fillId="2" borderId="3" xfId="0" applyFont="1" applyFill="1" applyBorder="1" applyAlignment="1">
      <alignment horizontal="left" vertical="center" wrapText="1"/>
    </xf>
    <xf numFmtId="178" fontId="29" fillId="2" borderId="3" xfId="0" applyNumberFormat="1" applyFont="1" applyFill="1" applyBorder="1" applyAlignment="1">
      <alignment vertical="center" wrapText="1"/>
    </xf>
    <xf numFmtId="178" fontId="5" fillId="0" borderId="3" xfId="0" applyNumberFormat="1" applyFont="1" applyBorder="1" applyAlignment="1">
      <alignment horizontal="center" vertical="center" wrapText="1"/>
    </xf>
    <xf numFmtId="178" fontId="29"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5" fillId="2" borderId="3" xfId="50" applyNumberFormat="1"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vertical="center" wrapText="1"/>
    </xf>
    <xf numFmtId="177" fontId="5" fillId="2" borderId="3" xfId="0" applyNumberFormat="1" applyFont="1" applyFill="1" applyBorder="1" applyAlignment="1">
      <alignment horizontal="right" vertical="center" wrapText="1"/>
    </xf>
    <xf numFmtId="0" fontId="5" fillId="2" borderId="3" xfId="0" applyFont="1" applyFill="1" applyBorder="1" applyAlignment="1">
      <alignment horizontal="right" vertical="center" wrapText="1"/>
    </xf>
    <xf numFmtId="178" fontId="5" fillId="2" borderId="3" xfId="0" applyNumberFormat="1" applyFont="1" applyFill="1" applyBorder="1" applyAlignment="1">
      <alignment vertical="center" wrapText="1"/>
    </xf>
    <xf numFmtId="0" fontId="36" fillId="2" borderId="3" xfId="50" applyNumberFormat="1" applyFont="1" applyFill="1" applyBorder="1" applyAlignment="1">
      <alignment horizontal="center" vertical="center" wrapText="1"/>
    </xf>
    <xf numFmtId="178" fontId="36" fillId="2" borderId="3" xfId="0" applyNumberFormat="1" applyFont="1" applyFill="1" applyBorder="1" applyAlignment="1">
      <alignment vertical="center" wrapText="1"/>
    </xf>
    <xf numFmtId="0" fontId="37" fillId="2" borderId="3" xfId="50" applyNumberFormat="1" applyFont="1" applyFill="1" applyBorder="1" applyAlignment="1">
      <alignment horizontal="center" vertical="center" wrapText="1"/>
    </xf>
    <xf numFmtId="0" fontId="20" fillId="0" borderId="0" xfId="0" applyFont="1" applyFill="1">
      <alignment vertical="center"/>
    </xf>
    <xf numFmtId="0" fontId="39" fillId="0" borderId="0" xfId="0" applyFont="1" applyFill="1">
      <alignment vertical="center"/>
    </xf>
    <xf numFmtId="0" fontId="5" fillId="0" borderId="3" xfId="50" applyNumberFormat="1" applyFont="1" applyBorder="1" applyAlignment="1">
      <alignment horizontal="center" vertical="center" wrapText="1"/>
    </xf>
    <xf numFmtId="0" fontId="31" fillId="0" borderId="3" xfId="50" applyNumberFormat="1" applyFont="1" applyBorder="1" applyAlignment="1">
      <alignment horizontal="center" vertical="center" wrapText="1"/>
    </xf>
    <xf numFmtId="0" fontId="30" fillId="0" borderId="3" xfId="50" applyFont="1" applyBorder="1" applyAlignment="1">
      <alignment horizontal="center" vertical="center" wrapText="1"/>
    </xf>
    <xf numFmtId="0" fontId="35" fillId="0" borderId="3" xfId="50" applyNumberFormat="1" applyFont="1" applyBorder="1" applyAlignment="1">
      <alignment horizontal="center" vertical="center" wrapText="1"/>
    </xf>
    <xf numFmtId="0" fontId="29" fillId="0" borderId="7" xfId="0" applyFont="1" applyBorder="1" applyAlignment="1">
      <alignment horizontal="center" vertical="center" wrapText="1"/>
    </xf>
    <xf numFmtId="49" fontId="21" fillId="2" borderId="7" xfId="0" applyNumberFormat="1" applyFont="1" applyFill="1" applyBorder="1" applyAlignment="1">
      <alignment vertical="center" wrapText="1"/>
    </xf>
    <xf numFmtId="0" fontId="21" fillId="2" borderId="7" xfId="0" applyFont="1" applyFill="1" applyBorder="1" applyAlignment="1">
      <alignment vertical="center" wrapText="1"/>
    </xf>
    <xf numFmtId="177" fontId="21" fillId="2" borderId="7" xfId="0" applyNumberFormat="1" applyFont="1" applyFill="1" applyBorder="1" applyAlignment="1">
      <alignment vertical="center" wrapText="1"/>
    </xf>
    <xf numFmtId="0" fontId="21" fillId="2" borderId="8" xfId="0" applyFont="1" applyFill="1" applyBorder="1" applyAlignment="1">
      <alignment vertical="center" wrapText="1"/>
    </xf>
    <xf numFmtId="0" fontId="36" fillId="2" borderId="9" xfId="0" applyFont="1" applyFill="1" applyBorder="1" applyAlignment="1">
      <alignment horizontal="center" vertical="center" wrapText="1"/>
    </xf>
    <xf numFmtId="49" fontId="21" fillId="2" borderId="1" xfId="0" applyNumberFormat="1" applyFont="1" applyFill="1" applyBorder="1" applyAlignment="1">
      <alignment horizontal="left" vertical="center" wrapText="1"/>
    </xf>
    <xf numFmtId="0" fontId="21" fillId="2" borderId="1" xfId="0" applyFont="1" applyFill="1" applyBorder="1" applyAlignment="1">
      <alignment vertical="center" wrapText="1"/>
    </xf>
    <xf numFmtId="177" fontId="21" fillId="2" borderId="1" xfId="0" applyNumberFormat="1" applyFont="1" applyFill="1" applyBorder="1" applyAlignment="1">
      <alignment vertical="center" wrapText="1"/>
    </xf>
    <xf numFmtId="0" fontId="29" fillId="0" borderId="1" xfId="0" applyFont="1" applyBorder="1" applyAlignment="1">
      <alignment horizontal="center" vertical="center" wrapText="1"/>
    </xf>
    <xf numFmtId="49" fontId="21" fillId="2" borderId="1" xfId="0" applyNumberFormat="1" applyFont="1" applyFill="1" applyBorder="1" applyAlignment="1">
      <alignment vertical="center" wrapText="1"/>
    </xf>
    <xf numFmtId="0" fontId="21" fillId="2" borderId="2" xfId="0" applyFont="1" applyFill="1" applyBorder="1" applyAlignment="1">
      <alignment horizontal="right" vertical="center" wrapText="1"/>
    </xf>
    <xf numFmtId="0" fontId="36" fillId="0" borderId="1" xfId="0" applyFont="1" applyBorder="1" applyAlignment="1">
      <alignment horizontal="center" vertical="center" wrapText="1"/>
    </xf>
    <xf numFmtId="0" fontId="29" fillId="2" borderId="9" xfId="0" applyFont="1" applyFill="1" applyBorder="1" applyAlignment="1">
      <alignment horizontal="center" vertical="center" wrapText="1"/>
    </xf>
    <xf numFmtId="0" fontId="21" fillId="2" borderId="1" xfId="0" applyFont="1" applyFill="1" applyBorder="1" applyAlignment="1">
      <alignment horizontal="right" vertical="center" wrapText="1"/>
    </xf>
    <xf numFmtId="0" fontId="30" fillId="0" borderId="10" xfId="50" applyFont="1" applyBorder="1" applyAlignment="1">
      <alignment horizontal="center" vertical="center" wrapText="1"/>
    </xf>
    <xf numFmtId="178" fontId="31" fillId="0" borderId="11" xfId="0" applyNumberFormat="1" applyFont="1" applyBorder="1" applyAlignment="1">
      <alignment horizontal="center" vertical="center" wrapText="1"/>
    </xf>
    <xf numFmtId="178" fontId="30" fillId="0" borderId="11" xfId="0" applyNumberFormat="1" applyFont="1" applyBorder="1" applyAlignment="1">
      <alignment horizontal="center" vertical="center" wrapText="1"/>
    </xf>
    <xf numFmtId="178" fontId="30" fillId="0" borderId="12" xfId="0" applyNumberFormat="1" applyFont="1" applyBorder="1" applyAlignment="1">
      <alignment horizontal="center" vertical="center" wrapText="1"/>
    </xf>
    <xf numFmtId="178" fontId="30" fillId="0" borderId="1" xfId="0" applyNumberFormat="1" applyFont="1" applyBorder="1" applyAlignment="1">
      <alignment horizontal="center" vertical="center" wrapText="1"/>
    </xf>
    <xf numFmtId="178" fontId="31" fillId="0" borderId="13" xfId="0" applyNumberFormat="1" applyFont="1" applyBorder="1" applyAlignment="1">
      <alignment horizontal="center" vertical="center" wrapText="1"/>
    </xf>
    <xf numFmtId="49" fontId="32" fillId="0" borderId="0" xfId="0" applyNumberFormat="1" applyFont="1" applyAlignment="1">
      <alignment horizontal="center" vertical="center"/>
    </xf>
    <xf numFmtId="0" fontId="32" fillId="0" borderId="0" xfId="0" applyFont="1" applyAlignment="1">
      <alignment horizontal="center" vertical="center"/>
    </xf>
    <xf numFmtId="177" fontId="32" fillId="0" borderId="0" xfId="0" applyNumberFormat="1" applyFont="1" applyFill="1">
      <alignment vertical="center"/>
    </xf>
    <xf numFmtId="178" fontId="32" fillId="0" borderId="0" xfId="0" applyNumberFormat="1" applyFont="1" applyFill="1" applyAlignment="1">
      <alignment horizontal="right" vertical="center"/>
    </xf>
    <xf numFmtId="0" fontId="32" fillId="0" borderId="0" xfId="0" applyFont="1" applyFill="1" applyAlignment="1">
      <alignment horizontal="center" vertical="center"/>
    </xf>
    <xf numFmtId="0" fontId="40" fillId="0" borderId="0" xfId="0" applyFont="1">
      <alignment vertical="center"/>
    </xf>
    <xf numFmtId="176" fontId="0" fillId="0" borderId="0" xfId="0" applyNumberFormat="1" applyFill="1" applyBorder="1" applyAlignment="1">
      <alignment vertical="center"/>
    </xf>
    <xf numFmtId="49" fontId="41" fillId="0" borderId="0" xfId="0" applyNumberFormat="1" applyFont="1" applyAlignment="1">
      <alignment horizontal="center" vertical="center" wrapText="1"/>
    </xf>
    <xf numFmtId="49" fontId="41" fillId="0" borderId="0" xfId="0" applyNumberFormat="1" applyFont="1" applyFill="1" applyAlignment="1">
      <alignment horizontal="center" vertical="center" wrapText="1"/>
    </xf>
    <xf numFmtId="176" fontId="41" fillId="0" borderId="0" xfId="0" applyNumberFormat="1" applyFont="1" applyFill="1" applyAlignment="1">
      <alignment horizontal="center" vertical="center" wrapText="1"/>
    </xf>
    <xf numFmtId="0" fontId="42" fillId="0" borderId="0" xfId="0" applyFill="1">
      <alignment vertical="center"/>
    </xf>
    <xf numFmtId="0" fontId="21" fillId="0" borderId="0" xfId="0" applyNumberFormat="1" applyFont="1" applyFill="1" applyAlignment="1">
      <alignment horizontal="left" vertical="center" wrapText="1"/>
    </xf>
    <xf numFmtId="176" fontId="21" fillId="0" borderId="0" xfId="0" applyNumberFormat="1" applyFont="1" applyAlignment="1">
      <alignment horizontal="center" vertical="center" wrapText="1"/>
    </xf>
    <xf numFmtId="0" fontId="21" fillId="0" borderId="0" xfId="0" applyNumberFormat="1" applyFont="1" applyFill="1" applyAlignment="1">
      <alignment horizontal="center" vertical="center" wrapText="1"/>
    </xf>
    <xf numFmtId="176" fontId="17" fillId="0" borderId="1" xfId="0" applyNumberFormat="1" applyFont="1" applyBorder="1" applyAlignment="1">
      <alignment horizontal="center" vertical="center" wrapText="1"/>
    </xf>
    <xf numFmtId="176" fontId="21" fillId="0" borderId="1" xfId="0" applyNumberFormat="1" applyFont="1" applyBorder="1" applyAlignment="1">
      <alignment horizontal="center" vertical="center" wrapText="1"/>
    </xf>
    <xf numFmtId="176" fontId="41" fillId="0" borderId="0" xfId="0" applyNumberFormat="1" applyFont="1" applyAlignment="1">
      <alignment horizontal="center" vertical="center" wrapText="1"/>
    </xf>
    <xf numFmtId="0" fontId="21" fillId="0" borderId="0" xfId="0" applyFont="1" applyAlignment="1">
      <alignment horizontal="left" vertical="center" wrapText="1"/>
    </xf>
    <xf numFmtId="0" fontId="17" fillId="0" borderId="1" xfId="0" applyNumberFormat="1" applyFont="1" applyBorder="1" applyAlignment="1">
      <alignment horizontal="center" vertical="center" wrapText="1"/>
    </xf>
    <xf numFmtId="0" fontId="17" fillId="0" borderId="0" xfId="51" applyFont="1" applyFill="1" applyAlignment="1">
      <alignment vertical="center" wrapText="1"/>
    </xf>
    <xf numFmtId="0" fontId="17" fillId="0" borderId="0" xfId="51" applyFont="1" applyFill="1" applyAlignment="1">
      <alignment horizontal="center" vertical="center" wrapText="1"/>
    </xf>
    <xf numFmtId="0" fontId="21" fillId="0" borderId="0" xfId="51" applyFont="1" applyFill="1" applyAlignment="1">
      <alignment horizontal="center" vertical="center" wrapText="1"/>
    </xf>
    <xf numFmtId="0" fontId="21" fillId="0" borderId="0" xfId="51" applyFont="1" applyFill="1" applyAlignment="1">
      <alignment vertical="center" wrapText="1"/>
    </xf>
    <xf numFmtId="0" fontId="21" fillId="0" borderId="0" xfId="51" applyFont="1" applyFill="1" applyAlignment="1">
      <alignment horizontal="center" vertical="center"/>
    </xf>
    <xf numFmtId="0" fontId="21" fillId="0" borderId="0" xfId="51" applyFont="1" applyFill="1" applyAlignment="1">
      <alignment horizontal="left" vertical="center"/>
    </xf>
    <xf numFmtId="0" fontId="43" fillId="0" borderId="0" xfId="51" applyFont="1" applyFill="1" applyAlignment="1">
      <alignment horizontal="center" vertical="center" wrapText="1"/>
    </xf>
    <xf numFmtId="0" fontId="17" fillId="0" borderId="3" xfId="51" applyFont="1" applyFill="1" applyBorder="1" applyAlignment="1">
      <alignment horizontal="center" vertical="center" wrapText="1"/>
    </xf>
    <xf numFmtId="0" fontId="17" fillId="0" borderId="3" xfId="52"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7" fillId="0" borderId="15" xfId="51" applyFont="1" applyFill="1" applyBorder="1" applyAlignment="1">
      <alignment horizontal="center" vertical="center" wrapText="1"/>
    </xf>
    <xf numFmtId="0" fontId="17" fillId="0" borderId="3" xfId="5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Fill="1" applyBorder="1" applyAlignment="1">
      <alignment vertical="center"/>
    </xf>
    <xf numFmtId="0" fontId="17" fillId="0" borderId="3" xfId="51" applyFont="1" applyFill="1" applyBorder="1" applyAlignment="1">
      <alignment vertical="center" wrapText="1"/>
    </xf>
    <xf numFmtId="176" fontId="17" fillId="0" borderId="7" xfId="50" applyNumberFormat="1" applyFont="1" applyBorder="1" applyAlignment="1">
      <alignment horizontal="right" vertical="center" wrapText="1"/>
    </xf>
    <xf numFmtId="0" fontId="44" fillId="0" borderId="1" xfId="0" applyFont="1" applyFill="1" applyBorder="1" applyAlignment="1">
      <alignment horizontal="center" vertical="center"/>
    </xf>
    <xf numFmtId="0" fontId="44" fillId="0" borderId="1" xfId="0" applyFont="1" applyFill="1" applyBorder="1" applyAlignment="1">
      <alignment vertical="center"/>
    </xf>
    <xf numFmtId="0" fontId="44" fillId="0" borderId="3" xfId="51" applyFont="1" applyFill="1" applyBorder="1" applyAlignment="1">
      <alignment vertical="center" wrapText="1"/>
    </xf>
    <xf numFmtId="176" fontId="17" fillId="0" borderId="1" xfId="50" applyNumberFormat="1" applyFont="1" applyBorder="1" applyAlignment="1">
      <alignment horizontal="righ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176" fontId="21" fillId="0" borderId="1" xfId="50" applyNumberFormat="1" applyFont="1" applyBorder="1" applyAlignment="1">
      <alignment horizontal="right" vertical="center" wrapText="1"/>
    </xf>
    <xf numFmtId="0" fontId="7" fillId="0" borderId="3" xfId="51" applyFont="1" applyFill="1" applyBorder="1" applyAlignment="1">
      <alignment vertical="center" wrapText="1"/>
    </xf>
    <xf numFmtId="0" fontId="7" fillId="0" borderId="2" xfId="0" applyFont="1" applyFill="1" applyBorder="1" applyAlignment="1">
      <alignment vertical="center"/>
    </xf>
    <xf numFmtId="176" fontId="17" fillId="0" borderId="7" xfId="50" applyNumberFormat="1" applyFont="1" applyFill="1" applyBorder="1" applyAlignment="1">
      <alignment horizontal="right" vertical="center" wrapText="1"/>
    </xf>
    <xf numFmtId="176" fontId="21" fillId="0" borderId="1" xfId="50" applyNumberFormat="1" applyFont="1" applyFill="1" applyBorder="1" applyAlignment="1">
      <alignment horizontal="right" vertical="center" wrapText="1"/>
    </xf>
    <xf numFmtId="49" fontId="7" fillId="0" borderId="1" xfId="0" applyNumberFormat="1" applyFont="1" applyFill="1" applyBorder="1" applyAlignment="1">
      <alignment horizontal="center" vertical="center"/>
    </xf>
    <xf numFmtId="0" fontId="44" fillId="0" borderId="3" xfId="50" applyNumberFormat="1" applyFont="1" applyFill="1" applyBorder="1" applyAlignment="1">
      <alignment horizontal="center" vertical="center" wrapText="1"/>
    </xf>
    <xf numFmtId="177" fontId="44" fillId="0" borderId="3" xfId="50" applyNumberFormat="1" applyFont="1" applyFill="1" applyBorder="1" applyAlignment="1">
      <alignment horizontal="left" vertical="center" wrapText="1"/>
    </xf>
    <xf numFmtId="0" fontId="44" fillId="0" borderId="16" xfId="51" applyFont="1" applyFill="1" applyBorder="1" applyAlignment="1">
      <alignment vertical="center" wrapText="1"/>
    </xf>
    <xf numFmtId="0" fontId="7" fillId="0" borderId="3" xfId="5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44" fillId="0" borderId="3" xfId="51" applyFont="1" applyFill="1" applyBorder="1" applyAlignment="1">
      <alignment horizontal="center" vertical="center" wrapText="1"/>
    </xf>
    <xf numFmtId="176" fontId="44" fillId="0" borderId="3" xfId="51" applyNumberFormat="1" applyFont="1" applyFill="1" applyBorder="1" applyAlignment="1">
      <alignment vertical="center" wrapText="1"/>
    </xf>
    <xf numFmtId="0" fontId="17" fillId="0" borderId="13" xfId="51" applyFont="1" applyFill="1" applyBorder="1" applyAlignment="1">
      <alignment horizontal="center" vertical="center" wrapText="1"/>
    </xf>
    <xf numFmtId="178" fontId="16" fillId="0" borderId="3" xfId="51" applyNumberFormat="1" applyFont="1" applyFill="1" applyBorder="1" applyAlignment="1">
      <alignment horizontal="center" vertical="center" wrapText="1"/>
    </xf>
    <xf numFmtId="178" fontId="45" fillId="0" borderId="3" xfId="51"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 10" xfId="48"/>
    <cellStyle name="60% - 强调文字颜色 6" xfId="49" builtinId="52"/>
    <cellStyle name="Normal" xfId="50"/>
    <cellStyle name="常规 2" xfId="51"/>
    <cellStyle name="常规 2 2 3 2" xfId="52"/>
  </cellStyles>
  <dxfs count="20">
    <dxf>
      <font>
        <color indexed="9"/>
      </font>
    </dxf>
    <dxf>
      <font>
        <color rgb="FF9C0006"/>
      </font>
      <fill>
        <patternFill patternType="solid">
          <bgColor rgb="FFFFC7CE"/>
        </patternFill>
      </fill>
    </dxf>
    <dxf>
      <fill>
        <patternFill patternType="solid">
          <bgColor rgb="FFFFFC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4\d\&#20013;&#38081;&#21313;&#22235;&#23616;&#23458;&#26449;&#32852;&#32476;&#32447;&#25253;&#202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448;&#26009;&#24211;&#29616;&#202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xiao\&#24037;&#31243;&#36896;&#20215;\&#36196;&#40557;&#21306;&#38388;&#38567;&#36947;&#30462;&#26500;&#24037;&#31243;\&#21512;&#21516;&#22806;&#21464;&#26356;\&#35745;&#21010;&#37096;\&#39044;&#31639;\&#19978;&#25253;&#30462;&#24314;\&#20013;&#38081;&#21313;&#22235;&#23616;&#23458;&#26449;&#32852;&#32476;&#32447;&#25253;&#202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8&#21495;&#32447;&#36712;&#36947;&#21512;&#21516;&#28165;&#21333;&#23548;&#20837;&#27169;&#26495;-&#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38081;&#21313;&#22235;&#23616;&#23458;&#26449;&#32852;&#32476;&#32447;&#25253;&#202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51.150\&#20849;&#20139;&#25991;&#20214;\Users\zhangxiaohua\Desktop\&#24037;&#31243;&#37327;&#28165;&#21333;\&#25307;&#26631;&#25511;&#21046;&#20215;\&#25351;&#26631;&#35745;&#31639;\Documents%20and%20Settings\liu\&#26700;&#38754;\3&#26631;&#21333;&#20215;&#20998;&#26512;(&#21407;&#2298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6631;&#21333;&#20215;&#20998;&#26512;(&#21407;&#229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3.51.150\&#20849;&#20139;&#25991;&#20214;\Users\zhangxiaohua\Desktop\&#24037;&#31243;&#37327;&#28165;&#21333;\&#25307;&#26631;&#25511;&#21046;&#20215;\&#25351;&#26631;&#35745;&#31639;\xiao\&#24037;&#31243;&#36896;&#20215;\&#36196;&#40557;&#21306;&#38388;&#38567;&#36947;&#30462;&#26500;&#24037;&#31243;\&#21407;&#24037;&#31243;&#37327;&#30340;&#24037;&#26009;&#20998;&#26512;\&#20013;&#38081;&#21313;&#22235;&#23616;&#23458;&#26449;&#32852;&#32476;&#32447;&#25253;&#20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3.51.150\&#20849;&#20139;&#25991;&#20214;\Users\zhangxiaohua\Desktop\&#24037;&#31243;&#37327;&#28165;&#21333;\&#25307;&#26631;&#25511;&#21046;&#20215;\&#25351;&#26631;&#35745;&#31639;\&#25237;&#26631;\2012&#24180;&#26631;&#20070;\&#19978;&#28023;11&#21495;&#32447;&#33457;&#26725;&#27573;&#25509;&#35302;&#32593;&#29301;&#38477;&#21464;\&#25253;&#20215;&#25991;&#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253;&#20215;&#25991;&#202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076\&#26446;&#19990;&#40527;\xiao\&#24037;&#31243;&#36896;&#20215;\&#36196;&#40557;&#21306;&#38388;&#38567;&#36947;&#30462;&#26500;&#24037;&#31243;\&#21512;&#21516;&#22806;&#21464;&#26356;\&#35745;&#21010;&#37096;\&#39044;&#31639;\&#19978;&#25253;&#30462;&#24314;\&#20013;&#38081;&#21313;&#22235;&#23616;&#23458;&#26449;&#32852;&#32476;&#32447;&#25253;&#202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3.51.150\&#20849;&#20139;&#25991;&#20214;\Users\zhangxiaohua\Desktop\&#24037;&#31243;&#37327;&#28165;&#21333;\&#25307;&#26631;&#25511;&#21046;&#20215;\&#25351;&#26631;&#35745;&#31639;\&#24037;&#20316;\&#25253;&#20215;&#25991;&#20214;\2008&#24180;&#25253;&#20215;\&#19978;&#28023;&#36712;&#36947;&#20132;&#36890;2&#21495;&#32447;\&#26368;&#32456;&#25253;&#20215;\&#29616;&#20215;\&#26448;&#26009;&#24211;&#29616;&#202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汇总表"/>
      <sheetName val="工程量清单"/>
      <sheetName val="调整报价"/>
      <sheetName val="2.1"/>
      <sheetName val="2.2"/>
      <sheetName val="2.3"/>
      <sheetName val="2.4"/>
      <sheetName val="2.5"/>
      <sheetName val="2.6"/>
      <sheetName val="2.7"/>
      <sheetName val="2.8"/>
      <sheetName val="2.9"/>
      <sheetName val="2.10"/>
      <sheetName val="2.11"/>
      <sheetName val="2.11.1"/>
      <sheetName val="2.11.2"/>
      <sheetName val="2.12"/>
      <sheetName val="2.13"/>
      <sheetName val="2.14-1"/>
      <sheetName val="2.14"/>
      <sheetName val="2.15"/>
      <sheetName val="2.16"/>
      <sheetName val="2.17"/>
      <sheetName val="2.18"/>
      <sheetName val="2.19"/>
      <sheetName val="2.20"/>
      <sheetName val="2.21"/>
      <sheetName val="3.1"/>
      <sheetName val="3.2"/>
      <sheetName val="3.8"/>
      <sheetName val="3.14"/>
      <sheetName val="3.16"/>
      <sheetName val="3.18"/>
      <sheetName val="3.19"/>
      <sheetName val="4.1"/>
      <sheetName val="4.2"/>
      <sheetName val="4.3"/>
      <sheetName val="4.4"/>
      <sheetName val="4.5"/>
      <sheetName val="4.6"/>
      <sheetName val="4.7"/>
      <sheetName val="4.8"/>
      <sheetName val="4.10"/>
      <sheetName val="4.12"/>
      <sheetName val="4.13"/>
      <sheetName val="5.1"/>
      <sheetName val="5.4"/>
      <sheetName val="5.7"/>
      <sheetName val="5.10"/>
      <sheetName val="项目包干2"/>
      <sheetName val="监理2.1"/>
      <sheetName val="钢筋砼单价3"/>
      <sheetName val="用款计划4"/>
      <sheetName val="业主供料表5"/>
      <sheetName val="防水价格表6"/>
      <sheetName val="砼采用价7"/>
      <sheetName val="计算程序表8"/>
      <sheetName val="数据库"/>
      <sheetName val="比率"/>
      <sheetName val="工程数量汇总"/>
      <sheetName val="各工法临时支护数量"/>
      <sheetName val="各项费用汇总"/>
      <sheetName val="Financ. Overview"/>
      <sheetName val="Toolbox"/>
      <sheetName val="B03-计量单位名称"/>
      <sheetName val="Ⅲ加"/>
      <sheetName val="Ⅳ"/>
      <sheetName val="Ⅵ"/>
      <sheetName val="Ⅶ"/>
      <sheetName val="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材料库"/>
      <sheetName val="单价分析"/>
      <sheetName val="比率"/>
      <sheetName val="数据库"/>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清单汇总表"/>
      <sheetName val="工程量清单"/>
      <sheetName val="调整报价"/>
      <sheetName val="2.1"/>
      <sheetName val="2.2"/>
      <sheetName val="2.3"/>
      <sheetName val="2.4"/>
      <sheetName val="2.5"/>
      <sheetName val="2.6"/>
      <sheetName val="2.7"/>
      <sheetName val="2.8"/>
      <sheetName val="2.9"/>
      <sheetName val="2.10"/>
      <sheetName val="2.11"/>
      <sheetName val="2.11.1"/>
      <sheetName val="2.11.2"/>
      <sheetName val="2.12"/>
      <sheetName val="2.13"/>
      <sheetName val="2.14-1"/>
      <sheetName val="2.14"/>
      <sheetName val="2.15"/>
      <sheetName val="2.16"/>
      <sheetName val="2.17"/>
      <sheetName val="2.18"/>
      <sheetName val="2.19"/>
      <sheetName val="2.20"/>
      <sheetName val="2.21"/>
      <sheetName val="3.1"/>
      <sheetName val="3.2"/>
      <sheetName val="3.8"/>
      <sheetName val="3.14"/>
      <sheetName val="3.16"/>
      <sheetName val="3.18"/>
      <sheetName val="3.19"/>
      <sheetName val="4.1"/>
      <sheetName val="4.2"/>
      <sheetName val="4.3"/>
      <sheetName val="4.4"/>
      <sheetName val="4.5"/>
      <sheetName val="4.6"/>
      <sheetName val="4.7"/>
      <sheetName val="4.8"/>
      <sheetName val="4.10"/>
      <sheetName val="4.12"/>
      <sheetName val="4.13"/>
      <sheetName val="5.1"/>
      <sheetName val="5.4"/>
      <sheetName val="5.7"/>
      <sheetName val="5.10"/>
      <sheetName val="项目包干2"/>
      <sheetName val="监理2.1"/>
      <sheetName val="钢筋砼单价3"/>
      <sheetName val="用款计划4"/>
      <sheetName val="业主供料表5"/>
      <sheetName val="防水价格表6"/>
      <sheetName val="砼采用价7"/>
      <sheetName val="计算程序表8"/>
      <sheetName val="数据库"/>
      <sheetName val="比率"/>
      <sheetName val="工程数量汇总"/>
      <sheetName val="各工法临时支护数量"/>
      <sheetName val="各项费用汇总"/>
      <sheetName val="单价分析"/>
      <sheetName val="材料库"/>
      <sheetName val="码表"/>
      <sheetName val="浅埋暗挖"/>
      <sheetName val="B03-计量单位名称"/>
      <sheetName val="总"/>
      <sheetName val="册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22号线-合同清单"/>
      <sheetName val="18号线-合同清单"/>
      <sheetName val="B03-计量单位名称"/>
      <sheetName val="B12-税码信息"/>
      <sheetName val="B11-预算代码"/>
      <sheetName val="B10-币种"/>
      <sheetName val="B09-资金渠道"/>
      <sheetName val="B08-开支类型信息"/>
      <sheetName val="B07-概算代码及说明"/>
      <sheetName val="B06-资产分类信息"/>
      <sheetName val="B05-开项类别及其说明"/>
      <sheetName val="B04-站点或区间 (2)"/>
      <sheetName val="B04-站点或区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清单汇总表"/>
      <sheetName val="工程量清单"/>
      <sheetName val="调整报价"/>
      <sheetName val="2.1"/>
      <sheetName val="2.2"/>
      <sheetName val="2.3"/>
      <sheetName val="2.4"/>
      <sheetName val="2.5"/>
      <sheetName val="2.6"/>
      <sheetName val="2.7"/>
      <sheetName val="2.8"/>
      <sheetName val="2.9"/>
      <sheetName val="2.10"/>
      <sheetName val="2.11"/>
      <sheetName val="2.11.1"/>
      <sheetName val="2.11.2"/>
      <sheetName val="2.12"/>
      <sheetName val="2.13"/>
      <sheetName val="2.14-1"/>
      <sheetName val="2.14"/>
      <sheetName val="2.15"/>
      <sheetName val="2.16"/>
      <sheetName val="2.17"/>
      <sheetName val="2.18"/>
      <sheetName val="2.19"/>
      <sheetName val="2.20"/>
      <sheetName val="2.21"/>
      <sheetName val="3.1"/>
      <sheetName val="3.2"/>
      <sheetName val="3.8"/>
      <sheetName val="3.14"/>
      <sheetName val="3.16"/>
      <sheetName val="3.18"/>
      <sheetName val="3.19"/>
      <sheetName val="4.1"/>
      <sheetName val="4.2"/>
      <sheetName val="4.3"/>
      <sheetName val="4.4"/>
      <sheetName val="4.5"/>
      <sheetName val="4.6"/>
      <sheetName val="4.7"/>
      <sheetName val="4.8"/>
      <sheetName val="4.10"/>
      <sheetName val="4.12"/>
      <sheetName val="4.13"/>
      <sheetName val="5.1"/>
      <sheetName val="5.4"/>
      <sheetName val="5.7"/>
      <sheetName val="5.10"/>
      <sheetName val="项目包干2"/>
      <sheetName val="监理2.1"/>
      <sheetName val="钢筋砼单价3"/>
      <sheetName val="用款计划4"/>
      <sheetName val="业主供料表5"/>
      <sheetName val="防水价格表6"/>
      <sheetName val="砼采用价7"/>
      <sheetName val="计算程序表8"/>
      <sheetName val="数据库"/>
      <sheetName val="比率"/>
      <sheetName val="工程数量汇总"/>
      <sheetName val="各工法临时支护数量"/>
      <sheetName val="各项费用汇总"/>
      <sheetName val="单价分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清单汇总"/>
      <sheetName val="昌岗中路站清单汇总"/>
      <sheetName val="工程量清单(车站表一)"/>
      <sheetName val="附件二(昌岗站)"/>
      <sheetName val="跃昌区间清单汇总"/>
      <sheetName val="工程量清单(跃昌区间表二)"/>
      <sheetName val="附件二(跃昌区间)"/>
      <sheetName val="昌沙区间清单汇总"/>
      <sheetName val="工程量清单(昌沙区间表三)"/>
      <sheetName val="附件二(昌沙区间)"/>
      <sheetName val="车站围护"/>
      <sheetName val="车站土石"/>
      <sheetName val="车站主体、通道、风道"/>
      <sheetName val="100章单价(3标)"/>
      <sheetName val="矿山法隧道"/>
      <sheetName val="竖井、轨排井"/>
      <sheetName val="联络通道"/>
      <sheetName val="附件三"/>
      <sheetName val="附件四"/>
      <sheetName val="附件五"/>
      <sheetName val="附件六"/>
      <sheetName val="附件七"/>
      <sheetName val="附件八"/>
      <sheetName val="附件九之一"/>
      <sheetName val="附件九之二"/>
      <sheetName val="人工"/>
      <sheetName val="材料"/>
      <sheetName val="机械"/>
      <sheetName val="比率"/>
      <sheetName val="总"/>
      <sheetName val="Ⅲ加"/>
      <sheetName val="Ⅳ"/>
      <sheetName val="Ⅵ"/>
      <sheetName val="Ⅶ"/>
      <sheetName val="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清单汇总"/>
      <sheetName val="昌岗中路站清单汇总"/>
      <sheetName val="工程量清单(车站表一)"/>
      <sheetName val="附件二(昌岗站)"/>
      <sheetName val="跃昌区间清单汇总"/>
      <sheetName val="工程量清单(跃昌区间表二)"/>
      <sheetName val="附件二(跃昌区间)"/>
      <sheetName val="昌沙区间清单汇总"/>
      <sheetName val="工程量清单(昌沙区间表三)"/>
      <sheetName val="附件二(昌沙区间)"/>
      <sheetName val="车站围护"/>
      <sheetName val="车站土石"/>
      <sheetName val="车站主体、通道、风道"/>
      <sheetName val="100章单价(3标)"/>
      <sheetName val="矿山法隧道"/>
      <sheetName val="竖井、轨排井"/>
      <sheetName val="联络通道"/>
      <sheetName val="附件三"/>
      <sheetName val="附件四"/>
      <sheetName val="附件五"/>
      <sheetName val="附件六"/>
      <sheetName val="附件七"/>
      <sheetName val="附件八"/>
      <sheetName val="附件九之一"/>
      <sheetName val="附件九之二"/>
      <sheetName val="人工"/>
      <sheetName val="材料"/>
      <sheetName val="机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清单汇总表"/>
      <sheetName val="工程量清单"/>
      <sheetName val="调整报价"/>
      <sheetName val="2.1"/>
      <sheetName val="2.2"/>
      <sheetName val="2.3"/>
      <sheetName val="2.4"/>
      <sheetName val="2.5"/>
      <sheetName val="2.6"/>
      <sheetName val="2.7"/>
      <sheetName val="2.8"/>
      <sheetName val="2.9"/>
      <sheetName val="2.10"/>
      <sheetName val="2.11"/>
      <sheetName val="2.11.1"/>
      <sheetName val="2.11.2"/>
      <sheetName val="2.12"/>
      <sheetName val="2.13"/>
      <sheetName val="2.14-1"/>
      <sheetName val="2.14"/>
      <sheetName val="2.15"/>
      <sheetName val="2.16"/>
      <sheetName val="2.17"/>
      <sheetName val="2.18"/>
      <sheetName val="2.19"/>
      <sheetName val="2.20"/>
      <sheetName val="2.21"/>
      <sheetName val="3.1"/>
      <sheetName val="3.2"/>
      <sheetName val="3.8"/>
      <sheetName val="3.14"/>
      <sheetName val="3.16"/>
      <sheetName val="3.18"/>
      <sheetName val="3.19"/>
      <sheetName val="4.1"/>
      <sheetName val="4.2"/>
      <sheetName val="4.3"/>
      <sheetName val="4.4"/>
      <sheetName val="4.5"/>
      <sheetName val="4.6"/>
      <sheetName val="4.7"/>
      <sheetName val="4.8"/>
      <sheetName val="4.10"/>
      <sheetName val="4.12"/>
      <sheetName val="4.13"/>
      <sheetName val="5.1"/>
      <sheetName val="5.4"/>
      <sheetName val="5.7"/>
      <sheetName val="5.10"/>
      <sheetName val="项目包干2"/>
      <sheetName val="监理2.1"/>
      <sheetName val="钢筋砼单价3"/>
      <sheetName val="用款计划4"/>
      <sheetName val="业主供料表5"/>
      <sheetName val="防水价格表6"/>
      <sheetName val="砼采用价7"/>
      <sheetName val="计算程序表8"/>
      <sheetName val="数据库"/>
      <sheetName val="比率"/>
      <sheetName val="工程数量汇总"/>
      <sheetName val="各工法临时支护数量"/>
      <sheetName val="各项费用汇总"/>
      <sheetName val="浅埋暗挖"/>
      <sheetName val="材料"/>
      <sheetName val="人工"/>
      <sheetName val="册汇总"/>
      <sheetName val="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表六 (2)"/>
      <sheetName val="目录"/>
      <sheetName val="表一"/>
      <sheetName val="表二"/>
      <sheetName val="表三"/>
      <sheetName val="表四"/>
      <sheetName val="表五"/>
      <sheetName val="表六"/>
      <sheetName val="单价分析表"/>
      <sheetName val="表七"/>
      <sheetName val="表八-1"/>
      <sheetName val="表八-2"/>
      <sheetName val="表九-1"/>
      <sheetName val="表九-2"/>
      <sheetName val="2.1单价分析"/>
      <sheetName val="比率"/>
      <sheetName val="数据库"/>
      <sheetName val="总"/>
      <sheetName val="册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表六 (2)"/>
      <sheetName val="目录"/>
      <sheetName val="表一"/>
      <sheetName val="表二"/>
      <sheetName val="表三"/>
      <sheetName val="表四"/>
      <sheetName val="表五"/>
      <sheetName val="表六"/>
      <sheetName val="单价分析表"/>
      <sheetName val="表七"/>
      <sheetName val="表八-1"/>
      <sheetName val="表八-2"/>
      <sheetName val="表九-1"/>
      <sheetName val="表九-2"/>
      <sheetName val="2.1单价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清单汇总表"/>
      <sheetName val="工程量清单"/>
      <sheetName val="调整报价"/>
      <sheetName val="2.1"/>
      <sheetName val="2.2"/>
      <sheetName val="2.3"/>
      <sheetName val="2.4"/>
      <sheetName val="2.5"/>
      <sheetName val="2.6"/>
      <sheetName val="2.7"/>
      <sheetName val="2.8"/>
      <sheetName val="2.9"/>
      <sheetName val="2.10"/>
      <sheetName val="2.11"/>
      <sheetName val="2.11.1"/>
      <sheetName val="2.11.2"/>
      <sheetName val="2.12"/>
      <sheetName val="2.13"/>
      <sheetName val="2.14-1"/>
      <sheetName val="2.14"/>
      <sheetName val="2.15"/>
      <sheetName val="2.16"/>
      <sheetName val="2.17"/>
      <sheetName val="2.18"/>
      <sheetName val="2.19"/>
      <sheetName val="2.20"/>
      <sheetName val="2.21"/>
      <sheetName val="3.1"/>
      <sheetName val="3.2"/>
      <sheetName val="3.8"/>
      <sheetName val="3.14"/>
      <sheetName val="3.16"/>
      <sheetName val="3.18"/>
      <sheetName val="3.19"/>
      <sheetName val="4.1"/>
      <sheetName val="4.2"/>
      <sheetName val="4.3"/>
      <sheetName val="4.4"/>
      <sheetName val="4.5"/>
      <sheetName val="4.6"/>
      <sheetName val="4.7"/>
      <sheetName val="4.8"/>
      <sheetName val="4.10"/>
      <sheetName val="4.12"/>
      <sheetName val="4.13"/>
      <sheetName val="5.1"/>
      <sheetName val="5.4"/>
      <sheetName val="5.7"/>
      <sheetName val="5.10"/>
      <sheetName val="项目包干2"/>
      <sheetName val="监理2.1"/>
      <sheetName val="钢筋砼单价3"/>
      <sheetName val="用款计划4"/>
      <sheetName val="业主供料表5"/>
      <sheetName val="防水价格表6"/>
      <sheetName val="砼采用价7"/>
      <sheetName val="计算程序表8"/>
      <sheetName val="数据库"/>
      <sheetName val="比率"/>
      <sheetName val="工程数量汇总"/>
      <sheetName val="各工法临时支护数量"/>
      <sheetName val="各项费用汇总"/>
      <sheetName val="单价分析表"/>
      <sheetName val="Main"/>
      <sheetName val="单价分析"/>
      <sheetName val="材料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材料库"/>
      <sheetName val="单价分析"/>
      <sheetName val="比率"/>
      <sheetName val="数据库"/>
      <sheetName val="Open"/>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8"/>
  <sheetViews>
    <sheetView showZeros="0" tabSelected="1" view="pageBreakPreview" zoomScaleNormal="50" workbookViewId="0">
      <pane ySplit="4" topLeftCell="A5" activePane="bottomLeft" state="frozen"/>
      <selection/>
      <selection pane="bottomLeft" activeCell="B18" sqref="B18"/>
    </sheetView>
  </sheetViews>
  <sheetFormatPr defaultColWidth="9" defaultRowHeight="13"/>
  <cols>
    <col min="1" max="1" width="12" style="338" customWidth="1"/>
    <col min="2" max="2" width="30" style="339" customWidth="1"/>
    <col min="3" max="6" width="15.1272727272727" style="339" customWidth="1"/>
    <col min="7" max="7" width="15.5545454545455" style="339" customWidth="1"/>
    <col min="8" max="8" width="12.7545454545455" style="339" customWidth="1"/>
    <col min="9" max="9" width="12.8818181818182" style="339" customWidth="1"/>
    <col min="10" max="10" width="16.8909090909091" style="339" customWidth="1"/>
    <col min="11" max="16384" width="9" style="339"/>
  </cols>
  <sheetData>
    <row r="1" ht="21" customHeight="1" spans="1:10">
      <c r="A1" s="340"/>
      <c r="B1" s="341"/>
      <c r="C1" s="341"/>
      <c r="D1" s="341"/>
      <c r="E1" s="341"/>
      <c r="F1" s="341"/>
      <c r="G1" s="341"/>
      <c r="H1" s="341"/>
      <c r="I1" s="341"/>
      <c r="J1" s="341"/>
    </row>
    <row r="2" ht="51" customHeight="1" spans="1:10">
      <c r="A2" s="342" t="s">
        <v>0</v>
      </c>
      <c r="B2" s="342"/>
      <c r="C2" s="342"/>
      <c r="D2" s="342"/>
      <c r="E2" s="342"/>
      <c r="F2" s="342"/>
      <c r="G2" s="342"/>
      <c r="H2" s="342"/>
      <c r="I2" s="342"/>
      <c r="J2" s="342"/>
    </row>
    <row r="3" s="336" customFormat="1" ht="18.95" customHeight="1" spans="1:10">
      <c r="A3" s="343" t="s">
        <v>1</v>
      </c>
      <c r="B3" s="343" t="s">
        <v>2</v>
      </c>
      <c r="C3" s="344" t="s">
        <v>3</v>
      </c>
      <c r="D3" s="345" t="s">
        <v>4</v>
      </c>
      <c r="E3" s="346"/>
      <c r="F3" s="346"/>
      <c r="G3" s="346"/>
      <c r="H3" s="346"/>
      <c r="I3" s="371"/>
      <c r="J3" s="343" t="s">
        <v>5</v>
      </c>
    </row>
    <row r="4" s="337" customFormat="1" ht="45.95" customHeight="1" spans="1:10">
      <c r="A4" s="343"/>
      <c r="B4" s="343"/>
      <c r="C4" s="344"/>
      <c r="D4" s="344" t="s">
        <v>6</v>
      </c>
      <c r="E4" s="344" t="s">
        <v>7</v>
      </c>
      <c r="F4" s="344" t="s">
        <v>8</v>
      </c>
      <c r="G4" s="343" t="s">
        <v>9</v>
      </c>
      <c r="H4" s="347" t="s">
        <v>10</v>
      </c>
      <c r="I4" s="343" t="s">
        <v>11</v>
      </c>
      <c r="J4" s="343"/>
    </row>
    <row r="5" s="336" customFormat="1" ht="24.95" customHeight="1" spans="1:10">
      <c r="A5" s="348" t="s">
        <v>12</v>
      </c>
      <c r="B5" s="349" t="s">
        <v>13</v>
      </c>
      <c r="C5" s="350">
        <f t="shared" ref="C5:G5" si="0">C6+C11</f>
        <v>0</v>
      </c>
      <c r="D5" s="350">
        <f t="shared" si="0"/>
        <v>0</v>
      </c>
      <c r="E5" s="350">
        <f t="shared" si="0"/>
        <v>0</v>
      </c>
      <c r="F5" s="350">
        <f t="shared" si="0"/>
        <v>0</v>
      </c>
      <c r="G5" s="351">
        <f t="shared" si="0"/>
        <v>1695095</v>
      </c>
      <c r="H5" s="350"/>
      <c r="I5" s="350">
        <f>I6+I11</f>
        <v>0</v>
      </c>
      <c r="J5" s="372"/>
    </row>
    <row r="6" s="336" customFormat="1" ht="24.95" customHeight="1" spans="1:10">
      <c r="A6" s="352">
        <v>1</v>
      </c>
      <c r="B6" s="353" t="s">
        <v>14</v>
      </c>
      <c r="C6" s="354">
        <f t="shared" ref="C6:G6" si="1">SUM(C7:C10)</f>
        <v>0</v>
      </c>
      <c r="D6" s="354">
        <f t="shared" si="1"/>
        <v>0</v>
      </c>
      <c r="E6" s="354">
        <f t="shared" si="1"/>
        <v>0</v>
      </c>
      <c r="F6" s="354">
        <f t="shared" si="1"/>
        <v>0</v>
      </c>
      <c r="G6" s="355">
        <f t="shared" si="1"/>
        <v>709887</v>
      </c>
      <c r="H6" s="354"/>
      <c r="I6" s="354">
        <f>SUM(I7:I10)</f>
        <v>0</v>
      </c>
      <c r="J6" s="373"/>
    </row>
    <row r="7" s="336" customFormat="1" ht="24.95" customHeight="1" spans="1:10">
      <c r="A7" s="356">
        <v>1.1</v>
      </c>
      <c r="B7" s="357" t="s">
        <v>15</v>
      </c>
      <c r="C7" s="354">
        <f>分部工程汇总表!C12</f>
        <v>0</v>
      </c>
      <c r="D7" s="354">
        <f>分部工程汇总表!C6</f>
        <v>0</v>
      </c>
      <c r="E7" s="354">
        <f>分部工程汇总表!C7</f>
        <v>0</v>
      </c>
      <c r="F7" s="354">
        <f>分部工程汇总表!C8</f>
        <v>0</v>
      </c>
      <c r="G7" s="358">
        <v>560611</v>
      </c>
      <c r="H7" s="359"/>
      <c r="I7" s="354">
        <f>分部工程汇总表!C11</f>
        <v>0</v>
      </c>
      <c r="J7" s="373"/>
    </row>
    <row r="8" s="336" customFormat="1" ht="24.95" customHeight="1" spans="1:10">
      <c r="A8" s="356">
        <v>1.2</v>
      </c>
      <c r="B8" s="357" t="s">
        <v>16</v>
      </c>
      <c r="C8" s="354">
        <f>分部工程汇总表!C24</f>
        <v>0</v>
      </c>
      <c r="D8" s="354">
        <f>分部工程汇总表!C18</f>
        <v>0</v>
      </c>
      <c r="E8" s="354">
        <f>分部工程汇总表!C19</f>
        <v>0</v>
      </c>
      <c r="F8" s="354">
        <f>分部工程汇总表!C20</f>
        <v>0</v>
      </c>
      <c r="G8" s="358">
        <v>128821</v>
      </c>
      <c r="H8" s="359"/>
      <c r="I8" s="354">
        <f>分部工程汇总表!C23</f>
        <v>0</v>
      </c>
      <c r="J8" s="354"/>
    </row>
    <row r="9" s="336" customFormat="1" ht="24.95" customHeight="1" spans="1:10">
      <c r="A9" s="356">
        <v>1.3</v>
      </c>
      <c r="B9" s="360" t="s">
        <v>17</v>
      </c>
      <c r="C9" s="354">
        <f>分部工程汇总表!C36</f>
        <v>0</v>
      </c>
      <c r="D9" s="354">
        <f>分部工程汇总表!C30</f>
        <v>0</v>
      </c>
      <c r="E9" s="354">
        <f>分部工程汇总表!C31</f>
        <v>0</v>
      </c>
      <c r="F9" s="354">
        <f>分部工程汇总表!C32</f>
        <v>0</v>
      </c>
      <c r="G9" s="358">
        <v>13859</v>
      </c>
      <c r="H9" s="359"/>
      <c r="I9" s="354">
        <f>分部工程汇总表!C35</f>
        <v>0</v>
      </c>
      <c r="J9" s="354"/>
    </row>
    <row r="10" s="336" customFormat="1" ht="24.95" customHeight="1" spans="1:10">
      <c r="A10" s="356">
        <v>1.4</v>
      </c>
      <c r="B10" s="360" t="s">
        <v>18</v>
      </c>
      <c r="C10" s="354">
        <f>分部工程汇总表!C48</f>
        <v>0</v>
      </c>
      <c r="D10" s="354">
        <f>分部工程汇总表!C42</f>
        <v>0</v>
      </c>
      <c r="E10" s="354">
        <f>分部工程汇总表!C43</f>
        <v>0</v>
      </c>
      <c r="F10" s="354">
        <f>分部工程汇总表!C44</f>
        <v>0</v>
      </c>
      <c r="G10" s="358">
        <v>6596</v>
      </c>
      <c r="H10" s="359"/>
      <c r="I10" s="354">
        <f>分部工程汇总表!C47</f>
        <v>0</v>
      </c>
      <c r="J10" s="354"/>
    </row>
    <row r="11" s="336" customFormat="1" ht="24.95" customHeight="1" spans="1:10">
      <c r="A11" s="352">
        <v>2</v>
      </c>
      <c r="B11" s="353" t="s">
        <v>19</v>
      </c>
      <c r="C11" s="354">
        <f t="shared" ref="C11:G11" si="2">SUM(C12:C24)</f>
        <v>0</v>
      </c>
      <c r="D11" s="354">
        <f t="shared" si="2"/>
        <v>0</v>
      </c>
      <c r="E11" s="354">
        <f t="shared" si="2"/>
        <v>0</v>
      </c>
      <c r="F11" s="354">
        <f t="shared" si="2"/>
        <v>0</v>
      </c>
      <c r="G11" s="361">
        <f t="shared" si="2"/>
        <v>985208</v>
      </c>
      <c r="H11" s="354"/>
      <c r="I11" s="354">
        <f>SUM(I12:I24)</f>
        <v>0</v>
      </c>
      <c r="J11" s="354"/>
    </row>
    <row r="12" s="336" customFormat="1" ht="24.95" customHeight="1" spans="1:10">
      <c r="A12" s="356">
        <v>2.1</v>
      </c>
      <c r="B12" s="357" t="s">
        <v>20</v>
      </c>
      <c r="C12" s="354">
        <f>分部工程汇总表!C60</f>
        <v>0</v>
      </c>
      <c r="D12" s="354">
        <f>分部工程汇总表!C54</f>
        <v>0</v>
      </c>
      <c r="E12" s="354">
        <f>分部工程汇总表!C55</f>
        <v>0</v>
      </c>
      <c r="F12" s="354">
        <f>分部工程汇总表!C56</f>
        <v>0</v>
      </c>
      <c r="G12" s="362">
        <v>243796</v>
      </c>
      <c r="H12" s="359"/>
      <c r="I12" s="354">
        <f>分部工程汇总表!C59</f>
        <v>0</v>
      </c>
      <c r="J12" s="354"/>
    </row>
    <row r="13" s="336" customFormat="1" ht="24.95" customHeight="1" spans="1:10">
      <c r="A13" s="356">
        <v>2.2</v>
      </c>
      <c r="B13" s="357" t="s">
        <v>21</v>
      </c>
      <c r="C13" s="354">
        <f>分部工程汇总表!C72</f>
        <v>0</v>
      </c>
      <c r="D13" s="354">
        <f>分部工程汇总表!C66</f>
        <v>0</v>
      </c>
      <c r="E13" s="354">
        <f>分部工程汇总表!C67</f>
        <v>0</v>
      </c>
      <c r="F13" s="354">
        <f>分部工程汇总表!C68</f>
        <v>0</v>
      </c>
      <c r="G13" s="362">
        <v>200008</v>
      </c>
      <c r="H13" s="359"/>
      <c r="I13" s="354">
        <f>分部工程汇总表!C71</f>
        <v>0</v>
      </c>
      <c r="J13" s="354"/>
    </row>
    <row r="14" s="336" customFormat="1" ht="24.95" customHeight="1" spans="1:10">
      <c r="A14" s="356">
        <v>2.3</v>
      </c>
      <c r="B14" s="357" t="s">
        <v>22</v>
      </c>
      <c r="C14" s="354">
        <f>分部工程汇总表!C84</f>
        <v>0</v>
      </c>
      <c r="D14" s="354">
        <f>分部工程汇总表!C78</f>
        <v>0</v>
      </c>
      <c r="E14" s="354">
        <f>分部工程汇总表!C79</f>
        <v>0</v>
      </c>
      <c r="F14" s="354">
        <f>分部工程汇总表!C80</f>
        <v>0</v>
      </c>
      <c r="G14" s="362">
        <v>107310</v>
      </c>
      <c r="H14" s="359"/>
      <c r="I14" s="354">
        <f>分部工程汇总表!C83</f>
        <v>0</v>
      </c>
      <c r="J14" s="354"/>
    </row>
    <row r="15" s="336" customFormat="1" ht="24.95" customHeight="1" spans="1:10">
      <c r="A15" s="356">
        <v>2.4</v>
      </c>
      <c r="B15" s="357" t="s">
        <v>23</v>
      </c>
      <c r="C15" s="354">
        <f>分部工程汇总表!C96</f>
        <v>0</v>
      </c>
      <c r="D15" s="354">
        <f>分部工程汇总表!C90</f>
        <v>0</v>
      </c>
      <c r="E15" s="354">
        <f>分部工程汇总表!C91</f>
        <v>0</v>
      </c>
      <c r="F15" s="354">
        <f>分部工程汇总表!C92</f>
        <v>0</v>
      </c>
      <c r="G15" s="362">
        <v>34560</v>
      </c>
      <c r="H15" s="359"/>
      <c r="I15" s="354">
        <f>分部工程汇总表!C95</f>
        <v>0</v>
      </c>
      <c r="J15" s="354"/>
    </row>
    <row r="16" s="336" customFormat="1" ht="24.95" customHeight="1" spans="1:10">
      <c r="A16" s="356">
        <v>2.5</v>
      </c>
      <c r="B16" s="357" t="s">
        <v>24</v>
      </c>
      <c r="C16" s="354">
        <f>分部工程汇总表!C108</f>
        <v>0</v>
      </c>
      <c r="D16" s="354">
        <f>分部工程汇总表!C102</f>
        <v>0</v>
      </c>
      <c r="E16" s="354">
        <f>分部工程汇总表!C103</f>
        <v>0</v>
      </c>
      <c r="F16" s="354">
        <f>分部工程汇总表!C104</f>
        <v>0</v>
      </c>
      <c r="G16" s="362">
        <v>269628</v>
      </c>
      <c r="H16" s="359"/>
      <c r="I16" s="354">
        <f>分部工程汇总表!C107</f>
        <v>0</v>
      </c>
      <c r="J16" s="354"/>
    </row>
    <row r="17" s="336" customFormat="1" ht="24.95" customHeight="1" spans="1:10">
      <c r="A17" s="356">
        <v>2.6</v>
      </c>
      <c r="B17" s="357" t="s">
        <v>25</v>
      </c>
      <c r="C17" s="354">
        <f>分部工程汇总表!C121</f>
        <v>0</v>
      </c>
      <c r="D17" s="354">
        <f>分部工程汇总表!C114</f>
        <v>0</v>
      </c>
      <c r="E17" s="354">
        <f>分部工程汇总表!C115</f>
        <v>0</v>
      </c>
      <c r="F17" s="354">
        <f>分部工程汇总表!C116</f>
        <v>0</v>
      </c>
      <c r="G17" s="362">
        <v>52081</v>
      </c>
      <c r="H17" s="359"/>
      <c r="I17" s="354">
        <f>分部工程汇总表!C120</f>
        <v>0</v>
      </c>
      <c r="J17" s="354"/>
    </row>
    <row r="18" s="336" customFormat="1" ht="24.95" customHeight="1" spans="1:10">
      <c r="A18" s="356">
        <v>2.7</v>
      </c>
      <c r="B18" s="357" t="s">
        <v>26</v>
      </c>
      <c r="C18" s="354">
        <f>分部工程汇总表!C134</f>
        <v>0</v>
      </c>
      <c r="D18" s="354">
        <f>分部工程汇总表!C127</f>
        <v>0</v>
      </c>
      <c r="E18" s="354">
        <f>分部工程汇总表!C128</f>
        <v>0</v>
      </c>
      <c r="F18" s="354">
        <f>分部工程汇总表!C129</f>
        <v>0</v>
      </c>
      <c r="G18" s="362">
        <v>2594</v>
      </c>
      <c r="H18" s="359"/>
      <c r="I18" s="354">
        <f>分部工程汇总表!C133</f>
        <v>0</v>
      </c>
      <c r="J18" s="354"/>
    </row>
    <row r="19" s="336" customFormat="1" ht="24.95" customHeight="1" spans="1:10">
      <c r="A19" s="356">
        <v>2.8</v>
      </c>
      <c r="B19" s="357" t="s">
        <v>27</v>
      </c>
      <c r="C19" s="354">
        <f>分部工程汇总表!C146</f>
        <v>0</v>
      </c>
      <c r="D19" s="354">
        <f>分部工程汇总表!C140</f>
        <v>0</v>
      </c>
      <c r="E19" s="354">
        <f>分部工程汇总表!C141</f>
        <v>0</v>
      </c>
      <c r="F19" s="354">
        <f>分部工程汇总表!C142</f>
        <v>0</v>
      </c>
      <c r="G19" s="362">
        <v>26708</v>
      </c>
      <c r="H19" s="359"/>
      <c r="I19" s="354">
        <f>分部工程汇总表!C145</f>
        <v>0</v>
      </c>
      <c r="J19" s="354"/>
    </row>
    <row r="20" s="336" customFormat="1" ht="24.95" customHeight="1" spans="1:10">
      <c r="A20" s="363" t="s">
        <v>28</v>
      </c>
      <c r="B20" s="357" t="s">
        <v>29</v>
      </c>
      <c r="C20" s="354">
        <f>分部工程汇总表!C158</f>
        <v>0</v>
      </c>
      <c r="D20" s="354">
        <f>分部工程汇总表!C152</f>
        <v>0</v>
      </c>
      <c r="E20" s="354">
        <f>分部工程汇总表!C153</f>
        <v>0</v>
      </c>
      <c r="F20" s="354">
        <f>分部工程汇总表!C154</f>
        <v>0</v>
      </c>
      <c r="G20" s="362">
        <v>1177</v>
      </c>
      <c r="H20" s="359"/>
      <c r="I20" s="354">
        <f>分部工程汇总表!C157</f>
        <v>0</v>
      </c>
      <c r="J20" s="354"/>
    </row>
    <row r="21" s="336" customFormat="1" ht="24.95" customHeight="1" spans="1:10">
      <c r="A21" s="363" t="s">
        <v>30</v>
      </c>
      <c r="B21" s="357" t="s">
        <v>31</v>
      </c>
      <c r="C21" s="354">
        <f>分部工程汇总表!C170</f>
        <v>0</v>
      </c>
      <c r="D21" s="354">
        <f>分部工程汇总表!C164</f>
        <v>0</v>
      </c>
      <c r="E21" s="354">
        <f>分部工程汇总表!C165</f>
        <v>0</v>
      </c>
      <c r="F21" s="354">
        <f>分部工程汇总表!C166</f>
        <v>0</v>
      </c>
      <c r="G21" s="362">
        <v>6826</v>
      </c>
      <c r="H21" s="359"/>
      <c r="I21" s="354">
        <f>分部工程汇总表!C169</f>
        <v>0</v>
      </c>
      <c r="J21" s="354"/>
    </row>
    <row r="22" s="336" customFormat="1" ht="24.95" customHeight="1" spans="1:10">
      <c r="A22" s="356">
        <v>2.11</v>
      </c>
      <c r="B22" s="357" t="s">
        <v>32</v>
      </c>
      <c r="C22" s="354">
        <f>分部工程汇总表!C181</f>
        <v>0</v>
      </c>
      <c r="D22" s="354">
        <f>分部工程汇总表!C176</f>
        <v>0</v>
      </c>
      <c r="E22" s="354">
        <f>分部工程汇总表!C177</f>
        <v>0</v>
      </c>
      <c r="F22" s="354">
        <f>分部工程汇总表!C178</f>
        <v>0</v>
      </c>
      <c r="G22" s="362">
        <v>31212</v>
      </c>
      <c r="H22" s="359"/>
      <c r="I22" s="354">
        <f>分部工程汇总表!C180</f>
        <v>0</v>
      </c>
      <c r="J22" s="354"/>
    </row>
    <row r="23" s="336" customFormat="1" ht="24.95" customHeight="1" spans="1:10">
      <c r="A23" s="356">
        <v>2.12</v>
      </c>
      <c r="B23" s="357" t="s">
        <v>33</v>
      </c>
      <c r="C23" s="354">
        <f>分部工程汇总表!C193</f>
        <v>0</v>
      </c>
      <c r="D23" s="354">
        <f>分部工程汇总表!C187</f>
        <v>0</v>
      </c>
      <c r="E23" s="354">
        <f>分部工程汇总表!C188</f>
        <v>0</v>
      </c>
      <c r="F23" s="354">
        <f>分部工程汇总表!C189</f>
        <v>0</v>
      </c>
      <c r="G23" s="362">
        <v>8921</v>
      </c>
      <c r="H23" s="359"/>
      <c r="I23" s="354">
        <f>分部工程汇总表!C192</f>
        <v>0</v>
      </c>
      <c r="J23" s="354"/>
    </row>
    <row r="24" s="336" customFormat="1" ht="24.95" customHeight="1" spans="1:10">
      <c r="A24" s="356">
        <v>2.13</v>
      </c>
      <c r="B24" s="357" t="s">
        <v>34</v>
      </c>
      <c r="C24" s="354">
        <f>分部工程汇总表!C204</f>
        <v>0</v>
      </c>
      <c r="D24" s="354">
        <f>分部工程汇总表!C199</f>
        <v>0</v>
      </c>
      <c r="E24" s="354">
        <f>分部工程汇总表!C200</f>
        <v>0</v>
      </c>
      <c r="F24" s="354">
        <f>分部工程汇总表!C201</f>
        <v>0</v>
      </c>
      <c r="G24" s="362">
        <v>387</v>
      </c>
      <c r="H24" s="359"/>
      <c r="I24" s="354">
        <f>分部工程汇总表!C203</f>
        <v>0</v>
      </c>
      <c r="J24" s="354"/>
    </row>
    <row r="25" s="336" customFormat="1" ht="24.95" customHeight="1" spans="1:10">
      <c r="A25" s="364" t="s">
        <v>35</v>
      </c>
      <c r="B25" s="365" t="s">
        <v>36</v>
      </c>
      <c r="C25" s="354">
        <f>SUM(C26:C27)</f>
        <v>0</v>
      </c>
      <c r="D25" s="366"/>
      <c r="E25" s="366"/>
      <c r="F25" s="366"/>
      <c r="G25" s="366"/>
      <c r="H25" s="366"/>
      <c r="I25" s="354">
        <f>SUM(I26:I27)</f>
        <v>0</v>
      </c>
      <c r="J25" s="373"/>
    </row>
    <row r="26" s="336" customFormat="1" ht="24.95" customHeight="1" spans="1:10">
      <c r="A26" s="367">
        <v>1</v>
      </c>
      <c r="B26" s="368" t="s">
        <v>37</v>
      </c>
      <c r="C26" s="354"/>
      <c r="D26" s="366"/>
      <c r="E26" s="366"/>
      <c r="F26" s="366"/>
      <c r="G26" s="366"/>
      <c r="H26" s="366"/>
      <c r="I26" s="354"/>
      <c r="J26" s="354"/>
    </row>
    <row r="27" s="336" customFormat="1" ht="24.95" customHeight="1" spans="1:10">
      <c r="A27" s="364">
        <v>2</v>
      </c>
      <c r="B27" s="368" t="s">
        <v>38</v>
      </c>
      <c r="C27" s="354"/>
      <c r="D27" s="366"/>
      <c r="E27" s="366"/>
      <c r="F27" s="366"/>
      <c r="G27" s="366"/>
      <c r="H27" s="366"/>
      <c r="I27" s="354"/>
      <c r="J27" s="354"/>
    </row>
    <row r="28" s="336" customFormat="1" ht="33" customHeight="1" spans="1:10">
      <c r="A28" s="369"/>
      <c r="B28" s="354" t="s">
        <v>39</v>
      </c>
      <c r="C28" s="354">
        <f>C5+C25</f>
        <v>0</v>
      </c>
      <c r="D28" s="354"/>
      <c r="E28" s="354"/>
      <c r="F28" s="354"/>
      <c r="G28" s="370">
        <f>G5</f>
        <v>1695095</v>
      </c>
      <c r="H28" s="354"/>
      <c r="I28" s="354">
        <f>I5+I25</f>
        <v>0</v>
      </c>
      <c r="J28" s="354"/>
    </row>
    <row r="29" ht="25.15" customHeight="1"/>
    <row r="30" ht="25.15" customHeight="1"/>
    <row r="31" ht="25.15" customHeight="1"/>
    <row r="32" ht="25.15" customHeight="1"/>
    <row r="33" ht="25.15" customHeight="1"/>
    <row r="34" ht="25.15" customHeight="1"/>
    <row r="35" ht="25.15" customHeight="1"/>
    <row r="36" ht="25.15" customHeight="1"/>
    <row r="37" ht="25.15" customHeight="1"/>
    <row r="38" ht="25.15" customHeight="1"/>
  </sheetData>
  <sheetProtection formatCells="0" insertHyperlinks="0" autoFilter="0"/>
  <autoFilter ref="A4:XEW28">
    <extLst/>
  </autoFilter>
  <mergeCells count="7">
    <mergeCell ref="A1:J1"/>
    <mergeCell ref="A2:J2"/>
    <mergeCell ref="D3:I3"/>
    <mergeCell ref="A3:A4"/>
    <mergeCell ref="B3:B4"/>
    <mergeCell ref="C3:C4"/>
    <mergeCell ref="J3:J4"/>
  </mergeCells>
  <conditionalFormatting sqref="B14">
    <cfRule type="cellIs" dxfId="0" priority="5" stopIfTrue="1" operator="equal">
      <formula>0</formula>
    </cfRule>
  </conditionalFormatting>
  <conditionalFormatting sqref="B15">
    <cfRule type="cellIs" dxfId="0" priority="4" stopIfTrue="1" operator="equal">
      <formula>0</formula>
    </cfRule>
  </conditionalFormatting>
  <conditionalFormatting sqref="B16">
    <cfRule type="cellIs" dxfId="0" priority="3" stopIfTrue="1" operator="equal">
      <formula>0</formula>
    </cfRule>
  </conditionalFormatting>
  <conditionalFormatting sqref="B17">
    <cfRule type="cellIs" dxfId="0" priority="2" stopIfTrue="1" operator="equal">
      <formula>0</formula>
    </cfRule>
  </conditionalFormatting>
  <conditionalFormatting sqref="B24">
    <cfRule type="cellIs" dxfId="0" priority="1" stopIfTrue="1" operator="equal">
      <formula>0</formula>
    </cfRule>
  </conditionalFormatting>
  <printOptions horizontalCentered="1"/>
  <pageMargins left="0.511805555555556" right="0.511805555555556" top="0.590277777777778" bottom="0.590277777777778" header="0.314583333333333" footer="0.314583333333333"/>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X204"/>
  <sheetViews>
    <sheetView showZeros="0" view="pageBreakPreview" zoomScale="130" zoomScaleNormal="130" topLeftCell="A91" workbookViewId="0">
      <selection activeCell="C191" sqref="C191"/>
    </sheetView>
  </sheetViews>
  <sheetFormatPr defaultColWidth="9" defaultRowHeight="14"/>
  <cols>
    <col min="1" max="1" width="10.2545454545455" style="31" customWidth="1"/>
    <col min="2" max="2" width="29.6272727272727" style="31" customWidth="1"/>
    <col min="3" max="3" width="20.8818181818182" style="323" customWidth="1"/>
    <col min="4" max="4" width="27.6818181818182" style="31" customWidth="1"/>
    <col min="6" max="6" width="20.6" customWidth="1"/>
  </cols>
  <sheetData>
    <row r="1" ht="31.9" customHeight="1" spans="1:24">
      <c r="A1" s="324" t="s">
        <v>40</v>
      </c>
      <c r="B1" s="325"/>
      <c r="C1" s="326"/>
      <c r="D1" s="325"/>
      <c r="E1" s="327"/>
      <c r="F1" s="327"/>
      <c r="G1" s="327"/>
      <c r="H1" s="327"/>
      <c r="I1" s="327"/>
      <c r="J1" s="327"/>
      <c r="K1" s="327"/>
      <c r="L1" s="327"/>
      <c r="M1" s="327"/>
      <c r="N1" s="327"/>
      <c r="O1" s="327"/>
      <c r="P1" s="327"/>
      <c r="Q1" s="327"/>
      <c r="R1" s="327"/>
      <c r="S1" s="327"/>
      <c r="T1" s="327"/>
      <c r="U1" s="327"/>
      <c r="V1" s="327"/>
      <c r="W1" s="327"/>
      <c r="X1" s="327"/>
    </row>
    <row r="2" ht="31.9" customHeight="1" spans="1:24">
      <c r="A2" s="105" t="s">
        <v>41</v>
      </c>
      <c r="B2" s="328"/>
      <c r="C2" s="329"/>
      <c r="D2" s="330"/>
      <c r="E2" s="327"/>
      <c r="F2" s="327"/>
      <c r="G2" s="327"/>
      <c r="H2" s="327"/>
      <c r="I2" s="327"/>
      <c r="J2" s="327"/>
      <c r="K2" s="327"/>
      <c r="L2" s="327"/>
      <c r="M2" s="327"/>
      <c r="N2" s="327"/>
      <c r="O2" s="327"/>
      <c r="P2" s="327"/>
      <c r="Q2" s="327"/>
      <c r="R2" s="327"/>
      <c r="S2" s="327"/>
      <c r="T2" s="327"/>
      <c r="U2" s="327"/>
      <c r="V2" s="327"/>
      <c r="W2" s="327"/>
      <c r="X2" s="327"/>
    </row>
    <row r="3" ht="31.9" customHeight="1" spans="1:24">
      <c r="A3" s="65" t="s">
        <v>1</v>
      </c>
      <c r="B3" s="65" t="s">
        <v>42</v>
      </c>
      <c r="C3" s="331" t="s">
        <v>43</v>
      </c>
      <c r="D3" s="65" t="s">
        <v>5</v>
      </c>
      <c r="E3" s="327"/>
      <c r="F3" s="327"/>
      <c r="G3" s="327"/>
      <c r="H3" s="327"/>
      <c r="I3" s="327"/>
      <c r="J3" s="327"/>
      <c r="K3" s="327"/>
      <c r="L3" s="327"/>
      <c r="M3" s="327"/>
      <c r="N3" s="327"/>
      <c r="O3" s="327"/>
      <c r="P3" s="327"/>
      <c r="Q3" s="327"/>
      <c r="R3" s="327"/>
      <c r="S3" s="327"/>
      <c r="T3" s="327"/>
      <c r="U3" s="327"/>
      <c r="V3" s="327"/>
      <c r="W3" s="327"/>
      <c r="X3" s="327"/>
    </row>
    <row r="4" ht="31.9" customHeight="1" spans="1:24">
      <c r="A4" s="65">
        <v>1</v>
      </c>
      <c r="B4" s="65" t="s">
        <v>44</v>
      </c>
      <c r="C4" s="331">
        <f>分部分项工程清单与计价表!H7</f>
        <v>0</v>
      </c>
      <c r="D4" s="65"/>
      <c r="E4" s="327"/>
      <c r="F4" s="327"/>
      <c r="G4" s="327"/>
      <c r="H4" s="327"/>
      <c r="I4" s="327"/>
      <c r="J4" s="327"/>
      <c r="K4" s="327"/>
      <c r="L4" s="327"/>
      <c r="M4" s="327"/>
      <c r="N4" s="327"/>
      <c r="O4" s="327"/>
      <c r="P4" s="327"/>
      <c r="Q4" s="327"/>
      <c r="R4" s="327"/>
      <c r="S4" s="327"/>
      <c r="T4" s="327"/>
      <c r="U4" s="327"/>
      <c r="V4" s="327"/>
      <c r="W4" s="327"/>
      <c r="X4" s="327"/>
    </row>
    <row r="5" ht="31.9" customHeight="1" spans="1:24">
      <c r="A5" s="65">
        <v>2</v>
      </c>
      <c r="B5" s="65" t="s">
        <v>45</v>
      </c>
      <c r="C5" s="331"/>
      <c r="D5" s="65"/>
      <c r="E5" s="327"/>
      <c r="F5" s="327"/>
      <c r="G5" s="327"/>
      <c r="H5" s="327"/>
      <c r="I5" s="327"/>
      <c r="J5" s="327"/>
      <c r="K5" s="327"/>
      <c r="L5" s="327"/>
      <c r="M5" s="327"/>
      <c r="N5" s="327"/>
      <c r="O5" s="327"/>
      <c r="P5" s="327"/>
      <c r="Q5" s="327"/>
      <c r="R5" s="327"/>
      <c r="S5" s="327"/>
      <c r="T5" s="327"/>
      <c r="U5" s="327"/>
      <c r="V5" s="327"/>
      <c r="W5" s="327"/>
      <c r="X5" s="327"/>
    </row>
    <row r="6" ht="31.9" customHeight="1" spans="1:24">
      <c r="A6" s="70">
        <v>2.1</v>
      </c>
      <c r="B6" s="111" t="s">
        <v>46</v>
      </c>
      <c r="C6" s="332">
        <f>'总价措施项目清单与计价表（一）'!E4</f>
        <v>0</v>
      </c>
      <c r="D6" s="70" t="s">
        <v>47</v>
      </c>
      <c r="E6" s="327"/>
      <c r="F6" s="327"/>
      <c r="G6" s="327"/>
      <c r="H6" s="327"/>
      <c r="I6" s="327"/>
      <c r="J6" s="327"/>
      <c r="K6" s="327"/>
      <c r="L6" s="327"/>
      <c r="M6" s="327"/>
      <c r="N6" s="327"/>
      <c r="O6" s="327"/>
      <c r="P6" s="327"/>
      <c r="Q6" s="327"/>
      <c r="R6" s="327"/>
      <c r="S6" s="327"/>
      <c r="T6" s="327"/>
      <c r="U6" s="327"/>
      <c r="V6" s="327"/>
      <c r="W6" s="327"/>
      <c r="X6" s="327"/>
    </row>
    <row r="7" ht="31.9" customHeight="1" spans="1:24">
      <c r="A7" s="115">
        <v>2.2</v>
      </c>
      <c r="B7" s="111" t="s">
        <v>48</v>
      </c>
      <c r="C7" s="332">
        <f>'总价措施项目清单与计价表（一）'!E5</f>
        <v>0</v>
      </c>
      <c r="D7" s="70"/>
      <c r="E7" s="327"/>
      <c r="F7" s="327"/>
      <c r="G7" s="327"/>
      <c r="H7" s="327"/>
      <c r="I7" s="327"/>
      <c r="J7" s="327"/>
      <c r="K7" s="327"/>
      <c r="L7" s="327"/>
      <c r="M7" s="327"/>
      <c r="N7" s="327"/>
      <c r="O7" s="327"/>
      <c r="P7" s="327"/>
      <c r="Q7" s="327"/>
      <c r="R7" s="327"/>
      <c r="S7" s="327"/>
      <c r="T7" s="327"/>
      <c r="U7" s="327"/>
      <c r="V7" s="327"/>
      <c r="W7" s="327"/>
      <c r="X7" s="327"/>
    </row>
    <row r="8" ht="31.9" customHeight="1" spans="1:24">
      <c r="A8" s="115">
        <v>2.3</v>
      </c>
      <c r="B8" s="111" t="s">
        <v>49</v>
      </c>
      <c r="C8" s="332">
        <f>'总价措施项目清单与计价表（一）'!E6</f>
        <v>0</v>
      </c>
      <c r="D8" s="70"/>
      <c r="E8" s="327"/>
      <c r="F8" s="327"/>
      <c r="G8" s="327"/>
      <c r="H8" s="327"/>
      <c r="I8" s="327"/>
      <c r="J8" s="327"/>
      <c r="K8" s="327"/>
      <c r="L8" s="327"/>
      <c r="M8" s="327"/>
      <c r="N8" s="327"/>
      <c r="O8" s="327"/>
      <c r="P8" s="327"/>
      <c r="Q8" s="327"/>
      <c r="R8" s="327"/>
      <c r="S8" s="327"/>
      <c r="T8" s="327"/>
      <c r="U8" s="327"/>
      <c r="V8" s="327"/>
      <c r="W8" s="327"/>
      <c r="X8" s="327"/>
    </row>
    <row r="9" ht="31.9" customHeight="1" spans="1:24">
      <c r="A9" s="115">
        <v>2.4</v>
      </c>
      <c r="B9" s="111" t="s">
        <v>50</v>
      </c>
      <c r="C9" s="332">
        <f>'总价措施项目清单与计价表（一）'!E7</f>
        <v>560611</v>
      </c>
      <c r="D9" s="70" t="s">
        <v>51</v>
      </c>
      <c r="E9" s="327"/>
      <c r="F9" s="327"/>
      <c r="G9" s="327"/>
      <c r="H9" s="327"/>
      <c r="I9" s="327"/>
      <c r="J9" s="327"/>
      <c r="K9" s="327"/>
      <c r="L9" s="327"/>
      <c r="M9" s="327"/>
      <c r="N9" s="327"/>
      <c r="O9" s="327"/>
      <c r="P9" s="327"/>
      <c r="Q9" s="327"/>
      <c r="R9" s="327"/>
      <c r="S9" s="327"/>
      <c r="T9" s="327"/>
      <c r="U9" s="327"/>
      <c r="V9" s="327"/>
      <c r="W9" s="327"/>
      <c r="X9" s="327"/>
    </row>
    <row r="10" s="322" customFormat="1" ht="31.9" customHeight="1" spans="1:24">
      <c r="A10" s="70">
        <v>2.5</v>
      </c>
      <c r="B10" s="70" t="s">
        <v>52</v>
      </c>
      <c r="C10" s="331">
        <f>'总价措施项目清单与计价表（二）'!H5</f>
        <v>0</v>
      </c>
      <c r="D10" s="65"/>
      <c r="E10" s="98"/>
      <c r="F10" s="98"/>
      <c r="G10" s="98"/>
      <c r="H10" s="98"/>
      <c r="I10" s="98"/>
      <c r="J10" s="98"/>
      <c r="K10" s="98"/>
      <c r="L10" s="98"/>
      <c r="M10" s="98"/>
      <c r="N10" s="98"/>
      <c r="O10" s="98"/>
      <c r="P10" s="98"/>
      <c r="Q10" s="98"/>
      <c r="R10" s="98"/>
      <c r="S10" s="98"/>
      <c r="T10" s="98"/>
      <c r="U10" s="98"/>
      <c r="V10" s="98"/>
      <c r="W10" s="98"/>
      <c r="X10" s="98"/>
    </row>
    <row r="11" ht="31.9" customHeight="1" spans="1:24">
      <c r="A11" s="65">
        <v>3</v>
      </c>
      <c r="B11" s="65" t="s">
        <v>53</v>
      </c>
      <c r="C11" s="331">
        <f>ROUND((C4+C5)*9%,0)</f>
        <v>0</v>
      </c>
      <c r="D11" s="65"/>
      <c r="E11" s="327"/>
      <c r="F11" s="327"/>
      <c r="G11" s="327"/>
      <c r="H11" s="327"/>
      <c r="I11" s="327"/>
      <c r="J11" s="327"/>
      <c r="K11" s="327"/>
      <c r="L11" s="327"/>
      <c r="M11" s="327"/>
      <c r="N11" s="327"/>
      <c r="O11" s="327"/>
      <c r="P11" s="327"/>
      <c r="Q11" s="327"/>
      <c r="R11" s="327"/>
      <c r="S11" s="327"/>
      <c r="T11" s="327"/>
      <c r="U11" s="327"/>
      <c r="V11" s="327"/>
      <c r="W11" s="327"/>
      <c r="X11" s="327"/>
    </row>
    <row r="12" ht="31.9" customHeight="1" spans="1:24">
      <c r="A12" s="65">
        <v>4</v>
      </c>
      <c r="B12" s="65" t="s">
        <v>54</v>
      </c>
      <c r="C12" s="331">
        <f>ROUND(C4+C5+C11,)</f>
        <v>0</v>
      </c>
      <c r="D12" s="65"/>
      <c r="E12" s="327"/>
      <c r="F12" s="327"/>
      <c r="G12" s="327"/>
      <c r="H12" s="327"/>
      <c r="I12" s="327"/>
      <c r="J12" s="327"/>
      <c r="K12" s="327"/>
      <c r="L12" s="327"/>
      <c r="M12" s="327"/>
      <c r="N12" s="327"/>
      <c r="O12" s="327"/>
      <c r="P12" s="327"/>
      <c r="Q12" s="327"/>
      <c r="R12" s="327"/>
      <c r="S12" s="327"/>
      <c r="T12" s="327"/>
      <c r="U12" s="327"/>
      <c r="V12" s="327"/>
      <c r="W12" s="327"/>
      <c r="X12" s="327"/>
    </row>
    <row r="13" s="31" customFormat="1" ht="31.9" customHeight="1" spans="1:4">
      <c r="A13" s="324" t="s">
        <v>40</v>
      </c>
      <c r="B13" s="324"/>
      <c r="C13" s="333"/>
      <c r="D13" s="324"/>
    </row>
    <row r="14" s="31" customFormat="1" ht="31.9" customHeight="1" spans="1:4">
      <c r="A14" s="105" t="s">
        <v>55</v>
      </c>
      <c r="B14" s="334"/>
      <c r="C14" s="329"/>
      <c r="D14" s="108"/>
    </row>
    <row r="15" s="31" customFormat="1" ht="31.9" customHeight="1" spans="1:4">
      <c r="A15" s="65" t="s">
        <v>1</v>
      </c>
      <c r="B15" s="65" t="s">
        <v>42</v>
      </c>
      <c r="C15" s="331" t="s">
        <v>43</v>
      </c>
      <c r="D15" s="65" t="s">
        <v>5</v>
      </c>
    </row>
    <row r="16" s="31" customFormat="1" ht="31.9" customHeight="1" spans="1:4">
      <c r="A16" s="65">
        <v>1</v>
      </c>
      <c r="B16" s="65" t="s">
        <v>44</v>
      </c>
      <c r="C16" s="331">
        <f>分部分项工程清单与计价表!H84</f>
        <v>0</v>
      </c>
      <c r="D16" s="65"/>
    </row>
    <row r="17" s="31" customFormat="1" ht="31.9" customHeight="1" spans="1:4">
      <c r="A17" s="65">
        <v>2</v>
      </c>
      <c r="B17" s="65" t="s">
        <v>45</v>
      </c>
      <c r="C17" s="331"/>
      <c r="D17" s="65"/>
    </row>
    <row r="18" s="31" customFormat="1" ht="31.9" customHeight="1" spans="1:4">
      <c r="A18" s="70">
        <v>2.1</v>
      </c>
      <c r="B18" s="111" t="s">
        <v>46</v>
      </c>
      <c r="C18" s="332">
        <f>'总价措施项目清单与计价表（一）'!E12</f>
        <v>0</v>
      </c>
      <c r="D18" s="70" t="s">
        <v>47</v>
      </c>
    </row>
    <row r="19" s="31" customFormat="1" ht="31.9" customHeight="1" spans="1:4">
      <c r="A19" s="115">
        <v>2.2</v>
      </c>
      <c r="B19" s="111" t="s">
        <v>48</v>
      </c>
      <c r="C19" s="332">
        <f>'总价措施项目清单与计价表（一）'!E13</f>
        <v>0</v>
      </c>
      <c r="D19" s="70"/>
    </row>
    <row r="20" s="31" customFormat="1" ht="31.9" customHeight="1" spans="1:4">
      <c r="A20" s="115">
        <v>2.3</v>
      </c>
      <c r="B20" s="111" t="s">
        <v>49</v>
      </c>
      <c r="C20" s="332">
        <f>'总价措施项目清单与计价表（一）'!E14</f>
        <v>0</v>
      </c>
      <c r="D20" s="70"/>
    </row>
    <row r="21" s="31" customFormat="1" ht="31.9" customHeight="1" spans="1:4">
      <c r="A21" s="115">
        <v>2.4</v>
      </c>
      <c r="B21" s="111" t="s">
        <v>50</v>
      </c>
      <c r="C21" s="332">
        <f>'总价措施项目清单与计价表（一）'!E15</f>
        <v>128821</v>
      </c>
      <c r="D21" s="70" t="s">
        <v>51</v>
      </c>
    </row>
    <row r="22" s="31" customFormat="1" ht="31.9" customHeight="1" spans="1:4">
      <c r="A22" s="70">
        <v>2.5</v>
      </c>
      <c r="B22" s="70" t="s">
        <v>52</v>
      </c>
      <c r="C22" s="332">
        <f>'总价措施项目清单与计价表（二）'!H8</f>
        <v>0</v>
      </c>
      <c r="D22" s="70"/>
    </row>
    <row r="23" s="31" customFormat="1" ht="30.2" customHeight="1" spans="1:4">
      <c r="A23" s="65">
        <v>3</v>
      </c>
      <c r="B23" s="65" t="s">
        <v>53</v>
      </c>
      <c r="C23" s="331">
        <f>ROUND((C16+C17)*9%,)</f>
        <v>0</v>
      </c>
      <c r="D23" s="65"/>
    </row>
    <row r="24" s="31" customFormat="1" ht="31.9" customHeight="1" spans="1:4">
      <c r="A24" s="65">
        <v>4</v>
      </c>
      <c r="B24" s="65" t="s">
        <v>54</v>
      </c>
      <c r="C24" s="331">
        <f>ROUND(C16+C17+C23,)</f>
        <v>0</v>
      </c>
      <c r="D24" s="65"/>
    </row>
    <row r="25" ht="31.9" customHeight="1" spans="1:4">
      <c r="A25" s="324" t="s">
        <v>40</v>
      </c>
      <c r="B25" s="324"/>
      <c r="C25" s="333"/>
      <c r="D25" s="324"/>
    </row>
    <row r="26" ht="31.9" customHeight="1" spans="1:4">
      <c r="A26" s="105" t="s">
        <v>56</v>
      </c>
      <c r="B26" s="334"/>
      <c r="C26" s="329"/>
      <c r="D26" s="108"/>
    </row>
    <row r="27" ht="31.9" customHeight="1" spans="1:4">
      <c r="A27" s="65" t="s">
        <v>1</v>
      </c>
      <c r="B27" s="65" t="s">
        <v>42</v>
      </c>
      <c r="C27" s="331" t="s">
        <v>43</v>
      </c>
      <c r="D27" s="65" t="s">
        <v>5</v>
      </c>
    </row>
    <row r="28" ht="31.9" customHeight="1" spans="1:4">
      <c r="A28" s="65">
        <v>1</v>
      </c>
      <c r="B28" s="65" t="s">
        <v>44</v>
      </c>
      <c r="C28" s="331">
        <f>分部分项工程清单与计价表!H126</f>
        <v>0</v>
      </c>
      <c r="D28" s="65"/>
    </row>
    <row r="29" ht="31.9" customHeight="1" spans="1:4">
      <c r="A29" s="65">
        <v>2</v>
      </c>
      <c r="B29" s="65" t="s">
        <v>45</v>
      </c>
      <c r="C29" s="331"/>
      <c r="D29" s="65"/>
    </row>
    <row r="30" ht="31.9" customHeight="1" spans="1:4">
      <c r="A30" s="70">
        <v>2.1</v>
      </c>
      <c r="B30" s="111" t="s">
        <v>46</v>
      </c>
      <c r="C30" s="332">
        <f>'总价措施项目清单与计价表（一）'!E20</f>
        <v>0</v>
      </c>
      <c r="D30" s="70" t="s">
        <v>47</v>
      </c>
    </row>
    <row r="31" ht="31.9" customHeight="1" spans="1:4">
      <c r="A31" s="115">
        <v>2.2</v>
      </c>
      <c r="B31" s="111" t="s">
        <v>48</v>
      </c>
      <c r="C31" s="332">
        <f>'总价措施项目清单与计价表（一）'!E21</f>
        <v>0</v>
      </c>
      <c r="D31" s="70"/>
    </row>
    <row r="32" ht="31.9" customHeight="1" spans="1:4">
      <c r="A32" s="115">
        <v>2.3</v>
      </c>
      <c r="B32" s="111" t="s">
        <v>49</v>
      </c>
      <c r="C32" s="332">
        <f>'总价措施项目清单与计价表（一）'!E22</f>
        <v>0</v>
      </c>
      <c r="D32" s="70"/>
    </row>
    <row r="33" ht="31.9" customHeight="1" spans="1:4">
      <c r="A33" s="115">
        <v>2.4</v>
      </c>
      <c r="B33" s="111" t="s">
        <v>50</v>
      </c>
      <c r="C33" s="332">
        <f>'总价措施项目清单与计价表（一）'!E23</f>
        <v>13859</v>
      </c>
      <c r="D33" s="70" t="s">
        <v>51</v>
      </c>
    </row>
    <row r="34" ht="31.9" customHeight="1" spans="1:4">
      <c r="A34" s="70">
        <v>2.5</v>
      </c>
      <c r="B34" s="70" t="s">
        <v>52</v>
      </c>
      <c r="C34" s="332">
        <f>'总价措施项目清单与计价表（二）'!H12</f>
        <v>0</v>
      </c>
      <c r="D34" s="70"/>
    </row>
    <row r="35" ht="31.9" customHeight="1" spans="1:4">
      <c r="A35" s="65">
        <v>3</v>
      </c>
      <c r="B35" s="65" t="s">
        <v>53</v>
      </c>
      <c r="C35" s="331">
        <f>ROUND((C28+C29)*9%,)</f>
        <v>0</v>
      </c>
      <c r="D35" s="65"/>
    </row>
    <row r="36" ht="31.9" customHeight="1" spans="1:4">
      <c r="A36" s="65">
        <v>4</v>
      </c>
      <c r="B36" s="65" t="s">
        <v>54</v>
      </c>
      <c r="C36" s="331">
        <f>ROUND(C28+C29+C35,)</f>
        <v>0</v>
      </c>
      <c r="D36" s="65"/>
    </row>
    <row r="37" ht="31.9" customHeight="1" spans="1:4">
      <c r="A37" s="324" t="s">
        <v>40</v>
      </c>
      <c r="B37" s="324"/>
      <c r="C37" s="333"/>
      <c r="D37" s="324"/>
    </row>
    <row r="38" ht="31.9" customHeight="1" spans="1:4">
      <c r="A38" s="105" t="s">
        <v>57</v>
      </c>
      <c r="B38" s="334"/>
      <c r="C38" s="329"/>
      <c r="D38" s="108"/>
    </row>
    <row r="39" ht="31.9" customHeight="1" spans="1:4">
      <c r="A39" s="65" t="s">
        <v>1</v>
      </c>
      <c r="B39" s="65" t="s">
        <v>42</v>
      </c>
      <c r="C39" s="331" t="s">
        <v>43</v>
      </c>
      <c r="D39" s="65" t="s">
        <v>5</v>
      </c>
    </row>
    <row r="40" ht="31.9" customHeight="1" spans="1:4">
      <c r="A40" s="65">
        <v>1</v>
      </c>
      <c r="B40" s="65" t="s">
        <v>44</v>
      </c>
      <c r="C40" s="331">
        <f>分部分项工程清单与计价表!H150</f>
        <v>0</v>
      </c>
      <c r="D40" s="65"/>
    </row>
    <row r="41" ht="31.9" customHeight="1" spans="1:4">
      <c r="A41" s="65">
        <v>2</v>
      </c>
      <c r="B41" s="65" t="s">
        <v>45</v>
      </c>
      <c r="C41" s="331"/>
      <c r="D41" s="65"/>
    </row>
    <row r="42" ht="31.9" customHeight="1" spans="1:4">
      <c r="A42" s="70">
        <v>2.1</v>
      </c>
      <c r="B42" s="111" t="s">
        <v>46</v>
      </c>
      <c r="C42" s="332">
        <f>'总价措施项目清单与计价表（一）'!E28</f>
        <v>0</v>
      </c>
      <c r="D42" s="70" t="s">
        <v>47</v>
      </c>
    </row>
    <row r="43" ht="31.9" customHeight="1" spans="1:4">
      <c r="A43" s="115">
        <v>2.2</v>
      </c>
      <c r="B43" s="111" t="s">
        <v>48</v>
      </c>
      <c r="C43" s="332">
        <f>'总价措施项目清单与计价表（一）'!E29</f>
        <v>0</v>
      </c>
      <c r="D43" s="70"/>
    </row>
    <row r="44" ht="31.9" customHeight="1" spans="1:4">
      <c r="A44" s="115">
        <v>2.3</v>
      </c>
      <c r="B44" s="111" t="s">
        <v>49</v>
      </c>
      <c r="C44" s="332">
        <f>'总价措施项目清单与计价表（一）'!E30</f>
        <v>0</v>
      </c>
      <c r="D44" s="70"/>
    </row>
    <row r="45" ht="31.9" customHeight="1" spans="1:4">
      <c r="A45" s="115">
        <v>2.4</v>
      </c>
      <c r="B45" s="111" t="s">
        <v>50</v>
      </c>
      <c r="C45" s="332">
        <f>'总价措施项目清单与计价表（一）'!E31</f>
        <v>6596</v>
      </c>
      <c r="D45" s="70" t="s">
        <v>51</v>
      </c>
    </row>
    <row r="46" ht="31.9" customHeight="1" spans="1:4">
      <c r="A46" s="70">
        <v>2.5</v>
      </c>
      <c r="B46" s="70" t="s">
        <v>52</v>
      </c>
      <c r="C46" s="332">
        <f>'总价措施项目清单与计价表（二）'!H14</f>
        <v>0</v>
      </c>
      <c r="D46" s="70"/>
    </row>
    <row r="47" ht="31.9" customHeight="1" spans="1:4">
      <c r="A47" s="65">
        <v>3</v>
      </c>
      <c r="B47" s="65" t="s">
        <v>53</v>
      </c>
      <c r="C47" s="331">
        <f>ROUND((C40+C41)*9%,)</f>
        <v>0</v>
      </c>
      <c r="D47" s="65"/>
    </row>
    <row r="48" ht="31.9" customHeight="1" spans="1:4">
      <c r="A48" s="65">
        <v>4</v>
      </c>
      <c r="B48" s="65" t="s">
        <v>54</v>
      </c>
      <c r="C48" s="331">
        <f>ROUND(C40+C41+C47,)</f>
        <v>0</v>
      </c>
      <c r="D48" s="65"/>
    </row>
    <row r="49" ht="31.9" customHeight="1" spans="1:4">
      <c r="A49" s="324" t="s">
        <v>40</v>
      </c>
      <c r="B49" s="324"/>
      <c r="C49" s="333"/>
      <c r="D49" s="324"/>
    </row>
    <row r="50" ht="31.9" customHeight="1" spans="1:6">
      <c r="A50" s="105" t="s">
        <v>58</v>
      </c>
      <c r="B50" s="334"/>
      <c r="C50" s="329"/>
      <c r="D50" s="108"/>
      <c r="F50">
        <f>C60+C72+C84+C96+C108+C121+C134+C146+C158+C170+C181+C193+C204</f>
        <v>0</v>
      </c>
    </row>
    <row r="51" ht="31.9" customHeight="1" spans="1:4">
      <c r="A51" s="65" t="s">
        <v>1</v>
      </c>
      <c r="B51" s="65" t="s">
        <v>42</v>
      </c>
      <c r="C51" s="331" t="s">
        <v>43</v>
      </c>
      <c r="D51" s="65" t="s">
        <v>5</v>
      </c>
    </row>
    <row r="52" ht="31.9" customHeight="1" spans="1:4">
      <c r="A52" s="65">
        <v>1</v>
      </c>
      <c r="B52" s="65" t="s">
        <v>44</v>
      </c>
      <c r="C52" s="331">
        <f>分部分项工程清单与计价表!H179</f>
        <v>0</v>
      </c>
      <c r="D52" s="65"/>
    </row>
    <row r="53" ht="31.9" customHeight="1" spans="1:4">
      <c r="A53" s="65">
        <v>2</v>
      </c>
      <c r="B53" s="65" t="s">
        <v>45</v>
      </c>
      <c r="C53" s="331"/>
      <c r="D53" s="65"/>
    </row>
    <row r="54" ht="31.9" customHeight="1" spans="1:4">
      <c r="A54" s="70">
        <v>2.1</v>
      </c>
      <c r="B54" s="111" t="s">
        <v>46</v>
      </c>
      <c r="C54" s="332">
        <f>'总价措施项目清单与计价表（一）'!E36</f>
        <v>0</v>
      </c>
      <c r="D54" s="70" t="s">
        <v>47</v>
      </c>
    </row>
    <row r="55" ht="31.9" customHeight="1" spans="1:4">
      <c r="A55" s="115">
        <v>2.2</v>
      </c>
      <c r="B55" s="111" t="s">
        <v>48</v>
      </c>
      <c r="C55" s="332">
        <f>'总价措施项目清单与计价表（一）'!E37</f>
        <v>0</v>
      </c>
      <c r="D55" s="70"/>
    </row>
    <row r="56" ht="31.9" customHeight="1" spans="1:4">
      <c r="A56" s="115">
        <v>2.3</v>
      </c>
      <c r="B56" s="111" t="s">
        <v>49</v>
      </c>
      <c r="C56" s="332">
        <f>'总价措施项目清单与计价表（一）'!E38</f>
        <v>0</v>
      </c>
      <c r="D56" s="70"/>
    </row>
    <row r="57" ht="31.9" customHeight="1" spans="1:4">
      <c r="A57" s="115">
        <v>2.4</v>
      </c>
      <c r="B57" s="111" t="s">
        <v>50</v>
      </c>
      <c r="C57" s="332">
        <f>'总价措施项目清单与计价表（一）'!E39</f>
        <v>243796</v>
      </c>
      <c r="D57" s="70" t="s">
        <v>51</v>
      </c>
    </row>
    <row r="58" ht="31.9" customHeight="1" spans="1:4">
      <c r="A58" s="115">
        <v>2.5</v>
      </c>
      <c r="B58" s="70" t="s">
        <v>52</v>
      </c>
      <c r="C58" s="332">
        <f>'总价措施项目清单与计价表（二）'!H16</f>
        <v>0</v>
      </c>
      <c r="D58" s="70"/>
    </row>
    <row r="59" ht="31.9" customHeight="1" spans="1:4">
      <c r="A59" s="65">
        <v>3</v>
      </c>
      <c r="B59" s="65" t="s">
        <v>53</v>
      </c>
      <c r="C59" s="331">
        <f>ROUND((C52+C53)*9%,)</f>
        <v>0</v>
      </c>
      <c r="D59" s="65"/>
    </row>
    <row r="60" ht="31.9" customHeight="1" spans="1:4">
      <c r="A60" s="65">
        <v>4</v>
      </c>
      <c r="B60" s="65" t="s">
        <v>54</v>
      </c>
      <c r="C60" s="331">
        <f>ROUND(C52+C53+C59,)</f>
        <v>0</v>
      </c>
      <c r="D60" s="65"/>
    </row>
    <row r="61" ht="31.9" customHeight="1" spans="1:4">
      <c r="A61" s="324" t="s">
        <v>40</v>
      </c>
      <c r="B61" s="324"/>
      <c r="C61" s="333"/>
      <c r="D61" s="324"/>
    </row>
    <row r="62" ht="31.9" customHeight="1" spans="1:4">
      <c r="A62" s="105" t="s">
        <v>59</v>
      </c>
      <c r="B62" s="334"/>
      <c r="C62" s="329"/>
      <c r="D62" s="108"/>
    </row>
    <row r="63" ht="31.9" customHeight="1" spans="1:4">
      <c r="A63" s="65" t="s">
        <v>1</v>
      </c>
      <c r="B63" s="65" t="s">
        <v>42</v>
      </c>
      <c r="C63" s="331" t="s">
        <v>43</v>
      </c>
      <c r="D63" s="65" t="s">
        <v>5</v>
      </c>
    </row>
    <row r="64" ht="31.9" customHeight="1" spans="1:4">
      <c r="A64" s="65">
        <v>1</v>
      </c>
      <c r="B64" s="65" t="s">
        <v>44</v>
      </c>
      <c r="C64" s="331">
        <f>分部分项工程清单与计价表!H508</f>
        <v>0</v>
      </c>
      <c r="D64" s="65"/>
    </row>
    <row r="65" ht="31.9" customHeight="1" spans="1:4">
      <c r="A65" s="65">
        <v>2</v>
      </c>
      <c r="B65" s="65" t="s">
        <v>45</v>
      </c>
      <c r="C65" s="331"/>
      <c r="D65" s="65"/>
    </row>
    <row r="66" ht="31.9" customHeight="1" spans="1:4">
      <c r="A66" s="70">
        <v>2.1</v>
      </c>
      <c r="B66" s="111" t="s">
        <v>46</v>
      </c>
      <c r="C66" s="332">
        <f>'总价措施项目清单与计价表（一）'!E44</f>
        <v>0</v>
      </c>
      <c r="D66" s="70" t="s">
        <v>47</v>
      </c>
    </row>
    <row r="67" ht="31.9" customHeight="1" spans="1:4">
      <c r="A67" s="115">
        <v>2.2</v>
      </c>
      <c r="B67" s="111" t="s">
        <v>48</v>
      </c>
      <c r="C67" s="332">
        <f>'总价措施项目清单与计价表（一）'!E45</f>
        <v>0</v>
      </c>
      <c r="D67" s="70"/>
    </row>
    <row r="68" ht="31.9" customHeight="1" spans="1:4">
      <c r="A68" s="70">
        <v>2.3</v>
      </c>
      <c r="B68" s="111" t="s">
        <v>49</v>
      </c>
      <c r="C68" s="332">
        <f>'总价措施项目清单与计价表（一）'!E46</f>
        <v>0</v>
      </c>
      <c r="D68" s="70"/>
    </row>
    <row r="69" ht="31.9" customHeight="1" spans="1:4">
      <c r="A69" s="70">
        <v>2.4</v>
      </c>
      <c r="B69" s="111" t="s">
        <v>50</v>
      </c>
      <c r="C69" s="332">
        <f>'总价措施项目清单与计价表（一）'!E47</f>
        <v>200008</v>
      </c>
      <c r="D69" s="70" t="s">
        <v>51</v>
      </c>
    </row>
    <row r="70" ht="31.9" customHeight="1" spans="1:4">
      <c r="A70" s="70">
        <v>2.5</v>
      </c>
      <c r="B70" s="70" t="s">
        <v>52</v>
      </c>
      <c r="C70" s="332">
        <f>'总价措施项目清单与计价表（二）'!H18</f>
        <v>0</v>
      </c>
      <c r="D70" s="70"/>
    </row>
    <row r="71" ht="31.9" customHeight="1" spans="1:4">
      <c r="A71" s="65">
        <v>3</v>
      </c>
      <c r="B71" s="65" t="s">
        <v>53</v>
      </c>
      <c r="C71" s="331">
        <f>ROUND((C64+C65)*9%,)</f>
        <v>0</v>
      </c>
      <c r="D71" s="65"/>
    </row>
    <row r="72" ht="31.9" customHeight="1" spans="1:4">
      <c r="A72" s="65">
        <v>4</v>
      </c>
      <c r="B72" s="65" t="s">
        <v>54</v>
      </c>
      <c r="C72" s="331">
        <f>ROUND(C64+C65+C71,)</f>
        <v>0</v>
      </c>
      <c r="D72" s="65"/>
    </row>
    <row r="73" ht="31.9" customHeight="1" spans="1:4">
      <c r="A73" s="324" t="s">
        <v>40</v>
      </c>
      <c r="B73" s="324"/>
      <c r="C73" s="333"/>
      <c r="D73" s="324"/>
    </row>
    <row r="74" ht="31.9" customHeight="1" spans="1:4">
      <c r="A74" s="105" t="s">
        <v>60</v>
      </c>
      <c r="B74" s="334"/>
      <c r="C74" s="329"/>
      <c r="D74" s="108"/>
    </row>
    <row r="75" ht="31.9" customHeight="1" spans="1:4">
      <c r="A75" s="65" t="s">
        <v>1</v>
      </c>
      <c r="B75" s="65" t="s">
        <v>42</v>
      </c>
      <c r="C75" s="331" t="s">
        <v>43</v>
      </c>
      <c r="D75" s="65" t="s">
        <v>5</v>
      </c>
    </row>
    <row r="76" ht="31.9" customHeight="1" spans="1:4">
      <c r="A76" s="65">
        <v>1</v>
      </c>
      <c r="B76" s="65" t="s">
        <v>44</v>
      </c>
      <c r="C76" s="331">
        <f>分部分项工程清单与计价表!H699</f>
        <v>0</v>
      </c>
      <c r="D76" s="65"/>
    </row>
    <row r="77" ht="31.9" customHeight="1" spans="1:4">
      <c r="A77" s="65">
        <v>2</v>
      </c>
      <c r="B77" s="65" t="s">
        <v>45</v>
      </c>
      <c r="C77" s="331"/>
      <c r="D77" s="65"/>
    </row>
    <row r="78" ht="31.9" customHeight="1" spans="1:4">
      <c r="A78" s="70">
        <v>2.1</v>
      </c>
      <c r="B78" s="111" t="s">
        <v>46</v>
      </c>
      <c r="C78" s="332">
        <f>'总价措施项目清单与计价表（一）'!E52</f>
        <v>0</v>
      </c>
      <c r="D78" s="70" t="s">
        <v>47</v>
      </c>
    </row>
    <row r="79" ht="31.9" customHeight="1" spans="1:4">
      <c r="A79" s="115">
        <v>2.2</v>
      </c>
      <c r="B79" s="111" t="s">
        <v>48</v>
      </c>
      <c r="C79" s="332">
        <f>'总价措施项目清单与计价表（一）'!E53</f>
        <v>0</v>
      </c>
      <c r="D79" s="70"/>
    </row>
    <row r="80" ht="31.9" customHeight="1" spans="1:4">
      <c r="A80" s="115">
        <v>2.3</v>
      </c>
      <c r="B80" s="111" t="s">
        <v>49</v>
      </c>
      <c r="C80" s="332">
        <f>'总价措施项目清单与计价表（一）'!E54</f>
        <v>0</v>
      </c>
      <c r="D80" s="70"/>
    </row>
    <row r="81" ht="31.9" customHeight="1" spans="1:4">
      <c r="A81" s="115">
        <v>2.4</v>
      </c>
      <c r="B81" s="111" t="s">
        <v>50</v>
      </c>
      <c r="C81" s="332">
        <f>'总价措施项目清单与计价表（一）'!E55</f>
        <v>107310</v>
      </c>
      <c r="D81" s="70" t="s">
        <v>51</v>
      </c>
    </row>
    <row r="82" ht="31.9" customHeight="1" spans="1:4">
      <c r="A82" s="115">
        <v>2.5</v>
      </c>
      <c r="B82" s="70" t="s">
        <v>52</v>
      </c>
      <c r="C82" s="332">
        <f>'总价措施项目清单与计价表（二）'!H20</f>
        <v>0</v>
      </c>
      <c r="D82" s="70"/>
    </row>
    <row r="83" ht="31.9" customHeight="1" spans="1:4">
      <c r="A83" s="65">
        <v>3</v>
      </c>
      <c r="B83" s="65" t="s">
        <v>53</v>
      </c>
      <c r="C83" s="331">
        <f>ROUND((C76+C77)*9%,)</f>
        <v>0</v>
      </c>
      <c r="D83" s="65"/>
    </row>
    <row r="84" ht="31.9" customHeight="1" spans="1:4">
      <c r="A84" s="65">
        <v>4</v>
      </c>
      <c r="B84" s="65" t="s">
        <v>54</v>
      </c>
      <c r="C84" s="331">
        <f>ROUND(C76+C77+C83,)</f>
        <v>0</v>
      </c>
      <c r="D84" s="65"/>
    </row>
    <row r="85" ht="31.9" customHeight="1" spans="1:4">
      <c r="A85" s="324" t="s">
        <v>40</v>
      </c>
      <c r="B85" s="324"/>
      <c r="C85" s="333"/>
      <c r="D85" s="324"/>
    </row>
    <row r="86" ht="31.9" customHeight="1" spans="1:4">
      <c r="A86" s="105" t="s">
        <v>61</v>
      </c>
      <c r="B86" s="334"/>
      <c r="C86" s="329"/>
      <c r="D86" s="108"/>
    </row>
    <row r="87" ht="31.9" customHeight="1" spans="1:4">
      <c r="A87" s="65" t="s">
        <v>1</v>
      </c>
      <c r="B87" s="65" t="s">
        <v>42</v>
      </c>
      <c r="C87" s="331" t="s">
        <v>43</v>
      </c>
      <c r="D87" s="65" t="s">
        <v>5</v>
      </c>
    </row>
    <row r="88" ht="31.9" customHeight="1" spans="1:4">
      <c r="A88" s="65">
        <v>1</v>
      </c>
      <c r="B88" s="65" t="s">
        <v>44</v>
      </c>
      <c r="C88" s="331">
        <f>分部分项工程清单与计价表!H856</f>
        <v>0</v>
      </c>
      <c r="D88" s="65"/>
    </row>
    <row r="89" ht="31.9" customHeight="1" spans="1:4">
      <c r="A89" s="65">
        <v>2</v>
      </c>
      <c r="B89" s="65" t="s">
        <v>45</v>
      </c>
      <c r="C89" s="331"/>
      <c r="D89" s="65"/>
    </row>
    <row r="90" ht="31.9" customHeight="1" spans="1:4">
      <c r="A90" s="70">
        <v>2.1</v>
      </c>
      <c r="B90" s="111" t="s">
        <v>46</v>
      </c>
      <c r="C90" s="332">
        <f>'总价措施项目清单与计价表（一）'!E60</f>
        <v>0</v>
      </c>
      <c r="D90" s="70" t="s">
        <v>47</v>
      </c>
    </row>
    <row r="91" ht="31.9" customHeight="1" spans="1:4">
      <c r="A91" s="115">
        <v>2.2</v>
      </c>
      <c r="B91" s="111" t="s">
        <v>48</v>
      </c>
      <c r="C91" s="332">
        <f>'总价措施项目清单与计价表（一）'!E61</f>
        <v>0</v>
      </c>
      <c r="D91" s="70"/>
    </row>
    <row r="92" ht="31.9" customHeight="1" spans="1:4">
      <c r="A92" s="115">
        <v>2.3</v>
      </c>
      <c r="B92" s="111" t="s">
        <v>49</v>
      </c>
      <c r="C92" s="332">
        <f>'总价措施项目清单与计价表（一）'!E62</f>
        <v>0</v>
      </c>
      <c r="D92" s="70"/>
    </row>
    <row r="93" ht="31.9" customHeight="1" spans="1:4">
      <c r="A93" s="115">
        <v>2.4</v>
      </c>
      <c r="B93" s="111" t="s">
        <v>50</v>
      </c>
      <c r="C93" s="332">
        <f>'总价措施项目清单与计价表（一）'!E63</f>
        <v>34560</v>
      </c>
      <c r="D93" s="70" t="s">
        <v>51</v>
      </c>
    </row>
    <row r="94" ht="31.9" customHeight="1" spans="1:4">
      <c r="A94" s="115">
        <v>2.5</v>
      </c>
      <c r="B94" s="70" t="s">
        <v>52</v>
      </c>
      <c r="C94" s="332">
        <f>'总价措施项目清单与计价表（二）'!H22</f>
        <v>0</v>
      </c>
      <c r="D94" s="70"/>
    </row>
    <row r="95" ht="31.9" customHeight="1" spans="1:4">
      <c r="A95" s="65">
        <v>3</v>
      </c>
      <c r="B95" s="65" t="s">
        <v>53</v>
      </c>
      <c r="C95" s="331">
        <f>ROUND((C88+C89)*9%,)</f>
        <v>0</v>
      </c>
      <c r="D95" s="65"/>
    </row>
    <row r="96" ht="31.9" customHeight="1" spans="1:4">
      <c r="A96" s="65">
        <v>4</v>
      </c>
      <c r="B96" s="65" t="s">
        <v>54</v>
      </c>
      <c r="C96" s="331">
        <f>ROUND(C88+C89+C95,)</f>
        <v>0</v>
      </c>
      <c r="D96" s="65"/>
    </row>
    <row r="97" ht="31.9" customHeight="1" spans="1:4">
      <c r="A97" s="324" t="s">
        <v>40</v>
      </c>
      <c r="B97" s="324"/>
      <c r="C97" s="333"/>
      <c r="D97" s="324"/>
    </row>
    <row r="98" ht="31.9" customHeight="1" spans="1:4">
      <c r="A98" s="105" t="s">
        <v>62</v>
      </c>
      <c r="B98" s="334"/>
      <c r="C98" s="329"/>
      <c r="D98" s="108"/>
    </row>
    <row r="99" ht="31.9" customHeight="1" spans="1:4">
      <c r="A99" s="65" t="s">
        <v>1</v>
      </c>
      <c r="B99" s="65" t="s">
        <v>42</v>
      </c>
      <c r="C99" s="331" t="s">
        <v>43</v>
      </c>
      <c r="D99" s="65" t="s">
        <v>5</v>
      </c>
    </row>
    <row r="100" ht="31.9" customHeight="1" spans="1:4">
      <c r="A100" s="65">
        <v>1</v>
      </c>
      <c r="B100" s="65" t="s">
        <v>44</v>
      </c>
      <c r="C100" s="331">
        <f>分部分项工程清单与计价表!H969</f>
        <v>0</v>
      </c>
      <c r="D100" s="65"/>
    </row>
    <row r="101" ht="31.9" customHeight="1" spans="1:4">
      <c r="A101" s="65">
        <v>2</v>
      </c>
      <c r="B101" s="65" t="s">
        <v>45</v>
      </c>
      <c r="C101" s="331"/>
      <c r="D101" s="65"/>
    </row>
    <row r="102" ht="31.9" customHeight="1" spans="1:4">
      <c r="A102" s="70">
        <v>2.1</v>
      </c>
      <c r="B102" s="111" t="s">
        <v>46</v>
      </c>
      <c r="C102" s="332">
        <f>'总价措施项目清单与计价表（一）'!E68</f>
        <v>0</v>
      </c>
      <c r="D102" s="70" t="s">
        <v>47</v>
      </c>
    </row>
    <row r="103" ht="31.9" customHeight="1" spans="1:4">
      <c r="A103" s="115">
        <v>2.2</v>
      </c>
      <c r="B103" s="111" t="s">
        <v>48</v>
      </c>
      <c r="C103" s="332">
        <f>'总价措施项目清单与计价表（一）'!E69</f>
        <v>0</v>
      </c>
      <c r="D103" s="70"/>
    </row>
    <row r="104" ht="31.9" customHeight="1" spans="1:4">
      <c r="A104" s="115">
        <v>2.3</v>
      </c>
      <c r="B104" s="111" t="s">
        <v>49</v>
      </c>
      <c r="C104" s="332">
        <f>'总价措施项目清单与计价表（一）'!E70</f>
        <v>0</v>
      </c>
      <c r="D104" s="70"/>
    </row>
    <row r="105" ht="31.9" customHeight="1" spans="1:4">
      <c r="A105" s="115">
        <v>2.4</v>
      </c>
      <c r="B105" s="111" t="s">
        <v>50</v>
      </c>
      <c r="C105" s="332">
        <f>'总价措施项目清单与计价表（一）'!E71</f>
        <v>269628</v>
      </c>
      <c r="D105" s="70" t="s">
        <v>51</v>
      </c>
    </row>
    <row r="106" ht="31.9" customHeight="1" spans="1:4">
      <c r="A106" s="115">
        <v>2.5</v>
      </c>
      <c r="B106" s="70" t="s">
        <v>52</v>
      </c>
      <c r="C106" s="332">
        <f>'总价措施项目清单与计价表（二）'!H24</f>
        <v>0</v>
      </c>
      <c r="D106" s="70"/>
    </row>
    <row r="107" ht="31.9" customHeight="1" spans="1:4">
      <c r="A107" s="65">
        <v>3</v>
      </c>
      <c r="B107" s="65" t="s">
        <v>53</v>
      </c>
      <c r="C107" s="331">
        <f>ROUND((C100+C101)*9%,)</f>
        <v>0</v>
      </c>
      <c r="D107" s="65"/>
    </row>
    <row r="108" ht="31.9" customHeight="1" spans="1:4">
      <c r="A108" s="65">
        <v>4</v>
      </c>
      <c r="B108" s="65" t="s">
        <v>54</v>
      </c>
      <c r="C108" s="331">
        <f>ROUND(C100+C101+C107,)</f>
        <v>0</v>
      </c>
      <c r="D108" s="65"/>
    </row>
    <row r="109" ht="31.9" customHeight="1" spans="1:4">
      <c r="A109" s="324" t="s">
        <v>40</v>
      </c>
      <c r="B109" s="324"/>
      <c r="C109" s="333"/>
      <c r="D109" s="324"/>
    </row>
    <row r="110" ht="31.9" customHeight="1" spans="1:4">
      <c r="A110" s="105" t="s">
        <v>63</v>
      </c>
      <c r="B110" s="334"/>
      <c r="C110" s="329"/>
      <c r="D110" s="108"/>
    </row>
    <row r="111" ht="31.9" customHeight="1" spans="1:4">
      <c r="A111" s="65" t="s">
        <v>1</v>
      </c>
      <c r="B111" s="65" t="s">
        <v>42</v>
      </c>
      <c r="C111" s="331" t="s">
        <v>43</v>
      </c>
      <c r="D111" s="65" t="s">
        <v>5</v>
      </c>
    </row>
    <row r="112" ht="31.9" customHeight="1" spans="1:4">
      <c r="A112" s="65">
        <v>1</v>
      </c>
      <c r="B112" s="65" t="s">
        <v>44</v>
      </c>
      <c r="C112" s="331">
        <f>分部分项工程清单与计价表!H1263</f>
        <v>0</v>
      </c>
      <c r="D112" s="65"/>
    </row>
    <row r="113" ht="31.9" customHeight="1" spans="1:4">
      <c r="A113" s="65">
        <v>2</v>
      </c>
      <c r="B113" s="65" t="s">
        <v>45</v>
      </c>
      <c r="C113" s="331"/>
      <c r="D113" s="65"/>
    </row>
    <row r="114" ht="31.9" customHeight="1" spans="1:4">
      <c r="A114" s="70">
        <v>2.1</v>
      </c>
      <c r="B114" s="111" t="s">
        <v>46</v>
      </c>
      <c r="C114" s="332">
        <f>'总价措施项目清单与计价表（一）'!E76</f>
        <v>0</v>
      </c>
      <c r="D114" s="70" t="s">
        <v>47</v>
      </c>
    </row>
    <row r="115" ht="31.9" customHeight="1" spans="1:4">
      <c r="A115" s="115">
        <v>2.2</v>
      </c>
      <c r="B115" s="111" t="s">
        <v>48</v>
      </c>
      <c r="C115" s="332">
        <f>'总价措施项目清单与计价表（一）'!E77</f>
        <v>0</v>
      </c>
      <c r="D115" s="70"/>
    </row>
    <row r="116" ht="31.9" customHeight="1" spans="1:4">
      <c r="A116" s="115">
        <v>2.3</v>
      </c>
      <c r="B116" s="111" t="s">
        <v>49</v>
      </c>
      <c r="C116" s="332">
        <f>'总价措施项目清单与计价表（一）'!E78</f>
        <v>0</v>
      </c>
      <c r="D116" s="70"/>
    </row>
    <row r="117" ht="31.9" customHeight="1" spans="1:4">
      <c r="A117" s="115">
        <v>2.4</v>
      </c>
      <c r="B117" s="111" t="s">
        <v>50</v>
      </c>
      <c r="C117" s="332">
        <f>'总价措施项目清单与计价表（一）'!E79</f>
        <v>52081</v>
      </c>
      <c r="D117" s="70" t="s">
        <v>51</v>
      </c>
    </row>
    <row r="118" s="322" customFormat="1" ht="31.9" customHeight="1" spans="1:4">
      <c r="A118" s="335">
        <v>3</v>
      </c>
      <c r="B118" s="65" t="s">
        <v>64</v>
      </c>
      <c r="C118" s="331">
        <f>C119</f>
        <v>0</v>
      </c>
      <c r="D118" s="65"/>
    </row>
    <row r="119" s="322" customFormat="1" ht="31.9" customHeight="1" spans="1:4">
      <c r="A119" s="115">
        <v>3.1</v>
      </c>
      <c r="B119" s="70" t="s">
        <v>65</v>
      </c>
      <c r="C119" s="331">
        <f>其他项目费!F6</f>
        <v>0</v>
      </c>
      <c r="D119" s="65"/>
    </row>
    <row r="120" ht="31.9" customHeight="1" spans="1:4">
      <c r="A120" s="65">
        <v>4</v>
      </c>
      <c r="B120" s="65" t="s">
        <v>53</v>
      </c>
      <c r="C120" s="331">
        <f>ROUND((C112+C113+C118)*9%,)</f>
        <v>0</v>
      </c>
      <c r="D120" s="65"/>
    </row>
    <row r="121" ht="31.9" customHeight="1" spans="1:4">
      <c r="A121" s="65">
        <v>5</v>
      </c>
      <c r="B121" s="65" t="s">
        <v>54</v>
      </c>
      <c r="C121" s="331">
        <f>ROUND(C112+C113+C118+C120,)</f>
        <v>0</v>
      </c>
      <c r="D121" s="65"/>
    </row>
    <row r="122" ht="31.9" customHeight="1" spans="1:4">
      <c r="A122" s="324" t="s">
        <v>40</v>
      </c>
      <c r="B122" s="324"/>
      <c r="C122" s="333"/>
      <c r="D122" s="324"/>
    </row>
    <row r="123" ht="31.9" customHeight="1" spans="1:4">
      <c r="A123" s="105" t="s">
        <v>66</v>
      </c>
      <c r="B123" s="334"/>
      <c r="C123" s="329"/>
      <c r="D123" s="108"/>
    </row>
    <row r="124" ht="31.9" customHeight="1" spans="1:4">
      <c r="A124" s="65" t="s">
        <v>1</v>
      </c>
      <c r="B124" s="65" t="s">
        <v>42</v>
      </c>
      <c r="C124" s="331" t="s">
        <v>43</v>
      </c>
      <c r="D124" s="65" t="s">
        <v>5</v>
      </c>
    </row>
    <row r="125" ht="31.9" customHeight="1" spans="1:4">
      <c r="A125" s="65">
        <v>1</v>
      </c>
      <c r="B125" s="65" t="s">
        <v>44</v>
      </c>
      <c r="C125" s="331">
        <f>分部分项工程清单与计价表!H1360</f>
        <v>0</v>
      </c>
      <c r="D125" s="65"/>
    </row>
    <row r="126" ht="31.9" customHeight="1" spans="1:4">
      <c r="A126" s="65">
        <v>2</v>
      </c>
      <c r="B126" s="65" t="s">
        <v>45</v>
      </c>
      <c r="C126" s="331"/>
      <c r="D126" s="65"/>
    </row>
    <row r="127" ht="31.9" customHeight="1" spans="1:4">
      <c r="A127" s="70">
        <v>2.1</v>
      </c>
      <c r="B127" s="111" t="s">
        <v>46</v>
      </c>
      <c r="C127" s="332">
        <f>'总价措施项目清单与计价表（一）'!E84</f>
        <v>0</v>
      </c>
      <c r="D127" s="70" t="s">
        <v>47</v>
      </c>
    </row>
    <row r="128" ht="31.9" customHeight="1" spans="1:4">
      <c r="A128" s="115">
        <v>2.2</v>
      </c>
      <c r="B128" s="111" t="s">
        <v>48</v>
      </c>
      <c r="C128" s="332">
        <f>'总价措施项目清单与计价表（一）'!E85</f>
        <v>0</v>
      </c>
      <c r="D128" s="70"/>
    </row>
    <row r="129" ht="31.9" customHeight="1" spans="1:4">
      <c r="A129" s="115">
        <v>2.3</v>
      </c>
      <c r="B129" s="111" t="s">
        <v>49</v>
      </c>
      <c r="C129" s="332">
        <f>'总价措施项目清单与计价表（一）'!E86</f>
        <v>0</v>
      </c>
      <c r="D129" s="70"/>
    </row>
    <row r="130" ht="31.9" customHeight="1" spans="1:4">
      <c r="A130" s="115">
        <v>2.4</v>
      </c>
      <c r="B130" s="111" t="s">
        <v>50</v>
      </c>
      <c r="C130" s="332">
        <f>'总价措施项目清单与计价表（一）'!E87</f>
        <v>2594</v>
      </c>
      <c r="D130" s="70" t="s">
        <v>51</v>
      </c>
    </row>
    <row r="131" ht="31.9" customHeight="1" spans="1:4">
      <c r="A131" s="335">
        <v>3</v>
      </c>
      <c r="B131" s="65" t="s">
        <v>64</v>
      </c>
      <c r="C131" s="332">
        <f>C132</f>
        <v>0</v>
      </c>
      <c r="D131" s="70"/>
    </row>
    <row r="132" ht="31.9" customHeight="1" spans="1:4">
      <c r="A132" s="115">
        <v>3.1</v>
      </c>
      <c r="B132" s="70" t="s">
        <v>65</v>
      </c>
      <c r="C132" s="332">
        <f>其他项目费!F11</f>
        <v>0</v>
      </c>
      <c r="D132" s="70"/>
    </row>
    <row r="133" ht="31.9" customHeight="1" spans="1:4">
      <c r="A133" s="65">
        <v>4</v>
      </c>
      <c r="B133" s="65" t="s">
        <v>53</v>
      </c>
      <c r="C133" s="331">
        <f>ROUND((C125+C126+C131)*9%,)</f>
        <v>0</v>
      </c>
      <c r="D133" s="65"/>
    </row>
    <row r="134" ht="31.9" customHeight="1" spans="1:4">
      <c r="A134" s="65">
        <v>5</v>
      </c>
      <c r="B134" s="65" t="s">
        <v>54</v>
      </c>
      <c r="C134" s="331">
        <f>ROUND(C125+C126+C131+C133,)</f>
        <v>0</v>
      </c>
      <c r="D134" s="65"/>
    </row>
    <row r="135" ht="31.9" customHeight="1" spans="1:4">
      <c r="A135" s="324" t="s">
        <v>40</v>
      </c>
      <c r="B135" s="324"/>
      <c r="C135" s="333"/>
      <c r="D135" s="324"/>
    </row>
    <row r="136" ht="31.9" customHeight="1" spans="1:4">
      <c r="A136" s="105" t="s">
        <v>67</v>
      </c>
      <c r="B136" s="334"/>
      <c r="C136" s="329"/>
      <c r="D136" s="108"/>
    </row>
    <row r="137" ht="31.9" customHeight="1" spans="1:4">
      <c r="A137" s="65" t="s">
        <v>1</v>
      </c>
      <c r="B137" s="65" t="s">
        <v>42</v>
      </c>
      <c r="C137" s="331" t="s">
        <v>43</v>
      </c>
      <c r="D137" s="65" t="s">
        <v>5</v>
      </c>
    </row>
    <row r="138" ht="31.9" customHeight="1" spans="1:4">
      <c r="A138" s="65">
        <v>1</v>
      </c>
      <c r="B138" s="65" t="s">
        <v>44</v>
      </c>
      <c r="C138" s="331">
        <f>分部分项工程清单与计价表!H1393</f>
        <v>0</v>
      </c>
      <c r="D138" s="65"/>
    </row>
    <row r="139" ht="31.9" customHeight="1" spans="1:4">
      <c r="A139" s="65">
        <v>2</v>
      </c>
      <c r="B139" s="65" t="s">
        <v>45</v>
      </c>
      <c r="C139" s="331"/>
      <c r="D139" s="65"/>
    </row>
    <row r="140" ht="31.9" customHeight="1" spans="1:4">
      <c r="A140" s="70">
        <v>2.1</v>
      </c>
      <c r="B140" s="111" t="s">
        <v>46</v>
      </c>
      <c r="C140" s="332">
        <f>'总价措施项目清单与计价表（一）'!E92</f>
        <v>0</v>
      </c>
      <c r="D140" s="70" t="s">
        <v>47</v>
      </c>
    </row>
    <row r="141" ht="31.9" customHeight="1" spans="1:4">
      <c r="A141" s="115">
        <v>2.2</v>
      </c>
      <c r="B141" s="111" t="s">
        <v>48</v>
      </c>
      <c r="C141" s="332">
        <f>'总价措施项目清单与计价表（一）'!E93</f>
        <v>0</v>
      </c>
      <c r="D141" s="70"/>
    </row>
    <row r="142" ht="31.9" customHeight="1" spans="1:4">
      <c r="A142" s="115">
        <v>2.3</v>
      </c>
      <c r="B142" s="111" t="s">
        <v>49</v>
      </c>
      <c r="C142" s="332">
        <f>'总价措施项目清单与计价表（一）'!E94</f>
        <v>0</v>
      </c>
      <c r="D142" s="70"/>
    </row>
    <row r="143" ht="31.9" customHeight="1" spans="1:4">
      <c r="A143" s="115">
        <v>2.4</v>
      </c>
      <c r="B143" s="111" t="s">
        <v>50</v>
      </c>
      <c r="C143" s="332">
        <f>'总价措施项目清单与计价表（一）'!E95</f>
        <v>26708</v>
      </c>
      <c r="D143" s="70" t="s">
        <v>51</v>
      </c>
    </row>
    <row r="144" ht="31.9" customHeight="1" spans="1:4">
      <c r="A144" s="115">
        <v>2.5</v>
      </c>
      <c r="B144" s="70" t="s">
        <v>52</v>
      </c>
      <c r="C144" s="332">
        <f>'总价措施项目清单与计价表（二）'!H26</f>
        <v>0</v>
      </c>
      <c r="D144" s="70"/>
    </row>
    <row r="145" ht="31.9" customHeight="1" spans="1:4">
      <c r="A145" s="65">
        <v>3</v>
      </c>
      <c r="B145" s="65" t="s">
        <v>53</v>
      </c>
      <c r="C145" s="331">
        <f>ROUND((C138+C139)*9%,)</f>
        <v>0</v>
      </c>
      <c r="D145" s="65"/>
    </row>
    <row r="146" ht="31.9" customHeight="1" spans="1:4">
      <c r="A146" s="65">
        <v>4</v>
      </c>
      <c r="B146" s="65" t="s">
        <v>54</v>
      </c>
      <c r="C146" s="331">
        <f>ROUND(C138+C139+C145,)</f>
        <v>0</v>
      </c>
      <c r="D146" s="65"/>
    </row>
    <row r="147" ht="31.9" customHeight="1" spans="1:4">
      <c r="A147" s="324" t="s">
        <v>40</v>
      </c>
      <c r="B147" s="324"/>
      <c r="C147" s="333"/>
      <c r="D147" s="324"/>
    </row>
    <row r="148" ht="31.9" customHeight="1" spans="1:4">
      <c r="A148" s="105" t="s">
        <v>68</v>
      </c>
      <c r="B148" s="334"/>
      <c r="C148" s="329"/>
      <c r="D148" s="108"/>
    </row>
    <row r="149" ht="31.9" customHeight="1" spans="1:4">
      <c r="A149" s="65" t="s">
        <v>1</v>
      </c>
      <c r="B149" s="65" t="s">
        <v>42</v>
      </c>
      <c r="C149" s="331" t="s">
        <v>43</v>
      </c>
      <c r="D149" s="65" t="s">
        <v>5</v>
      </c>
    </row>
    <row r="150" ht="31.9" customHeight="1" spans="1:4">
      <c r="A150" s="65">
        <v>1</v>
      </c>
      <c r="B150" s="65" t="s">
        <v>44</v>
      </c>
      <c r="C150" s="331">
        <f>分部分项工程清单与计价表!H1396</f>
        <v>0</v>
      </c>
      <c r="D150" s="65"/>
    </row>
    <row r="151" ht="31.9" customHeight="1" spans="1:4">
      <c r="A151" s="65">
        <v>2</v>
      </c>
      <c r="B151" s="65" t="s">
        <v>45</v>
      </c>
      <c r="C151" s="331"/>
      <c r="D151" s="65"/>
    </row>
    <row r="152" ht="31.9" customHeight="1" spans="1:4">
      <c r="A152" s="70">
        <v>2.1</v>
      </c>
      <c r="B152" s="111" t="s">
        <v>46</v>
      </c>
      <c r="C152" s="332">
        <f>'总价措施项目清单与计价表（一）'!E100</f>
        <v>0</v>
      </c>
      <c r="D152" s="70" t="s">
        <v>47</v>
      </c>
    </row>
    <row r="153" ht="31.9" customHeight="1" spans="1:4">
      <c r="A153" s="115">
        <v>2.2</v>
      </c>
      <c r="B153" s="111" t="s">
        <v>48</v>
      </c>
      <c r="C153" s="332">
        <f>'总价措施项目清单与计价表（一）'!E101</f>
        <v>0</v>
      </c>
      <c r="D153" s="70"/>
    </row>
    <row r="154" ht="31.9" customHeight="1" spans="1:4">
      <c r="A154" s="115">
        <v>2.3</v>
      </c>
      <c r="B154" s="111" t="s">
        <v>49</v>
      </c>
      <c r="C154" s="332">
        <f>'总价措施项目清单与计价表（一）'!E102</f>
        <v>0</v>
      </c>
      <c r="D154" s="70"/>
    </row>
    <row r="155" ht="31.9" customHeight="1" spans="1:4">
      <c r="A155" s="115">
        <v>2.4</v>
      </c>
      <c r="B155" s="111" t="s">
        <v>50</v>
      </c>
      <c r="C155" s="332">
        <f>'总价措施项目清单与计价表（一）'!E103</f>
        <v>1177</v>
      </c>
      <c r="D155" s="70" t="s">
        <v>51</v>
      </c>
    </row>
    <row r="156" ht="31.9" customHeight="1" spans="1:4">
      <c r="A156" s="115">
        <v>2.5</v>
      </c>
      <c r="B156" s="70" t="s">
        <v>52</v>
      </c>
      <c r="C156" s="332">
        <f>'总价措施项目清单与计价表（二）'!H28</f>
        <v>0</v>
      </c>
      <c r="D156" s="70"/>
    </row>
    <row r="157" ht="31.9" customHeight="1" spans="1:4">
      <c r="A157" s="65">
        <v>3</v>
      </c>
      <c r="B157" s="65" t="s">
        <v>53</v>
      </c>
      <c r="C157" s="331">
        <f>ROUND((C150+C151)*9%,)</f>
        <v>0</v>
      </c>
      <c r="D157" s="65"/>
    </row>
    <row r="158" ht="31.9" customHeight="1" spans="1:4">
      <c r="A158" s="65">
        <v>4</v>
      </c>
      <c r="B158" s="65" t="s">
        <v>54</v>
      </c>
      <c r="C158" s="331">
        <f>ROUND(C150+C151+C157,)</f>
        <v>0</v>
      </c>
      <c r="D158" s="65"/>
    </row>
    <row r="159" ht="31.9" customHeight="1" spans="1:4">
      <c r="A159" s="324" t="s">
        <v>40</v>
      </c>
      <c r="B159" s="324"/>
      <c r="C159" s="333"/>
      <c r="D159" s="324"/>
    </row>
    <row r="160" ht="31.9" customHeight="1" spans="1:4">
      <c r="A160" s="105" t="s">
        <v>69</v>
      </c>
      <c r="B160" s="334"/>
      <c r="C160" s="329"/>
      <c r="D160" s="108"/>
    </row>
    <row r="161" ht="31.9" customHeight="1" spans="1:4">
      <c r="A161" s="65" t="s">
        <v>1</v>
      </c>
      <c r="B161" s="65" t="s">
        <v>42</v>
      </c>
      <c r="C161" s="331" t="s">
        <v>43</v>
      </c>
      <c r="D161" s="65" t="s">
        <v>5</v>
      </c>
    </row>
    <row r="162" ht="31.9" customHeight="1" spans="1:4">
      <c r="A162" s="65">
        <v>1</v>
      </c>
      <c r="B162" s="65" t="s">
        <v>44</v>
      </c>
      <c r="C162" s="331">
        <f>分部分项工程清单与计价表!H1399</f>
        <v>0</v>
      </c>
      <c r="D162" s="65"/>
    </row>
    <row r="163" ht="31.9" customHeight="1" spans="1:4">
      <c r="A163" s="65">
        <v>2</v>
      </c>
      <c r="B163" s="65" t="s">
        <v>45</v>
      </c>
      <c r="C163" s="331"/>
      <c r="D163" s="65"/>
    </row>
    <row r="164" ht="31.9" customHeight="1" spans="1:4">
      <c r="A164" s="70">
        <v>2.1</v>
      </c>
      <c r="B164" s="111" t="s">
        <v>46</v>
      </c>
      <c r="C164" s="332">
        <f>'总价措施项目清单与计价表（一）'!E108</f>
        <v>0</v>
      </c>
      <c r="D164" s="70" t="s">
        <v>47</v>
      </c>
    </row>
    <row r="165" ht="31.9" customHeight="1" spans="1:4">
      <c r="A165" s="115">
        <v>2.2</v>
      </c>
      <c r="B165" s="111" t="s">
        <v>48</v>
      </c>
      <c r="C165" s="332">
        <f>'总价措施项目清单与计价表（一）'!E109</f>
        <v>0</v>
      </c>
      <c r="D165" s="70"/>
    </row>
    <row r="166" ht="31.9" customHeight="1" spans="1:4">
      <c r="A166" s="115">
        <v>2.3</v>
      </c>
      <c r="B166" s="111" t="s">
        <v>49</v>
      </c>
      <c r="C166" s="332">
        <f>'总价措施项目清单与计价表（一）'!E110</f>
        <v>0</v>
      </c>
      <c r="D166" s="70"/>
    </row>
    <row r="167" ht="31.9" customHeight="1" spans="1:4">
      <c r="A167" s="115">
        <v>2.4</v>
      </c>
      <c r="B167" s="111" t="s">
        <v>50</v>
      </c>
      <c r="C167" s="332">
        <f>'总价措施项目清单与计价表（一）'!E111</f>
        <v>6826</v>
      </c>
      <c r="D167" s="70" t="s">
        <v>51</v>
      </c>
    </row>
    <row r="168" ht="31.9" customHeight="1" spans="1:4">
      <c r="A168" s="115">
        <v>2.5</v>
      </c>
      <c r="B168" s="70" t="s">
        <v>52</v>
      </c>
      <c r="C168" s="332">
        <f>'总价措施项目清单与计价表（二）'!H30</f>
        <v>0</v>
      </c>
      <c r="D168" s="70"/>
    </row>
    <row r="169" ht="31.9" customHeight="1" spans="1:4">
      <c r="A169" s="65">
        <v>3</v>
      </c>
      <c r="B169" s="65" t="s">
        <v>53</v>
      </c>
      <c r="C169" s="331">
        <f>ROUND((C162+C163)*9%,)</f>
        <v>0</v>
      </c>
      <c r="D169" s="65"/>
    </row>
    <row r="170" ht="31.9" customHeight="1" spans="1:4">
      <c r="A170" s="65">
        <v>4</v>
      </c>
      <c r="B170" s="65" t="s">
        <v>54</v>
      </c>
      <c r="C170" s="331">
        <f>ROUND(C162+C163+C169,)</f>
        <v>0</v>
      </c>
      <c r="D170" s="65"/>
    </row>
    <row r="171" ht="31.9" customHeight="1" spans="1:4">
      <c r="A171" s="324" t="s">
        <v>40</v>
      </c>
      <c r="B171" s="324"/>
      <c r="C171" s="333"/>
      <c r="D171" s="324"/>
    </row>
    <row r="172" ht="31.9" customHeight="1" spans="1:4">
      <c r="A172" s="105" t="s">
        <v>70</v>
      </c>
      <c r="B172" s="334"/>
      <c r="C172" s="329"/>
      <c r="D172" s="108"/>
    </row>
    <row r="173" ht="31.9" customHeight="1" spans="1:4">
      <c r="A173" s="65" t="s">
        <v>1</v>
      </c>
      <c r="B173" s="65" t="s">
        <v>42</v>
      </c>
      <c r="C173" s="331" t="s">
        <v>43</v>
      </c>
      <c r="D173" s="65" t="s">
        <v>5</v>
      </c>
    </row>
    <row r="174" ht="31.9" customHeight="1" spans="1:4">
      <c r="A174" s="65">
        <v>1</v>
      </c>
      <c r="B174" s="65" t="s">
        <v>44</v>
      </c>
      <c r="C174" s="331">
        <f>分部分项工程清单与计价表!H1442</f>
        <v>0</v>
      </c>
      <c r="D174" s="65"/>
    </row>
    <row r="175" ht="31.9" customHeight="1" spans="1:4">
      <c r="A175" s="65">
        <v>2</v>
      </c>
      <c r="B175" s="65" t="s">
        <v>45</v>
      </c>
      <c r="C175" s="331"/>
      <c r="D175" s="65"/>
    </row>
    <row r="176" ht="31.9" customHeight="1" spans="1:4">
      <c r="A176" s="70">
        <v>2.1</v>
      </c>
      <c r="B176" s="111" t="s">
        <v>46</v>
      </c>
      <c r="C176" s="332">
        <f>'总价措施项目清单与计价表（一）'!E116</f>
        <v>0</v>
      </c>
      <c r="D176" s="70" t="s">
        <v>47</v>
      </c>
    </row>
    <row r="177" ht="31.9" customHeight="1" spans="1:4">
      <c r="A177" s="115">
        <v>2.2</v>
      </c>
      <c r="B177" s="111" t="s">
        <v>48</v>
      </c>
      <c r="C177" s="332">
        <f>'总价措施项目清单与计价表（一）'!E117</f>
        <v>0</v>
      </c>
      <c r="D177" s="70"/>
    </row>
    <row r="178" ht="31.9" customHeight="1" spans="1:4">
      <c r="A178" s="115">
        <v>2.3</v>
      </c>
      <c r="B178" s="111" t="s">
        <v>49</v>
      </c>
      <c r="C178" s="332">
        <f>'总价措施项目清单与计价表（一）'!E118</f>
        <v>0</v>
      </c>
      <c r="D178" s="70"/>
    </row>
    <row r="179" ht="31.9" customHeight="1" spans="1:4">
      <c r="A179" s="115">
        <v>2.4</v>
      </c>
      <c r="B179" s="111" t="s">
        <v>50</v>
      </c>
      <c r="C179" s="332">
        <f>'总价措施项目清单与计价表（一）'!E119</f>
        <v>31212</v>
      </c>
      <c r="D179" s="70" t="s">
        <v>51</v>
      </c>
    </row>
    <row r="180" ht="31.9" customHeight="1" spans="1:4">
      <c r="A180" s="65">
        <v>3</v>
      </c>
      <c r="B180" s="65" t="s">
        <v>53</v>
      </c>
      <c r="C180" s="331">
        <f>ROUND((C174+C175)*9%,)</f>
        <v>0</v>
      </c>
      <c r="D180" s="65"/>
    </row>
    <row r="181" ht="31.9" customHeight="1" spans="1:4">
      <c r="A181" s="65">
        <v>4</v>
      </c>
      <c r="B181" s="65" t="s">
        <v>54</v>
      </c>
      <c r="C181" s="331">
        <f>ROUND(C174+C175+C180,)</f>
        <v>0</v>
      </c>
      <c r="D181" s="65"/>
    </row>
    <row r="182" ht="31.9" customHeight="1" spans="1:4">
      <c r="A182" s="324" t="s">
        <v>40</v>
      </c>
      <c r="B182" s="324"/>
      <c r="C182" s="333"/>
      <c r="D182" s="324"/>
    </row>
    <row r="183" ht="31.9" customHeight="1" spans="1:4">
      <c r="A183" s="105" t="s">
        <v>71</v>
      </c>
      <c r="B183" s="334"/>
      <c r="C183" s="329"/>
      <c r="D183" s="108"/>
    </row>
    <row r="184" ht="31.9" customHeight="1" spans="1:4">
      <c r="A184" s="65" t="s">
        <v>1</v>
      </c>
      <c r="B184" s="65" t="s">
        <v>42</v>
      </c>
      <c r="C184" s="331" t="s">
        <v>43</v>
      </c>
      <c r="D184" s="65" t="s">
        <v>5</v>
      </c>
    </row>
    <row r="185" ht="31.9" customHeight="1" spans="1:4">
      <c r="A185" s="65">
        <v>1</v>
      </c>
      <c r="B185" s="65" t="s">
        <v>44</v>
      </c>
      <c r="C185" s="331">
        <f>分部分项工程清单与计价表!H1453</f>
        <v>0</v>
      </c>
      <c r="D185" s="65"/>
    </row>
    <row r="186" ht="31.9" customHeight="1" spans="1:4">
      <c r="A186" s="65">
        <v>2</v>
      </c>
      <c r="B186" s="65" t="s">
        <v>45</v>
      </c>
      <c r="C186" s="331"/>
      <c r="D186" s="65"/>
    </row>
    <row r="187" ht="31.9" customHeight="1" spans="1:4">
      <c r="A187" s="70">
        <v>2.1</v>
      </c>
      <c r="B187" s="111" t="s">
        <v>46</v>
      </c>
      <c r="C187" s="332">
        <f>'总价措施项目清单与计价表（一）'!E124</f>
        <v>0</v>
      </c>
      <c r="D187" s="70" t="s">
        <v>47</v>
      </c>
    </row>
    <row r="188" ht="31.9" customHeight="1" spans="1:4">
      <c r="A188" s="115">
        <v>2.2</v>
      </c>
      <c r="B188" s="111" t="s">
        <v>48</v>
      </c>
      <c r="C188" s="332">
        <f>'总价措施项目清单与计价表（一）'!E125</f>
        <v>0</v>
      </c>
      <c r="D188" s="70"/>
    </row>
    <row r="189" ht="31.9" customHeight="1" spans="1:4">
      <c r="A189" s="115">
        <v>2.3</v>
      </c>
      <c r="B189" s="111" t="s">
        <v>49</v>
      </c>
      <c r="C189" s="332">
        <f>'总价措施项目清单与计价表（一）'!E126</f>
        <v>0</v>
      </c>
      <c r="D189" s="70"/>
    </row>
    <row r="190" ht="31.9" customHeight="1" spans="1:4">
      <c r="A190" s="115">
        <v>2.4</v>
      </c>
      <c r="B190" s="111" t="s">
        <v>50</v>
      </c>
      <c r="C190" s="332">
        <v>8921</v>
      </c>
      <c r="D190" s="70" t="s">
        <v>51</v>
      </c>
    </row>
    <row r="191" ht="31.9" customHeight="1" spans="1:4">
      <c r="A191" s="115">
        <v>2.5</v>
      </c>
      <c r="B191" s="70" t="s">
        <v>52</v>
      </c>
      <c r="C191" s="332">
        <f>'总价措施项目清单与计价表（二）'!H32</f>
        <v>0</v>
      </c>
      <c r="D191" s="70"/>
    </row>
    <row r="192" ht="31.9" customHeight="1" spans="1:4">
      <c r="A192" s="65">
        <v>3</v>
      </c>
      <c r="B192" s="65" t="s">
        <v>53</v>
      </c>
      <c r="C192" s="331">
        <f>ROUND((C185+C186)*9%,)</f>
        <v>0</v>
      </c>
      <c r="D192" s="65"/>
    </row>
    <row r="193" ht="31.9" customHeight="1" spans="1:4">
      <c r="A193" s="65">
        <v>4</v>
      </c>
      <c r="B193" s="65" t="s">
        <v>54</v>
      </c>
      <c r="C193" s="331">
        <f>ROUND(C185+C186+C192,)</f>
        <v>0</v>
      </c>
      <c r="D193" s="65"/>
    </row>
    <row r="194" ht="31.9" customHeight="1" spans="1:4">
      <c r="A194" s="324" t="s">
        <v>40</v>
      </c>
      <c r="B194" s="324"/>
      <c r="C194" s="333"/>
      <c r="D194" s="324"/>
    </row>
    <row r="195" ht="31.9" customHeight="1" spans="1:4">
      <c r="A195" s="105" t="s">
        <v>72</v>
      </c>
      <c r="B195" s="334"/>
      <c r="C195" s="329"/>
      <c r="D195" s="108"/>
    </row>
    <row r="196" ht="31.9" customHeight="1" spans="1:4">
      <c r="A196" s="65" t="s">
        <v>1</v>
      </c>
      <c r="B196" s="65" t="s">
        <v>42</v>
      </c>
      <c r="C196" s="331" t="s">
        <v>43</v>
      </c>
      <c r="D196" s="65" t="s">
        <v>5</v>
      </c>
    </row>
    <row r="197" ht="31.9" customHeight="1" spans="1:4">
      <c r="A197" s="65">
        <v>1</v>
      </c>
      <c r="B197" s="65" t="s">
        <v>44</v>
      </c>
      <c r="C197" s="331">
        <f>分部分项工程清单与计价表!H1455</f>
        <v>0</v>
      </c>
      <c r="D197" s="65"/>
    </row>
    <row r="198" ht="31.9" customHeight="1" spans="1:4">
      <c r="A198" s="65">
        <v>2</v>
      </c>
      <c r="B198" s="65" t="s">
        <v>45</v>
      </c>
      <c r="C198" s="331"/>
      <c r="D198" s="65"/>
    </row>
    <row r="199" ht="31.9" customHeight="1" spans="1:4">
      <c r="A199" s="70">
        <v>2.1</v>
      </c>
      <c r="B199" s="111" t="s">
        <v>46</v>
      </c>
      <c r="C199" s="332">
        <f>'总价措施项目清单与计价表（一）'!E132</f>
        <v>0</v>
      </c>
      <c r="D199" s="70" t="s">
        <v>47</v>
      </c>
    </row>
    <row r="200" ht="31.9" customHeight="1" spans="1:4">
      <c r="A200" s="115">
        <v>2.2</v>
      </c>
      <c r="B200" s="111" t="s">
        <v>48</v>
      </c>
      <c r="C200" s="332">
        <f>'总价措施项目清单与计价表（一）'!E133</f>
        <v>0</v>
      </c>
      <c r="D200" s="70"/>
    </row>
    <row r="201" ht="31.9" customHeight="1" spans="1:4">
      <c r="A201" s="115">
        <v>2.3</v>
      </c>
      <c r="B201" s="111" t="s">
        <v>49</v>
      </c>
      <c r="C201" s="332">
        <f>'总价措施项目清单与计价表（一）'!E134</f>
        <v>0</v>
      </c>
      <c r="D201" s="70"/>
    </row>
    <row r="202" ht="31.9" customHeight="1" spans="1:4">
      <c r="A202" s="115">
        <v>2.4</v>
      </c>
      <c r="B202" s="111" t="s">
        <v>50</v>
      </c>
      <c r="C202" s="332">
        <f>'总价措施项目清单与计价表（一）'!E135</f>
        <v>387</v>
      </c>
      <c r="D202" s="70" t="s">
        <v>51</v>
      </c>
    </row>
    <row r="203" ht="31.9" customHeight="1" spans="1:4">
      <c r="A203" s="65">
        <v>3</v>
      </c>
      <c r="B203" s="65" t="s">
        <v>53</v>
      </c>
      <c r="C203" s="331">
        <f>ROUND((C197+C198)*9%,)</f>
        <v>0</v>
      </c>
      <c r="D203" s="65"/>
    </row>
    <row r="204" ht="31.9" customHeight="1" spans="1:4">
      <c r="A204" s="65">
        <v>4</v>
      </c>
      <c r="B204" s="65" t="s">
        <v>54</v>
      </c>
      <c r="C204" s="331">
        <f>ROUND(C197+C198+C203,)</f>
        <v>0</v>
      </c>
      <c r="D204" s="65"/>
    </row>
  </sheetData>
  <sheetProtection formatCells="0" insertHyperlinks="0" autoFilter="0"/>
  <autoFilter ref="A1:D204">
    <extLst/>
  </autoFilter>
  <mergeCells count="51">
    <mergeCell ref="A1:D1"/>
    <mergeCell ref="A2:B2"/>
    <mergeCell ref="C2:D2"/>
    <mergeCell ref="A13:D13"/>
    <mergeCell ref="A14:B14"/>
    <mergeCell ref="C14:D14"/>
    <mergeCell ref="A25:D25"/>
    <mergeCell ref="A26:B26"/>
    <mergeCell ref="C26:D26"/>
    <mergeCell ref="A37:D37"/>
    <mergeCell ref="A38:B38"/>
    <mergeCell ref="C38:D38"/>
    <mergeCell ref="A49:D49"/>
    <mergeCell ref="A50:B50"/>
    <mergeCell ref="C50:D50"/>
    <mergeCell ref="A61:D61"/>
    <mergeCell ref="A62:B62"/>
    <mergeCell ref="C62:D62"/>
    <mergeCell ref="A73:D73"/>
    <mergeCell ref="A74:B74"/>
    <mergeCell ref="C74:D74"/>
    <mergeCell ref="A85:D85"/>
    <mergeCell ref="A86:B86"/>
    <mergeCell ref="C86:D86"/>
    <mergeCell ref="A97:D97"/>
    <mergeCell ref="A98:B98"/>
    <mergeCell ref="C98:D98"/>
    <mergeCell ref="A109:D109"/>
    <mergeCell ref="A110:B110"/>
    <mergeCell ref="C110:D110"/>
    <mergeCell ref="A122:D122"/>
    <mergeCell ref="A123:B123"/>
    <mergeCell ref="C123:D123"/>
    <mergeCell ref="A135:D135"/>
    <mergeCell ref="A136:B136"/>
    <mergeCell ref="C136:D136"/>
    <mergeCell ref="A147:D147"/>
    <mergeCell ref="A148:B148"/>
    <mergeCell ref="C148:D148"/>
    <mergeCell ref="A159:D159"/>
    <mergeCell ref="A160:B160"/>
    <mergeCell ref="C160:D160"/>
    <mergeCell ref="A171:D171"/>
    <mergeCell ref="A172:B172"/>
    <mergeCell ref="C172:D172"/>
    <mergeCell ref="A182:D182"/>
    <mergeCell ref="A183:B183"/>
    <mergeCell ref="C183:D183"/>
    <mergeCell ref="A194:D194"/>
    <mergeCell ref="A195:B195"/>
    <mergeCell ref="C195:D195"/>
  </mergeCells>
  <pageMargins left="0.75" right="0.75" top="1" bottom="1" header="0.5" footer="0.5"/>
  <pageSetup paperSize="9" scale="93" orientation="portrait"/>
  <headerFooter/>
  <rowBreaks count="6" manualBreakCount="6">
    <brk id="24" max="3" man="1"/>
    <brk id="48" max="3" man="1"/>
    <brk id="72" max="3" man="1"/>
    <brk id="96" max="3" man="1"/>
    <brk id="170" max="3" man="1"/>
    <brk id="193"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507"/>
  <sheetViews>
    <sheetView showZeros="0" workbookViewId="0">
      <pane xSplit="1" ySplit="4" topLeftCell="H5" activePane="bottomRight" state="frozen"/>
      <selection/>
      <selection pane="topRight"/>
      <selection pane="bottomLeft"/>
      <selection pane="bottomRight" activeCell="J1455" sqref="J1455"/>
    </sheetView>
  </sheetViews>
  <sheetFormatPr defaultColWidth="9" defaultRowHeight="14"/>
  <cols>
    <col min="1" max="1" width="12.2636363636364" style="138" customWidth="1"/>
    <col min="2" max="2" width="15.2545454545455" style="138" customWidth="1"/>
    <col min="3" max="3" width="23.1272727272727" style="139" customWidth="1"/>
    <col min="4" max="4" width="29.6272727272727" style="140" customWidth="1"/>
    <col min="5" max="5" width="7.12727272727273" style="141" customWidth="1"/>
    <col min="6" max="6" width="10" style="142" customWidth="1"/>
    <col min="7" max="7" width="14.1272727272727" style="141" customWidth="1"/>
    <col min="8" max="8" width="15.8818181818182" style="143" customWidth="1"/>
    <col min="9" max="9" width="28.0818181818182" style="144" customWidth="1"/>
    <col min="10" max="10" width="31" style="144" customWidth="1"/>
    <col min="11" max="11" width="15.6272727272727" style="145" customWidth="1"/>
    <col min="12" max="12" width="11.7818181818182" style="146"/>
    <col min="13" max="26" width="9" style="146"/>
  </cols>
  <sheetData>
    <row r="1" ht="36" customHeight="1" spans="1:11">
      <c r="A1" s="147" t="s">
        <v>73</v>
      </c>
      <c r="B1" s="147"/>
      <c r="C1" s="147"/>
      <c r="D1" s="147"/>
      <c r="E1" s="147"/>
      <c r="F1" s="148"/>
      <c r="G1" s="147"/>
      <c r="H1" s="147"/>
      <c r="I1" s="147"/>
      <c r="J1" s="147"/>
      <c r="K1" s="147"/>
    </row>
    <row r="2" s="24" customFormat="1" spans="1:26">
      <c r="A2" s="149" t="s">
        <v>74</v>
      </c>
      <c r="B2" s="150"/>
      <c r="C2" s="151"/>
      <c r="D2" s="152"/>
      <c r="E2" s="152"/>
      <c r="F2" s="153"/>
      <c r="G2" s="154"/>
      <c r="H2" s="155"/>
      <c r="I2" s="155"/>
      <c r="J2" s="155"/>
      <c r="K2" s="198"/>
      <c r="L2" s="199"/>
      <c r="M2" s="199"/>
      <c r="N2" s="199"/>
      <c r="O2" s="199"/>
      <c r="P2" s="199"/>
      <c r="Q2" s="199"/>
      <c r="R2" s="199"/>
      <c r="S2" s="199"/>
      <c r="T2" s="199"/>
      <c r="U2" s="199"/>
      <c r="V2" s="199"/>
      <c r="W2" s="199"/>
      <c r="X2" s="199"/>
      <c r="Y2" s="199"/>
      <c r="Z2" s="199"/>
    </row>
    <row r="3" s="24" customFormat="1" spans="1:26">
      <c r="A3" s="156" t="s">
        <v>1</v>
      </c>
      <c r="B3" s="156" t="s">
        <v>75</v>
      </c>
      <c r="C3" s="157" t="s">
        <v>2</v>
      </c>
      <c r="D3" s="43" t="s">
        <v>76</v>
      </c>
      <c r="E3" s="158" t="s">
        <v>77</v>
      </c>
      <c r="F3" s="159" t="s">
        <v>78</v>
      </c>
      <c r="G3" s="157" t="s">
        <v>79</v>
      </c>
      <c r="H3" s="160"/>
      <c r="I3" s="160" t="s">
        <v>80</v>
      </c>
      <c r="J3" s="160" t="s">
        <v>81</v>
      </c>
      <c r="K3" s="157" t="s">
        <v>5</v>
      </c>
      <c r="L3" s="199"/>
      <c r="M3" s="199"/>
      <c r="N3" s="199"/>
      <c r="O3" s="199"/>
      <c r="P3" s="199"/>
      <c r="Q3" s="199"/>
      <c r="R3" s="199"/>
      <c r="S3" s="199"/>
      <c r="T3" s="199"/>
      <c r="U3" s="199"/>
      <c r="V3" s="199"/>
      <c r="W3" s="199"/>
      <c r="X3" s="199"/>
      <c r="Y3" s="199"/>
      <c r="Z3" s="199"/>
    </row>
    <row r="4" s="24" customFormat="1" spans="1:26">
      <c r="A4" s="156"/>
      <c r="B4" s="43"/>
      <c r="C4" s="157"/>
      <c r="D4" s="161"/>
      <c r="E4" s="158"/>
      <c r="F4" s="159"/>
      <c r="G4" s="157" t="s">
        <v>82</v>
      </c>
      <c r="H4" s="160" t="s">
        <v>83</v>
      </c>
      <c r="I4" s="160"/>
      <c r="J4" s="160"/>
      <c r="K4" s="157"/>
      <c r="L4" s="199"/>
      <c r="M4" s="199"/>
      <c r="N4" s="199"/>
      <c r="O4" s="199"/>
      <c r="P4" s="199"/>
      <c r="Q4" s="199"/>
      <c r="R4" s="199"/>
      <c r="S4" s="199"/>
      <c r="T4" s="199"/>
      <c r="U4" s="199"/>
      <c r="V4" s="199"/>
      <c r="W4" s="199"/>
      <c r="X4" s="199"/>
      <c r="Y4" s="199"/>
      <c r="Z4" s="199"/>
    </row>
    <row r="5" s="132" customFormat="1" ht="27" customHeight="1" spans="1:26">
      <c r="A5" s="162"/>
      <c r="B5" s="162"/>
      <c r="C5" s="163" t="s">
        <v>13</v>
      </c>
      <c r="D5" s="164"/>
      <c r="E5" s="165"/>
      <c r="F5" s="166"/>
      <c r="G5" s="167"/>
      <c r="H5" s="168">
        <f>H6+H178</f>
        <v>0</v>
      </c>
      <c r="I5" s="200"/>
      <c r="J5" s="200"/>
      <c r="K5" s="163"/>
      <c r="L5" s="201"/>
      <c r="M5" s="201"/>
      <c r="N5" s="201"/>
      <c r="O5" s="201"/>
      <c r="P5" s="201"/>
      <c r="Q5" s="201"/>
      <c r="R5" s="201"/>
      <c r="S5" s="201"/>
      <c r="T5" s="201"/>
      <c r="U5" s="201"/>
      <c r="V5" s="201"/>
      <c r="W5" s="201"/>
      <c r="X5" s="201"/>
      <c r="Y5" s="201"/>
      <c r="Z5" s="201"/>
    </row>
    <row r="6" s="132" customFormat="1" ht="27" customHeight="1" spans="1:26">
      <c r="A6" s="162" t="s">
        <v>84</v>
      </c>
      <c r="B6" s="162"/>
      <c r="C6" s="163" t="s">
        <v>14</v>
      </c>
      <c r="D6" s="169"/>
      <c r="E6" s="170"/>
      <c r="F6" s="171"/>
      <c r="G6" s="172"/>
      <c r="H6" s="173">
        <f>H7+H84+H126+H150</f>
        <v>0</v>
      </c>
      <c r="I6" s="200"/>
      <c r="J6" s="200"/>
      <c r="K6" s="163"/>
      <c r="L6" s="201"/>
      <c r="M6" s="201"/>
      <c r="N6" s="201"/>
      <c r="O6" s="201"/>
      <c r="P6" s="201"/>
      <c r="Q6" s="201"/>
      <c r="R6" s="201"/>
      <c r="S6" s="201"/>
      <c r="T6" s="201"/>
      <c r="U6" s="201"/>
      <c r="V6" s="201"/>
      <c r="W6" s="201"/>
      <c r="X6" s="201"/>
      <c r="Y6" s="201"/>
      <c r="Z6" s="201"/>
    </row>
    <row r="7" s="133" customFormat="1" ht="27" customHeight="1" spans="1:26">
      <c r="A7" s="174" t="s">
        <v>85</v>
      </c>
      <c r="B7" s="174"/>
      <c r="C7" s="163" t="s">
        <v>15</v>
      </c>
      <c r="D7" s="175"/>
      <c r="E7" s="176"/>
      <c r="F7" s="177"/>
      <c r="G7" s="178"/>
      <c r="H7" s="173">
        <f>H8+H17+H23+H26+H39+H51+H60+H65+H67+H74+H82</f>
        <v>0</v>
      </c>
      <c r="I7" s="200"/>
      <c r="J7" s="200"/>
      <c r="K7" s="163"/>
      <c r="L7" s="202"/>
      <c r="M7" s="202"/>
      <c r="N7" s="202"/>
      <c r="O7" s="202"/>
      <c r="P7" s="202"/>
      <c r="Q7" s="202"/>
      <c r="R7" s="202"/>
      <c r="S7" s="202"/>
      <c r="T7" s="202"/>
      <c r="U7" s="202"/>
      <c r="V7" s="202"/>
      <c r="W7" s="202"/>
      <c r="X7" s="202"/>
      <c r="Y7" s="202"/>
      <c r="Z7" s="202"/>
    </row>
    <row r="8" s="132" customFormat="1" ht="27" customHeight="1" outlineLevel="1" spans="1:26">
      <c r="A8" s="179" t="s">
        <v>86</v>
      </c>
      <c r="B8" s="180"/>
      <c r="C8" s="181" t="s">
        <v>87</v>
      </c>
      <c r="D8" s="181"/>
      <c r="E8" s="181"/>
      <c r="F8" s="182"/>
      <c r="G8" s="183"/>
      <c r="H8" s="184">
        <f>SUM(H9:H16)</f>
        <v>0</v>
      </c>
      <c r="I8" s="203"/>
      <c r="J8" s="204"/>
      <c r="K8" s="205"/>
      <c r="L8" s="201"/>
      <c r="M8" s="201"/>
      <c r="N8" s="201"/>
      <c r="O8" s="201"/>
      <c r="P8" s="201"/>
      <c r="Q8" s="201"/>
      <c r="R8" s="201"/>
      <c r="S8" s="201"/>
      <c r="T8" s="201"/>
      <c r="U8" s="201"/>
      <c r="V8" s="201"/>
      <c r="W8" s="201"/>
      <c r="X8" s="201"/>
      <c r="Y8" s="201"/>
      <c r="Z8" s="201"/>
    </row>
    <row r="9" s="132" customFormat="1" ht="132" outlineLevel="2" spans="1:26">
      <c r="A9" s="179" t="s">
        <v>88</v>
      </c>
      <c r="B9" s="185" t="s">
        <v>89</v>
      </c>
      <c r="C9" s="186" t="s">
        <v>90</v>
      </c>
      <c r="D9" s="181" t="s">
        <v>91</v>
      </c>
      <c r="E9" s="187" t="s">
        <v>92</v>
      </c>
      <c r="F9" s="188">
        <v>82.78</v>
      </c>
      <c r="G9" s="186"/>
      <c r="H9" s="189">
        <f t="shared" ref="H9:H16" si="0">ROUND(F9*G9,0)</f>
        <v>0</v>
      </c>
      <c r="I9" s="206" t="s">
        <v>93</v>
      </c>
      <c r="J9" s="207" t="s">
        <v>94</v>
      </c>
      <c r="K9" s="205" t="s">
        <v>95</v>
      </c>
      <c r="L9" s="201"/>
      <c r="M9" s="201"/>
      <c r="N9" s="201"/>
      <c r="O9" s="201"/>
      <c r="P9" s="201"/>
      <c r="Q9" s="201"/>
      <c r="R9" s="201"/>
      <c r="S9" s="201"/>
      <c r="T9" s="201"/>
      <c r="U9" s="201"/>
      <c r="V9" s="201"/>
      <c r="W9" s="201"/>
      <c r="X9" s="201"/>
      <c r="Y9" s="201"/>
      <c r="Z9" s="201"/>
    </row>
    <row r="10" s="132" customFormat="1" ht="132" outlineLevel="2" spans="1:26">
      <c r="A10" s="190" t="s">
        <v>96</v>
      </c>
      <c r="B10" s="185" t="s">
        <v>97</v>
      </c>
      <c r="C10" s="186" t="s">
        <v>90</v>
      </c>
      <c r="D10" s="181" t="s">
        <v>98</v>
      </c>
      <c r="E10" s="187" t="s">
        <v>92</v>
      </c>
      <c r="F10" s="188">
        <v>1.19</v>
      </c>
      <c r="G10" s="186"/>
      <c r="H10" s="189">
        <f t="shared" si="0"/>
        <v>0</v>
      </c>
      <c r="I10" s="206" t="s">
        <v>93</v>
      </c>
      <c r="J10" s="207" t="s">
        <v>94</v>
      </c>
      <c r="K10" s="205" t="s">
        <v>95</v>
      </c>
      <c r="L10" s="201"/>
      <c r="M10" s="201"/>
      <c r="N10" s="201"/>
      <c r="O10" s="201"/>
      <c r="P10" s="201"/>
      <c r="Q10" s="201"/>
      <c r="R10" s="201"/>
      <c r="S10" s="201"/>
      <c r="T10" s="201"/>
      <c r="U10" s="201"/>
      <c r="V10" s="201"/>
      <c r="W10" s="201"/>
      <c r="X10" s="201"/>
      <c r="Y10" s="201"/>
      <c r="Z10" s="201"/>
    </row>
    <row r="11" s="132" customFormat="1" ht="65" outlineLevel="2" spans="1:26">
      <c r="A11" s="190" t="s">
        <v>99</v>
      </c>
      <c r="B11" s="185" t="s">
        <v>100</v>
      </c>
      <c r="C11" s="186" t="s">
        <v>101</v>
      </c>
      <c r="D11" s="181" t="s">
        <v>102</v>
      </c>
      <c r="E11" s="187" t="s">
        <v>103</v>
      </c>
      <c r="F11" s="188">
        <v>228</v>
      </c>
      <c r="G11" s="186"/>
      <c r="H11" s="189">
        <f t="shared" si="0"/>
        <v>0</v>
      </c>
      <c r="I11" s="206" t="s">
        <v>104</v>
      </c>
      <c r="J11" s="207" t="s">
        <v>94</v>
      </c>
      <c r="K11" s="205" t="s">
        <v>95</v>
      </c>
      <c r="L11" s="201"/>
      <c r="M11" s="201"/>
      <c r="N11" s="201"/>
      <c r="O11" s="201"/>
      <c r="P11" s="201"/>
      <c r="Q11" s="201"/>
      <c r="R11" s="201"/>
      <c r="S11" s="201"/>
      <c r="T11" s="201"/>
      <c r="U11" s="201"/>
      <c r="V11" s="201"/>
      <c r="W11" s="201"/>
      <c r="X11" s="201"/>
      <c r="Y11" s="201"/>
      <c r="Z11" s="201"/>
    </row>
    <row r="12" s="132" customFormat="1" ht="132" outlineLevel="2" spans="1:26">
      <c r="A12" s="190" t="s">
        <v>105</v>
      </c>
      <c r="B12" s="185" t="s">
        <v>106</v>
      </c>
      <c r="C12" s="186" t="s">
        <v>107</v>
      </c>
      <c r="D12" s="181" t="s">
        <v>108</v>
      </c>
      <c r="E12" s="187" t="s">
        <v>92</v>
      </c>
      <c r="F12" s="188">
        <v>237.46</v>
      </c>
      <c r="G12" s="186"/>
      <c r="H12" s="189">
        <f t="shared" si="0"/>
        <v>0</v>
      </c>
      <c r="I12" s="206" t="s">
        <v>93</v>
      </c>
      <c r="J12" s="207" t="s">
        <v>94</v>
      </c>
      <c r="K12" s="205" t="s">
        <v>95</v>
      </c>
      <c r="L12" s="201"/>
      <c r="M12" s="201"/>
      <c r="N12" s="201"/>
      <c r="O12" s="201"/>
      <c r="P12" s="201"/>
      <c r="Q12" s="201"/>
      <c r="R12" s="201"/>
      <c r="S12" s="201"/>
      <c r="T12" s="201"/>
      <c r="U12" s="201"/>
      <c r="V12" s="201"/>
      <c r="W12" s="201"/>
      <c r="X12" s="201"/>
      <c r="Y12" s="201"/>
      <c r="Z12" s="201"/>
    </row>
    <row r="13" s="132" customFormat="1" ht="132" outlineLevel="2" spans="1:26">
      <c r="A13" s="190" t="s">
        <v>109</v>
      </c>
      <c r="B13" s="185" t="s">
        <v>110</v>
      </c>
      <c r="C13" s="186" t="s">
        <v>107</v>
      </c>
      <c r="D13" s="181" t="s">
        <v>111</v>
      </c>
      <c r="E13" s="187" t="s">
        <v>92</v>
      </c>
      <c r="F13" s="188">
        <v>1586.42</v>
      </c>
      <c r="G13" s="186"/>
      <c r="H13" s="189">
        <f t="shared" si="0"/>
        <v>0</v>
      </c>
      <c r="I13" s="206" t="s">
        <v>93</v>
      </c>
      <c r="J13" s="207" t="s">
        <v>94</v>
      </c>
      <c r="K13" s="205" t="s">
        <v>95</v>
      </c>
      <c r="L13" s="201"/>
      <c r="M13" s="201"/>
      <c r="N13" s="201"/>
      <c r="O13" s="201"/>
      <c r="P13" s="201"/>
      <c r="Q13" s="201"/>
      <c r="R13" s="201"/>
      <c r="S13" s="201"/>
      <c r="T13" s="201"/>
      <c r="U13" s="201"/>
      <c r="V13" s="201"/>
      <c r="W13" s="201"/>
      <c r="X13" s="201"/>
      <c r="Y13" s="201"/>
      <c r="Z13" s="201"/>
    </row>
    <row r="14" s="132" customFormat="1" ht="132" outlineLevel="2" spans="1:26">
      <c r="A14" s="190" t="s">
        <v>112</v>
      </c>
      <c r="B14" s="185" t="s">
        <v>113</v>
      </c>
      <c r="C14" s="186" t="s">
        <v>107</v>
      </c>
      <c r="D14" s="181" t="s">
        <v>114</v>
      </c>
      <c r="E14" s="187" t="s">
        <v>92</v>
      </c>
      <c r="F14" s="188">
        <v>45.94</v>
      </c>
      <c r="G14" s="186"/>
      <c r="H14" s="189">
        <f t="shared" si="0"/>
        <v>0</v>
      </c>
      <c r="I14" s="206" t="s">
        <v>93</v>
      </c>
      <c r="J14" s="207" t="s">
        <v>94</v>
      </c>
      <c r="K14" s="205" t="s">
        <v>95</v>
      </c>
      <c r="L14" s="201"/>
      <c r="M14" s="201"/>
      <c r="N14" s="201"/>
      <c r="O14" s="201"/>
      <c r="P14" s="201"/>
      <c r="Q14" s="201"/>
      <c r="R14" s="201"/>
      <c r="S14" s="201"/>
      <c r="T14" s="201"/>
      <c r="U14" s="201"/>
      <c r="V14" s="201"/>
      <c r="W14" s="201"/>
      <c r="X14" s="201"/>
      <c r="Y14" s="201"/>
      <c r="Z14" s="201"/>
    </row>
    <row r="15" s="132" customFormat="1" ht="132" outlineLevel="2" spans="1:26">
      <c r="A15" s="190" t="s">
        <v>115</v>
      </c>
      <c r="B15" s="185" t="s">
        <v>116</v>
      </c>
      <c r="C15" s="186" t="s">
        <v>107</v>
      </c>
      <c r="D15" s="181" t="s">
        <v>117</v>
      </c>
      <c r="E15" s="187" t="s">
        <v>92</v>
      </c>
      <c r="F15" s="188">
        <v>326.32</v>
      </c>
      <c r="G15" s="186"/>
      <c r="H15" s="189">
        <f t="shared" si="0"/>
        <v>0</v>
      </c>
      <c r="I15" s="206" t="s">
        <v>93</v>
      </c>
      <c r="J15" s="207" t="s">
        <v>94</v>
      </c>
      <c r="K15" s="205" t="s">
        <v>95</v>
      </c>
      <c r="L15" s="201"/>
      <c r="M15" s="201"/>
      <c r="N15" s="201"/>
      <c r="O15" s="201"/>
      <c r="P15" s="201"/>
      <c r="Q15" s="201"/>
      <c r="R15" s="201"/>
      <c r="S15" s="201"/>
      <c r="T15" s="201"/>
      <c r="U15" s="201"/>
      <c r="V15" s="201"/>
      <c r="W15" s="201"/>
      <c r="X15" s="201"/>
      <c r="Y15" s="201"/>
      <c r="Z15" s="201"/>
    </row>
    <row r="16" s="132" customFormat="1" ht="132" outlineLevel="2" spans="1:26">
      <c r="A16" s="190" t="s">
        <v>118</v>
      </c>
      <c r="B16" s="185" t="s">
        <v>119</v>
      </c>
      <c r="C16" s="186" t="s">
        <v>107</v>
      </c>
      <c r="D16" s="181" t="s">
        <v>120</v>
      </c>
      <c r="E16" s="187" t="s">
        <v>92</v>
      </c>
      <c r="F16" s="188">
        <v>56.32</v>
      </c>
      <c r="G16" s="186"/>
      <c r="H16" s="189">
        <f t="shared" si="0"/>
        <v>0</v>
      </c>
      <c r="I16" s="206" t="s">
        <v>93</v>
      </c>
      <c r="J16" s="207" t="s">
        <v>94</v>
      </c>
      <c r="K16" s="205" t="s">
        <v>95</v>
      </c>
      <c r="L16" s="201"/>
      <c r="M16" s="201"/>
      <c r="N16" s="201"/>
      <c r="O16" s="201"/>
      <c r="P16" s="201"/>
      <c r="Q16" s="201"/>
      <c r="R16" s="201"/>
      <c r="S16" s="201"/>
      <c r="T16" s="201"/>
      <c r="U16" s="201"/>
      <c r="V16" s="201"/>
      <c r="W16" s="201"/>
      <c r="X16" s="201"/>
      <c r="Y16" s="201"/>
      <c r="Z16" s="201"/>
    </row>
    <row r="17" s="132" customFormat="1" ht="27" customHeight="1" outlineLevel="1" spans="1:26">
      <c r="A17" s="179" t="s">
        <v>121</v>
      </c>
      <c r="B17" s="191"/>
      <c r="C17" s="186" t="s">
        <v>122</v>
      </c>
      <c r="D17" s="181"/>
      <c r="E17" s="181"/>
      <c r="F17" s="192"/>
      <c r="G17" s="193"/>
      <c r="H17" s="194">
        <f>SUM(H18:H22)</f>
        <v>0</v>
      </c>
      <c r="I17" s="203"/>
      <c r="J17" s="204"/>
      <c r="K17" s="205"/>
      <c r="L17" s="201"/>
      <c r="M17" s="201"/>
      <c r="N17" s="201"/>
      <c r="O17" s="201"/>
      <c r="P17" s="201"/>
      <c r="Q17" s="201"/>
      <c r="R17" s="201"/>
      <c r="S17" s="201"/>
      <c r="T17" s="201"/>
      <c r="U17" s="201"/>
      <c r="V17" s="201"/>
      <c r="W17" s="201"/>
      <c r="X17" s="201"/>
      <c r="Y17" s="201"/>
      <c r="Z17" s="201"/>
    </row>
    <row r="18" s="132" customFormat="1" ht="78" outlineLevel="2" spans="1:26">
      <c r="A18" s="179" t="s">
        <v>123</v>
      </c>
      <c r="B18" s="185" t="s">
        <v>124</v>
      </c>
      <c r="C18" s="186" t="s">
        <v>125</v>
      </c>
      <c r="D18" s="181" t="s">
        <v>126</v>
      </c>
      <c r="E18" s="187" t="s">
        <v>92</v>
      </c>
      <c r="F18" s="188">
        <v>191.4</v>
      </c>
      <c r="G18" s="186"/>
      <c r="H18" s="189">
        <f t="shared" ref="H18:H22" si="1">ROUND(F18*G18,0)</f>
        <v>0</v>
      </c>
      <c r="I18" s="205" t="s">
        <v>127</v>
      </c>
      <c r="J18" s="208" t="s">
        <v>128</v>
      </c>
      <c r="K18" s="205" t="s">
        <v>95</v>
      </c>
      <c r="L18" s="201"/>
      <c r="M18" s="201"/>
      <c r="N18" s="201"/>
      <c r="O18" s="201"/>
      <c r="P18" s="201"/>
      <c r="Q18" s="201"/>
      <c r="R18" s="201"/>
      <c r="S18" s="201"/>
      <c r="T18" s="201"/>
      <c r="U18" s="201"/>
      <c r="V18" s="201"/>
      <c r="W18" s="201"/>
      <c r="X18" s="201"/>
      <c r="Y18" s="201"/>
      <c r="Z18" s="201"/>
    </row>
    <row r="19" s="132" customFormat="1" ht="78" outlineLevel="2" spans="1:26">
      <c r="A19" s="190" t="s">
        <v>129</v>
      </c>
      <c r="B19" s="185" t="s">
        <v>130</v>
      </c>
      <c r="C19" s="186" t="s">
        <v>131</v>
      </c>
      <c r="D19" s="181" t="s">
        <v>126</v>
      </c>
      <c r="E19" s="187" t="s">
        <v>92</v>
      </c>
      <c r="F19" s="188">
        <v>69.72</v>
      </c>
      <c r="G19" s="186"/>
      <c r="H19" s="189">
        <f t="shared" si="1"/>
        <v>0</v>
      </c>
      <c r="I19" s="205" t="s">
        <v>127</v>
      </c>
      <c r="J19" s="208" t="s">
        <v>128</v>
      </c>
      <c r="K19" s="205" t="s">
        <v>95</v>
      </c>
      <c r="L19" s="201"/>
      <c r="M19" s="201"/>
      <c r="N19" s="201"/>
      <c r="O19" s="201"/>
      <c r="P19" s="201"/>
      <c r="Q19" s="201"/>
      <c r="R19" s="201"/>
      <c r="S19" s="201"/>
      <c r="T19" s="201"/>
      <c r="U19" s="201"/>
      <c r="V19" s="201"/>
      <c r="W19" s="201"/>
      <c r="X19" s="201"/>
      <c r="Y19" s="201"/>
      <c r="Z19" s="201"/>
    </row>
    <row r="20" s="132" customFormat="1" ht="78" outlineLevel="2" spans="1:26">
      <c r="A20" s="190" t="s">
        <v>132</v>
      </c>
      <c r="B20" s="185" t="s">
        <v>133</v>
      </c>
      <c r="C20" s="186" t="s">
        <v>134</v>
      </c>
      <c r="D20" s="181" t="s">
        <v>126</v>
      </c>
      <c r="E20" s="187" t="s">
        <v>92</v>
      </c>
      <c r="F20" s="188">
        <v>28.13</v>
      </c>
      <c r="G20" s="186"/>
      <c r="H20" s="189">
        <f t="shared" si="1"/>
        <v>0</v>
      </c>
      <c r="I20" s="205" t="s">
        <v>127</v>
      </c>
      <c r="J20" s="208" t="s">
        <v>128</v>
      </c>
      <c r="K20" s="205" t="s">
        <v>95</v>
      </c>
      <c r="L20" s="201"/>
      <c r="M20" s="201"/>
      <c r="N20" s="201"/>
      <c r="O20" s="201"/>
      <c r="P20" s="201"/>
      <c r="Q20" s="201"/>
      <c r="R20" s="201"/>
      <c r="S20" s="201"/>
      <c r="T20" s="201"/>
      <c r="U20" s="201"/>
      <c r="V20" s="201"/>
      <c r="W20" s="201"/>
      <c r="X20" s="201"/>
      <c r="Y20" s="201"/>
      <c r="Z20" s="201"/>
    </row>
    <row r="21" s="132" customFormat="1" ht="78" outlineLevel="2" spans="1:26">
      <c r="A21" s="190" t="s">
        <v>135</v>
      </c>
      <c r="B21" s="185" t="s">
        <v>136</v>
      </c>
      <c r="C21" s="186" t="s">
        <v>137</v>
      </c>
      <c r="D21" s="181" t="s">
        <v>126</v>
      </c>
      <c r="E21" s="187" t="s">
        <v>92</v>
      </c>
      <c r="F21" s="188">
        <v>87.82</v>
      </c>
      <c r="G21" s="186"/>
      <c r="H21" s="189">
        <f t="shared" si="1"/>
        <v>0</v>
      </c>
      <c r="I21" s="205" t="s">
        <v>138</v>
      </c>
      <c r="J21" s="208" t="s">
        <v>128</v>
      </c>
      <c r="K21" s="205" t="s">
        <v>95</v>
      </c>
      <c r="L21" s="201"/>
      <c r="M21" s="201"/>
      <c r="N21" s="201"/>
      <c r="O21" s="201"/>
      <c r="P21" s="201"/>
      <c r="Q21" s="201"/>
      <c r="R21" s="201"/>
      <c r="S21" s="201"/>
      <c r="T21" s="201"/>
      <c r="U21" s="201"/>
      <c r="V21" s="201"/>
      <c r="W21" s="201"/>
      <c r="X21" s="201"/>
      <c r="Y21" s="201"/>
      <c r="Z21" s="201"/>
    </row>
    <row r="22" s="132" customFormat="1" ht="72" outlineLevel="2" spans="1:26">
      <c r="A22" s="190" t="s">
        <v>139</v>
      </c>
      <c r="B22" s="185" t="s">
        <v>140</v>
      </c>
      <c r="C22" s="186" t="s">
        <v>141</v>
      </c>
      <c r="D22" s="181" t="s">
        <v>142</v>
      </c>
      <c r="E22" s="187" t="s">
        <v>143</v>
      </c>
      <c r="F22" s="188">
        <v>46.06</v>
      </c>
      <c r="G22" s="186"/>
      <c r="H22" s="189">
        <f t="shared" si="1"/>
        <v>0</v>
      </c>
      <c r="I22" s="209" t="s">
        <v>144</v>
      </c>
      <c r="J22" s="209" t="s">
        <v>145</v>
      </c>
      <c r="K22" s="205" t="s">
        <v>95</v>
      </c>
      <c r="L22" s="201"/>
      <c r="M22" s="201"/>
      <c r="N22" s="201"/>
      <c r="O22" s="201"/>
      <c r="P22" s="201"/>
      <c r="Q22" s="201"/>
      <c r="R22" s="201"/>
      <c r="S22" s="201"/>
      <c r="T22" s="201"/>
      <c r="U22" s="201"/>
      <c r="V22" s="201"/>
      <c r="W22" s="201"/>
      <c r="X22" s="201"/>
      <c r="Y22" s="201"/>
      <c r="Z22" s="201"/>
    </row>
    <row r="23" s="132" customFormat="1" ht="27" customHeight="1" outlineLevel="1" spans="1:26">
      <c r="A23" s="179" t="s">
        <v>146</v>
      </c>
      <c r="B23" s="195"/>
      <c r="C23" s="186" t="s">
        <v>147</v>
      </c>
      <c r="D23" s="181"/>
      <c r="E23" s="187"/>
      <c r="F23" s="182"/>
      <c r="G23" s="183"/>
      <c r="H23" s="194">
        <f>SUM(H24:H25)</f>
        <v>0</v>
      </c>
      <c r="I23" s="187"/>
      <c r="J23" s="204"/>
      <c r="K23" s="205"/>
      <c r="L23" s="201"/>
      <c r="M23" s="201"/>
      <c r="N23" s="201"/>
      <c r="O23" s="201"/>
      <c r="P23" s="201"/>
      <c r="Q23" s="201"/>
      <c r="R23" s="201"/>
      <c r="S23" s="201"/>
      <c r="T23" s="201"/>
      <c r="U23" s="201"/>
      <c r="V23" s="201"/>
      <c r="W23" s="201"/>
      <c r="X23" s="201"/>
      <c r="Y23" s="201"/>
      <c r="Z23" s="201"/>
    </row>
    <row r="24" s="132" customFormat="1" ht="195" outlineLevel="2" spans="1:26">
      <c r="A24" s="179" t="s">
        <v>148</v>
      </c>
      <c r="B24" s="185" t="s">
        <v>149</v>
      </c>
      <c r="C24" s="186" t="s">
        <v>150</v>
      </c>
      <c r="D24" s="181" t="s">
        <v>151</v>
      </c>
      <c r="E24" s="187" t="s">
        <v>103</v>
      </c>
      <c r="F24" s="188">
        <v>2072.78</v>
      </c>
      <c r="G24" s="186"/>
      <c r="H24" s="189">
        <f t="shared" ref="H24:H38" si="2">ROUND(F24*G24,0)</f>
        <v>0</v>
      </c>
      <c r="I24" s="187" t="s">
        <v>152</v>
      </c>
      <c r="J24" s="204" t="s">
        <v>153</v>
      </c>
      <c r="K24" s="205" t="s">
        <v>95</v>
      </c>
      <c r="L24" s="201"/>
      <c r="M24" s="201"/>
      <c r="N24" s="201"/>
      <c r="O24" s="201"/>
      <c r="P24" s="201"/>
      <c r="Q24" s="201"/>
      <c r="R24" s="201"/>
      <c r="S24" s="201"/>
      <c r="T24" s="201"/>
      <c r="U24" s="201"/>
      <c r="V24" s="201"/>
      <c r="W24" s="201"/>
      <c r="X24" s="201"/>
      <c r="Y24" s="201"/>
      <c r="Z24" s="201"/>
    </row>
    <row r="25" s="132" customFormat="1" ht="156" outlineLevel="2" spans="1:26">
      <c r="A25" s="179" t="s">
        <v>154</v>
      </c>
      <c r="B25" s="185" t="s">
        <v>155</v>
      </c>
      <c r="C25" s="186" t="s">
        <v>150</v>
      </c>
      <c r="D25" s="181" t="s">
        <v>156</v>
      </c>
      <c r="E25" s="187" t="s">
        <v>103</v>
      </c>
      <c r="F25" s="188">
        <v>228.88</v>
      </c>
      <c r="G25" s="186"/>
      <c r="H25" s="189">
        <f t="shared" si="2"/>
        <v>0</v>
      </c>
      <c r="I25" s="187" t="s">
        <v>152</v>
      </c>
      <c r="J25" s="204" t="s">
        <v>153</v>
      </c>
      <c r="K25" s="205" t="s">
        <v>95</v>
      </c>
      <c r="L25" s="201"/>
      <c r="M25" s="201"/>
      <c r="N25" s="201"/>
      <c r="O25" s="201"/>
      <c r="P25" s="201"/>
      <c r="Q25" s="201"/>
      <c r="R25" s="201"/>
      <c r="S25" s="201"/>
      <c r="T25" s="201"/>
      <c r="U25" s="201"/>
      <c r="V25" s="201"/>
      <c r="W25" s="201"/>
      <c r="X25" s="201"/>
      <c r="Y25" s="201"/>
      <c r="Z25" s="201"/>
    </row>
    <row r="26" s="132" customFormat="1" ht="27" customHeight="1" outlineLevel="1" spans="1:26">
      <c r="A26" s="179" t="s">
        <v>157</v>
      </c>
      <c r="B26" s="195"/>
      <c r="C26" s="186" t="s">
        <v>158</v>
      </c>
      <c r="D26" s="181"/>
      <c r="E26" s="181"/>
      <c r="F26" s="192"/>
      <c r="G26" s="193"/>
      <c r="H26" s="194">
        <f>SUM(H27:H38)</f>
        <v>0</v>
      </c>
      <c r="I26" s="203"/>
      <c r="J26" s="204"/>
      <c r="K26" s="205"/>
      <c r="L26" s="201"/>
      <c r="M26" s="201"/>
      <c r="N26" s="201"/>
      <c r="O26" s="201"/>
      <c r="P26" s="201"/>
      <c r="Q26" s="201"/>
      <c r="R26" s="201"/>
      <c r="S26" s="201"/>
      <c r="T26" s="201"/>
      <c r="U26" s="201"/>
      <c r="V26" s="201"/>
      <c r="W26" s="201"/>
      <c r="X26" s="201"/>
      <c r="Y26" s="201"/>
      <c r="Z26" s="201"/>
    </row>
    <row r="27" s="132" customFormat="1" ht="104" outlineLevel="2" spans="1:26">
      <c r="A27" s="179" t="s">
        <v>159</v>
      </c>
      <c r="B27" s="185" t="s">
        <v>160</v>
      </c>
      <c r="C27" s="186" t="s">
        <v>161</v>
      </c>
      <c r="D27" s="181" t="s">
        <v>162</v>
      </c>
      <c r="E27" s="187" t="s">
        <v>103</v>
      </c>
      <c r="F27" s="188">
        <v>46.2</v>
      </c>
      <c r="G27" s="186"/>
      <c r="H27" s="189">
        <f t="shared" si="2"/>
        <v>0</v>
      </c>
      <c r="I27" s="205" t="s">
        <v>163</v>
      </c>
      <c r="J27" s="205" t="s">
        <v>164</v>
      </c>
      <c r="K27" s="205" t="s">
        <v>95</v>
      </c>
      <c r="L27" s="201"/>
      <c r="M27" s="201"/>
      <c r="N27" s="201"/>
      <c r="O27" s="201"/>
      <c r="P27" s="201"/>
      <c r="Q27" s="201"/>
      <c r="R27" s="201"/>
      <c r="S27" s="201"/>
      <c r="T27" s="201"/>
      <c r="U27" s="201"/>
      <c r="V27" s="201"/>
      <c r="W27" s="201"/>
      <c r="X27" s="201"/>
      <c r="Y27" s="201"/>
      <c r="Z27" s="201"/>
    </row>
    <row r="28" s="132" customFormat="1" ht="104" outlineLevel="2" spans="1:26">
      <c r="A28" s="179" t="s">
        <v>165</v>
      </c>
      <c r="B28" s="185" t="s">
        <v>166</v>
      </c>
      <c r="C28" s="186" t="s">
        <v>161</v>
      </c>
      <c r="D28" s="181" t="s">
        <v>167</v>
      </c>
      <c r="E28" s="187" t="s">
        <v>103</v>
      </c>
      <c r="F28" s="188">
        <v>438.24</v>
      </c>
      <c r="G28" s="186"/>
      <c r="H28" s="189">
        <f t="shared" si="2"/>
        <v>0</v>
      </c>
      <c r="I28" s="205" t="s">
        <v>163</v>
      </c>
      <c r="J28" s="205" t="s">
        <v>164</v>
      </c>
      <c r="K28" s="205" t="s">
        <v>95</v>
      </c>
      <c r="L28" s="201"/>
      <c r="M28" s="201"/>
      <c r="N28" s="201"/>
      <c r="O28" s="201"/>
      <c r="P28" s="201"/>
      <c r="Q28" s="201"/>
      <c r="R28" s="201"/>
      <c r="S28" s="201"/>
      <c r="T28" s="201"/>
      <c r="U28" s="201"/>
      <c r="V28" s="201"/>
      <c r="W28" s="201"/>
      <c r="X28" s="201"/>
      <c r="Y28" s="201"/>
      <c r="Z28" s="201"/>
    </row>
    <row r="29" s="132" customFormat="1" ht="91" outlineLevel="2" spans="1:26">
      <c r="A29" s="179" t="s">
        <v>168</v>
      </c>
      <c r="B29" s="185" t="s">
        <v>169</v>
      </c>
      <c r="C29" s="186" t="s">
        <v>170</v>
      </c>
      <c r="D29" s="181" t="s">
        <v>171</v>
      </c>
      <c r="E29" s="187" t="s">
        <v>103</v>
      </c>
      <c r="F29" s="188">
        <v>26.62</v>
      </c>
      <c r="G29" s="186"/>
      <c r="H29" s="189">
        <f t="shared" si="2"/>
        <v>0</v>
      </c>
      <c r="I29" s="205" t="s">
        <v>163</v>
      </c>
      <c r="J29" s="205" t="s">
        <v>164</v>
      </c>
      <c r="K29" s="205" t="s">
        <v>95</v>
      </c>
      <c r="L29" s="201"/>
      <c r="M29" s="201"/>
      <c r="N29" s="201"/>
      <c r="O29" s="201"/>
      <c r="P29" s="201"/>
      <c r="Q29" s="201"/>
      <c r="R29" s="201"/>
      <c r="S29" s="201"/>
      <c r="T29" s="201"/>
      <c r="U29" s="201"/>
      <c r="V29" s="201"/>
      <c r="W29" s="201"/>
      <c r="X29" s="201"/>
      <c r="Y29" s="201"/>
      <c r="Z29" s="201"/>
    </row>
    <row r="30" s="132" customFormat="1" ht="104" outlineLevel="2" spans="1:26">
      <c r="A30" s="179" t="s">
        <v>172</v>
      </c>
      <c r="B30" s="185" t="s">
        <v>173</v>
      </c>
      <c r="C30" s="186" t="s">
        <v>174</v>
      </c>
      <c r="D30" s="181" t="s">
        <v>175</v>
      </c>
      <c r="E30" s="187" t="s">
        <v>103</v>
      </c>
      <c r="F30" s="188">
        <v>615.68</v>
      </c>
      <c r="G30" s="186"/>
      <c r="H30" s="189">
        <f t="shared" si="2"/>
        <v>0</v>
      </c>
      <c r="I30" s="205" t="s">
        <v>163</v>
      </c>
      <c r="J30" s="205" t="s">
        <v>164</v>
      </c>
      <c r="K30" s="205" t="s">
        <v>95</v>
      </c>
      <c r="L30" s="201"/>
      <c r="M30" s="201"/>
      <c r="N30" s="201"/>
      <c r="O30" s="201"/>
      <c r="P30" s="201"/>
      <c r="Q30" s="201"/>
      <c r="R30" s="201"/>
      <c r="S30" s="201"/>
      <c r="T30" s="201"/>
      <c r="U30" s="201"/>
      <c r="V30" s="201"/>
      <c r="W30" s="201"/>
      <c r="X30" s="201"/>
      <c r="Y30" s="201"/>
      <c r="Z30" s="201"/>
    </row>
    <row r="31" s="132" customFormat="1" ht="117" outlineLevel="2" spans="1:26">
      <c r="A31" s="179" t="s">
        <v>176</v>
      </c>
      <c r="B31" s="185" t="s">
        <v>177</v>
      </c>
      <c r="C31" s="186" t="s">
        <v>178</v>
      </c>
      <c r="D31" s="181" t="s">
        <v>179</v>
      </c>
      <c r="E31" s="187" t="s">
        <v>103</v>
      </c>
      <c r="F31" s="188">
        <v>70.02</v>
      </c>
      <c r="G31" s="186"/>
      <c r="H31" s="189">
        <f t="shared" si="2"/>
        <v>0</v>
      </c>
      <c r="I31" s="205" t="s">
        <v>163</v>
      </c>
      <c r="J31" s="205" t="s">
        <v>164</v>
      </c>
      <c r="K31" s="205" t="s">
        <v>95</v>
      </c>
      <c r="L31" s="201"/>
      <c r="M31" s="201"/>
      <c r="N31" s="201"/>
      <c r="O31" s="201"/>
      <c r="P31" s="201"/>
      <c r="Q31" s="201"/>
      <c r="R31" s="201"/>
      <c r="S31" s="201"/>
      <c r="T31" s="201"/>
      <c r="U31" s="201"/>
      <c r="V31" s="201"/>
      <c r="W31" s="201"/>
      <c r="X31" s="201"/>
      <c r="Y31" s="201"/>
      <c r="Z31" s="201"/>
    </row>
    <row r="32" s="132" customFormat="1" ht="117" outlineLevel="2" spans="1:26">
      <c r="A32" s="179" t="s">
        <v>180</v>
      </c>
      <c r="B32" s="185" t="s">
        <v>181</v>
      </c>
      <c r="C32" s="186" t="s">
        <v>182</v>
      </c>
      <c r="D32" s="181" t="s">
        <v>183</v>
      </c>
      <c r="E32" s="187" t="s">
        <v>103</v>
      </c>
      <c r="F32" s="188">
        <v>50.32</v>
      </c>
      <c r="G32" s="186"/>
      <c r="H32" s="189">
        <f t="shared" si="2"/>
        <v>0</v>
      </c>
      <c r="I32" s="205" t="s">
        <v>163</v>
      </c>
      <c r="J32" s="205" t="s">
        <v>164</v>
      </c>
      <c r="K32" s="205" t="s">
        <v>95</v>
      </c>
      <c r="L32" s="201"/>
      <c r="M32" s="201"/>
      <c r="N32" s="201"/>
      <c r="O32" s="201"/>
      <c r="P32" s="201"/>
      <c r="Q32" s="201"/>
      <c r="R32" s="201"/>
      <c r="S32" s="201"/>
      <c r="T32" s="201"/>
      <c r="U32" s="201"/>
      <c r="V32" s="201"/>
      <c r="W32" s="201"/>
      <c r="X32" s="201"/>
      <c r="Y32" s="201"/>
      <c r="Z32" s="201"/>
    </row>
    <row r="33" s="132" customFormat="1" ht="117" outlineLevel="2" spans="1:26">
      <c r="A33" s="179" t="s">
        <v>184</v>
      </c>
      <c r="B33" s="185" t="s">
        <v>185</v>
      </c>
      <c r="C33" s="186" t="s">
        <v>186</v>
      </c>
      <c r="D33" s="181" t="s">
        <v>187</v>
      </c>
      <c r="E33" s="187" t="s">
        <v>103</v>
      </c>
      <c r="F33" s="188">
        <v>57.86</v>
      </c>
      <c r="G33" s="186"/>
      <c r="H33" s="189">
        <f t="shared" si="2"/>
        <v>0</v>
      </c>
      <c r="I33" s="205" t="s">
        <v>163</v>
      </c>
      <c r="J33" s="205" t="s">
        <v>164</v>
      </c>
      <c r="K33" s="205" t="s">
        <v>95</v>
      </c>
      <c r="L33" s="201"/>
      <c r="M33" s="201"/>
      <c r="N33" s="201"/>
      <c r="O33" s="201"/>
      <c r="P33" s="201"/>
      <c r="Q33" s="201"/>
      <c r="R33" s="201"/>
      <c r="S33" s="201"/>
      <c r="T33" s="201"/>
      <c r="U33" s="201"/>
      <c r="V33" s="201"/>
      <c r="W33" s="201"/>
      <c r="X33" s="201"/>
      <c r="Y33" s="201"/>
      <c r="Z33" s="201"/>
    </row>
    <row r="34" s="132" customFormat="1" ht="117" outlineLevel="2" spans="1:26">
      <c r="A34" s="179" t="s">
        <v>188</v>
      </c>
      <c r="B34" s="185" t="s">
        <v>189</v>
      </c>
      <c r="C34" s="186" t="s">
        <v>190</v>
      </c>
      <c r="D34" s="181" t="s">
        <v>191</v>
      </c>
      <c r="E34" s="187" t="s">
        <v>103</v>
      </c>
      <c r="F34" s="188">
        <v>8.8</v>
      </c>
      <c r="G34" s="186"/>
      <c r="H34" s="189">
        <f t="shared" si="2"/>
        <v>0</v>
      </c>
      <c r="I34" s="205" t="s">
        <v>163</v>
      </c>
      <c r="J34" s="205" t="s">
        <v>164</v>
      </c>
      <c r="K34" s="205" t="s">
        <v>95</v>
      </c>
      <c r="L34" s="201"/>
      <c r="M34" s="201"/>
      <c r="N34" s="201"/>
      <c r="O34" s="201"/>
      <c r="P34" s="201"/>
      <c r="Q34" s="201"/>
      <c r="R34" s="201"/>
      <c r="S34" s="201"/>
      <c r="T34" s="201"/>
      <c r="U34" s="201"/>
      <c r="V34" s="201"/>
      <c r="W34" s="201"/>
      <c r="X34" s="201"/>
      <c r="Y34" s="201"/>
      <c r="Z34" s="201"/>
    </row>
    <row r="35" s="132" customFormat="1" ht="65" outlineLevel="2" spans="1:26">
      <c r="A35" s="179" t="s">
        <v>192</v>
      </c>
      <c r="B35" s="185" t="s">
        <v>193</v>
      </c>
      <c r="C35" s="186" t="s">
        <v>194</v>
      </c>
      <c r="D35" s="181" t="s">
        <v>195</v>
      </c>
      <c r="E35" s="187" t="s">
        <v>103</v>
      </c>
      <c r="F35" s="188">
        <v>281</v>
      </c>
      <c r="G35" s="186"/>
      <c r="H35" s="189">
        <f t="shared" si="2"/>
        <v>0</v>
      </c>
      <c r="I35" s="205" t="s">
        <v>196</v>
      </c>
      <c r="J35" s="205" t="s">
        <v>197</v>
      </c>
      <c r="K35" s="205" t="s">
        <v>95</v>
      </c>
      <c r="L35" s="201"/>
      <c r="M35" s="201"/>
      <c r="N35" s="201"/>
      <c r="O35" s="201"/>
      <c r="P35" s="201"/>
      <c r="Q35" s="201"/>
      <c r="R35" s="201"/>
      <c r="S35" s="201"/>
      <c r="T35" s="201"/>
      <c r="U35" s="201"/>
      <c r="V35" s="201"/>
      <c r="W35" s="201"/>
      <c r="X35" s="201"/>
      <c r="Y35" s="201"/>
      <c r="Z35" s="201"/>
    </row>
    <row r="36" s="132" customFormat="1" ht="104" outlineLevel="2" spans="1:26">
      <c r="A36" s="179" t="s">
        <v>198</v>
      </c>
      <c r="B36" s="185" t="s">
        <v>199</v>
      </c>
      <c r="C36" s="186" t="s">
        <v>200</v>
      </c>
      <c r="D36" s="181" t="s">
        <v>201</v>
      </c>
      <c r="E36" s="187" t="s">
        <v>103</v>
      </c>
      <c r="F36" s="188">
        <v>4597.12</v>
      </c>
      <c r="G36" s="186"/>
      <c r="H36" s="189">
        <f t="shared" si="2"/>
        <v>0</v>
      </c>
      <c r="I36" s="205" t="s">
        <v>163</v>
      </c>
      <c r="J36" s="205" t="s">
        <v>202</v>
      </c>
      <c r="K36" s="205" t="s">
        <v>95</v>
      </c>
      <c r="L36" s="201"/>
      <c r="M36" s="201"/>
      <c r="N36" s="201"/>
      <c r="O36" s="201"/>
      <c r="P36" s="201"/>
      <c r="Q36" s="201"/>
      <c r="R36" s="201"/>
      <c r="S36" s="201"/>
      <c r="T36" s="201"/>
      <c r="U36" s="201"/>
      <c r="V36" s="201"/>
      <c r="W36" s="201"/>
      <c r="X36" s="201"/>
      <c r="Y36" s="201"/>
      <c r="Z36" s="201"/>
    </row>
    <row r="37" s="132" customFormat="1" ht="104" outlineLevel="2" spans="1:26">
      <c r="A37" s="179" t="s">
        <v>203</v>
      </c>
      <c r="B37" s="185" t="s">
        <v>204</v>
      </c>
      <c r="C37" s="186" t="s">
        <v>205</v>
      </c>
      <c r="D37" s="181" t="s">
        <v>206</v>
      </c>
      <c r="E37" s="187" t="s">
        <v>103</v>
      </c>
      <c r="F37" s="188">
        <v>859.51</v>
      </c>
      <c r="G37" s="186"/>
      <c r="H37" s="189">
        <f t="shared" si="2"/>
        <v>0</v>
      </c>
      <c r="I37" s="205" t="s">
        <v>163</v>
      </c>
      <c r="J37" s="205" t="s">
        <v>202</v>
      </c>
      <c r="K37" s="205" t="s">
        <v>95</v>
      </c>
      <c r="L37" s="201"/>
      <c r="M37" s="201"/>
      <c r="N37" s="201"/>
      <c r="O37" s="201"/>
      <c r="P37" s="201"/>
      <c r="Q37" s="201"/>
      <c r="R37" s="201"/>
      <c r="S37" s="201"/>
      <c r="T37" s="201"/>
      <c r="U37" s="201"/>
      <c r="V37" s="201"/>
      <c r="W37" s="201"/>
      <c r="X37" s="201"/>
      <c r="Y37" s="201"/>
      <c r="Z37" s="201"/>
    </row>
    <row r="38" s="132" customFormat="1" ht="91" outlineLevel="2" spans="1:26">
      <c r="A38" s="179" t="s">
        <v>207</v>
      </c>
      <c r="B38" s="185" t="s">
        <v>208</v>
      </c>
      <c r="C38" s="186" t="s">
        <v>209</v>
      </c>
      <c r="D38" s="181" t="s">
        <v>210</v>
      </c>
      <c r="E38" s="187" t="s">
        <v>103</v>
      </c>
      <c r="F38" s="188">
        <v>4533.51</v>
      </c>
      <c r="G38" s="186"/>
      <c r="H38" s="189">
        <f t="shared" si="2"/>
        <v>0</v>
      </c>
      <c r="I38" s="205" t="s">
        <v>211</v>
      </c>
      <c r="J38" s="205" t="s">
        <v>202</v>
      </c>
      <c r="K38" s="205" t="s">
        <v>95</v>
      </c>
      <c r="L38" s="201"/>
      <c r="M38" s="201"/>
      <c r="N38" s="201"/>
      <c r="O38" s="201"/>
      <c r="P38" s="201"/>
      <c r="Q38" s="201"/>
      <c r="R38" s="201"/>
      <c r="S38" s="201"/>
      <c r="T38" s="201"/>
      <c r="U38" s="201"/>
      <c r="V38" s="201"/>
      <c r="W38" s="201"/>
      <c r="X38" s="201"/>
      <c r="Y38" s="201"/>
      <c r="Z38" s="201"/>
    </row>
    <row r="39" s="132" customFormat="1" ht="27" customHeight="1" outlineLevel="1" spans="1:26">
      <c r="A39" s="179" t="s">
        <v>212</v>
      </c>
      <c r="B39" s="195"/>
      <c r="C39" s="186" t="s">
        <v>213</v>
      </c>
      <c r="D39" s="181"/>
      <c r="E39" s="181"/>
      <c r="F39" s="192"/>
      <c r="G39" s="186"/>
      <c r="H39" s="194">
        <f>SUM(H40:H50)</f>
        <v>0</v>
      </c>
      <c r="I39" s="203"/>
      <c r="J39" s="204"/>
      <c r="K39" s="205"/>
      <c r="L39" s="201"/>
      <c r="M39" s="201"/>
      <c r="N39" s="201"/>
      <c r="O39" s="201"/>
      <c r="P39" s="201"/>
      <c r="Q39" s="201"/>
      <c r="R39" s="201"/>
      <c r="S39" s="201"/>
      <c r="T39" s="201"/>
      <c r="U39" s="201"/>
      <c r="V39" s="201"/>
      <c r="W39" s="201"/>
      <c r="X39" s="201"/>
      <c r="Y39" s="201"/>
      <c r="Z39" s="201"/>
    </row>
    <row r="40" s="132" customFormat="1" ht="195" outlineLevel="2" spans="1:26">
      <c r="A40" s="179" t="s">
        <v>214</v>
      </c>
      <c r="B40" s="185" t="s">
        <v>215</v>
      </c>
      <c r="C40" s="186" t="s">
        <v>216</v>
      </c>
      <c r="D40" s="181" t="s">
        <v>217</v>
      </c>
      <c r="E40" s="187" t="s">
        <v>103</v>
      </c>
      <c r="F40" s="188">
        <v>9063.22</v>
      </c>
      <c r="G40" s="186"/>
      <c r="H40" s="189">
        <f t="shared" ref="H40:H50" si="3">ROUND(F40*G40,0)</f>
        <v>0</v>
      </c>
      <c r="I40" s="205" t="s">
        <v>218</v>
      </c>
      <c r="J40" s="205" t="s">
        <v>219</v>
      </c>
      <c r="K40" s="205" t="s">
        <v>95</v>
      </c>
      <c r="L40" s="201"/>
      <c r="M40" s="201"/>
      <c r="N40" s="201"/>
      <c r="O40" s="201"/>
      <c r="P40" s="201"/>
      <c r="Q40" s="201"/>
      <c r="R40" s="201"/>
      <c r="S40" s="201"/>
      <c r="T40" s="201"/>
      <c r="U40" s="201"/>
      <c r="V40" s="201"/>
      <c r="W40" s="201"/>
      <c r="X40" s="201"/>
      <c r="Y40" s="201"/>
      <c r="Z40" s="201"/>
    </row>
    <row r="41" s="132" customFormat="1" ht="195" outlineLevel="2" spans="1:26">
      <c r="A41" s="179" t="s">
        <v>220</v>
      </c>
      <c r="B41" s="185" t="s">
        <v>221</v>
      </c>
      <c r="C41" s="186" t="s">
        <v>216</v>
      </c>
      <c r="D41" s="181" t="s">
        <v>222</v>
      </c>
      <c r="E41" s="187" t="s">
        <v>103</v>
      </c>
      <c r="F41" s="188">
        <v>1030.97</v>
      </c>
      <c r="G41" s="186"/>
      <c r="H41" s="189">
        <f t="shared" si="3"/>
        <v>0</v>
      </c>
      <c r="I41" s="205" t="s">
        <v>218</v>
      </c>
      <c r="J41" s="205" t="s">
        <v>219</v>
      </c>
      <c r="K41" s="205" t="s">
        <v>95</v>
      </c>
      <c r="L41" s="201"/>
      <c r="M41" s="201"/>
      <c r="N41" s="201"/>
      <c r="O41" s="201"/>
      <c r="P41" s="201"/>
      <c r="Q41" s="201"/>
      <c r="R41" s="201"/>
      <c r="S41" s="201"/>
      <c r="T41" s="201"/>
      <c r="U41" s="201"/>
      <c r="V41" s="201"/>
      <c r="W41" s="201"/>
      <c r="X41" s="201"/>
      <c r="Y41" s="201"/>
      <c r="Z41" s="201"/>
    </row>
    <row r="42" s="132" customFormat="1" ht="195" outlineLevel="2" spans="1:26">
      <c r="A42" s="179" t="s">
        <v>223</v>
      </c>
      <c r="B42" s="185" t="s">
        <v>224</v>
      </c>
      <c r="C42" s="186" t="s">
        <v>216</v>
      </c>
      <c r="D42" s="181" t="s">
        <v>225</v>
      </c>
      <c r="E42" s="187" t="s">
        <v>103</v>
      </c>
      <c r="F42" s="188">
        <v>261.53</v>
      </c>
      <c r="G42" s="186"/>
      <c r="H42" s="189">
        <f t="shared" si="3"/>
        <v>0</v>
      </c>
      <c r="I42" s="205" t="s">
        <v>218</v>
      </c>
      <c r="J42" s="205" t="s">
        <v>219</v>
      </c>
      <c r="K42" s="205" t="s">
        <v>95</v>
      </c>
      <c r="L42" s="201"/>
      <c r="M42" s="201"/>
      <c r="N42" s="201"/>
      <c r="O42" s="201"/>
      <c r="P42" s="201"/>
      <c r="Q42" s="201"/>
      <c r="R42" s="201"/>
      <c r="S42" s="201"/>
      <c r="T42" s="201"/>
      <c r="U42" s="201"/>
      <c r="V42" s="201"/>
      <c r="W42" s="201"/>
      <c r="X42" s="201"/>
      <c r="Y42" s="201"/>
      <c r="Z42" s="201"/>
    </row>
    <row r="43" s="132" customFormat="1" ht="273" outlineLevel="2" spans="1:26">
      <c r="A43" s="179" t="s">
        <v>226</v>
      </c>
      <c r="B43" s="185" t="s">
        <v>227</v>
      </c>
      <c r="C43" s="186" t="s">
        <v>216</v>
      </c>
      <c r="D43" s="181" t="s">
        <v>228</v>
      </c>
      <c r="E43" s="187" t="s">
        <v>103</v>
      </c>
      <c r="F43" s="188">
        <v>272.91</v>
      </c>
      <c r="G43" s="186"/>
      <c r="H43" s="189">
        <f t="shared" si="3"/>
        <v>0</v>
      </c>
      <c r="I43" s="205" t="s">
        <v>218</v>
      </c>
      <c r="J43" s="205" t="s">
        <v>219</v>
      </c>
      <c r="K43" s="205" t="s">
        <v>95</v>
      </c>
      <c r="L43" s="201"/>
      <c r="M43" s="201"/>
      <c r="N43" s="201"/>
      <c r="O43" s="201"/>
      <c r="P43" s="201"/>
      <c r="Q43" s="201"/>
      <c r="R43" s="201"/>
      <c r="S43" s="201"/>
      <c r="T43" s="201"/>
      <c r="U43" s="201"/>
      <c r="V43" s="201"/>
      <c r="W43" s="201"/>
      <c r="X43" s="201"/>
      <c r="Y43" s="201"/>
      <c r="Z43" s="201"/>
    </row>
    <row r="44" s="132" customFormat="1" ht="156" outlineLevel="2" spans="1:26">
      <c r="A44" s="179" t="s">
        <v>229</v>
      </c>
      <c r="B44" s="185" t="s">
        <v>230</v>
      </c>
      <c r="C44" s="186" t="s">
        <v>231</v>
      </c>
      <c r="D44" s="181" t="s">
        <v>232</v>
      </c>
      <c r="E44" s="187" t="s">
        <v>103</v>
      </c>
      <c r="F44" s="188">
        <v>379.56</v>
      </c>
      <c r="G44" s="186"/>
      <c r="H44" s="189">
        <f t="shared" si="3"/>
        <v>0</v>
      </c>
      <c r="I44" s="205" t="s">
        <v>233</v>
      </c>
      <c r="J44" s="207" t="s">
        <v>234</v>
      </c>
      <c r="K44" s="205" t="s">
        <v>95</v>
      </c>
      <c r="L44" s="201"/>
      <c r="M44" s="201"/>
      <c r="N44" s="201"/>
      <c r="O44" s="201"/>
      <c r="P44" s="201"/>
      <c r="Q44" s="201"/>
      <c r="R44" s="201"/>
      <c r="S44" s="201"/>
      <c r="T44" s="201"/>
      <c r="U44" s="201"/>
      <c r="V44" s="201"/>
      <c r="W44" s="201"/>
      <c r="X44" s="201"/>
      <c r="Y44" s="201"/>
      <c r="Z44" s="201"/>
    </row>
    <row r="45" s="132" customFormat="1" ht="182" outlineLevel="2" spans="1:26">
      <c r="A45" s="179" t="s">
        <v>235</v>
      </c>
      <c r="B45" s="185" t="s">
        <v>236</v>
      </c>
      <c r="C45" s="186" t="s">
        <v>216</v>
      </c>
      <c r="D45" s="181" t="s">
        <v>237</v>
      </c>
      <c r="E45" s="187" t="s">
        <v>103</v>
      </c>
      <c r="F45" s="188">
        <v>37.42</v>
      </c>
      <c r="G45" s="186"/>
      <c r="H45" s="189">
        <f t="shared" si="3"/>
        <v>0</v>
      </c>
      <c r="I45" s="205" t="s">
        <v>218</v>
      </c>
      <c r="J45" s="205" t="s">
        <v>219</v>
      </c>
      <c r="K45" s="205" t="s">
        <v>95</v>
      </c>
      <c r="L45" s="201"/>
      <c r="M45" s="201"/>
      <c r="N45" s="201"/>
      <c r="O45" s="201"/>
      <c r="P45" s="201"/>
      <c r="Q45" s="201"/>
      <c r="R45" s="201"/>
      <c r="S45" s="201"/>
      <c r="T45" s="201"/>
      <c r="U45" s="201"/>
      <c r="V45" s="201"/>
      <c r="W45" s="201"/>
      <c r="X45" s="201"/>
      <c r="Y45" s="201"/>
      <c r="Z45" s="201"/>
    </row>
    <row r="46" s="132" customFormat="1" ht="169" outlineLevel="2" spans="1:26">
      <c r="A46" s="179" t="s">
        <v>238</v>
      </c>
      <c r="B46" s="185" t="s">
        <v>239</v>
      </c>
      <c r="C46" s="186" t="s">
        <v>216</v>
      </c>
      <c r="D46" s="181" t="s">
        <v>240</v>
      </c>
      <c r="E46" s="187" t="s">
        <v>103</v>
      </c>
      <c r="F46" s="188">
        <v>94.76</v>
      </c>
      <c r="G46" s="186"/>
      <c r="H46" s="189">
        <f t="shared" si="3"/>
        <v>0</v>
      </c>
      <c r="I46" s="205" t="s">
        <v>218</v>
      </c>
      <c r="J46" s="205" t="s">
        <v>219</v>
      </c>
      <c r="K46" s="205" t="s">
        <v>95</v>
      </c>
      <c r="L46" s="201"/>
      <c r="M46" s="201"/>
      <c r="N46" s="201"/>
      <c r="O46" s="201"/>
      <c r="P46" s="201"/>
      <c r="Q46" s="201"/>
      <c r="R46" s="201"/>
      <c r="S46" s="201"/>
      <c r="T46" s="201"/>
      <c r="U46" s="201"/>
      <c r="V46" s="201"/>
      <c r="W46" s="201"/>
      <c r="X46" s="201"/>
      <c r="Y46" s="201"/>
      <c r="Z46" s="201"/>
    </row>
    <row r="47" s="132" customFormat="1" ht="208" outlineLevel="2" spans="1:26">
      <c r="A47" s="179" t="s">
        <v>241</v>
      </c>
      <c r="B47" s="185" t="s">
        <v>242</v>
      </c>
      <c r="C47" s="186" t="s">
        <v>243</v>
      </c>
      <c r="D47" s="181" t="s">
        <v>244</v>
      </c>
      <c r="E47" s="187" t="s">
        <v>103</v>
      </c>
      <c r="F47" s="188">
        <v>381.11</v>
      </c>
      <c r="G47" s="186"/>
      <c r="H47" s="189">
        <f t="shared" si="3"/>
        <v>0</v>
      </c>
      <c r="I47" s="205" t="s">
        <v>218</v>
      </c>
      <c r="J47" s="205" t="s">
        <v>219</v>
      </c>
      <c r="K47" s="205" t="s">
        <v>95</v>
      </c>
      <c r="L47" s="201"/>
      <c r="M47" s="201"/>
      <c r="N47" s="201"/>
      <c r="O47" s="201"/>
      <c r="P47" s="201"/>
      <c r="Q47" s="201"/>
      <c r="R47" s="201"/>
      <c r="S47" s="201"/>
      <c r="T47" s="201"/>
      <c r="U47" s="201"/>
      <c r="V47" s="201"/>
      <c r="W47" s="201"/>
      <c r="X47" s="201"/>
      <c r="Y47" s="201"/>
      <c r="Z47" s="201"/>
    </row>
    <row r="48" s="132" customFormat="1" ht="78" outlineLevel="2" spans="1:26">
      <c r="A48" s="179" t="s">
        <v>245</v>
      </c>
      <c r="B48" s="185" t="s">
        <v>246</v>
      </c>
      <c r="C48" s="186" t="s">
        <v>247</v>
      </c>
      <c r="D48" s="181" t="s">
        <v>248</v>
      </c>
      <c r="E48" s="187" t="s">
        <v>92</v>
      </c>
      <c r="F48" s="188">
        <v>68</v>
      </c>
      <c r="G48" s="186"/>
      <c r="H48" s="189">
        <f t="shared" si="3"/>
        <v>0</v>
      </c>
      <c r="I48" s="205" t="s">
        <v>249</v>
      </c>
      <c r="J48" s="205" t="s">
        <v>250</v>
      </c>
      <c r="K48" s="205" t="s">
        <v>95</v>
      </c>
      <c r="L48" s="201"/>
      <c r="M48" s="201"/>
      <c r="N48" s="201"/>
      <c r="O48" s="201"/>
      <c r="P48" s="201"/>
      <c r="Q48" s="201"/>
      <c r="R48" s="201"/>
      <c r="S48" s="201"/>
      <c r="T48" s="201"/>
      <c r="U48" s="201"/>
      <c r="V48" s="201"/>
      <c r="W48" s="201"/>
      <c r="X48" s="201"/>
      <c r="Y48" s="201"/>
      <c r="Z48" s="201"/>
    </row>
    <row r="49" s="132" customFormat="1" ht="182" outlineLevel="2" spans="1:26">
      <c r="A49" s="179" t="s">
        <v>251</v>
      </c>
      <c r="B49" s="185" t="s">
        <v>252</v>
      </c>
      <c r="C49" s="186" t="s">
        <v>253</v>
      </c>
      <c r="D49" s="181" t="s">
        <v>254</v>
      </c>
      <c r="E49" s="187" t="s">
        <v>103</v>
      </c>
      <c r="F49" s="188">
        <v>703.28</v>
      </c>
      <c r="G49" s="186"/>
      <c r="H49" s="189">
        <f t="shared" si="3"/>
        <v>0</v>
      </c>
      <c r="I49" s="205" t="s">
        <v>255</v>
      </c>
      <c r="J49" s="205" t="s">
        <v>219</v>
      </c>
      <c r="K49" s="205" t="s">
        <v>95</v>
      </c>
      <c r="L49" s="201"/>
      <c r="M49" s="201"/>
      <c r="N49" s="201"/>
      <c r="O49" s="201"/>
      <c r="P49" s="201"/>
      <c r="Q49" s="201"/>
      <c r="R49" s="201"/>
      <c r="S49" s="201"/>
      <c r="T49" s="201"/>
      <c r="U49" s="201"/>
      <c r="V49" s="201"/>
      <c r="W49" s="201"/>
      <c r="X49" s="201"/>
      <c r="Y49" s="201"/>
      <c r="Z49" s="201"/>
    </row>
    <row r="50" s="132" customFormat="1" ht="169" outlineLevel="2" spans="1:26">
      <c r="A50" s="179" t="s">
        <v>256</v>
      </c>
      <c r="B50" s="185" t="s">
        <v>257</v>
      </c>
      <c r="C50" s="186" t="s">
        <v>253</v>
      </c>
      <c r="D50" s="181" t="s">
        <v>258</v>
      </c>
      <c r="E50" s="187" t="s">
        <v>103</v>
      </c>
      <c r="F50" s="188">
        <v>121.99</v>
      </c>
      <c r="G50" s="186"/>
      <c r="H50" s="189">
        <f t="shared" si="3"/>
        <v>0</v>
      </c>
      <c r="I50" s="205" t="s">
        <v>255</v>
      </c>
      <c r="J50" s="205" t="s">
        <v>219</v>
      </c>
      <c r="K50" s="205" t="s">
        <v>95</v>
      </c>
      <c r="L50" s="201"/>
      <c r="M50" s="201"/>
      <c r="N50" s="201"/>
      <c r="O50" s="201"/>
      <c r="P50" s="201"/>
      <c r="Q50" s="201"/>
      <c r="R50" s="201"/>
      <c r="S50" s="201"/>
      <c r="T50" s="201"/>
      <c r="U50" s="201"/>
      <c r="V50" s="201"/>
      <c r="W50" s="201"/>
      <c r="X50" s="201"/>
      <c r="Y50" s="201"/>
      <c r="Z50" s="201"/>
    </row>
    <row r="51" s="132" customFormat="1" ht="27" customHeight="1" outlineLevel="1" spans="1:26">
      <c r="A51" s="179" t="s">
        <v>259</v>
      </c>
      <c r="B51" s="195"/>
      <c r="C51" s="186" t="s">
        <v>260</v>
      </c>
      <c r="D51" s="181"/>
      <c r="E51" s="196"/>
      <c r="F51" s="192"/>
      <c r="G51" s="193"/>
      <c r="H51" s="194">
        <f>SUM(H52:H59)</f>
        <v>0</v>
      </c>
      <c r="I51" s="203"/>
      <c r="J51" s="204"/>
      <c r="K51" s="205"/>
      <c r="L51" s="201"/>
      <c r="M51" s="201"/>
      <c r="N51" s="201"/>
      <c r="O51" s="201"/>
      <c r="P51" s="201"/>
      <c r="Q51" s="201"/>
      <c r="R51" s="201"/>
      <c r="S51" s="201"/>
      <c r="T51" s="201"/>
      <c r="U51" s="201"/>
      <c r="V51" s="201"/>
      <c r="W51" s="201"/>
      <c r="X51" s="201"/>
      <c r="Y51" s="201"/>
      <c r="Z51" s="201"/>
    </row>
    <row r="52" s="132" customFormat="1" ht="208" outlineLevel="2" spans="1:26">
      <c r="A52" s="197" t="s">
        <v>261</v>
      </c>
      <c r="B52" s="185" t="s">
        <v>262</v>
      </c>
      <c r="C52" s="186" t="s">
        <v>263</v>
      </c>
      <c r="D52" s="181" t="s">
        <v>264</v>
      </c>
      <c r="E52" s="187" t="s">
        <v>103</v>
      </c>
      <c r="F52" s="188">
        <v>5934</v>
      </c>
      <c r="G52" s="186"/>
      <c r="H52" s="189">
        <f t="shared" ref="H52:H59" si="4">ROUND(F52*G52,0)</f>
        <v>0</v>
      </c>
      <c r="I52" s="203" t="s">
        <v>265</v>
      </c>
      <c r="J52" s="207" t="s">
        <v>266</v>
      </c>
      <c r="K52" s="205" t="s">
        <v>95</v>
      </c>
      <c r="L52" s="201"/>
      <c r="M52" s="201"/>
      <c r="N52" s="201"/>
      <c r="O52" s="201"/>
      <c r="P52" s="201"/>
      <c r="Q52" s="201"/>
      <c r="R52" s="201"/>
      <c r="S52" s="201"/>
      <c r="T52" s="201"/>
      <c r="U52" s="201"/>
      <c r="V52" s="201"/>
      <c r="W52" s="201"/>
      <c r="X52" s="201"/>
      <c r="Y52" s="201"/>
      <c r="Z52" s="201"/>
    </row>
    <row r="53" s="132" customFormat="1" ht="221" outlineLevel="2" spans="1:26">
      <c r="A53" s="197" t="s">
        <v>267</v>
      </c>
      <c r="B53" s="185" t="s">
        <v>268</v>
      </c>
      <c r="C53" s="186" t="s">
        <v>269</v>
      </c>
      <c r="D53" s="181" t="s">
        <v>270</v>
      </c>
      <c r="E53" s="187" t="s">
        <v>103</v>
      </c>
      <c r="F53" s="188">
        <v>746.06</v>
      </c>
      <c r="G53" s="186"/>
      <c r="H53" s="189">
        <f t="shared" si="4"/>
        <v>0</v>
      </c>
      <c r="I53" s="187" t="s">
        <v>271</v>
      </c>
      <c r="J53" s="205" t="s">
        <v>272</v>
      </c>
      <c r="K53" s="205" t="s">
        <v>95</v>
      </c>
      <c r="L53" s="201"/>
      <c r="M53" s="201"/>
      <c r="N53" s="201"/>
      <c r="O53" s="201"/>
      <c r="P53" s="201"/>
      <c r="Q53" s="201"/>
      <c r="R53" s="201"/>
      <c r="S53" s="201"/>
      <c r="T53" s="201"/>
      <c r="U53" s="201"/>
      <c r="V53" s="201"/>
      <c r="W53" s="201"/>
      <c r="X53" s="201"/>
      <c r="Y53" s="201"/>
      <c r="Z53" s="201"/>
    </row>
    <row r="54" s="132" customFormat="1" ht="286" outlineLevel="2" spans="1:26">
      <c r="A54" s="197" t="s">
        <v>273</v>
      </c>
      <c r="B54" s="185" t="s">
        <v>274</v>
      </c>
      <c r="C54" s="186" t="s">
        <v>269</v>
      </c>
      <c r="D54" s="181" t="s">
        <v>275</v>
      </c>
      <c r="E54" s="187" t="s">
        <v>103</v>
      </c>
      <c r="F54" s="188">
        <v>16813.37</v>
      </c>
      <c r="G54" s="186"/>
      <c r="H54" s="189">
        <f t="shared" si="4"/>
        <v>0</v>
      </c>
      <c r="I54" s="187" t="s">
        <v>271</v>
      </c>
      <c r="J54" s="205" t="s">
        <v>272</v>
      </c>
      <c r="K54" s="205" t="s">
        <v>95</v>
      </c>
      <c r="L54" s="201"/>
      <c r="M54" s="201"/>
      <c r="N54" s="201"/>
      <c r="O54" s="201"/>
      <c r="P54" s="201"/>
      <c r="Q54" s="201"/>
      <c r="R54" s="201"/>
      <c r="S54" s="201"/>
      <c r="T54" s="201"/>
      <c r="U54" s="201"/>
      <c r="V54" s="201"/>
      <c r="W54" s="201"/>
      <c r="X54" s="201"/>
      <c r="Y54" s="201"/>
      <c r="Z54" s="201"/>
    </row>
    <row r="55" s="132" customFormat="1" ht="409.5" outlineLevel="2" spans="1:26">
      <c r="A55" s="197" t="s">
        <v>276</v>
      </c>
      <c r="B55" s="185" t="s">
        <v>277</v>
      </c>
      <c r="C55" s="186" t="s">
        <v>269</v>
      </c>
      <c r="D55" s="181" t="s">
        <v>278</v>
      </c>
      <c r="E55" s="187" t="s">
        <v>103</v>
      </c>
      <c r="F55" s="188">
        <v>1105.01</v>
      </c>
      <c r="G55" s="186"/>
      <c r="H55" s="189">
        <f t="shared" si="4"/>
        <v>0</v>
      </c>
      <c r="I55" s="187" t="s">
        <v>271</v>
      </c>
      <c r="J55" s="205" t="s">
        <v>279</v>
      </c>
      <c r="K55" s="205" t="s">
        <v>95</v>
      </c>
      <c r="L55" s="201"/>
      <c r="M55" s="201"/>
      <c r="N55" s="201"/>
      <c r="O55" s="201"/>
      <c r="P55" s="201"/>
      <c r="Q55" s="201"/>
      <c r="R55" s="201"/>
      <c r="S55" s="201"/>
      <c r="T55" s="201"/>
      <c r="U55" s="201"/>
      <c r="V55" s="201"/>
      <c r="W55" s="201"/>
      <c r="X55" s="201"/>
      <c r="Y55" s="201"/>
      <c r="Z55" s="201"/>
    </row>
    <row r="56" s="132" customFormat="1" ht="299" outlineLevel="2" spans="1:26">
      <c r="A56" s="197" t="s">
        <v>280</v>
      </c>
      <c r="B56" s="185" t="s">
        <v>281</v>
      </c>
      <c r="C56" s="186" t="s">
        <v>282</v>
      </c>
      <c r="D56" s="181" t="s">
        <v>283</v>
      </c>
      <c r="E56" s="187" t="s">
        <v>103</v>
      </c>
      <c r="F56" s="188">
        <v>1324.2</v>
      </c>
      <c r="G56" s="186"/>
      <c r="H56" s="189">
        <f t="shared" si="4"/>
        <v>0</v>
      </c>
      <c r="I56" s="206" t="s">
        <v>284</v>
      </c>
      <c r="J56" s="210" t="s">
        <v>285</v>
      </c>
      <c r="K56" s="205" t="s">
        <v>95</v>
      </c>
      <c r="L56" s="201"/>
      <c r="M56" s="201"/>
      <c r="N56" s="201"/>
      <c r="O56" s="201"/>
      <c r="P56" s="201"/>
      <c r="Q56" s="201"/>
      <c r="R56" s="201"/>
      <c r="S56" s="201"/>
      <c r="T56" s="201"/>
      <c r="U56" s="201"/>
      <c r="V56" s="201"/>
      <c r="W56" s="201"/>
      <c r="X56" s="201"/>
      <c r="Y56" s="201"/>
      <c r="Z56" s="201"/>
    </row>
    <row r="57" s="132" customFormat="1" ht="260" outlineLevel="2" spans="1:26">
      <c r="A57" s="197" t="s">
        <v>286</v>
      </c>
      <c r="B57" s="185" t="s">
        <v>287</v>
      </c>
      <c r="C57" s="186" t="s">
        <v>288</v>
      </c>
      <c r="D57" s="181" t="s">
        <v>289</v>
      </c>
      <c r="E57" s="187" t="s">
        <v>103</v>
      </c>
      <c r="F57" s="188">
        <v>2900.2</v>
      </c>
      <c r="G57" s="186"/>
      <c r="H57" s="189">
        <f t="shared" si="4"/>
        <v>0</v>
      </c>
      <c r="I57" s="187" t="s">
        <v>271</v>
      </c>
      <c r="J57" s="207" t="s">
        <v>290</v>
      </c>
      <c r="K57" s="205" t="s">
        <v>95</v>
      </c>
      <c r="L57" s="201"/>
      <c r="M57" s="201"/>
      <c r="N57" s="201"/>
      <c r="O57" s="201"/>
      <c r="P57" s="201"/>
      <c r="Q57" s="201"/>
      <c r="R57" s="201"/>
      <c r="S57" s="201"/>
      <c r="T57" s="201"/>
      <c r="U57" s="201"/>
      <c r="V57" s="201"/>
      <c r="W57" s="201"/>
      <c r="X57" s="201"/>
      <c r="Y57" s="201"/>
      <c r="Z57" s="201"/>
    </row>
    <row r="58" s="132" customFormat="1" ht="104" outlineLevel="2" spans="1:26">
      <c r="A58" s="197" t="s">
        <v>291</v>
      </c>
      <c r="B58" s="185" t="s">
        <v>292</v>
      </c>
      <c r="C58" s="186" t="s">
        <v>293</v>
      </c>
      <c r="D58" s="181" t="s">
        <v>294</v>
      </c>
      <c r="E58" s="187" t="s">
        <v>103</v>
      </c>
      <c r="F58" s="188">
        <v>210.85</v>
      </c>
      <c r="G58" s="186"/>
      <c r="H58" s="189">
        <f t="shared" si="4"/>
        <v>0</v>
      </c>
      <c r="I58" s="203" t="s">
        <v>265</v>
      </c>
      <c r="J58" s="205" t="s">
        <v>295</v>
      </c>
      <c r="K58" s="205" t="s">
        <v>95</v>
      </c>
      <c r="L58" s="201"/>
      <c r="M58" s="201"/>
      <c r="N58" s="201"/>
      <c r="O58" s="201"/>
      <c r="P58" s="201"/>
      <c r="Q58" s="201"/>
      <c r="R58" s="201"/>
      <c r="S58" s="201"/>
      <c r="T58" s="201"/>
      <c r="U58" s="201"/>
      <c r="V58" s="201"/>
      <c r="W58" s="201"/>
      <c r="X58" s="201"/>
      <c r="Y58" s="201"/>
      <c r="Z58" s="201"/>
    </row>
    <row r="59" s="132" customFormat="1" ht="104" outlineLevel="2" spans="1:26">
      <c r="A59" s="179" t="s">
        <v>296</v>
      </c>
      <c r="B59" s="185" t="s">
        <v>297</v>
      </c>
      <c r="C59" s="186" t="s">
        <v>298</v>
      </c>
      <c r="D59" s="181" t="s">
        <v>299</v>
      </c>
      <c r="E59" s="187" t="s">
        <v>103</v>
      </c>
      <c r="F59" s="188">
        <v>80.44</v>
      </c>
      <c r="G59" s="186"/>
      <c r="H59" s="189">
        <f t="shared" si="4"/>
        <v>0</v>
      </c>
      <c r="I59" s="203" t="s">
        <v>265</v>
      </c>
      <c r="J59" s="205" t="s">
        <v>300</v>
      </c>
      <c r="K59" s="205" t="s">
        <v>95</v>
      </c>
      <c r="L59" s="201"/>
      <c r="M59" s="201"/>
      <c r="N59" s="201"/>
      <c r="O59" s="201"/>
      <c r="P59" s="201"/>
      <c r="Q59" s="201"/>
      <c r="R59" s="201"/>
      <c r="S59" s="201"/>
      <c r="T59" s="201"/>
      <c r="U59" s="201"/>
      <c r="V59" s="201"/>
      <c r="W59" s="201"/>
      <c r="X59" s="201"/>
      <c r="Y59" s="201"/>
      <c r="Z59" s="201"/>
    </row>
    <row r="60" s="132" customFormat="1" ht="27" customHeight="1" outlineLevel="1" spans="1:26">
      <c r="A60" s="179" t="s">
        <v>301</v>
      </c>
      <c r="B60" s="195"/>
      <c r="C60" s="186" t="s">
        <v>302</v>
      </c>
      <c r="D60" s="181"/>
      <c r="E60" s="181"/>
      <c r="F60" s="192"/>
      <c r="G60" s="193"/>
      <c r="H60" s="194">
        <f>SUM(H61:H64)</f>
        <v>0</v>
      </c>
      <c r="I60" s="203"/>
      <c r="J60" s="204"/>
      <c r="K60" s="205"/>
      <c r="L60" s="201"/>
      <c r="M60" s="201"/>
      <c r="N60" s="201"/>
      <c r="O60" s="201"/>
      <c r="P60" s="201"/>
      <c r="Q60" s="201"/>
      <c r="R60" s="201"/>
      <c r="S60" s="201"/>
      <c r="T60" s="201"/>
      <c r="U60" s="201"/>
      <c r="V60" s="201"/>
      <c r="W60" s="201"/>
      <c r="X60" s="201"/>
      <c r="Y60" s="201"/>
      <c r="Z60" s="201"/>
    </row>
    <row r="61" s="132" customFormat="1" ht="182" outlineLevel="2" spans="1:26">
      <c r="A61" s="179" t="s">
        <v>303</v>
      </c>
      <c r="B61" s="185" t="s">
        <v>304</v>
      </c>
      <c r="C61" s="186" t="s">
        <v>305</v>
      </c>
      <c r="D61" s="181" t="s">
        <v>306</v>
      </c>
      <c r="E61" s="187" t="s">
        <v>103</v>
      </c>
      <c r="F61" s="188">
        <v>1781.86</v>
      </c>
      <c r="G61" s="186"/>
      <c r="H61" s="189">
        <f t="shared" ref="H61:H64" si="5">ROUND(F61*G61,0)</f>
        <v>0</v>
      </c>
      <c r="I61" s="203" t="s">
        <v>307</v>
      </c>
      <c r="J61" s="205" t="s">
        <v>308</v>
      </c>
      <c r="K61" s="205" t="s">
        <v>95</v>
      </c>
      <c r="L61" s="201"/>
      <c r="M61" s="201"/>
      <c r="N61" s="201"/>
      <c r="O61" s="201"/>
      <c r="P61" s="201"/>
      <c r="Q61" s="201"/>
      <c r="R61" s="201"/>
      <c r="S61" s="201"/>
      <c r="T61" s="201"/>
      <c r="U61" s="201"/>
      <c r="V61" s="201"/>
      <c r="W61" s="201"/>
      <c r="X61" s="201"/>
      <c r="Y61" s="201"/>
      <c r="Z61" s="201"/>
    </row>
    <row r="62" s="132" customFormat="1" ht="117" outlineLevel="2" spans="1:26">
      <c r="A62" s="179" t="s">
        <v>309</v>
      </c>
      <c r="B62" s="185" t="s">
        <v>310</v>
      </c>
      <c r="C62" s="186" t="s">
        <v>311</v>
      </c>
      <c r="D62" s="181" t="s">
        <v>312</v>
      </c>
      <c r="E62" s="187" t="s">
        <v>103</v>
      </c>
      <c r="F62" s="188">
        <v>4581.04</v>
      </c>
      <c r="G62" s="186"/>
      <c r="H62" s="189">
        <f t="shared" si="5"/>
        <v>0</v>
      </c>
      <c r="I62" s="187" t="s">
        <v>313</v>
      </c>
      <c r="J62" s="204" t="s">
        <v>314</v>
      </c>
      <c r="K62" s="205" t="s">
        <v>95</v>
      </c>
      <c r="L62" s="201"/>
      <c r="M62" s="201"/>
      <c r="N62" s="201"/>
      <c r="O62" s="201"/>
      <c r="P62" s="201"/>
      <c r="Q62" s="201"/>
      <c r="R62" s="201"/>
      <c r="S62" s="201"/>
      <c r="T62" s="201"/>
      <c r="U62" s="201"/>
      <c r="V62" s="201"/>
      <c r="W62" s="201"/>
      <c r="X62" s="201"/>
      <c r="Y62" s="201"/>
      <c r="Z62" s="201"/>
    </row>
    <row r="63" s="132" customFormat="1" ht="143" outlineLevel="2" spans="1:26">
      <c r="A63" s="179" t="s">
        <v>315</v>
      </c>
      <c r="B63" s="185" t="s">
        <v>316</v>
      </c>
      <c r="C63" s="186" t="s">
        <v>311</v>
      </c>
      <c r="D63" s="181" t="s">
        <v>317</v>
      </c>
      <c r="E63" s="187" t="s">
        <v>103</v>
      </c>
      <c r="F63" s="188">
        <v>6584.59</v>
      </c>
      <c r="G63" s="186"/>
      <c r="H63" s="189">
        <f t="shared" si="5"/>
        <v>0</v>
      </c>
      <c r="I63" s="187" t="s">
        <v>313</v>
      </c>
      <c r="J63" s="204" t="s">
        <v>314</v>
      </c>
      <c r="K63" s="205" t="s">
        <v>95</v>
      </c>
      <c r="L63" s="201"/>
      <c r="M63" s="201"/>
      <c r="N63" s="201"/>
      <c r="O63" s="201"/>
      <c r="P63" s="201"/>
      <c r="Q63" s="201"/>
      <c r="R63" s="201"/>
      <c r="S63" s="201"/>
      <c r="T63" s="201"/>
      <c r="U63" s="201"/>
      <c r="V63" s="201"/>
      <c r="W63" s="201"/>
      <c r="X63" s="201"/>
      <c r="Y63" s="201"/>
      <c r="Z63" s="201"/>
    </row>
    <row r="64" s="132" customFormat="1" ht="156" outlineLevel="2" spans="1:26">
      <c r="A64" s="179" t="s">
        <v>318</v>
      </c>
      <c r="B64" s="185" t="s">
        <v>319</v>
      </c>
      <c r="C64" s="186" t="s">
        <v>311</v>
      </c>
      <c r="D64" s="181" t="s">
        <v>320</v>
      </c>
      <c r="E64" s="187" t="s">
        <v>103</v>
      </c>
      <c r="F64" s="188">
        <v>246.49</v>
      </c>
      <c r="G64" s="186"/>
      <c r="H64" s="189">
        <f t="shared" si="5"/>
        <v>0</v>
      </c>
      <c r="I64" s="187" t="s">
        <v>313</v>
      </c>
      <c r="J64" s="204" t="s">
        <v>314</v>
      </c>
      <c r="K64" s="205" t="s">
        <v>95</v>
      </c>
      <c r="L64" s="201"/>
      <c r="M64" s="201"/>
      <c r="N64" s="201"/>
      <c r="O64" s="201"/>
      <c r="P64" s="201"/>
      <c r="Q64" s="201"/>
      <c r="R64" s="201"/>
      <c r="S64" s="201"/>
      <c r="T64" s="201"/>
      <c r="U64" s="201"/>
      <c r="V64" s="201"/>
      <c r="W64" s="201"/>
      <c r="X64" s="201"/>
      <c r="Y64" s="201"/>
      <c r="Z64" s="201"/>
    </row>
    <row r="65" s="132" customFormat="1" ht="27" customHeight="1" outlineLevel="1" spans="1:26">
      <c r="A65" s="179" t="s">
        <v>321</v>
      </c>
      <c r="B65" s="195"/>
      <c r="C65" s="186" t="s">
        <v>322</v>
      </c>
      <c r="D65" s="181"/>
      <c r="E65" s="181"/>
      <c r="F65" s="192"/>
      <c r="G65" s="193"/>
      <c r="H65" s="194">
        <f>SUM(H66:H66)</f>
        <v>0</v>
      </c>
      <c r="I65" s="203"/>
      <c r="J65" s="204"/>
      <c r="K65" s="205"/>
      <c r="L65" s="201"/>
      <c r="M65" s="201"/>
      <c r="N65" s="201"/>
      <c r="O65" s="201"/>
      <c r="P65" s="201"/>
      <c r="Q65" s="201"/>
      <c r="R65" s="201"/>
      <c r="S65" s="201"/>
      <c r="T65" s="201"/>
      <c r="U65" s="201"/>
      <c r="V65" s="201"/>
      <c r="W65" s="201"/>
      <c r="X65" s="201"/>
      <c r="Y65" s="201"/>
      <c r="Z65" s="201"/>
    </row>
    <row r="66" s="132" customFormat="1" ht="78" outlineLevel="2" spans="1:26">
      <c r="A66" s="197" t="s">
        <v>323</v>
      </c>
      <c r="B66" s="185" t="s">
        <v>324</v>
      </c>
      <c r="C66" s="186" t="s">
        <v>325</v>
      </c>
      <c r="D66" s="181" t="s">
        <v>326</v>
      </c>
      <c r="E66" s="211" t="s">
        <v>327</v>
      </c>
      <c r="F66" s="212">
        <v>1</v>
      </c>
      <c r="G66" s="186"/>
      <c r="H66" s="189">
        <f>ROUND(F66*G66,0)</f>
        <v>0</v>
      </c>
      <c r="I66" s="187" t="s">
        <v>328</v>
      </c>
      <c r="J66" s="187" t="s">
        <v>329</v>
      </c>
      <c r="K66" s="205" t="s">
        <v>95</v>
      </c>
      <c r="L66" s="201"/>
      <c r="M66" s="201"/>
      <c r="N66" s="201"/>
      <c r="O66" s="201"/>
      <c r="P66" s="201"/>
      <c r="Q66" s="201"/>
      <c r="R66" s="201"/>
      <c r="S66" s="201"/>
      <c r="T66" s="201"/>
      <c r="U66" s="201"/>
      <c r="V66" s="201"/>
      <c r="W66" s="201"/>
      <c r="X66" s="201"/>
      <c r="Y66" s="201"/>
      <c r="Z66" s="201"/>
    </row>
    <row r="67" s="132" customFormat="1" ht="27" customHeight="1" outlineLevel="1" spans="1:26">
      <c r="A67" s="179" t="s">
        <v>330</v>
      </c>
      <c r="B67" s="195"/>
      <c r="C67" s="186" t="s">
        <v>331</v>
      </c>
      <c r="D67" s="181"/>
      <c r="E67" s="181"/>
      <c r="F67" s="192"/>
      <c r="G67" s="186"/>
      <c r="H67" s="194">
        <f>SUM(H68:H73)</f>
        <v>0</v>
      </c>
      <c r="I67" s="203"/>
      <c r="J67" s="204"/>
      <c r="K67" s="205"/>
      <c r="L67" s="201"/>
      <c r="M67" s="201"/>
      <c r="N67" s="201"/>
      <c r="O67" s="201"/>
      <c r="P67" s="201"/>
      <c r="Q67" s="201"/>
      <c r="R67" s="201"/>
      <c r="S67" s="201"/>
      <c r="T67" s="201"/>
      <c r="U67" s="201"/>
      <c r="V67" s="201"/>
      <c r="W67" s="201"/>
      <c r="X67" s="201"/>
      <c r="Y67" s="201"/>
      <c r="Z67" s="201"/>
    </row>
    <row r="68" s="132" customFormat="1" ht="65" outlineLevel="2" spans="1:26">
      <c r="A68" s="197" t="s">
        <v>332</v>
      </c>
      <c r="B68" s="185" t="s">
        <v>333</v>
      </c>
      <c r="C68" s="186" t="s">
        <v>334</v>
      </c>
      <c r="D68" s="181" t="s">
        <v>335</v>
      </c>
      <c r="E68" s="187" t="s">
        <v>336</v>
      </c>
      <c r="F68" s="188">
        <v>7</v>
      </c>
      <c r="G68" s="186"/>
      <c r="H68" s="189">
        <f t="shared" ref="H68:H73" si="6">ROUND(F68*G68,0)</f>
        <v>0</v>
      </c>
      <c r="I68" s="203" t="s">
        <v>337</v>
      </c>
      <c r="J68" s="205" t="s">
        <v>329</v>
      </c>
      <c r="K68" s="205" t="s">
        <v>95</v>
      </c>
      <c r="L68" s="201"/>
      <c r="M68" s="201"/>
      <c r="N68" s="201"/>
      <c r="O68" s="201"/>
      <c r="P68" s="201"/>
      <c r="Q68" s="201"/>
      <c r="R68" s="201"/>
      <c r="S68" s="201"/>
      <c r="T68" s="201"/>
      <c r="U68" s="201"/>
      <c r="V68" s="201"/>
      <c r="W68" s="201"/>
      <c r="X68" s="201"/>
      <c r="Y68" s="201"/>
      <c r="Z68" s="201"/>
    </row>
    <row r="69" s="132" customFormat="1" ht="65" outlineLevel="2" spans="1:26">
      <c r="A69" s="197" t="s">
        <v>338</v>
      </c>
      <c r="B69" s="185" t="s">
        <v>339</v>
      </c>
      <c r="C69" s="186" t="s">
        <v>340</v>
      </c>
      <c r="D69" s="181" t="s">
        <v>341</v>
      </c>
      <c r="E69" s="187" t="s">
        <v>336</v>
      </c>
      <c r="F69" s="188">
        <v>11.8</v>
      </c>
      <c r="G69" s="186"/>
      <c r="H69" s="189">
        <f t="shared" si="6"/>
        <v>0</v>
      </c>
      <c r="I69" s="203" t="s">
        <v>337</v>
      </c>
      <c r="J69" s="205" t="s">
        <v>329</v>
      </c>
      <c r="K69" s="205" t="s">
        <v>95</v>
      </c>
      <c r="L69" s="201"/>
      <c r="M69" s="201"/>
      <c r="N69" s="201"/>
      <c r="O69" s="201"/>
      <c r="P69" s="201"/>
      <c r="Q69" s="201"/>
      <c r="R69" s="201"/>
      <c r="S69" s="201"/>
      <c r="T69" s="201"/>
      <c r="U69" s="201"/>
      <c r="V69" s="201"/>
      <c r="W69" s="201"/>
      <c r="X69" s="201"/>
      <c r="Y69" s="201"/>
      <c r="Z69" s="201"/>
    </row>
    <row r="70" s="132" customFormat="1" ht="65" outlineLevel="2" spans="1:26">
      <c r="A70" s="197" t="s">
        <v>342</v>
      </c>
      <c r="B70" s="185" t="s">
        <v>343</v>
      </c>
      <c r="C70" s="186" t="s">
        <v>344</v>
      </c>
      <c r="D70" s="181" t="s">
        <v>345</v>
      </c>
      <c r="E70" s="187" t="s">
        <v>336</v>
      </c>
      <c r="F70" s="188">
        <v>60.89</v>
      </c>
      <c r="G70" s="186"/>
      <c r="H70" s="189">
        <f t="shared" si="6"/>
        <v>0</v>
      </c>
      <c r="I70" s="203" t="s">
        <v>337</v>
      </c>
      <c r="J70" s="205" t="s">
        <v>329</v>
      </c>
      <c r="K70" s="205" t="s">
        <v>95</v>
      </c>
      <c r="L70" s="201"/>
      <c r="M70" s="201"/>
      <c r="N70" s="201"/>
      <c r="O70" s="201"/>
      <c r="P70" s="201"/>
      <c r="Q70" s="201"/>
      <c r="R70" s="201"/>
      <c r="S70" s="201"/>
      <c r="T70" s="201"/>
      <c r="U70" s="201"/>
      <c r="V70" s="201"/>
      <c r="W70" s="201"/>
      <c r="X70" s="201"/>
      <c r="Y70" s="201"/>
      <c r="Z70" s="201"/>
    </row>
    <row r="71" s="132" customFormat="1" ht="65" outlineLevel="2" spans="1:26">
      <c r="A71" s="197" t="s">
        <v>346</v>
      </c>
      <c r="B71" s="185" t="s">
        <v>347</v>
      </c>
      <c r="C71" s="186" t="s">
        <v>348</v>
      </c>
      <c r="D71" s="181" t="s">
        <v>349</v>
      </c>
      <c r="E71" s="187" t="s">
        <v>336</v>
      </c>
      <c r="F71" s="188">
        <v>8.6</v>
      </c>
      <c r="G71" s="186"/>
      <c r="H71" s="189">
        <f t="shared" si="6"/>
        <v>0</v>
      </c>
      <c r="I71" s="203" t="s">
        <v>337</v>
      </c>
      <c r="J71" s="205" t="s">
        <v>329</v>
      </c>
      <c r="K71" s="205" t="s">
        <v>95</v>
      </c>
      <c r="L71" s="201"/>
      <c r="M71" s="201"/>
      <c r="N71" s="201"/>
      <c r="O71" s="201"/>
      <c r="P71" s="201"/>
      <c r="Q71" s="201"/>
      <c r="R71" s="201"/>
      <c r="S71" s="201"/>
      <c r="T71" s="201"/>
      <c r="U71" s="201"/>
      <c r="V71" s="201"/>
      <c r="W71" s="201"/>
      <c r="X71" s="201"/>
      <c r="Y71" s="201"/>
      <c r="Z71" s="201"/>
    </row>
    <row r="72" s="132" customFormat="1" ht="65" outlineLevel="2" spans="1:26">
      <c r="A72" s="197" t="s">
        <v>350</v>
      </c>
      <c r="B72" s="185" t="s">
        <v>351</v>
      </c>
      <c r="C72" s="186" t="s">
        <v>352</v>
      </c>
      <c r="D72" s="181" t="s">
        <v>353</v>
      </c>
      <c r="E72" s="187" t="s">
        <v>354</v>
      </c>
      <c r="F72" s="188">
        <v>57</v>
      </c>
      <c r="G72" s="186"/>
      <c r="H72" s="189">
        <f t="shared" si="6"/>
        <v>0</v>
      </c>
      <c r="I72" s="203" t="s">
        <v>337</v>
      </c>
      <c r="J72" s="205" t="s">
        <v>329</v>
      </c>
      <c r="K72" s="205" t="s">
        <v>95</v>
      </c>
      <c r="L72" s="201"/>
      <c r="M72" s="201"/>
      <c r="N72" s="201"/>
      <c r="O72" s="201"/>
      <c r="P72" s="201"/>
      <c r="Q72" s="201"/>
      <c r="R72" s="201"/>
      <c r="S72" s="201"/>
      <c r="T72" s="201"/>
      <c r="U72" s="201"/>
      <c r="V72" s="201"/>
      <c r="W72" s="201"/>
      <c r="X72" s="201"/>
      <c r="Y72" s="201"/>
      <c r="Z72" s="201"/>
    </row>
    <row r="73" s="132" customFormat="1" ht="65" outlineLevel="2" spans="1:26">
      <c r="A73" s="197" t="s">
        <v>355</v>
      </c>
      <c r="B73" s="185" t="s">
        <v>356</v>
      </c>
      <c r="C73" s="186" t="s">
        <v>352</v>
      </c>
      <c r="D73" s="181" t="s">
        <v>357</v>
      </c>
      <c r="E73" s="187" t="s">
        <v>354</v>
      </c>
      <c r="F73" s="188">
        <v>18</v>
      </c>
      <c r="G73" s="186"/>
      <c r="H73" s="189">
        <f t="shared" si="6"/>
        <v>0</v>
      </c>
      <c r="I73" s="203" t="s">
        <v>337</v>
      </c>
      <c r="J73" s="205" t="s">
        <v>329</v>
      </c>
      <c r="K73" s="205" t="s">
        <v>95</v>
      </c>
      <c r="L73" s="201"/>
      <c r="M73" s="201"/>
      <c r="N73" s="201"/>
      <c r="O73" s="201"/>
      <c r="P73" s="201"/>
      <c r="Q73" s="201"/>
      <c r="R73" s="201"/>
      <c r="S73" s="201"/>
      <c r="T73" s="201"/>
      <c r="U73" s="201"/>
      <c r="V73" s="201"/>
      <c r="W73" s="201"/>
      <c r="X73" s="201"/>
      <c r="Y73" s="201"/>
      <c r="Z73" s="201"/>
    </row>
    <row r="74" s="132" customFormat="1" ht="27" customHeight="1" outlineLevel="1" spans="1:26">
      <c r="A74" s="197" t="s">
        <v>358</v>
      </c>
      <c r="B74" s="195"/>
      <c r="C74" s="186" t="s">
        <v>359</v>
      </c>
      <c r="D74" s="181"/>
      <c r="E74" s="181"/>
      <c r="F74" s="192"/>
      <c r="G74" s="186"/>
      <c r="H74" s="194">
        <f>SUM(H75:H81)</f>
        <v>0</v>
      </c>
      <c r="I74" s="203"/>
      <c r="J74" s="204"/>
      <c r="K74" s="205"/>
      <c r="L74" s="201"/>
      <c r="M74" s="201"/>
      <c r="N74" s="201"/>
      <c r="O74" s="201"/>
      <c r="P74" s="201"/>
      <c r="Q74" s="201"/>
      <c r="R74" s="201"/>
      <c r="S74" s="201"/>
      <c r="T74" s="201"/>
      <c r="U74" s="201"/>
      <c r="V74" s="201"/>
      <c r="W74" s="201"/>
      <c r="X74" s="201"/>
      <c r="Y74" s="201"/>
      <c r="Z74" s="201"/>
    </row>
    <row r="75" s="132" customFormat="1" ht="91" outlineLevel="2" spans="1:26">
      <c r="A75" s="197" t="s">
        <v>360</v>
      </c>
      <c r="B75" s="191" t="s">
        <v>361</v>
      </c>
      <c r="C75" s="186" t="s">
        <v>362</v>
      </c>
      <c r="D75" s="181" t="s">
        <v>363</v>
      </c>
      <c r="E75" s="187" t="s">
        <v>103</v>
      </c>
      <c r="F75" s="188">
        <v>16.8</v>
      </c>
      <c r="G75" s="186"/>
      <c r="H75" s="189">
        <f t="shared" ref="H75:H81" si="7">ROUND(F75*G75,0)</f>
        <v>0</v>
      </c>
      <c r="I75" s="187" t="s">
        <v>364</v>
      </c>
      <c r="J75" s="205" t="s">
        <v>365</v>
      </c>
      <c r="K75" s="205" t="s">
        <v>95</v>
      </c>
      <c r="L75" s="201"/>
      <c r="M75" s="201"/>
      <c r="N75" s="201"/>
      <c r="O75" s="201"/>
      <c r="P75" s="201"/>
      <c r="Q75" s="201"/>
      <c r="R75" s="201"/>
      <c r="S75" s="201"/>
      <c r="T75" s="201"/>
      <c r="U75" s="201"/>
      <c r="V75" s="201"/>
      <c r="W75" s="201"/>
      <c r="X75" s="201"/>
      <c r="Y75" s="201"/>
      <c r="Z75" s="201"/>
    </row>
    <row r="76" s="132" customFormat="1" ht="130" outlineLevel="2" spans="1:26">
      <c r="A76" s="197" t="s">
        <v>366</v>
      </c>
      <c r="B76" s="185" t="s">
        <v>367</v>
      </c>
      <c r="C76" s="186" t="s">
        <v>368</v>
      </c>
      <c r="D76" s="181" t="s">
        <v>369</v>
      </c>
      <c r="E76" s="187" t="s">
        <v>103</v>
      </c>
      <c r="F76" s="188">
        <v>208.38</v>
      </c>
      <c r="G76" s="186"/>
      <c r="H76" s="189">
        <f t="shared" si="7"/>
        <v>0</v>
      </c>
      <c r="I76" s="203" t="s">
        <v>370</v>
      </c>
      <c r="J76" s="205" t="s">
        <v>371</v>
      </c>
      <c r="K76" s="205" t="s">
        <v>95</v>
      </c>
      <c r="L76" s="201"/>
      <c r="M76" s="201"/>
      <c r="N76" s="201"/>
      <c r="O76" s="201"/>
      <c r="P76" s="201"/>
      <c r="Q76" s="201"/>
      <c r="R76" s="201"/>
      <c r="S76" s="201"/>
      <c r="T76" s="201"/>
      <c r="U76" s="201"/>
      <c r="V76" s="201"/>
      <c r="W76" s="201"/>
      <c r="X76" s="201"/>
      <c r="Y76" s="201"/>
      <c r="Z76" s="201"/>
    </row>
    <row r="77" s="132" customFormat="1" ht="91" outlineLevel="2" spans="1:26">
      <c r="A77" s="197" t="s">
        <v>372</v>
      </c>
      <c r="B77" s="185" t="s">
        <v>373</v>
      </c>
      <c r="C77" s="186" t="s">
        <v>374</v>
      </c>
      <c r="D77" s="181" t="s">
        <v>375</v>
      </c>
      <c r="E77" s="187" t="s">
        <v>336</v>
      </c>
      <c r="F77" s="188">
        <v>584</v>
      </c>
      <c r="G77" s="186"/>
      <c r="H77" s="189">
        <f t="shared" si="7"/>
        <v>0</v>
      </c>
      <c r="I77" s="187" t="s">
        <v>376</v>
      </c>
      <c r="J77" s="205" t="s">
        <v>377</v>
      </c>
      <c r="K77" s="205" t="s">
        <v>95</v>
      </c>
      <c r="L77" s="201"/>
      <c r="M77" s="201"/>
      <c r="N77" s="201"/>
      <c r="O77" s="201"/>
      <c r="P77" s="201"/>
      <c r="Q77" s="201"/>
      <c r="R77" s="201"/>
      <c r="S77" s="201"/>
      <c r="T77" s="201"/>
      <c r="U77" s="201"/>
      <c r="V77" s="201"/>
      <c r="W77" s="201"/>
      <c r="X77" s="201"/>
      <c r="Y77" s="201"/>
      <c r="Z77" s="201"/>
    </row>
    <row r="78" s="132" customFormat="1" ht="91" outlineLevel="2" spans="1:26">
      <c r="A78" s="197" t="s">
        <v>378</v>
      </c>
      <c r="B78" s="185" t="s">
        <v>379</v>
      </c>
      <c r="C78" s="186" t="s">
        <v>374</v>
      </c>
      <c r="D78" s="181" t="s">
        <v>380</v>
      </c>
      <c r="E78" s="187" t="s">
        <v>336</v>
      </c>
      <c r="F78" s="188">
        <v>859.34</v>
      </c>
      <c r="G78" s="186"/>
      <c r="H78" s="189">
        <f t="shared" si="7"/>
        <v>0</v>
      </c>
      <c r="I78" s="187" t="s">
        <v>376</v>
      </c>
      <c r="J78" s="205" t="s">
        <v>377</v>
      </c>
      <c r="K78" s="205" t="s">
        <v>95</v>
      </c>
      <c r="L78" s="201"/>
      <c r="M78" s="201"/>
      <c r="N78" s="201"/>
      <c r="O78" s="201"/>
      <c r="P78" s="201"/>
      <c r="Q78" s="201"/>
      <c r="R78" s="201"/>
      <c r="S78" s="201"/>
      <c r="T78" s="201"/>
      <c r="U78" s="201"/>
      <c r="V78" s="201"/>
      <c r="W78" s="201"/>
      <c r="X78" s="201"/>
      <c r="Y78" s="201"/>
      <c r="Z78" s="201"/>
    </row>
    <row r="79" s="132" customFormat="1" ht="91" outlineLevel="2" spans="1:26">
      <c r="A79" s="197" t="s">
        <v>381</v>
      </c>
      <c r="B79" s="185" t="s">
        <v>382</v>
      </c>
      <c r="C79" s="186" t="s">
        <v>374</v>
      </c>
      <c r="D79" s="181" t="s">
        <v>383</v>
      </c>
      <c r="E79" s="187" t="s">
        <v>336</v>
      </c>
      <c r="F79" s="188">
        <v>115.34</v>
      </c>
      <c r="G79" s="186"/>
      <c r="H79" s="189">
        <f t="shared" si="7"/>
        <v>0</v>
      </c>
      <c r="I79" s="187" t="s">
        <v>376</v>
      </c>
      <c r="J79" s="205" t="s">
        <v>377</v>
      </c>
      <c r="K79" s="205" t="s">
        <v>95</v>
      </c>
      <c r="L79" s="201"/>
      <c r="M79" s="201"/>
      <c r="N79" s="201"/>
      <c r="O79" s="201"/>
      <c r="P79" s="201"/>
      <c r="Q79" s="201"/>
      <c r="R79" s="201"/>
      <c r="S79" s="201"/>
      <c r="T79" s="201"/>
      <c r="U79" s="201"/>
      <c r="V79" s="201"/>
      <c r="W79" s="201"/>
      <c r="X79" s="201"/>
      <c r="Y79" s="201"/>
      <c r="Z79" s="201"/>
    </row>
    <row r="80" s="132" customFormat="1" ht="91" outlineLevel="2" spans="1:26">
      <c r="A80" s="197" t="s">
        <v>384</v>
      </c>
      <c r="B80" s="185" t="s">
        <v>385</v>
      </c>
      <c r="C80" s="186" t="s">
        <v>386</v>
      </c>
      <c r="D80" s="181" t="s">
        <v>387</v>
      </c>
      <c r="E80" s="187" t="s">
        <v>103</v>
      </c>
      <c r="F80" s="188">
        <v>56.89</v>
      </c>
      <c r="G80" s="186"/>
      <c r="H80" s="189">
        <f t="shared" si="7"/>
        <v>0</v>
      </c>
      <c r="I80" s="203" t="s">
        <v>265</v>
      </c>
      <c r="J80" s="205" t="s">
        <v>388</v>
      </c>
      <c r="K80" s="205" t="s">
        <v>95</v>
      </c>
      <c r="L80" s="201"/>
      <c r="M80" s="201"/>
      <c r="N80" s="201"/>
      <c r="O80" s="201"/>
      <c r="P80" s="201"/>
      <c r="Q80" s="201"/>
      <c r="R80" s="201"/>
      <c r="S80" s="201"/>
      <c r="T80" s="201"/>
      <c r="U80" s="201"/>
      <c r="V80" s="201"/>
      <c r="W80" s="201"/>
      <c r="X80" s="201"/>
      <c r="Y80" s="201"/>
      <c r="Z80" s="201"/>
    </row>
    <row r="81" s="132" customFormat="1" ht="91" outlineLevel="2" spans="1:26">
      <c r="A81" s="197" t="s">
        <v>389</v>
      </c>
      <c r="B81" s="191" t="s">
        <v>390</v>
      </c>
      <c r="C81" s="186" t="s">
        <v>391</v>
      </c>
      <c r="D81" s="181" t="s">
        <v>392</v>
      </c>
      <c r="E81" s="187" t="s">
        <v>103</v>
      </c>
      <c r="F81" s="188">
        <v>1077</v>
      </c>
      <c r="G81" s="186"/>
      <c r="H81" s="189">
        <f t="shared" si="7"/>
        <v>0</v>
      </c>
      <c r="I81" s="203" t="s">
        <v>265</v>
      </c>
      <c r="J81" s="205" t="s">
        <v>393</v>
      </c>
      <c r="K81" s="205" t="s">
        <v>95</v>
      </c>
      <c r="L81" s="201"/>
      <c r="M81" s="201"/>
      <c r="N81" s="201"/>
      <c r="O81" s="201"/>
      <c r="P81" s="201"/>
      <c r="Q81" s="201"/>
      <c r="R81" s="201"/>
      <c r="S81" s="201"/>
      <c r="T81" s="201"/>
      <c r="U81" s="201"/>
      <c r="V81" s="201"/>
      <c r="W81" s="201"/>
      <c r="X81" s="201"/>
      <c r="Y81" s="201"/>
      <c r="Z81" s="201"/>
    </row>
    <row r="82" s="134" customFormat="1" ht="27" customHeight="1" outlineLevel="1" spans="1:26">
      <c r="A82" s="197" t="s">
        <v>394</v>
      </c>
      <c r="B82" s="213"/>
      <c r="C82" s="214" t="s">
        <v>395</v>
      </c>
      <c r="D82" s="215"/>
      <c r="E82" s="216"/>
      <c r="F82" s="217"/>
      <c r="G82" s="218"/>
      <c r="H82" s="194">
        <f>SUM(H83)</f>
        <v>0</v>
      </c>
      <c r="I82" s="204"/>
      <c r="J82" s="204"/>
      <c r="K82" s="205"/>
      <c r="L82" s="201"/>
      <c r="M82" s="201"/>
      <c r="N82" s="201"/>
      <c r="O82" s="201"/>
      <c r="P82" s="201"/>
      <c r="Q82" s="201"/>
      <c r="R82" s="201"/>
      <c r="S82" s="201"/>
      <c r="T82" s="201"/>
      <c r="U82" s="201"/>
      <c r="V82" s="201"/>
      <c r="W82" s="201"/>
      <c r="X82" s="201"/>
      <c r="Y82" s="201"/>
      <c r="Z82" s="201"/>
    </row>
    <row r="83" s="133" customFormat="1" ht="78" outlineLevel="2" spans="1:26">
      <c r="A83" s="197" t="s">
        <v>396</v>
      </c>
      <c r="B83" s="185" t="s">
        <v>397</v>
      </c>
      <c r="C83" s="219" t="s">
        <v>398</v>
      </c>
      <c r="D83" s="220" t="s">
        <v>399</v>
      </c>
      <c r="E83" s="221" t="s">
        <v>327</v>
      </c>
      <c r="F83" s="222">
        <v>1</v>
      </c>
      <c r="G83" s="223"/>
      <c r="H83" s="189">
        <f t="shared" ref="H83:H88" si="8">ROUND(F83*G83,0)</f>
        <v>0</v>
      </c>
      <c r="I83" s="209" t="s">
        <v>400</v>
      </c>
      <c r="J83" s="204" t="s">
        <v>401</v>
      </c>
      <c r="K83" s="205" t="s">
        <v>95</v>
      </c>
      <c r="L83" s="202"/>
      <c r="M83" s="202"/>
      <c r="N83" s="202"/>
      <c r="O83" s="202"/>
      <c r="P83" s="202"/>
      <c r="Q83" s="202"/>
      <c r="R83" s="202"/>
      <c r="S83" s="202"/>
      <c r="T83" s="202"/>
      <c r="U83" s="202"/>
      <c r="V83" s="202"/>
      <c r="W83" s="202"/>
      <c r="X83" s="202"/>
      <c r="Y83" s="202"/>
      <c r="Z83" s="202"/>
    </row>
    <row r="84" s="132" customFormat="1" ht="27" customHeight="1" spans="1:26">
      <c r="A84" s="162" t="s">
        <v>402</v>
      </c>
      <c r="B84" s="43"/>
      <c r="C84" s="163" t="s">
        <v>16</v>
      </c>
      <c r="D84" s="169"/>
      <c r="E84" s="170"/>
      <c r="F84" s="171"/>
      <c r="G84" s="172"/>
      <c r="H84" s="173">
        <f>H85+H89+H94+H100+H108+H112+H116+H121+H124</f>
        <v>0</v>
      </c>
      <c r="I84" s="200"/>
      <c r="J84" s="200"/>
      <c r="K84" s="163"/>
      <c r="L84" s="201"/>
      <c r="M84" s="201"/>
      <c r="N84" s="201"/>
      <c r="O84" s="201"/>
      <c r="P84" s="201"/>
      <c r="Q84" s="201"/>
      <c r="R84" s="201"/>
      <c r="S84" s="201"/>
      <c r="T84" s="201"/>
      <c r="U84" s="201"/>
      <c r="V84" s="201"/>
      <c r="W84" s="201"/>
      <c r="X84" s="201"/>
      <c r="Y84" s="201"/>
      <c r="Z84" s="201"/>
    </row>
    <row r="85" s="133" customFormat="1" ht="27" customHeight="1" outlineLevel="1" spans="1:26">
      <c r="A85" s="187" t="s">
        <v>403</v>
      </c>
      <c r="B85" s="195"/>
      <c r="C85" s="181" t="s">
        <v>87</v>
      </c>
      <c r="D85" s="181"/>
      <c r="E85" s="181"/>
      <c r="F85" s="182"/>
      <c r="G85" s="183"/>
      <c r="H85" s="173">
        <f>SUM(H86:H88)</f>
        <v>0</v>
      </c>
      <c r="I85" s="200"/>
      <c r="J85" s="200"/>
      <c r="K85" s="163"/>
      <c r="L85" s="202"/>
      <c r="M85" s="202"/>
      <c r="N85" s="202"/>
      <c r="O85" s="202"/>
      <c r="P85" s="202"/>
      <c r="Q85" s="202"/>
      <c r="R85" s="202"/>
      <c r="S85" s="202"/>
      <c r="T85" s="202"/>
      <c r="U85" s="202"/>
      <c r="V85" s="202"/>
      <c r="W85" s="202"/>
      <c r="X85" s="202"/>
      <c r="Y85" s="202"/>
      <c r="Z85" s="202"/>
    </row>
    <row r="86" s="132" customFormat="1" ht="132" outlineLevel="2" spans="1:26">
      <c r="A86" s="187" t="s">
        <v>404</v>
      </c>
      <c r="B86" s="185" t="s">
        <v>405</v>
      </c>
      <c r="C86" s="186" t="s">
        <v>90</v>
      </c>
      <c r="D86" s="181" t="s">
        <v>406</v>
      </c>
      <c r="E86" s="187" t="s">
        <v>92</v>
      </c>
      <c r="F86" s="188">
        <v>34.99</v>
      </c>
      <c r="G86" s="186"/>
      <c r="H86" s="189">
        <f t="shared" si="8"/>
        <v>0</v>
      </c>
      <c r="I86" s="206" t="s">
        <v>93</v>
      </c>
      <c r="J86" s="207" t="s">
        <v>94</v>
      </c>
      <c r="K86" s="205" t="s">
        <v>95</v>
      </c>
      <c r="L86" s="201"/>
      <c r="M86" s="201"/>
      <c r="N86" s="201"/>
      <c r="O86" s="201"/>
      <c r="P86" s="201"/>
      <c r="Q86" s="201"/>
      <c r="R86" s="201"/>
      <c r="S86" s="201"/>
      <c r="T86" s="201"/>
      <c r="U86" s="201"/>
      <c r="V86" s="201"/>
      <c r="W86" s="201"/>
      <c r="X86" s="201"/>
      <c r="Y86" s="201"/>
      <c r="Z86" s="201"/>
    </row>
    <row r="87" s="132" customFormat="1" ht="143" outlineLevel="2" spans="1:26">
      <c r="A87" s="187" t="s">
        <v>407</v>
      </c>
      <c r="B87" s="185" t="s">
        <v>408</v>
      </c>
      <c r="C87" s="186" t="s">
        <v>409</v>
      </c>
      <c r="D87" s="181" t="s">
        <v>410</v>
      </c>
      <c r="E87" s="187" t="s">
        <v>92</v>
      </c>
      <c r="F87" s="188">
        <v>319.95</v>
      </c>
      <c r="G87" s="186"/>
      <c r="H87" s="189">
        <f t="shared" si="8"/>
        <v>0</v>
      </c>
      <c r="I87" s="204" t="s">
        <v>249</v>
      </c>
      <c r="J87" s="204" t="s">
        <v>411</v>
      </c>
      <c r="K87" s="205" t="s">
        <v>95</v>
      </c>
      <c r="L87" s="201"/>
      <c r="M87" s="201"/>
      <c r="N87" s="201"/>
      <c r="O87" s="201"/>
      <c r="P87" s="201"/>
      <c r="Q87" s="201"/>
      <c r="R87" s="201"/>
      <c r="S87" s="201"/>
      <c r="T87" s="201"/>
      <c r="U87" s="201"/>
      <c r="V87" s="201"/>
      <c r="W87" s="201"/>
      <c r="X87" s="201"/>
      <c r="Y87" s="201"/>
      <c r="Z87" s="201"/>
    </row>
    <row r="88" s="132" customFormat="1" ht="143" outlineLevel="2" spans="1:26">
      <c r="A88" s="187" t="s">
        <v>412</v>
      </c>
      <c r="B88" s="185" t="s">
        <v>413</v>
      </c>
      <c r="C88" s="186" t="s">
        <v>414</v>
      </c>
      <c r="D88" s="181" t="s">
        <v>415</v>
      </c>
      <c r="E88" s="187" t="s">
        <v>92</v>
      </c>
      <c r="F88" s="188">
        <v>38.56</v>
      </c>
      <c r="G88" s="186"/>
      <c r="H88" s="189">
        <f t="shared" si="8"/>
        <v>0</v>
      </c>
      <c r="I88" s="204" t="s">
        <v>249</v>
      </c>
      <c r="J88" s="204" t="s">
        <v>411</v>
      </c>
      <c r="K88" s="205" t="s">
        <v>95</v>
      </c>
      <c r="L88" s="201"/>
      <c r="M88" s="201"/>
      <c r="N88" s="201"/>
      <c r="O88" s="201"/>
      <c r="P88" s="201"/>
      <c r="Q88" s="201"/>
      <c r="R88" s="201"/>
      <c r="S88" s="201"/>
      <c r="T88" s="201"/>
      <c r="U88" s="201"/>
      <c r="V88" s="201"/>
      <c r="W88" s="201"/>
      <c r="X88" s="201"/>
      <c r="Y88" s="201"/>
      <c r="Z88" s="201"/>
    </row>
    <row r="89" s="132" customFormat="1" ht="27" customHeight="1" outlineLevel="1" spans="1:26">
      <c r="A89" s="187" t="s">
        <v>416</v>
      </c>
      <c r="B89" s="195"/>
      <c r="C89" s="186" t="s">
        <v>122</v>
      </c>
      <c r="D89" s="181"/>
      <c r="E89" s="181"/>
      <c r="F89" s="192"/>
      <c r="G89" s="193"/>
      <c r="H89" s="173">
        <f>SUM(H90:H93)</f>
        <v>0</v>
      </c>
      <c r="I89" s="204"/>
      <c r="J89" s="204"/>
      <c r="K89" s="205"/>
      <c r="L89" s="201"/>
      <c r="M89" s="201"/>
      <c r="N89" s="201"/>
      <c r="O89" s="201"/>
      <c r="P89" s="201"/>
      <c r="Q89" s="201"/>
      <c r="R89" s="201"/>
      <c r="S89" s="201"/>
      <c r="T89" s="201"/>
      <c r="U89" s="201"/>
      <c r="V89" s="201"/>
      <c r="W89" s="201"/>
      <c r="X89" s="201"/>
      <c r="Y89" s="201"/>
      <c r="Z89" s="201"/>
    </row>
    <row r="90" s="132" customFormat="1" ht="91" outlineLevel="2" spans="1:26">
      <c r="A90" s="187" t="s">
        <v>417</v>
      </c>
      <c r="B90" s="185" t="s">
        <v>418</v>
      </c>
      <c r="C90" s="186" t="s">
        <v>125</v>
      </c>
      <c r="D90" s="181" t="s">
        <v>419</v>
      </c>
      <c r="E90" s="187" t="s">
        <v>92</v>
      </c>
      <c r="F90" s="188">
        <v>34.99</v>
      </c>
      <c r="G90" s="186"/>
      <c r="H90" s="189">
        <f t="shared" ref="H90:H93" si="9">ROUND(F90*G90,0)</f>
        <v>0</v>
      </c>
      <c r="I90" s="204" t="s">
        <v>127</v>
      </c>
      <c r="J90" s="208" t="s">
        <v>128</v>
      </c>
      <c r="K90" s="205" t="s">
        <v>95</v>
      </c>
      <c r="L90" s="201"/>
      <c r="M90" s="201"/>
      <c r="N90" s="201"/>
      <c r="O90" s="201"/>
      <c r="P90" s="201"/>
      <c r="Q90" s="201"/>
      <c r="R90" s="201"/>
      <c r="S90" s="201"/>
      <c r="T90" s="201"/>
      <c r="U90" s="201"/>
      <c r="V90" s="201"/>
      <c r="W90" s="201"/>
      <c r="X90" s="201"/>
      <c r="Y90" s="201"/>
      <c r="Z90" s="201"/>
    </row>
    <row r="91" s="132" customFormat="1" ht="91" outlineLevel="2" spans="1:26">
      <c r="A91" s="187" t="s">
        <v>420</v>
      </c>
      <c r="B91" s="185" t="s">
        <v>421</v>
      </c>
      <c r="C91" s="186" t="s">
        <v>131</v>
      </c>
      <c r="D91" s="181" t="s">
        <v>419</v>
      </c>
      <c r="E91" s="187" t="s">
        <v>92</v>
      </c>
      <c r="F91" s="188">
        <v>10.7</v>
      </c>
      <c r="G91" s="186"/>
      <c r="H91" s="189">
        <f t="shared" si="9"/>
        <v>0</v>
      </c>
      <c r="I91" s="204" t="s">
        <v>127</v>
      </c>
      <c r="J91" s="208" t="s">
        <v>128</v>
      </c>
      <c r="K91" s="205" t="s">
        <v>95</v>
      </c>
      <c r="L91" s="201"/>
      <c r="M91" s="201"/>
      <c r="N91" s="201"/>
      <c r="O91" s="201"/>
      <c r="P91" s="201"/>
      <c r="Q91" s="201"/>
      <c r="R91" s="201"/>
      <c r="S91" s="201"/>
      <c r="T91" s="201"/>
      <c r="U91" s="201"/>
      <c r="V91" s="201"/>
      <c r="W91" s="201"/>
      <c r="X91" s="201"/>
      <c r="Y91" s="201"/>
      <c r="Z91" s="201"/>
    </row>
    <row r="92" s="133" customFormat="1" ht="91" outlineLevel="2" spans="1:26">
      <c r="A92" s="187" t="s">
        <v>422</v>
      </c>
      <c r="B92" s="185" t="s">
        <v>423</v>
      </c>
      <c r="C92" s="186" t="s">
        <v>134</v>
      </c>
      <c r="D92" s="181" t="s">
        <v>419</v>
      </c>
      <c r="E92" s="187" t="s">
        <v>92</v>
      </c>
      <c r="F92" s="188">
        <v>5.22</v>
      </c>
      <c r="G92" s="186"/>
      <c r="H92" s="189">
        <f t="shared" si="9"/>
        <v>0</v>
      </c>
      <c r="I92" s="204" t="s">
        <v>127</v>
      </c>
      <c r="J92" s="208" t="s">
        <v>128</v>
      </c>
      <c r="K92" s="205" t="s">
        <v>95</v>
      </c>
      <c r="L92" s="202"/>
      <c r="M92" s="202"/>
      <c r="N92" s="202"/>
      <c r="O92" s="202"/>
      <c r="P92" s="202"/>
      <c r="Q92" s="202"/>
      <c r="R92" s="202"/>
      <c r="S92" s="202"/>
      <c r="T92" s="202"/>
      <c r="U92" s="202"/>
      <c r="V92" s="202"/>
      <c r="W92" s="202"/>
      <c r="X92" s="202"/>
      <c r="Y92" s="202"/>
      <c r="Z92" s="202"/>
    </row>
    <row r="93" s="132" customFormat="1" ht="72" outlineLevel="2" spans="1:26">
      <c r="A93" s="187" t="s">
        <v>424</v>
      </c>
      <c r="B93" s="185" t="s">
        <v>425</v>
      </c>
      <c r="C93" s="186" t="s">
        <v>141</v>
      </c>
      <c r="D93" s="181" t="s">
        <v>142</v>
      </c>
      <c r="E93" s="187" t="s">
        <v>143</v>
      </c>
      <c r="F93" s="188">
        <v>11.41</v>
      </c>
      <c r="G93" s="186"/>
      <c r="H93" s="189">
        <f t="shared" si="9"/>
        <v>0</v>
      </c>
      <c r="I93" s="209" t="s">
        <v>144</v>
      </c>
      <c r="J93" s="209" t="s">
        <v>145</v>
      </c>
      <c r="K93" s="205" t="s">
        <v>95</v>
      </c>
      <c r="L93" s="201"/>
      <c r="M93" s="201"/>
      <c r="N93" s="201"/>
      <c r="O93" s="201"/>
      <c r="P93" s="201"/>
      <c r="Q93" s="201"/>
      <c r="R93" s="201"/>
      <c r="S93" s="201"/>
      <c r="T93" s="201"/>
      <c r="U93" s="201"/>
      <c r="V93" s="201"/>
      <c r="W93" s="201"/>
      <c r="X93" s="201"/>
      <c r="Y93" s="201"/>
      <c r="Z93" s="201"/>
    </row>
    <row r="94" s="132" customFormat="1" ht="27" customHeight="1" outlineLevel="1" spans="1:26">
      <c r="A94" s="187" t="s">
        <v>426</v>
      </c>
      <c r="B94" s="195"/>
      <c r="C94" s="186" t="s">
        <v>158</v>
      </c>
      <c r="D94" s="181"/>
      <c r="E94" s="181"/>
      <c r="F94" s="192"/>
      <c r="G94" s="193"/>
      <c r="H94" s="173">
        <f>SUM(H95:H99)</f>
        <v>0</v>
      </c>
      <c r="I94" s="204"/>
      <c r="J94" s="204"/>
      <c r="K94" s="205"/>
      <c r="L94" s="201"/>
      <c r="M94" s="201"/>
      <c r="N94" s="201"/>
      <c r="O94" s="201"/>
      <c r="P94" s="201"/>
      <c r="Q94" s="201"/>
      <c r="R94" s="201"/>
      <c r="S94" s="201"/>
      <c r="T94" s="201"/>
      <c r="U94" s="201"/>
      <c r="V94" s="201"/>
      <c r="W94" s="201"/>
      <c r="X94" s="201"/>
      <c r="Y94" s="201"/>
      <c r="Z94" s="201"/>
    </row>
    <row r="95" s="132" customFormat="1" ht="117" outlineLevel="2" spans="1:26">
      <c r="A95" s="187" t="s">
        <v>427</v>
      </c>
      <c r="B95" s="185" t="s">
        <v>428</v>
      </c>
      <c r="C95" s="186" t="s">
        <v>161</v>
      </c>
      <c r="D95" s="181" t="s">
        <v>429</v>
      </c>
      <c r="E95" s="187" t="s">
        <v>103</v>
      </c>
      <c r="F95" s="188">
        <v>5.72</v>
      </c>
      <c r="G95" s="186"/>
      <c r="H95" s="189">
        <f t="shared" ref="H95:H99" si="10">ROUND(F95*G95,0)</f>
        <v>0</v>
      </c>
      <c r="I95" s="204" t="s">
        <v>163</v>
      </c>
      <c r="J95" s="205" t="s">
        <v>164</v>
      </c>
      <c r="K95" s="205" t="s">
        <v>95</v>
      </c>
      <c r="L95" s="201"/>
      <c r="M95" s="201"/>
      <c r="N95" s="201"/>
      <c r="O95" s="201"/>
      <c r="P95" s="201"/>
      <c r="Q95" s="201"/>
      <c r="R95" s="201"/>
      <c r="S95" s="201"/>
      <c r="T95" s="201"/>
      <c r="U95" s="201"/>
      <c r="V95" s="201"/>
      <c r="W95" s="201"/>
      <c r="X95" s="201"/>
      <c r="Y95" s="201"/>
      <c r="Z95" s="201"/>
    </row>
    <row r="96" s="132" customFormat="1" ht="130" outlineLevel="2" spans="1:26">
      <c r="A96" s="187" t="s">
        <v>430</v>
      </c>
      <c r="B96" s="185" t="s">
        <v>431</v>
      </c>
      <c r="C96" s="186" t="s">
        <v>178</v>
      </c>
      <c r="D96" s="181" t="s">
        <v>432</v>
      </c>
      <c r="E96" s="187" t="s">
        <v>103</v>
      </c>
      <c r="F96" s="188">
        <v>38.94</v>
      </c>
      <c r="G96" s="186"/>
      <c r="H96" s="189">
        <f t="shared" si="10"/>
        <v>0</v>
      </c>
      <c r="I96" s="204" t="s">
        <v>163</v>
      </c>
      <c r="J96" s="205" t="s">
        <v>164</v>
      </c>
      <c r="K96" s="205" t="s">
        <v>95</v>
      </c>
      <c r="L96" s="201"/>
      <c r="M96" s="201"/>
      <c r="N96" s="201"/>
      <c r="O96" s="201"/>
      <c r="P96" s="201"/>
      <c r="Q96" s="201"/>
      <c r="R96" s="201"/>
      <c r="S96" s="201"/>
      <c r="T96" s="201"/>
      <c r="U96" s="201"/>
      <c r="V96" s="201"/>
      <c r="W96" s="201"/>
      <c r="X96" s="201"/>
      <c r="Y96" s="201"/>
      <c r="Z96" s="201"/>
    </row>
    <row r="97" s="132" customFormat="1" ht="130" outlineLevel="2" spans="1:26">
      <c r="A97" s="187" t="s">
        <v>433</v>
      </c>
      <c r="B97" s="185" t="s">
        <v>434</v>
      </c>
      <c r="C97" s="186" t="s">
        <v>182</v>
      </c>
      <c r="D97" s="181" t="s">
        <v>435</v>
      </c>
      <c r="E97" s="187" t="s">
        <v>103</v>
      </c>
      <c r="F97" s="188">
        <v>21.25</v>
      </c>
      <c r="G97" s="186"/>
      <c r="H97" s="189">
        <f t="shared" si="10"/>
        <v>0</v>
      </c>
      <c r="I97" s="204" t="s">
        <v>163</v>
      </c>
      <c r="J97" s="205" t="s">
        <v>164</v>
      </c>
      <c r="K97" s="205" t="s">
        <v>95</v>
      </c>
      <c r="L97" s="201"/>
      <c r="M97" s="201"/>
      <c r="N97" s="201"/>
      <c r="O97" s="201"/>
      <c r="P97" s="201"/>
      <c r="Q97" s="201"/>
      <c r="R97" s="201"/>
      <c r="S97" s="201"/>
      <c r="T97" s="201"/>
      <c r="U97" s="201"/>
      <c r="V97" s="201"/>
      <c r="W97" s="201"/>
      <c r="X97" s="201"/>
      <c r="Y97" s="201"/>
      <c r="Z97" s="201"/>
    </row>
    <row r="98" s="132" customFormat="1" ht="130" outlineLevel="2" spans="1:26">
      <c r="A98" s="187" t="s">
        <v>436</v>
      </c>
      <c r="B98" s="185" t="s">
        <v>437</v>
      </c>
      <c r="C98" s="186" t="s">
        <v>186</v>
      </c>
      <c r="D98" s="181" t="s">
        <v>438</v>
      </c>
      <c r="E98" s="187" t="s">
        <v>103</v>
      </c>
      <c r="F98" s="188">
        <v>18.92</v>
      </c>
      <c r="G98" s="186"/>
      <c r="H98" s="189">
        <f t="shared" si="10"/>
        <v>0</v>
      </c>
      <c r="I98" s="204" t="s">
        <v>163</v>
      </c>
      <c r="J98" s="205" t="s">
        <v>164</v>
      </c>
      <c r="K98" s="205" t="s">
        <v>95</v>
      </c>
      <c r="L98" s="201"/>
      <c r="M98" s="201"/>
      <c r="N98" s="201"/>
      <c r="O98" s="201"/>
      <c r="P98" s="201"/>
      <c r="Q98" s="201"/>
      <c r="R98" s="201"/>
      <c r="S98" s="201"/>
      <c r="T98" s="201"/>
      <c r="U98" s="201"/>
      <c r="V98" s="201"/>
      <c r="W98" s="201"/>
      <c r="X98" s="201"/>
      <c r="Y98" s="201"/>
      <c r="Z98" s="201"/>
    </row>
    <row r="99" s="132" customFormat="1" ht="130" outlineLevel="2" spans="1:26">
      <c r="A99" s="187" t="s">
        <v>439</v>
      </c>
      <c r="B99" s="185" t="s">
        <v>440</v>
      </c>
      <c r="C99" s="186" t="s">
        <v>441</v>
      </c>
      <c r="D99" s="181" t="s">
        <v>442</v>
      </c>
      <c r="E99" s="187" t="s">
        <v>103</v>
      </c>
      <c r="F99" s="188">
        <v>63.75</v>
      </c>
      <c r="G99" s="186"/>
      <c r="H99" s="189">
        <f t="shared" si="10"/>
        <v>0</v>
      </c>
      <c r="I99" s="204" t="s">
        <v>163</v>
      </c>
      <c r="J99" s="205" t="s">
        <v>164</v>
      </c>
      <c r="K99" s="205" t="s">
        <v>95</v>
      </c>
      <c r="L99" s="201"/>
      <c r="M99" s="201"/>
      <c r="N99" s="201"/>
      <c r="O99" s="201"/>
      <c r="P99" s="201"/>
      <c r="Q99" s="201"/>
      <c r="R99" s="201"/>
      <c r="S99" s="201"/>
      <c r="T99" s="201"/>
      <c r="U99" s="201"/>
      <c r="V99" s="201"/>
      <c r="W99" s="201"/>
      <c r="X99" s="201"/>
      <c r="Y99" s="201"/>
      <c r="Z99" s="201"/>
    </row>
    <row r="100" s="132" customFormat="1" ht="27" customHeight="1" outlineLevel="1" spans="1:26">
      <c r="A100" s="187" t="s">
        <v>443</v>
      </c>
      <c r="B100" s="195"/>
      <c r="C100" s="186" t="s">
        <v>213</v>
      </c>
      <c r="D100" s="181"/>
      <c r="E100" s="181"/>
      <c r="F100" s="182"/>
      <c r="G100" s="183"/>
      <c r="H100" s="194">
        <f>SUM(H101:H107)</f>
        <v>0</v>
      </c>
      <c r="I100" s="204"/>
      <c r="J100" s="204"/>
      <c r="K100" s="205"/>
      <c r="L100" s="201"/>
      <c r="M100" s="201"/>
      <c r="N100" s="201"/>
      <c r="O100" s="201"/>
      <c r="P100" s="201"/>
      <c r="Q100" s="201"/>
      <c r="R100" s="201"/>
      <c r="S100" s="201"/>
      <c r="T100" s="201"/>
      <c r="U100" s="201"/>
      <c r="V100" s="201"/>
      <c r="W100" s="201"/>
      <c r="X100" s="201"/>
      <c r="Y100" s="201"/>
      <c r="Z100" s="201"/>
    </row>
    <row r="101" s="132" customFormat="1" ht="234" outlineLevel="2" spans="1:26">
      <c r="A101" s="187" t="s">
        <v>444</v>
      </c>
      <c r="B101" s="185" t="s">
        <v>445</v>
      </c>
      <c r="C101" s="186" t="s">
        <v>216</v>
      </c>
      <c r="D101" s="181" t="s">
        <v>446</v>
      </c>
      <c r="E101" s="187" t="s">
        <v>103</v>
      </c>
      <c r="F101" s="188">
        <v>385.09</v>
      </c>
      <c r="G101" s="186"/>
      <c r="H101" s="189">
        <f t="shared" ref="H101:H107" si="11">ROUND(F101*G101,0)</f>
        <v>0</v>
      </c>
      <c r="I101" s="204" t="s">
        <v>218</v>
      </c>
      <c r="J101" s="204" t="s">
        <v>219</v>
      </c>
      <c r="K101" s="205" t="s">
        <v>95</v>
      </c>
      <c r="L101" s="201"/>
      <c r="M101" s="201"/>
      <c r="N101" s="201"/>
      <c r="O101" s="201"/>
      <c r="P101" s="201"/>
      <c r="Q101" s="201"/>
      <c r="R101" s="201"/>
      <c r="S101" s="201"/>
      <c r="T101" s="201"/>
      <c r="U101" s="201"/>
      <c r="V101" s="201"/>
      <c r="W101" s="201"/>
      <c r="X101" s="201"/>
      <c r="Y101" s="201"/>
      <c r="Z101" s="201"/>
    </row>
    <row r="102" s="132" customFormat="1" ht="208" outlineLevel="2" spans="1:26">
      <c r="A102" s="187" t="s">
        <v>447</v>
      </c>
      <c r="B102" s="185" t="s">
        <v>448</v>
      </c>
      <c r="C102" s="186" t="s">
        <v>216</v>
      </c>
      <c r="D102" s="181" t="s">
        <v>449</v>
      </c>
      <c r="E102" s="187" t="s">
        <v>103</v>
      </c>
      <c r="F102" s="188">
        <v>664.03</v>
      </c>
      <c r="G102" s="186"/>
      <c r="H102" s="189">
        <f t="shared" si="11"/>
        <v>0</v>
      </c>
      <c r="I102" s="204" t="s">
        <v>218</v>
      </c>
      <c r="J102" s="204" t="s">
        <v>219</v>
      </c>
      <c r="K102" s="205" t="s">
        <v>95</v>
      </c>
      <c r="L102" s="201"/>
      <c r="M102" s="201"/>
      <c r="N102" s="201"/>
      <c r="O102" s="201"/>
      <c r="P102" s="201"/>
      <c r="Q102" s="201"/>
      <c r="R102" s="201"/>
      <c r="S102" s="201"/>
      <c r="T102" s="201"/>
      <c r="U102" s="201"/>
      <c r="V102" s="201"/>
      <c r="W102" s="201"/>
      <c r="X102" s="201"/>
      <c r="Y102" s="201"/>
      <c r="Z102" s="201"/>
    </row>
    <row r="103" s="132" customFormat="1" ht="221" outlineLevel="2" spans="1:26">
      <c r="A103" s="187" t="s">
        <v>450</v>
      </c>
      <c r="B103" s="185" t="s">
        <v>451</v>
      </c>
      <c r="C103" s="186" t="s">
        <v>216</v>
      </c>
      <c r="D103" s="181" t="s">
        <v>452</v>
      </c>
      <c r="E103" s="187" t="s">
        <v>103</v>
      </c>
      <c r="F103" s="188">
        <v>77.97</v>
      </c>
      <c r="G103" s="186"/>
      <c r="H103" s="189">
        <f t="shared" si="11"/>
        <v>0</v>
      </c>
      <c r="I103" s="204" t="s">
        <v>218</v>
      </c>
      <c r="J103" s="204" t="s">
        <v>219</v>
      </c>
      <c r="K103" s="205" t="s">
        <v>95</v>
      </c>
      <c r="L103" s="201"/>
      <c r="M103" s="201"/>
      <c r="N103" s="201"/>
      <c r="O103" s="201"/>
      <c r="P103" s="201"/>
      <c r="Q103" s="201"/>
      <c r="R103" s="201"/>
      <c r="S103" s="201"/>
      <c r="T103" s="201"/>
      <c r="U103" s="201"/>
      <c r="V103" s="201"/>
      <c r="W103" s="201"/>
      <c r="X103" s="201"/>
      <c r="Y103" s="201"/>
      <c r="Z103" s="201"/>
    </row>
    <row r="104" s="132" customFormat="1" ht="169" outlineLevel="2" spans="1:26">
      <c r="A104" s="187" t="s">
        <v>453</v>
      </c>
      <c r="B104" s="185" t="s">
        <v>454</v>
      </c>
      <c r="C104" s="186" t="s">
        <v>231</v>
      </c>
      <c r="D104" s="181" t="s">
        <v>455</v>
      </c>
      <c r="E104" s="187" t="s">
        <v>103</v>
      </c>
      <c r="F104" s="188">
        <v>65.51</v>
      </c>
      <c r="G104" s="186"/>
      <c r="H104" s="189">
        <f t="shared" si="11"/>
        <v>0</v>
      </c>
      <c r="I104" s="204" t="s">
        <v>233</v>
      </c>
      <c r="J104" s="204" t="s">
        <v>456</v>
      </c>
      <c r="K104" s="205" t="s">
        <v>95</v>
      </c>
      <c r="L104" s="201"/>
      <c r="M104" s="201"/>
      <c r="N104" s="201"/>
      <c r="O104" s="201"/>
      <c r="P104" s="201"/>
      <c r="Q104" s="201"/>
      <c r="R104" s="201"/>
      <c r="S104" s="201"/>
      <c r="T104" s="201"/>
      <c r="U104" s="201"/>
      <c r="V104" s="201"/>
      <c r="W104" s="201"/>
      <c r="X104" s="201"/>
      <c r="Y104" s="201"/>
      <c r="Z104" s="201"/>
    </row>
    <row r="105" s="132" customFormat="1" ht="260" outlineLevel="2" spans="1:26">
      <c r="A105" s="187" t="s">
        <v>457</v>
      </c>
      <c r="B105" s="185" t="s">
        <v>458</v>
      </c>
      <c r="C105" s="186" t="s">
        <v>231</v>
      </c>
      <c r="D105" s="181" t="s">
        <v>459</v>
      </c>
      <c r="E105" s="187" t="s">
        <v>103</v>
      </c>
      <c r="F105" s="188">
        <v>63.14</v>
      </c>
      <c r="G105" s="186"/>
      <c r="H105" s="189">
        <f t="shared" si="11"/>
        <v>0</v>
      </c>
      <c r="I105" s="204" t="s">
        <v>233</v>
      </c>
      <c r="J105" s="204" t="s">
        <v>456</v>
      </c>
      <c r="K105" s="205" t="s">
        <v>95</v>
      </c>
      <c r="L105" s="201"/>
      <c r="M105" s="201"/>
      <c r="N105" s="201"/>
      <c r="O105" s="201"/>
      <c r="P105" s="201"/>
      <c r="Q105" s="201"/>
      <c r="R105" s="201"/>
      <c r="S105" s="201"/>
      <c r="T105" s="201"/>
      <c r="U105" s="201"/>
      <c r="V105" s="201"/>
      <c r="W105" s="201"/>
      <c r="X105" s="201"/>
      <c r="Y105" s="201"/>
      <c r="Z105" s="201"/>
    </row>
    <row r="106" s="132" customFormat="1" ht="299" outlineLevel="2" spans="1:26">
      <c r="A106" s="187" t="s">
        <v>460</v>
      </c>
      <c r="B106" s="185" t="s">
        <v>461</v>
      </c>
      <c r="C106" s="186" t="s">
        <v>462</v>
      </c>
      <c r="D106" s="181" t="s">
        <v>463</v>
      </c>
      <c r="E106" s="187" t="s">
        <v>103</v>
      </c>
      <c r="F106" s="188">
        <v>5251.66</v>
      </c>
      <c r="G106" s="186"/>
      <c r="H106" s="189">
        <f t="shared" si="11"/>
        <v>0</v>
      </c>
      <c r="I106" s="204" t="s">
        <v>464</v>
      </c>
      <c r="J106" s="204" t="s">
        <v>465</v>
      </c>
      <c r="K106" s="205" t="s">
        <v>95</v>
      </c>
      <c r="L106" s="201"/>
      <c r="M106" s="201"/>
      <c r="N106" s="201"/>
      <c r="O106" s="201"/>
      <c r="P106" s="201"/>
      <c r="Q106" s="201"/>
      <c r="R106" s="201"/>
      <c r="S106" s="201"/>
      <c r="T106" s="201"/>
      <c r="U106" s="201"/>
      <c r="V106" s="201"/>
      <c r="W106" s="201"/>
      <c r="X106" s="201"/>
      <c r="Y106" s="201"/>
      <c r="Z106" s="201"/>
    </row>
    <row r="107" s="132" customFormat="1" ht="221" outlineLevel="2" spans="1:26">
      <c r="A107" s="187" t="s">
        <v>466</v>
      </c>
      <c r="B107" s="185" t="s">
        <v>467</v>
      </c>
      <c r="C107" s="186" t="s">
        <v>253</v>
      </c>
      <c r="D107" s="181" t="s">
        <v>468</v>
      </c>
      <c r="E107" s="187" t="s">
        <v>103</v>
      </c>
      <c r="F107" s="188">
        <v>110.51</v>
      </c>
      <c r="G107" s="186"/>
      <c r="H107" s="189">
        <f t="shared" si="11"/>
        <v>0</v>
      </c>
      <c r="I107" s="204" t="s">
        <v>255</v>
      </c>
      <c r="J107" s="204" t="s">
        <v>469</v>
      </c>
      <c r="K107" s="205" t="s">
        <v>95</v>
      </c>
      <c r="L107" s="201"/>
      <c r="M107" s="201"/>
      <c r="N107" s="201"/>
      <c r="O107" s="201"/>
      <c r="P107" s="201"/>
      <c r="Q107" s="201"/>
      <c r="R107" s="201"/>
      <c r="S107" s="201"/>
      <c r="T107" s="201"/>
      <c r="U107" s="201"/>
      <c r="V107" s="201"/>
      <c r="W107" s="201"/>
      <c r="X107" s="201"/>
      <c r="Y107" s="201"/>
      <c r="Z107" s="201"/>
    </row>
    <row r="108" s="132" customFormat="1" ht="27" customHeight="1" outlineLevel="1" spans="1:26">
      <c r="A108" s="187" t="s">
        <v>470</v>
      </c>
      <c r="B108" s="195"/>
      <c r="C108" s="186" t="s">
        <v>260</v>
      </c>
      <c r="D108" s="181"/>
      <c r="E108" s="181"/>
      <c r="F108" s="182"/>
      <c r="G108" s="186"/>
      <c r="H108" s="194">
        <f>SUM(H109:H111)</f>
        <v>0</v>
      </c>
      <c r="I108" s="204"/>
      <c r="J108" s="204"/>
      <c r="K108" s="205"/>
      <c r="L108" s="201"/>
      <c r="M108" s="201"/>
      <c r="N108" s="201"/>
      <c r="O108" s="201"/>
      <c r="P108" s="201"/>
      <c r="Q108" s="201"/>
      <c r="R108" s="201"/>
      <c r="S108" s="201"/>
      <c r="T108" s="201"/>
      <c r="U108" s="201"/>
      <c r="V108" s="201"/>
      <c r="W108" s="201"/>
      <c r="X108" s="201"/>
      <c r="Y108" s="201"/>
      <c r="Z108" s="201"/>
    </row>
    <row r="109" s="132" customFormat="1" ht="338" outlineLevel="2" spans="1:26">
      <c r="A109" s="187" t="s">
        <v>471</v>
      </c>
      <c r="B109" s="185" t="s">
        <v>472</v>
      </c>
      <c r="C109" s="186" t="s">
        <v>269</v>
      </c>
      <c r="D109" s="181" t="s">
        <v>473</v>
      </c>
      <c r="E109" s="187" t="s">
        <v>103</v>
      </c>
      <c r="F109" s="188">
        <v>8243.29</v>
      </c>
      <c r="G109" s="186"/>
      <c r="H109" s="189">
        <f t="shared" ref="H109:H111" si="12">ROUND(F109*G109,0)</f>
        <v>0</v>
      </c>
      <c r="I109" s="187" t="s">
        <v>474</v>
      </c>
      <c r="J109" s="204" t="s">
        <v>475</v>
      </c>
      <c r="K109" s="205" t="s">
        <v>95</v>
      </c>
      <c r="L109" s="201"/>
      <c r="M109" s="201"/>
      <c r="N109" s="201"/>
      <c r="O109" s="201"/>
      <c r="P109" s="201"/>
      <c r="Q109" s="201"/>
      <c r="R109" s="201"/>
      <c r="S109" s="201"/>
      <c r="T109" s="201"/>
      <c r="U109" s="201"/>
      <c r="V109" s="201"/>
      <c r="W109" s="201"/>
      <c r="X109" s="201"/>
      <c r="Y109" s="201"/>
      <c r="Z109" s="201"/>
    </row>
    <row r="110" s="132" customFormat="1" ht="195" outlineLevel="2" spans="1:26">
      <c r="A110" s="187" t="s">
        <v>476</v>
      </c>
      <c r="B110" s="185" t="s">
        <v>477</v>
      </c>
      <c r="C110" s="186" t="s">
        <v>282</v>
      </c>
      <c r="D110" s="181" t="s">
        <v>478</v>
      </c>
      <c r="E110" s="187" t="s">
        <v>103</v>
      </c>
      <c r="F110" s="188">
        <v>564.12</v>
      </c>
      <c r="G110" s="186"/>
      <c r="H110" s="189">
        <f t="shared" si="12"/>
        <v>0</v>
      </c>
      <c r="I110" s="206" t="s">
        <v>284</v>
      </c>
      <c r="J110" s="210" t="s">
        <v>285</v>
      </c>
      <c r="K110" s="205" t="s">
        <v>95</v>
      </c>
      <c r="L110" s="201"/>
      <c r="M110" s="201"/>
      <c r="N110" s="201"/>
      <c r="O110" s="201"/>
      <c r="P110" s="201"/>
      <c r="Q110" s="201"/>
      <c r="R110" s="201"/>
      <c r="S110" s="201"/>
      <c r="T110" s="201"/>
      <c r="U110" s="201"/>
      <c r="V110" s="201"/>
      <c r="W110" s="201"/>
      <c r="X110" s="201"/>
      <c r="Y110" s="201"/>
      <c r="Z110" s="201"/>
    </row>
    <row r="111" s="132" customFormat="1" ht="104" outlineLevel="2" spans="1:26">
      <c r="A111" s="187" t="s">
        <v>479</v>
      </c>
      <c r="B111" s="185" t="s">
        <v>480</v>
      </c>
      <c r="C111" s="186" t="s">
        <v>481</v>
      </c>
      <c r="D111" s="181" t="s">
        <v>482</v>
      </c>
      <c r="E111" s="187" t="s">
        <v>103</v>
      </c>
      <c r="F111" s="188">
        <v>646.34</v>
      </c>
      <c r="G111" s="186"/>
      <c r="H111" s="189">
        <f t="shared" si="12"/>
        <v>0</v>
      </c>
      <c r="I111" s="203" t="s">
        <v>265</v>
      </c>
      <c r="J111" s="204" t="s">
        <v>483</v>
      </c>
      <c r="K111" s="205" t="s">
        <v>95</v>
      </c>
      <c r="L111" s="201"/>
      <c r="M111" s="201"/>
      <c r="N111" s="201"/>
      <c r="O111" s="201"/>
      <c r="P111" s="201"/>
      <c r="Q111" s="201"/>
      <c r="R111" s="201"/>
      <c r="S111" s="201"/>
      <c r="T111" s="201"/>
      <c r="U111" s="201"/>
      <c r="V111" s="201"/>
      <c r="W111" s="201"/>
      <c r="X111" s="201"/>
      <c r="Y111" s="201"/>
      <c r="Z111" s="201"/>
    </row>
    <row r="112" s="132" customFormat="1" ht="27" customHeight="1" outlineLevel="1" spans="1:26">
      <c r="A112" s="187" t="s">
        <v>484</v>
      </c>
      <c r="B112" s="195"/>
      <c r="C112" s="186" t="s">
        <v>302</v>
      </c>
      <c r="D112" s="181"/>
      <c r="E112" s="181"/>
      <c r="F112" s="192"/>
      <c r="G112" s="186"/>
      <c r="H112" s="194">
        <f>SUM(H113:H115)</f>
        <v>0</v>
      </c>
      <c r="I112" s="203"/>
      <c r="J112" s="204"/>
      <c r="K112" s="205"/>
      <c r="L112" s="201"/>
      <c r="M112" s="201"/>
      <c r="N112" s="201"/>
      <c r="O112" s="201"/>
      <c r="P112" s="201"/>
      <c r="Q112" s="201"/>
      <c r="R112" s="201"/>
      <c r="S112" s="201"/>
      <c r="T112" s="201"/>
      <c r="U112" s="201"/>
      <c r="V112" s="201"/>
      <c r="W112" s="201"/>
      <c r="X112" s="201"/>
      <c r="Y112" s="201"/>
      <c r="Z112" s="201"/>
    </row>
    <row r="113" s="132" customFormat="1" ht="169" outlineLevel="2" spans="1:26">
      <c r="A113" s="187" t="s">
        <v>485</v>
      </c>
      <c r="B113" s="185" t="s">
        <v>486</v>
      </c>
      <c r="C113" s="186" t="s">
        <v>487</v>
      </c>
      <c r="D113" s="181" t="s">
        <v>488</v>
      </c>
      <c r="E113" s="187" t="s">
        <v>103</v>
      </c>
      <c r="F113" s="188">
        <v>479.09</v>
      </c>
      <c r="G113" s="186"/>
      <c r="H113" s="189">
        <f t="shared" ref="H113:H115" si="13">ROUND(F113*G113,0)</f>
        <v>0</v>
      </c>
      <c r="I113" s="187" t="s">
        <v>489</v>
      </c>
      <c r="J113" s="204" t="s">
        <v>490</v>
      </c>
      <c r="K113" s="205" t="s">
        <v>95</v>
      </c>
      <c r="L113" s="201"/>
      <c r="M113" s="201"/>
      <c r="N113" s="201"/>
      <c r="O113" s="201"/>
      <c r="P113" s="201"/>
      <c r="Q113" s="201"/>
      <c r="R113" s="201"/>
      <c r="S113" s="201"/>
      <c r="T113" s="201"/>
      <c r="U113" s="201"/>
      <c r="V113" s="201"/>
      <c r="W113" s="201"/>
      <c r="X113" s="201"/>
      <c r="Y113" s="201"/>
      <c r="Z113" s="201"/>
    </row>
    <row r="114" s="132" customFormat="1" ht="195" outlineLevel="2" spans="1:26">
      <c r="A114" s="187" t="s">
        <v>491</v>
      </c>
      <c r="B114" s="185" t="s">
        <v>492</v>
      </c>
      <c r="C114" s="186" t="s">
        <v>487</v>
      </c>
      <c r="D114" s="181" t="s">
        <v>493</v>
      </c>
      <c r="E114" s="187" t="s">
        <v>103</v>
      </c>
      <c r="F114" s="188">
        <v>89.57</v>
      </c>
      <c r="G114" s="186"/>
      <c r="H114" s="189">
        <f t="shared" si="13"/>
        <v>0</v>
      </c>
      <c r="I114" s="187" t="s">
        <v>489</v>
      </c>
      <c r="J114" s="204" t="s">
        <v>490</v>
      </c>
      <c r="K114" s="205" t="s">
        <v>95</v>
      </c>
      <c r="L114" s="201"/>
      <c r="M114" s="201"/>
      <c r="N114" s="201"/>
      <c r="O114" s="201"/>
      <c r="P114" s="201"/>
      <c r="Q114" s="201"/>
      <c r="R114" s="201"/>
      <c r="S114" s="201"/>
      <c r="T114" s="201"/>
      <c r="U114" s="201"/>
      <c r="V114" s="201"/>
      <c r="W114" s="201"/>
      <c r="X114" s="201"/>
      <c r="Y114" s="201"/>
      <c r="Z114" s="201"/>
    </row>
    <row r="115" s="132" customFormat="1" ht="208" outlineLevel="2" spans="1:26">
      <c r="A115" s="187" t="s">
        <v>494</v>
      </c>
      <c r="B115" s="185" t="s">
        <v>495</v>
      </c>
      <c r="C115" s="186" t="s">
        <v>487</v>
      </c>
      <c r="D115" s="181" t="s">
        <v>496</v>
      </c>
      <c r="E115" s="187" t="s">
        <v>103</v>
      </c>
      <c r="F115" s="188">
        <v>7152.94</v>
      </c>
      <c r="G115" s="186"/>
      <c r="H115" s="189">
        <f t="shared" si="13"/>
        <v>0</v>
      </c>
      <c r="I115" s="187" t="s">
        <v>489</v>
      </c>
      <c r="J115" s="204" t="s">
        <v>490</v>
      </c>
      <c r="K115" s="205" t="s">
        <v>95</v>
      </c>
      <c r="L115" s="201"/>
      <c r="M115" s="201"/>
      <c r="N115" s="201"/>
      <c r="O115" s="201"/>
      <c r="P115" s="201"/>
      <c r="Q115" s="201"/>
      <c r="R115" s="201"/>
      <c r="S115" s="201"/>
      <c r="T115" s="201"/>
      <c r="U115" s="201"/>
      <c r="V115" s="201"/>
      <c r="W115" s="201"/>
      <c r="X115" s="201"/>
      <c r="Y115" s="201"/>
      <c r="Z115" s="201"/>
    </row>
    <row r="116" s="132" customFormat="1" ht="27" customHeight="1" outlineLevel="1" spans="1:26">
      <c r="A116" s="187" t="s">
        <v>497</v>
      </c>
      <c r="B116" s="195"/>
      <c r="C116" s="186" t="s">
        <v>322</v>
      </c>
      <c r="D116" s="181"/>
      <c r="E116" s="181"/>
      <c r="F116" s="192"/>
      <c r="G116" s="186"/>
      <c r="H116" s="194">
        <f>SUM(H117:H120)</f>
        <v>0</v>
      </c>
      <c r="I116" s="203"/>
      <c r="J116" s="204"/>
      <c r="K116" s="205"/>
      <c r="L116" s="201"/>
      <c r="M116" s="201"/>
      <c r="N116" s="201"/>
      <c r="O116" s="201"/>
      <c r="P116" s="201"/>
      <c r="Q116" s="201"/>
      <c r="R116" s="201"/>
      <c r="S116" s="201"/>
      <c r="T116" s="201"/>
      <c r="U116" s="201"/>
      <c r="V116" s="201"/>
      <c r="W116" s="201"/>
      <c r="X116" s="201"/>
      <c r="Y116" s="201"/>
      <c r="Z116" s="201"/>
    </row>
    <row r="117" s="132" customFormat="1" ht="91" outlineLevel="2" spans="1:26">
      <c r="A117" s="187" t="s">
        <v>498</v>
      </c>
      <c r="B117" s="185" t="s">
        <v>499</v>
      </c>
      <c r="C117" s="186" t="s">
        <v>500</v>
      </c>
      <c r="D117" s="181" t="s">
        <v>501</v>
      </c>
      <c r="E117" s="187" t="s">
        <v>502</v>
      </c>
      <c r="F117" s="188">
        <v>60</v>
      </c>
      <c r="G117" s="186"/>
      <c r="H117" s="189">
        <f t="shared" ref="H117:H120" si="14">ROUND(F117*G117,0)</f>
        <v>0</v>
      </c>
      <c r="I117" s="187" t="s">
        <v>503</v>
      </c>
      <c r="J117" s="204" t="s">
        <v>504</v>
      </c>
      <c r="K117" s="205" t="s">
        <v>95</v>
      </c>
      <c r="L117" s="201"/>
      <c r="M117" s="201"/>
      <c r="N117" s="201"/>
      <c r="O117" s="201"/>
      <c r="P117" s="201"/>
      <c r="Q117" s="201"/>
      <c r="R117" s="201"/>
      <c r="S117" s="201"/>
      <c r="T117" s="201"/>
      <c r="U117" s="201"/>
      <c r="V117" s="201"/>
      <c r="W117" s="201"/>
      <c r="X117" s="201"/>
      <c r="Y117" s="201"/>
      <c r="Z117" s="201"/>
    </row>
    <row r="118" s="132" customFormat="1" ht="91" outlineLevel="2" spans="1:26">
      <c r="A118" s="187" t="s">
        <v>505</v>
      </c>
      <c r="B118" s="185" t="s">
        <v>506</v>
      </c>
      <c r="C118" s="186" t="s">
        <v>507</v>
      </c>
      <c r="D118" s="181" t="s">
        <v>501</v>
      </c>
      <c r="E118" s="187" t="s">
        <v>502</v>
      </c>
      <c r="F118" s="188">
        <v>20</v>
      </c>
      <c r="G118" s="186"/>
      <c r="H118" s="189">
        <f t="shared" si="14"/>
        <v>0</v>
      </c>
      <c r="I118" s="187" t="s">
        <v>503</v>
      </c>
      <c r="J118" s="204" t="s">
        <v>504</v>
      </c>
      <c r="K118" s="205" t="s">
        <v>95</v>
      </c>
      <c r="L118" s="201"/>
      <c r="M118" s="201"/>
      <c r="N118" s="201"/>
      <c r="O118" s="201"/>
      <c r="P118" s="201"/>
      <c r="Q118" s="201"/>
      <c r="R118" s="201"/>
      <c r="S118" s="201"/>
      <c r="T118" s="201"/>
      <c r="U118" s="201"/>
      <c r="V118" s="201"/>
      <c r="W118" s="201"/>
      <c r="X118" s="201"/>
      <c r="Y118" s="201"/>
      <c r="Z118" s="201"/>
    </row>
    <row r="119" s="132" customFormat="1" ht="91" outlineLevel="2" spans="1:26">
      <c r="A119" s="187" t="s">
        <v>508</v>
      </c>
      <c r="B119" s="185" t="s">
        <v>509</v>
      </c>
      <c r="C119" s="186" t="s">
        <v>510</v>
      </c>
      <c r="D119" s="181" t="s">
        <v>511</v>
      </c>
      <c r="E119" s="187" t="s">
        <v>502</v>
      </c>
      <c r="F119" s="188">
        <v>165</v>
      </c>
      <c r="G119" s="186"/>
      <c r="H119" s="189">
        <f t="shared" si="14"/>
        <v>0</v>
      </c>
      <c r="I119" s="187" t="s">
        <v>503</v>
      </c>
      <c r="J119" s="204" t="s">
        <v>504</v>
      </c>
      <c r="K119" s="205" t="s">
        <v>95</v>
      </c>
      <c r="L119" s="201"/>
      <c r="M119" s="201"/>
      <c r="N119" s="201"/>
      <c r="O119" s="201"/>
      <c r="P119" s="201"/>
      <c r="Q119" s="201"/>
      <c r="R119" s="201"/>
      <c r="S119" s="201"/>
      <c r="T119" s="201"/>
      <c r="U119" s="201"/>
      <c r="V119" s="201"/>
      <c r="W119" s="201"/>
      <c r="X119" s="201"/>
      <c r="Y119" s="201"/>
      <c r="Z119" s="201"/>
    </row>
    <row r="120" s="132" customFormat="1" ht="91" outlineLevel="2" spans="1:26">
      <c r="A120" s="187" t="s">
        <v>512</v>
      </c>
      <c r="B120" s="185" t="s">
        <v>513</v>
      </c>
      <c r="C120" s="186" t="s">
        <v>514</v>
      </c>
      <c r="D120" s="181" t="s">
        <v>515</v>
      </c>
      <c r="E120" s="211" t="s">
        <v>327</v>
      </c>
      <c r="F120" s="212">
        <v>1</v>
      </c>
      <c r="G120" s="186"/>
      <c r="H120" s="189">
        <f t="shared" si="14"/>
        <v>0</v>
      </c>
      <c r="I120" s="187" t="s">
        <v>328</v>
      </c>
      <c r="J120" s="187" t="s">
        <v>329</v>
      </c>
      <c r="K120" s="205" t="s">
        <v>95</v>
      </c>
      <c r="L120" s="201"/>
      <c r="M120" s="201"/>
      <c r="N120" s="201"/>
      <c r="O120" s="201"/>
      <c r="P120" s="201"/>
      <c r="Q120" s="201"/>
      <c r="R120" s="201"/>
      <c r="S120" s="201"/>
      <c r="T120" s="201"/>
      <c r="U120" s="201"/>
      <c r="V120" s="201"/>
      <c r="W120" s="201"/>
      <c r="X120" s="201"/>
      <c r="Y120" s="201"/>
      <c r="Z120" s="201"/>
    </row>
    <row r="121" s="132" customFormat="1" ht="27" customHeight="1" outlineLevel="1" spans="1:26">
      <c r="A121" s="187" t="s">
        <v>516</v>
      </c>
      <c r="B121" s="195"/>
      <c r="C121" s="186" t="s">
        <v>359</v>
      </c>
      <c r="D121" s="181"/>
      <c r="E121" s="181"/>
      <c r="F121" s="192"/>
      <c r="G121" s="193"/>
      <c r="H121" s="194">
        <f>SUM(H122:H123)</f>
        <v>0</v>
      </c>
      <c r="I121" s="203"/>
      <c r="J121" s="204"/>
      <c r="K121" s="205"/>
      <c r="L121" s="201"/>
      <c r="M121" s="201"/>
      <c r="N121" s="201"/>
      <c r="O121" s="201"/>
      <c r="P121" s="201"/>
      <c r="Q121" s="201"/>
      <c r="R121" s="201"/>
      <c r="S121" s="201"/>
      <c r="T121" s="201"/>
      <c r="U121" s="201"/>
      <c r="V121" s="201"/>
      <c r="W121" s="201"/>
      <c r="X121" s="201"/>
      <c r="Y121" s="201"/>
      <c r="Z121" s="201"/>
    </row>
    <row r="122" s="132" customFormat="1" ht="78" outlineLevel="2" spans="1:26">
      <c r="A122" s="187" t="s">
        <v>517</v>
      </c>
      <c r="B122" s="185" t="s">
        <v>518</v>
      </c>
      <c r="C122" s="186" t="s">
        <v>374</v>
      </c>
      <c r="D122" s="181" t="s">
        <v>519</v>
      </c>
      <c r="E122" s="187" t="s">
        <v>336</v>
      </c>
      <c r="F122" s="188">
        <v>53.75</v>
      </c>
      <c r="G122" s="186"/>
      <c r="H122" s="189">
        <f t="shared" ref="H122:H125" si="15">ROUND(F122*G122,0)</f>
        <v>0</v>
      </c>
      <c r="I122" s="187" t="s">
        <v>376</v>
      </c>
      <c r="J122" s="204" t="s">
        <v>377</v>
      </c>
      <c r="K122" s="205" t="s">
        <v>95</v>
      </c>
      <c r="L122" s="201"/>
      <c r="M122" s="201"/>
      <c r="N122" s="201"/>
      <c r="O122" s="201"/>
      <c r="P122" s="201"/>
      <c r="Q122" s="201"/>
      <c r="R122" s="201"/>
      <c r="S122" s="201"/>
      <c r="T122" s="201"/>
      <c r="U122" s="201"/>
      <c r="V122" s="201"/>
      <c r="W122" s="201"/>
      <c r="X122" s="201"/>
      <c r="Y122" s="201"/>
      <c r="Z122" s="201"/>
    </row>
    <row r="123" s="132" customFormat="1" ht="78" outlineLevel="2" spans="1:26">
      <c r="A123" s="187" t="s">
        <v>520</v>
      </c>
      <c r="B123" s="185" t="s">
        <v>521</v>
      </c>
      <c r="C123" s="186" t="s">
        <v>522</v>
      </c>
      <c r="D123" s="181" t="s">
        <v>523</v>
      </c>
      <c r="E123" s="187" t="s">
        <v>336</v>
      </c>
      <c r="F123" s="188">
        <v>247.27</v>
      </c>
      <c r="G123" s="186"/>
      <c r="H123" s="189">
        <f t="shared" si="15"/>
        <v>0</v>
      </c>
      <c r="I123" s="203" t="s">
        <v>524</v>
      </c>
      <c r="J123" s="204" t="s">
        <v>525</v>
      </c>
      <c r="K123" s="205" t="s">
        <v>95</v>
      </c>
      <c r="L123" s="201"/>
      <c r="M123" s="201"/>
      <c r="N123" s="201"/>
      <c r="O123" s="201"/>
      <c r="P123" s="201"/>
      <c r="Q123" s="201"/>
      <c r="R123" s="201"/>
      <c r="S123" s="201"/>
      <c r="T123" s="201"/>
      <c r="U123" s="201"/>
      <c r="V123" s="201"/>
      <c r="W123" s="201"/>
      <c r="X123" s="201"/>
      <c r="Y123" s="201"/>
      <c r="Z123" s="201"/>
    </row>
    <row r="124" s="133" customFormat="1" ht="27" customHeight="1" outlineLevel="1" spans="1:26">
      <c r="A124" s="197" t="s">
        <v>526</v>
      </c>
      <c r="B124" s="43"/>
      <c r="C124" s="186" t="s">
        <v>395</v>
      </c>
      <c r="D124" s="175"/>
      <c r="E124" s="176"/>
      <c r="F124" s="177"/>
      <c r="G124" s="178"/>
      <c r="H124" s="173">
        <f>SUM(H125)</f>
        <v>0</v>
      </c>
      <c r="I124" s="200"/>
      <c r="J124" s="200"/>
      <c r="K124" s="163"/>
      <c r="L124" s="202"/>
      <c r="M124" s="202"/>
      <c r="N124" s="202"/>
      <c r="O124" s="202"/>
      <c r="P124" s="202"/>
      <c r="Q124" s="202"/>
      <c r="R124" s="202"/>
      <c r="S124" s="202"/>
      <c r="T124" s="202"/>
      <c r="U124" s="202"/>
      <c r="V124" s="202"/>
      <c r="W124" s="202"/>
      <c r="X124" s="202"/>
      <c r="Y124" s="202"/>
      <c r="Z124" s="202"/>
    </row>
    <row r="125" s="133" customFormat="1" ht="78" outlineLevel="2" spans="1:26">
      <c r="A125" s="197" t="s">
        <v>527</v>
      </c>
      <c r="B125" s="185" t="s">
        <v>528</v>
      </c>
      <c r="C125" s="219" t="s">
        <v>398</v>
      </c>
      <c r="D125" s="220" t="s">
        <v>399</v>
      </c>
      <c r="E125" s="221" t="s">
        <v>327</v>
      </c>
      <c r="F125" s="222">
        <v>1</v>
      </c>
      <c r="G125" s="223"/>
      <c r="H125" s="189">
        <f t="shared" si="15"/>
        <v>0</v>
      </c>
      <c r="I125" s="204" t="s">
        <v>400</v>
      </c>
      <c r="J125" s="204" t="s">
        <v>401</v>
      </c>
      <c r="K125" s="205" t="s">
        <v>95</v>
      </c>
      <c r="L125" s="202"/>
      <c r="M125" s="202"/>
      <c r="N125" s="202"/>
      <c r="O125" s="202"/>
      <c r="P125" s="202"/>
      <c r="Q125" s="202"/>
      <c r="R125" s="202"/>
      <c r="S125" s="202"/>
      <c r="T125" s="202"/>
      <c r="U125" s="202"/>
      <c r="V125" s="202"/>
      <c r="W125" s="202"/>
      <c r="X125" s="202"/>
      <c r="Y125" s="202"/>
      <c r="Z125" s="202"/>
    </row>
    <row r="126" s="133" customFormat="1" ht="27" customHeight="1" spans="1:26">
      <c r="A126" s="174" t="s">
        <v>529</v>
      </c>
      <c r="B126" s="43"/>
      <c r="C126" s="224" t="s">
        <v>17</v>
      </c>
      <c r="D126" s="175"/>
      <c r="E126" s="176"/>
      <c r="F126" s="177"/>
      <c r="G126" s="178"/>
      <c r="H126" s="173">
        <f>SUM(H127:H149)</f>
        <v>0</v>
      </c>
      <c r="I126" s="200"/>
      <c r="J126" s="200"/>
      <c r="K126" s="163"/>
      <c r="L126" s="202"/>
      <c r="M126" s="202"/>
      <c r="N126" s="202"/>
      <c r="O126" s="202"/>
      <c r="P126" s="202"/>
      <c r="Q126" s="202"/>
      <c r="R126" s="202"/>
      <c r="S126" s="202"/>
      <c r="T126" s="202"/>
      <c r="U126" s="202"/>
      <c r="V126" s="202"/>
      <c r="W126" s="202"/>
      <c r="X126" s="202"/>
      <c r="Y126" s="202"/>
      <c r="Z126" s="202"/>
    </row>
    <row r="127" s="132" customFormat="1" ht="143" outlineLevel="1" spans="1:26">
      <c r="A127" s="197" t="s">
        <v>530</v>
      </c>
      <c r="B127" s="185" t="s">
        <v>531</v>
      </c>
      <c r="C127" s="186" t="s">
        <v>532</v>
      </c>
      <c r="D127" s="181" t="s">
        <v>533</v>
      </c>
      <c r="E127" s="187" t="s">
        <v>103</v>
      </c>
      <c r="F127" s="188">
        <v>793</v>
      </c>
      <c r="G127" s="186"/>
      <c r="H127" s="189">
        <f t="shared" ref="H127:H149" si="16">ROUND(F127*G127,0)</f>
        <v>0</v>
      </c>
      <c r="I127" s="203" t="s">
        <v>265</v>
      </c>
      <c r="J127" s="204" t="s">
        <v>534</v>
      </c>
      <c r="K127" s="205" t="s">
        <v>95</v>
      </c>
      <c r="L127" s="201"/>
      <c r="M127" s="201"/>
      <c r="N127" s="201"/>
      <c r="O127" s="201"/>
      <c r="P127" s="201"/>
      <c r="Q127" s="201"/>
      <c r="R127" s="201"/>
      <c r="S127" s="201"/>
      <c r="T127" s="201"/>
      <c r="U127" s="201"/>
      <c r="V127" s="201"/>
      <c r="W127" s="201"/>
      <c r="X127" s="201"/>
      <c r="Y127" s="201"/>
      <c r="Z127" s="201"/>
    </row>
    <row r="128" s="132" customFormat="1" ht="104" outlineLevel="1" spans="1:26">
      <c r="A128" s="197" t="s">
        <v>535</v>
      </c>
      <c r="B128" s="185" t="s">
        <v>536</v>
      </c>
      <c r="C128" s="186" t="s">
        <v>537</v>
      </c>
      <c r="D128" s="181" t="s">
        <v>538</v>
      </c>
      <c r="E128" s="187" t="s">
        <v>103</v>
      </c>
      <c r="F128" s="188">
        <v>137</v>
      </c>
      <c r="G128" s="186"/>
      <c r="H128" s="189">
        <f t="shared" si="16"/>
        <v>0</v>
      </c>
      <c r="I128" s="187" t="s">
        <v>539</v>
      </c>
      <c r="J128" s="204" t="s">
        <v>540</v>
      </c>
      <c r="K128" s="205" t="s">
        <v>95</v>
      </c>
      <c r="L128" s="201"/>
      <c r="M128" s="201"/>
      <c r="N128" s="201"/>
      <c r="O128" s="201"/>
      <c r="P128" s="201"/>
      <c r="Q128" s="201"/>
      <c r="R128" s="201"/>
      <c r="S128" s="201"/>
      <c r="T128" s="201"/>
      <c r="U128" s="201"/>
      <c r="V128" s="201"/>
      <c r="W128" s="201"/>
      <c r="X128" s="201"/>
      <c r="Y128" s="201"/>
      <c r="Z128" s="201"/>
    </row>
    <row r="129" s="132" customFormat="1" ht="117" outlineLevel="1" spans="1:26">
      <c r="A129" s="197" t="s">
        <v>541</v>
      </c>
      <c r="B129" s="185" t="s">
        <v>542</v>
      </c>
      <c r="C129" s="186" t="s">
        <v>543</v>
      </c>
      <c r="D129" s="181" t="s">
        <v>544</v>
      </c>
      <c r="E129" s="187" t="s">
        <v>103</v>
      </c>
      <c r="F129" s="188">
        <v>1357</v>
      </c>
      <c r="G129" s="186"/>
      <c r="H129" s="189">
        <f t="shared" si="16"/>
        <v>0</v>
      </c>
      <c r="I129" s="187" t="s">
        <v>539</v>
      </c>
      <c r="J129" s="204" t="s">
        <v>545</v>
      </c>
      <c r="K129" s="205" t="s">
        <v>95</v>
      </c>
      <c r="L129" s="201"/>
      <c r="M129" s="201"/>
      <c r="N129" s="201"/>
      <c r="O129" s="201"/>
      <c r="P129" s="201"/>
      <c r="Q129" s="201"/>
      <c r="R129" s="201"/>
      <c r="S129" s="201"/>
      <c r="T129" s="201"/>
      <c r="U129" s="201"/>
      <c r="V129" s="201"/>
      <c r="W129" s="201"/>
      <c r="X129" s="201"/>
      <c r="Y129" s="201"/>
      <c r="Z129" s="201"/>
    </row>
    <row r="130" s="132" customFormat="1" ht="65" outlineLevel="1" spans="1:26">
      <c r="A130" s="197" t="s">
        <v>546</v>
      </c>
      <c r="B130" s="185" t="s">
        <v>547</v>
      </c>
      <c r="C130" s="186" t="s">
        <v>548</v>
      </c>
      <c r="D130" s="181" t="s">
        <v>549</v>
      </c>
      <c r="E130" s="187" t="s">
        <v>336</v>
      </c>
      <c r="F130" s="188">
        <v>1160</v>
      </c>
      <c r="G130" s="186"/>
      <c r="H130" s="189">
        <f t="shared" si="16"/>
        <v>0</v>
      </c>
      <c r="I130" s="203" t="s">
        <v>524</v>
      </c>
      <c r="J130" s="204" t="s">
        <v>550</v>
      </c>
      <c r="K130" s="205" t="s">
        <v>95</v>
      </c>
      <c r="L130" s="201"/>
      <c r="M130" s="201"/>
      <c r="N130" s="201"/>
      <c r="O130" s="201"/>
      <c r="P130" s="201"/>
      <c r="Q130" s="201"/>
      <c r="R130" s="201"/>
      <c r="S130" s="201"/>
      <c r="T130" s="201"/>
      <c r="U130" s="201"/>
      <c r="V130" s="201"/>
      <c r="W130" s="201"/>
      <c r="X130" s="201"/>
      <c r="Y130" s="201"/>
      <c r="Z130" s="201"/>
    </row>
    <row r="131" s="132" customFormat="1" ht="117" outlineLevel="1" spans="1:26">
      <c r="A131" s="197" t="s">
        <v>551</v>
      </c>
      <c r="B131" s="185" t="s">
        <v>552</v>
      </c>
      <c r="C131" s="186" t="s">
        <v>553</v>
      </c>
      <c r="D131" s="181" t="s">
        <v>554</v>
      </c>
      <c r="E131" s="187" t="s">
        <v>103</v>
      </c>
      <c r="F131" s="188">
        <v>109</v>
      </c>
      <c r="G131" s="186"/>
      <c r="H131" s="189">
        <f t="shared" si="16"/>
        <v>0</v>
      </c>
      <c r="I131" s="203" t="s">
        <v>265</v>
      </c>
      <c r="J131" s="204" t="s">
        <v>555</v>
      </c>
      <c r="K131" s="205" t="s">
        <v>95</v>
      </c>
      <c r="L131" s="201"/>
      <c r="M131" s="201"/>
      <c r="N131" s="201"/>
      <c r="O131" s="201"/>
      <c r="P131" s="201"/>
      <c r="Q131" s="201"/>
      <c r="R131" s="201"/>
      <c r="S131" s="201"/>
      <c r="T131" s="201"/>
      <c r="U131" s="201"/>
      <c r="V131" s="201"/>
      <c r="W131" s="201"/>
      <c r="X131" s="201"/>
      <c r="Y131" s="201"/>
      <c r="Z131" s="201"/>
    </row>
    <row r="132" s="132" customFormat="1" ht="117" outlineLevel="1" spans="1:26">
      <c r="A132" s="197" t="s">
        <v>556</v>
      </c>
      <c r="B132" s="185" t="s">
        <v>557</v>
      </c>
      <c r="C132" s="186" t="s">
        <v>558</v>
      </c>
      <c r="D132" s="181" t="s">
        <v>559</v>
      </c>
      <c r="E132" s="187" t="s">
        <v>103</v>
      </c>
      <c r="F132" s="188">
        <v>89</v>
      </c>
      <c r="G132" s="186"/>
      <c r="H132" s="189">
        <f t="shared" si="16"/>
        <v>0</v>
      </c>
      <c r="I132" s="203" t="s">
        <v>265</v>
      </c>
      <c r="J132" s="204" t="s">
        <v>560</v>
      </c>
      <c r="K132" s="205" t="s">
        <v>95</v>
      </c>
      <c r="L132" s="201"/>
      <c r="M132" s="201"/>
      <c r="N132" s="201"/>
      <c r="O132" s="201"/>
      <c r="P132" s="201"/>
      <c r="Q132" s="201"/>
      <c r="R132" s="201"/>
      <c r="S132" s="201"/>
      <c r="T132" s="201"/>
      <c r="U132" s="201"/>
      <c r="V132" s="201"/>
      <c r="W132" s="201"/>
      <c r="X132" s="201"/>
      <c r="Y132" s="201"/>
      <c r="Z132" s="201"/>
    </row>
    <row r="133" s="132" customFormat="1" ht="65" outlineLevel="1" spans="1:26">
      <c r="A133" s="197" t="s">
        <v>561</v>
      </c>
      <c r="B133" s="185" t="s">
        <v>562</v>
      </c>
      <c r="C133" s="186" t="s">
        <v>563</v>
      </c>
      <c r="D133" s="181" t="s">
        <v>564</v>
      </c>
      <c r="E133" s="187" t="s">
        <v>103</v>
      </c>
      <c r="F133" s="188">
        <v>118</v>
      </c>
      <c r="G133" s="186"/>
      <c r="H133" s="189">
        <f t="shared" si="16"/>
        <v>0</v>
      </c>
      <c r="I133" s="203" t="s">
        <v>265</v>
      </c>
      <c r="J133" s="204" t="s">
        <v>565</v>
      </c>
      <c r="K133" s="205" t="s">
        <v>95</v>
      </c>
      <c r="L133" s="201"/>
      <c r="M133" s="201"/>
      <c r="N133" s="201"/>
      <c r="O133" s="201"/>
      <c r="P133" s="201"/>
      <c r="Q133" s="201"/>
      <c r="R133" s="201"/>
      <c r="S133" s="201"/>
      <c r="T133" s="201"/>
      <c r="U133" s="201"/>
      <c r="V133" s="201"/>
      <c r="W133" s="201"/>
      <c r="X133" s="201"/>
      <c r="Y133" s="201"/>
      <c r="Z133" s="201"/>
    </row>
    <row r="134" s="132" customFormat="1" ht="52" outlineLevel="1" spans="1:26">
      <c r="A134" s="197" t="s">
        <v>566</v>
      </c>
      <c r="B134" s="185" t="s">
        <v>567</v>
      </c>
      <c r="C134" s="186" t="s">
        <v>568</v>
      </c>
      <c r="D134" s="181" t="s">
        <v>569</v>
      </c>
      <c r="E134" s="187" t="s">
        <v>336</v>
      </c>
      <c r="F134" s="188">
        <v>29</v>
      </c>
      <c r="G134" s="186"/>
      <c r="H134" s="189">
        <f t="shared" si="16"/>
        <v>0</v>
      </c>
      <c r="I134" s="203" t="s">
        <v>570</v>
      </c>
      <c r="J134" s="204" t="s">
        <v>571</v>
      </c>
      <c r="K134" s="205" t="s">
        <v>95</v>
      </c>
      <c r="L134" s="201"/>
      <c r="M134" s="201"/>
      <c r="N134" s="201"/>
      <c r="O134" s="201"/>
      <c r="P134" s="201"/>
      <c r="Q134" s="201"/>
      <c r="R134" s="201"/>
      <c r="S134" s="201"/>
      <c r="T134" s="201"/>
      <c r="U134" s="201"/>
      <c r="V134" s="201"/>
      <c r="W134" s="201"/>
      <c r="X134" s="201"/>
      <c r="Y134" s="201"/>
      <c r="Z134" s="201"/>
    </row>
    <row r="135" s="132" customFormat="1" ht="52" outlineLevel="1" spans="1:26">
      <c r="A135" s="197" t="s">
        <v>572</v>
      </c>
      <c r="B135" s="185" t="s">
        <v>573</v>
      </c>
      <c r="C135" s="186" t="s">
        <v>574</v>
      </c>
      <c r="D135" s="181" t="s">
        <v>575</v>
      </c>
      <c r="E135" s="187" t="s">
        <v>502</v>
      </c>
      <c r="F135" s="188">
        <v>8</v>
      </c>
      <c r="G135" s="186"/>
      <c r="H135" s="189">
        <f t="shared" si="16"/>
        <v>0</v>
      </c>
      <c r="I135" s="203" t="s">
        <v>337</v>
      </c>
      <c r="J135" s="204" t="s">
        <v>576</v>
      </c>
      <c r="K135" s="205" t="s">
        <v>95</v>
      </c>
      <c r="L135" s="201"/>
      <c r="M135" s="201"/>
      <c r="N135" s="201"/>
      <c r="O135" s="201"/>
      <c r="P135" s="201"/>
      <c r="Q135" s="201"/>
      <c r="R135" s="201"/>
      <c r="S135" s="201"/>
      <c r="T135" s="201"/>
      <c r="U135" s="201"/>
      <c r="V135" s="201"/>
      <c r="W135" s="201"/>
      <c r="X135" s="201"/>
      <c r="Y135" s="201"/>
      <c r="Z135" s="201"/>
    </row>
    <row r="136" s="132" customFormat="1" ht="104" outlineLevel="1" spans="1:26">
      <c r="A136" s="197" t="s">
        <v>577</v>
      </c>
      <c r="B136" s="185" t="s">
        <v>578</v>
      </c>
      <c r="C136" s="186" t="s">
        <v>579</v>
      </c>
      <c r="D136" s="181" t="s">
        <v>580</v>
      </c>
      <c r="E136" s="187" t="s">
        <v>581</v>
      </c>
      <c r="F136" s="188">
        <v>10</v>
      </c>
      <c r="G136" s="186"/>
      <c r="H136" s="189">
        <f t="shared" si="16"/>
        <v>0</v>
      </c>
      <c r="I136" s="203" t="s">
        <v>337</v>
      </c>
      <c r="J136" s="204" t="s">
        <v>582</v>
      </c>
      <c r="K136" s="205" t="s">
        <v>95</v>
      </c>
      <c r="L136" s="201"/>
      <c r="M136" s="201"/>
      <c r="N136" s="201"/>
      <c r="O136" s="201"/>
      <c r="P136" s="201"/>
      <c r="Q136" s="201"/>
      <c r="R136" s="201"/>
      <c r="S136" s="201"/>
      <c r="T136" s="201"/>
      <c r="U136" s="201"/>
      <c r="V136" s="201"/>
      <c r="W136" s="201"/>
      <c r="X136" s="201"/>
      <c r="Y136" s="201"/>
      <c r="Z136" s="201"/>
    </row>
    <row r="137" s="132" customFormat="1" ht="104" outlineLevel="1" spans="1:26">
      <c r="A137" s="197" t="s">
        <v>583</v>
      </c>
      <c r="B137" s="185" t="s">
        <v>584</v>
      </c>
      <c r="C137" s="186" t="s">
        <v>585</v>
      </c>
      <c r="D137" s="181" t="s">
        <v>586</v>
      </c>
      <c r="E137" s="187" t="s">
        <v>581</v>
      </c>
      <c r="F137" s="188">
        <v>8</v>
      </c>
      <c r="G137" s="186"/>
      <c r="H137" s="189">
        <f t="shared" si="16"/>
        <v>0</v>
      </c>
      <c r="I137" s="203" t="s">
        <v>337</v>
      </c>
      <c r="J137" s="204" t="s">
        <v>582</v>
      </c>
      <c r="K137" s="205" t="s">
        <v>95</v>
      </c>
      <c r="L137" s="201"/>
      <c r="M137" s="201"/>
      <c r="N137" s="201"/>
      <c r="O137" s="201"/>
      <c r="P137" s="201"/>
      <c r="Q137" s="201"/>
      <c r="R137" s="201"/>
      <c r="S137" s="201"/>
      <c r="T137" s="201"/>
      <c r="U137" s="201"/>
      <c r="V137" s="201"/>
      <c r="W137" s="201"/>
      <c r="X137" s="201"/>
      <c r="Y137" s="201"/>
      <c r="Z137" s="201"/>
    </row>
    <row r="138" s="132" customFormat="1" ht="104" outlineLevel="1" spans="1:26">
      <c r="A138" s="197" t="s">
        <v>587</v>
      </c>
      <c r="B138" s="185" t="s">
        <v>588</v>
      </c>
      <c r="C138" s="186" t="s">
        <v>589</v>
      </c>
      <c r="D138" s="181" t="s">
        <v>590</v>
      </c>
      <c r="E138" s="187" t="s">
        <v>581</v>
      </c>
      <c r="F138" s="188">
        <v>21</v>
      </c>
      <c r="G138" s="186"/>
      <c r="H138" s="189">
        <f t="shared" si="16"/>
        <v>0</v>
      </c>
      <c r="I138" s="203" t="s">
        <v>337</v>
      </c>
      <c r="J138" s="204" t="s">
        <v>582</v>
      </c>
      <c r="K138" s="205" t="s">
        <v>95</v>
      </c>
      <c r="L138" s="201"/>
      <c r="M138" s="201"/>
      <c r="N138" s="201"/>
      <c r="O138" s="201"/>
      <c r="P138" s="201"/>
      <c r="Q138" s="201"/>
      <c r="R138" s="201"/>
      <c r="S138" s="201"/>
      <c r="T138" s="201"/>
      <c r="U138" s="201"/>
      <c r="V138" s="201"/>
      <c r="W138" s="201"/>
      <c r="X138" s="201"/>
      <c r="Y138" s="201"/>
      <c r="Z138" s="201"/>
    </row>
    <row r="139" s="132" customFormat="1" ht="104" outlineLevel="1" spans="1:26">
      <c r="A139" s="197" t="s">
        <v>591</v>
      </c>
      <c r="B139" s="185" t="s">
        <v>592</v>
      </c>
      <c r="C139" s="186" t="s">
        <v>593</v>
      </c>
      <c r="D139" s="181" t="s">
        <v>594</v>
      </c>
      <c r="E139" s="187" t="s">
        <v>581</v>
      </c>
      <c r="F139" s="188">
        <v>3</v>
      </c>
      <c r="G139" s="186"/>
      <c r="H139" s="189">
        <f t="shared" si="16"/>
        <v>0</v>
      </c>
      <c r="I139" s="203" t="s">
        <v>337</v>
      </c>
      <c r="J139" s="204" t="s">
        <v>582</v>
      </c>
      <c r="K139" s="205" t="s">
        <v>95</v>
      </c>
      <c r="L139" s="201"/>
      <c r="M139" s="201"/>
      <c r="N139" s="201"/>
      <c r="O139" s="201"/>
      <c r="P139" s="201"/>
      <c r="Q139" s="201"/>
      <c r="R139" s="201"/>
      <c r="S139" s="201"/>
      <c r="T139" s="201"/>
      <c r="U139" s="201"/>
      <c r="V139" s="201"/>
      <c r="W139" s="201"/>
      <c r="X139" s="201"/>
      <c r="Y139" s="201"/>
      <c r="Z139" s="201"/>
    </row>
    <row r="140" s="132" customFormat="1" ht="91" outlineLevel="1" spans="1:26">
      <c r="A140" s="197" t="s">
        <v>595</v>
      </c>
      <c r="B140" s="185" t="s">
        <v>596</v>
      </c>
      <c r="C140" s="186" t="s">
        <v>597</v>
      </c>
      <c r="D140" s="181" t="s">
        <v>598</v>
      </c>
      <c r="E140" s="187" t="s">
        <v>103</v>
      </c>
      <c r="F140" s="188">
        <v>3308.04</v>
      </c>
      <c r="G140" s="186"/>
      <c r="H140" s="189">
        <f t="shared" si="16"/>
        <v>0</v>
      </c>
      <c r="I140" s="203" t="s">
        <v>337</v>
      </c>
      <c r="J140" s="204" t="s">
        <v>582</v>
      </c>
      <c r="K140" s="205" t="s">
        <v>95</v>
      </c>
      <c r="L140" s="201"/>
      <c r="M140" s="201"/>
      <c r="N140" s="201"/>
      <c r="O140" s="201"/>
      <c r="P140" s="201"/>
      <c r="Q140" s="201"/>
      <c r="R140" s="201"/>
      <c r="S140" s="201"/>
      <c r="T140" s="201"/>
      <c r="U140" s="201"/>
      <c r="V140" s="201"/>
      <c r="W140" s="201"/>
      <c r="X140" s="201"/>
      <c r="Y140" s="201"/>
      <c r="Z140" s="201"/>
    </row>
    <row r="141" s="132" customFormat="1" ht="78" outlineLevel="1" spans="1:26">
      <c r="A141" s="197" t="s">
        <v>599</v>
      </c>
      <c r="B141" s="185" t="s">
        <v>600</v>
      </c>
      <c r="C141" s="186" t="s">
        <v>597</v>
      </c>
      <c r="D141" s="181" t="s">
        <v>601</v>
      </c>
      <c r="E141" s="187" t="s">
        <v>103</v>
      </c>
      <c r="F141" s="188">
        <v>178.56</v>
      </c>
      <c r="G141" s="186"/>
      <c r="H141" s="189">
        <f t="shared" si="16"/>
        <v>0</v>
      </c>
      <c r="I141" s="203" t="s">
        <v>337</v>
      </c>
      <c r="J141" s="204" t="s">
        <v>582</v>
      </c>
      <c r="K141" s="205" t="s">
        <v>95</v>
      </c>
      <c r="L141" s="201"/>
      <c r="M141" s="201"/>
      <c r="N141" s="201"/>
      <c r="O141" s="201"/>
      <c r="P141" s="201"/>
      <c r="Q141" s="201"/>
      <c r="R141" s="201"/>
      <c r="S141" s="201"/>
      <c r="T141" s="201"/>
      <c r="U141" s="201"/>
      <c r="V141" s="201"/>
      <c r="W141" s="201"/>
      <c r="X141" s="201"/>
      <c r="Y141" s="201"/>
      <c r="Z141" s="201"/>
    </row>
    <row r="142" s="132" customFormat="1" ht="104" outlineLevel="1" spans="1:26">
      <c r="A142" s="197" t="s">
        <v>602</v>
      </c>
      <c r="B142" s="185" t="s">
        <v>603</v>
      </c>
      <c r="C142" s="186" t="s">
        <v>604</v>
      </c>
      <c r="D142" s="181" t="s">
        <v>605</v>
      </c>
      <c r="E142" s="187" t="s">
        <v>581</v>
      </c>
      <c r="F142" s="188">
        <v>30</v>
      </c>
      <c r="G142" s="186"/>
      <c r="H142" s="189">
        <f t="shared" si="16"/>
        <v>0</v>
      </c>
      <c r="I142" s="203" t="s">
        <v>337</v>
      </c>
      <c r="J142" s="204" t="s">
        <v>582</v>
      </c>
      <c r="K142" s="205" t="s">
        <v>95</v>
      </c>
      <c r="L142" s="201"/>
      <c r="M142" s="201"/>
      <c r="N142" s="201"/>
      <c r="O142" s="201"/>
      <c r="P142" s="201"/>
      <c r="Q142" s="201"/>
      <c r="R142" s="201"/>
      <c r="S142" s="201"/>
      <c r="T142" s="201"/>
      <c r="U142" s="201"/>
      <c r="V142" s="201"/>
      <c r="W142" s="201"/>
      <c r="X142" s="201"/>
      <c r="Y142" s="201"/>
      <c r="Z142" s="201"/>
    </row>
    <row r="143" s="132" customFormat="1" ht="104" outlineLevel="1" spans="1:26">
      <c r="A143" s="197" t="s">
        <v>606</v>
      </c>
      <c r="B143" s="185" t="s">
        <v>607</v>
      </c>
      <c r="C143" s="186" t="s">
        <v>604</v>
      </c>
      <c r="D143" s="181" t="s">
        <v>608</v>
      </c>
      <c r="E143" s="187" t="s">
        <v>581</v>
      </c>
      <c r="F143" s="188">
        <v>180</v>
      </c>
      <c r="G143" s="186"/>
      <c r="H143" s="189">
        <f t="shared" si="16"/>
        <v>0</v>
      </c>
      <c r="I143" s="203" t="s">
        <v>337</v>
      </c>
      <c r="J143" s="204" t="s">
        <v>582</v>
      </c>
      <c r="K143" s="205" t="s">
        <v>95</v>
      </c>
      <c r="L143" s="201"/>
      <c r="M143" s="201"/>
      <c r="N143" s="201"/>
      <c r="O143" s="201"/>
      <c r="P143" s="201"/>
      <c r="Q143" s="201"/>
      <c r="R143" s="201"/>
      <c r="S143" s="201"/>
      <c r="T143" s="201"/>
      <c r="U143" s="201"/>
      <c r="V143" s="201"/>
      <c r="W143" s="201"/>
      <c r="X143" s="201"/>
      <c r="Y143" s="201"/>
      <c r="Z143" s="201"/>
    </row>
    <row r="144" s="132" customFormat="1" ht="104" outlineLevel="1" spans="1:26">
      <c r="A144" s="197" t="s">
        <v>609</v>
      </c>
      <c r="B144" s="185" t="s">
        <v>610</v>
      </c>
      <c r="C144" s="186" t="s">
        <v>604</v>
      </c>
      <c r="D144" s="181" t="s">
        <v>611</v>
      </c>
      <c r="E144" s="187" t="s">
        <v>581</v>
      </c>
      <c r="F144" s="188">
        <v>38</v>
      </c>
      <c r="G144" s="186"/>
      <c r="H144" s="189">
        <f t="shared" si="16"/>
        <v>0</v>
      </c>
      <c r="I144" s="203" t="s">
        <v>337</v>
      </c>
      <c r="J144" s="204" t="s">
        <v>582</v>
      </c>
      <c r="K144" s="205" t="s">
        <v>95</v>
      </c>
      <c r="L144" s="201"/>
      <c r="M144" s="201"/>
      <c r="N144" s="201"/>
      <c r="O144" s="201"/>
      <c r="P144" s="201"/>
      <c r="Q144" s="201"/>
      <c r="R144" s="201"/>
      <c r="S144" s="201"/>
      <c r="T144" s="201"/>
      <c r="U144" s="201"/>
      <c r="V144" s="201"/>
      <c r="W144" s="201"/>
      <c r="X144" s="201"/>
      <c r="Y144" s="201"/>
      <c r="Z144" s="201"/>
    </row>
    <row r="145" s="132" customFormat="1" ht="104" outlineLevel="1" spans="1:26">
      <c r="A145" s="197" t="s">
        <v>612</v>
      </c>
      <c r="B145" s="185" t="s">
        <v>613</v>
      </c>
      <c r="C145" s="186" t="s">
        <v>604</v>
      </c>
      <c r="D145" s="181" t="s">
        <v>614</v>
      </c>
      <c r="E145" s="187" t="s">
        <v>581</v>
      </c>
      <c r="F145" s="188">
        <v>10</v>
      </c>
      <c r="G145" s="186"/>
      <c r="H145" s="189">
        <f t="shared" si="16"/>
        <v>0</v>
      </c>
      <c r="I145" s="203" t="s">
        <v>337</v>
      </c>
      <c r="J145" s="204" t="s">
        <v>582</v>
      </c>
      <c r="K145" s="205" t="s">
        <v>95</v>
      </c>
      <c r="L145" s="201"/>
      <c r="M145" s="201"/>
      <c r="N145" s="201"/>
      <c r="O145" s="201"/>
      <c r="P145" s="201"/>
      <c r="Q145" s="201"/>
      <c r="R145" s="201"/>
      <c r="S145" s="201"/>
      <c r="T145" s="201"/>
      <c r="U145" s="201"/>
      <c r="V145" s="201"/>
      <c r="W145" s="201"/>
      <c r="X145" s="201"/>
      <c r="Y145" s="201"/>
      <c r="Z145" s="201"/>
    </row>
    <row r="146" s="132" customFormat="1" ht="104" outlineLevel="1" spans="1:26">
      <c r="A146" s="197" t="s">
        <v>615</v>
      </c>
      <c r="B146" s="185" t="s">
        <v>616</v>
      </c>
      <c r="C146" s="186" t="s">
        <v>604</v>
      </c>
      <c r="D146" s="181" t="s">
        <v>617</v>
      </c>
      <c r="E146" s="187" t="s">
        <v>581</v>
      </c>
      <c r="F146" s="188">
        <v>2</v>
      </c>
      <c r="G146" s="186"/>
      <c r="H146" s="189">
        <f t="shared" si="16"/>
        <v>0</v>
      </c>
      <c r="I146" s="203" t="s">
        <v>337</v>
      </c>
      <c r="J146" s="204" t="s">
        <v>582</v>
      </c>
      <c r="K146" s="205" t="s">
        <v>95</v>
      </c>
      <c r="L146" s="201"/>
      <c r="M146" s="201"/>
      <c r="N146" s="201"/>
      <c r="O146" s="201"/>
      <c r="P146" s="201"/>
      <c r="Q146" s="201"/>
      <c r="R146" s="201"/>
      <c r="S146" s="201"/>
      <c r="T146" s="201"/>
      <c r="U146" s="201"/>
      <c r="V146" s="201"/>
      <c r="W146" s="201"/>
      <c r="X146" s="201"/>
      <c r="Y146" s="201"/>
      <c r="Z146" s="201"/>
    </row>
    <row r="147" s="132" customFormat="1" ht="104" outlineLevel="1" spans="1:26">
      <c r="A147" s="197" t="s">
        <v>618</v>
      </c>
      <c r="B147" s="185" t="s">
        <v>619</v>
      </c>
      <c r="C147" s="186" t="s">
        <v>620</v>
      </c>
      <c r="D147" s="181" t="s">
        <v>621</v>
      </c>
      <c r="E147" s="187" t="s">
        <v>581</v>
      </c>
      <c r="F147" s="188">
        <v>3</v>
      </c>
      <c r="G147" s="186"/>
      <c r="H147" s="189">
        <f t="shared" si="16"/>
        <v>0</v>
      </c>
      <c r="I147" s="203" t="s">
        <v>337</v>
      </c>
      <c r="J147" s="204" t="s">
        <v>582</v>
      </c>
      <c r="K147" s="205" t="s">
        <v>95</v>
      </c>
      <c r="L147" s="201"/>
      <c r="M147" s="201"/>
      <c r="N147" s="201"/>
      <c r="O147" s="201"/>
      <c r="P147" s="201"/>
      <c r="Q147" s="201"/>
      <c r="R147" s="201"/>
      <c r="S147" s="201"/>
      <c r="T147" s="201"/>
      <c r="U147" s="201"/>
      <c r="V147" s="201"/>
      <c r="W147" s="201"/>
      <c r="X147" s="201"/>
      <c r="Y147" s="201"/>
      <c r="Z147" s="201"/>
    </row>
    <row r="148" s="132" customFormat="1" ht="65" outlineLevel="1" spans="1:26">
      <c r="A148" s="197" t="s">
        <v>622</v>
      </c>
      <c r="B148" s="185" t="s">
        <v>623</v>
      </c>
      <c r="C148" s="186" t="s">
        <v>624</v>
      </c>
      <c r="D148" s="181" t="s">
        <v>625</v>
      </c>
      <c r="E148" s="187" t="s">
        <v>92</v>
      </c>
      <c r="F148" s="188">
        <v>3486</v>
      </c>
      <c r="G148" s="186"/>
      <c r="H148" s="189">
        <f t="shared" si="16"/>
        <v>0</v>
      </c>
      <c r="I148" s="187" t="s">
        <v>626</v>
      </c>
      <c r="J148" s="204" t="s">
        <v>627</v>
      </c>
      <c r="K148" s="205" t="s">
        <v>95</v>
      </c>
      <c r="L148" s="201"/>
      <c r="M148" s="201"/>
      <c r="N148" s="201"/>
      <c r="O148" s="201"/>
      <c r="P148" s="201"/>
      <c r="Q148" s="201"/>
      <c r="R148" s="201"/>
      <c r="S148" s="201"/>
      <c r="T148" s="201"/>
      <c r="U148" s="201"/>
      <c r="V148" s="201"/>
      <c r="W148" s="201"/>
      <c r="X148" s="201"/>
      <c r="Y148" s="201"/>
      <c r="Z148" s="201"/>
    </row>
    <row r="149" s="135" customFormat="1" ht="78" outlineLevel="1" spans="1:26">
      <c r="A149" s="197" t="s">
        <v>628</v>
      </c>
      <c r="B149" s="185" t="s">
        <v>629</v>
      </c>
      <c r="C149" s="186" t="s">
        <v>630</v>
      </c>
      <c r="D149" s="181" t="s">
        <v>631</v>
      </c>
      <c r="E149" s="187" t="s">
        <v>103</v>
      </c>
      <c r="F149" s="188">
        <v>1882.19</v>
      </c>
      <c r="G149" s="186"/>
      <c r="H149" s="189">
        <f t="shared" si="16"/>
        <v>0</v>
      </c>
      <c r="I149" s="203" t="s">
        <v>265</v>
      </c>
      <c r="J149" s="204" t="s">
        <v>632</v>
      </c>
      <c r="K149" s="205" t="s">
        <v>95</v>
      </c>
      <c r="L149" s="245"/>
      <c r="M149" s="245"/>
      <c r="N149" s="245"/>
      <c r="O149" s="245"/>
      <c r="P149" s="245"/>
      <c r="Q149" s="245"/>
      <c r="R149" s="245"/>
      <c r="S149" s="245"/>
      <c r="T149" s="245"/>
      <c r="U149" s="245"/>
      <c r="V149" s="245"/>
      <c r="W149" s="245"/>
      <c r="X149" s="245"/>
      <c r="Y149" s="245"/>
      <c r="Z149" s="245"/>
    </row>
    <row r="150" s="135" customFormat="1" ht="27" customHeight="1" spans="1:26">
      <c r="A150" s="174" t="s">
        <v>633</v>
      </c>
      <c r="B150" s="225"/>
      <c r="C150" s="226" t="s">
        <v>18</v>
      </c>
      <c r="D150" s="226"/>
      <c r="E150" s="226"/>
      <c r="F150" s="227"/>
      <c r="G150" s="226"/>
      <c r="H150" s="228">
        <f>H151+H153+H159+H164+H166+H168+H172+H174+H176</f>
        <v>0</v>
      </c>
      <c r="I150" s="200"/>
      <c r="J150" s="200"/>
      <c r="K150" s="163"/>
      <c r="L150" s="245"/>
      <c r="M150" s="245"/>
      <c r="N150" s="245"/>
      <c r="O150" s="245"/>
      <c r="P150" s="245"/>
      <c r="Q150" s="245"/>
      <c r="R150" s="245"/>
      <c r="S150" s="245"/>
      <c r="T150" s="245"/>
      <c r="U150" s="245"/>
      <c r="V150" s="245"/>
      <c r="W150" s="245"/>
      <c r="X150" s="245"/>
      <c r="Y150" s="245"/>
      <c r="Z150" s="245"/>
    </row>
    <row r="151" s="135" customFormat="1" ht="27" customHeight="1" outlineLevel="1" spans="1:26">
      <c r="A151" s="174" t="s">
        <v>634</v>
      </c>
      <c r="B151" s="229"/>
      <c r="C151" s="187" t="s">
        <v>87</v>
      </c>
      <c r="D151" s="187"/>
      <c r="E151" s="187"/>
      <c r="F151" s="230"/>
      <c r="G151" s="187"/>
      <c r="H151" s="184">
        <f>SUM(H152)</f>
        <v>0</v>
      </c>
      <c r="I151" s="204"/>
      <c r="J151" s="200"/>
      <c r="K151" s="163"/>
      <c r="L151" s="245"/>
      <c r="M151" s="245"/>
      <c r="N151" s="245"/>
      <c r="O151" s="245"/>
      <c r="P151" s="245"/>
      <c r="Q151" s="245"/>
      <c r="R151" s="245"/>
      <c r="S151" s="245"/>
      <c r="T151" s="245"/>
      <c r="U151" s="245"/>
      <c r="V151" s="245"/>
      <c r="W151" s="245"/>
      <c r="X151" s="245"/>
      <c r="Y151" s="245"/>
      <c r="Z151" s="245"/>
    </row>
    <row r="152" s="136" customFormat="1" ht="117" outlineLevel="2" spans="1:26">
      <c r="A152" s="197" t="s">
        <v>635</v>
      </c>
      <c r="B152" s="185" t="s">
        <v>636</v>
      </c>
      <c r="C152" s="186" t="s">
        <v>107</v>
      </c>
      <c r="D152" s="231" t="s">
        <v>637</v>
      </c>
      <c r="E152" s="187" t="s">
        <v>92</v>
      </c>
      <c r="F152" s="188">
        <v>15.72</v>
      </c>
      <c r="G152" s="186"/>
      <c r="H152" s="189">
        <f t="shared" ref="H152:H158" si="17">ROUND(F152*G152,0)</f>
        <v>0</v>
      </c>
      <c r="I152" s="205" t="s">
        <v>249</v>
      </c>
      <c r="J152" s="205" t="s">
        <v>411</v>
      </c>
      <c r="K152" s="205" t="s">
        <v>95</v>
      </c>
      <c r="L152" s="246"/>
      <c r="M152" s="246"/>
      <c r="N152" s="246"/>
      <c r="O152" s="246"/>
      <c r="P152" s="246"/>
      <c r="Q152" s="246"/>
      <c r="R152" s="246"/>
      <c r="S152" s="246"/>
      <c r="T152" s="246"/>
      <c r="U152" s="246"/>
      <c r="V152" s="246"/>
      <c r="W152" s="246"/>
      <c r="X152" s="246"/>
      <c r="Y152" s="246"/>
      <c r="Z152" s="246"/>
    </row>
    <row r="153" s="135" customFormat="1" ht="27" customHeight="1" outlineLevel="1" spans="1:26">
      <c r="A153" s="174" t="s">
        <v>638</v>
      </c>
      <c r="B153" s="195"/>
      <c r="C153" s="186" t="s">
        <v>122</v>
      </c>
      <c r="D153" s="187"/>
      <c r="E153" s="187"/>
      <c r="F153" s="192"/>
      <c r="G153" s="193"/>
      <c r="H153" s="184">
        <f>SUM(H154:H158)</f>
        <v>0</v>
      </c>
      <c r="I153" s="204"/>
      <c r="J153" s="200"/>
      <c r="K153" s="163"/>
      <c r="L153" s="245"/>
      <c r="M153" s="245"/>
      <c r="N153" s="245"/>
      <c r="O153" s="245"/>
      <c r="P153" s="245"/>
      <c r="Q153" s="245"/>
      <c r="R153" s="245"/>
      <c r="S153" s="245"/>
      <c r="T153" s="245"/>
      <c r="U153" s="245"/>
      <c r="V153" s="245"/>
      <c r="W153" s="245"/>
      <c r="X153" s="245"/>
      <c r="Y153" s="245"/>
      <c r="Z153" s="245"/>
    </row>
    <row r="154" s="135" customFormat="1" ht="65" outlineLevel="2" spans="1:26">
      <c r="A154" s="197" t="s">
        <v>639</v>
      </c>
      <c r="B154" s="185" t="s">
        <v>640</v>
      </c>
      <c r="C154" s="186" t="s">
        <v>641</v>
      </c>
      <c r="D154" s="181" t="s">
        <v>642</v>
      </c>
      <c r="E154" s="187" t="s">
        <v>92</v>
      </c>
      <c r="F154" s="188">
        <v>4.94</v>
      </c>
      <c r="G154" s="186"/>
      <c r="H154" s="189">
        <f t="shared" si="17"/>
        <v>0</v>
      </c>
      <c r="I154" s="205" t="s">
        <v>249</v>
      </c>
      <c r="J154" s="205" t="s">
        <v>643</v>
      </c>
      <c r="K154" s="205" t="s">
        <v>95</v>
      </c>
      <c r="L154" s="245"/>
      <c r="M154" s="245"/>
      <c r="N154" s="245"/>
      <c r="O154" s="245"/>
      <c r="P154" s="245"/>
      <c r="Q154" s="245"/>
      <c r="R154" s="245"/>
      <c r="S154" s="245"/>
      <c r="T154" s="245"/>
      <c r="U154" s="245"/>
      <c r="V154" s="245"/>
      <c r="W154" s="245"/>
      <c r="X154" s="245"/>
      <c r="Y154" s="245"/>
      <c r="Z154" s="245"/>
    </row>
    <row r="155" s="135" customFormat="1" ht="78" outlineLevel="2" spans="1:26">
      <c r="A155" s="197" t="s">
        <v>644</v>
      </c>
      <c r="B155" s="185" t="s">
        <v>645</v>
      </c>
      <c r="C155" s="195" t="s">
        <v>646</v>
      </c>
      <c r="D155" s="181" t="s">
        <v>647</v>
      </c>
      <c r="E155" s="187" t="s">
        <v>92</v>
      </c>
      <c r="F155" s="188">
        <v>17.95</v>
      </c>
      <c r="G155" s="186"/>
      <c r="H155" s="189">
        <f t="shared" si="17"/>
        <v>0</v>
      </c>
      <c r="I155" s="205" t="s">
        <v>249</v>
      </c>
      <c r="J155" s="205" t="s">
        <v>643</v>
      </c>
      <c r="K155" s="205" t="s">
        <v>95</v>
      </c>
      <c r="L155" s="245"/>
      <c r="M155" s="245"/>
      <c r="N155" s="245"/>
      <c r="O155" s="245"/>
      <c r="P155" s="245"/>
      <c r="Q155" s="245"/>
      <c r="R155" s="245"/>
      <c r="S155" s="245"/>
      <c r="T155" s="245"/>
      <c r="U155" s="245"/>
      <c r="V155" s="245"/>
      <c r="W155" s="245"/>
      <c r="X155" s="245"/>
      <c r="Y155" s="245"/>
      <c r="Z155" s="245"/>
    </row>
    <row r="156" s="135" customFormat="1" ht="78" outlineLevel="2" spans="1:26">
      <c r="A156" s="197" t="s">
        <v>648</v>
      </c>
      <c r="B156" s="185" t="s">
        <v>649</v>
      </c>
      <c r="C156" s="186" t="s">
        <v>650</v>
      </c>
      <c r="D156" s="181" t="s">
        <v>651</v>
      </c>
      <c r="E156" s="187" t="s">
        <v>92</v>
      </c>
      <c r="F156" s="188">
        <v>5.9</v>
      </c>
      <c r="G156" s="186"/>
      <c r="H156" s="189">
        <f t="shared" si="17"/>
        <v>0</v>
      </c>
      <c r="I156" s="206" t="s">
        <v>652</v>
      </c>
      <c r="J156" s="207" t="s">
        <v>653</v>
      </c>
      <c r="K156" s="205" t="s">
        <v>95</v>
      </c>
      <c r="L156" s="245"/>
      <c r="M156" s="245"/>
      <c r="N156" s="245"/>
      <c r="O156" s="245"/>
      <c r="P156" s="245"/>
      <c r="Q156" s="245"/>
      <c r="R156" s="245"/>
      <c r="S156" s="245"/>
      <c r="T156" s="245"/>
      <c r="U156" s="245"/>
      <c r="V156" s="245"/>
      <c r="W156" s="245"/>
      <c r="X156" s="245"/>
      <c r="Y156" s="245"/>
      <c r="Z156" s="245"/>
    </row>
    <row r="157" s="135" customFormat="1" ht="78" outlineLevel="2" spans="1:26">
      <c r="A157" s="197" t="s">
        <v>654</v>
      </c>
      <c r="B157" s="185" t="s">
        <v>655</v>
      </c>
      <c r="C157" s="186" t="s">
        <v>656</v>
      </c>
      <c r="D157" s="181" t="s">
        <v>651</v>
      </c>
      <c r="E157" s="187" t="s">
        <v>92</v>
      </c>
      <c r="F157" s="188">
        <v>12</v>
      </c>
      <c r="G157" s="186"/>
      <c r="H157" s="189">
        <f t="shared" si="17"/>
        <v>0</v>
      </c>
      <c r="I157" s="247" t="s">
        <v>657</v>
      </c>
      <c r="J157" s="207" t="s">
        <v>653</v>
      </c>
      <c r="K157" s="205" t="s">
        <v>95</v>
      </c>
      <c r="L157" s="245"/>
      <c r="M157" s="245"/>
      <c r="N157" s="245"/>
      <c r="O157" s="245"/>
      <c r="P157" s="245"/>
      <c r="Q157" s="245"/>
      <c r="R157" s="245"/>
      <c r="S157" s="245"/>
      <c r="T157" s="245"/>
      <c r="U157" s="245"/>
      <c r="V157" s="245"/>
      <c r="W157" s="245"/>
      <c r="X157" s="245"/>
      <c r="Y157" s="245"/>
      <c r="Z157" s="245"/>
    </row>
    <row r="158" s="135" customFormat="1" ht="72" outlineLevel="2" spans="1:26">
      <c r="A158" s="197" t="s">
        <v>658</v>
      </c>
      <c r="B158" s="185" t="s">
        <v>659</v>
      </c>
      <c r="C158" s="186" t="s">
        <v>141</v>
      </c>
      <c r="D158" s="181" t="s">
        <v>660</v>
      </c>
      <c r="E158" s="187" t="s">
        <v>143</v>
      </c>
      <c r="F158" s="188">
        <v>4.12</v>
      </c>
      <c r="G158" s="186"/>
      <c r="H158" s="189">
        <f t="shared" si="17"/>
        <v>0</v>
      </c>
      <c r="I158" s="209" t="s">
        <v>144</v>
      </c>
      <c r="J158" s="209" t="s">
        <v>145</v>
      </c>
      <c r="K158" s="205" t="s">
        <v>95</v>
      </c>
      <c r="L158" s="245"/>
      <c r="M158" s="245"/>
      <c r="N158" s="245"/>
      <c r="O158" s="245"/>
      <c r="P158" s="245"/>
      <c r="Q158" s="245"/>
      <c r="R158" s="245"/>
      <c r="S158" s="245"/>
      <c r="T158" s="245"/>
      <c r="U158" s="245"/>
      <c r="V158" s="245"/>
      <c r="W158" s="245"/>
      <c r="X158" s="245"/>
      <c r="Y158" s="245"/>
      <c r="Z158" s="245"/>
    </row>
    <row r="159" s="135" customFormat="1" ht="27" customHeight="1" outlineLevel="1" spans="1:26">
      <c r="A159" s="174" t="s">
        <v>661</v>
      </c>
      <c r="B159" s="195"/>
      <c r="C159" s="186" t="s">
        <v>158</v>
      </c>
      <c r="D159" s="187"/>
      <c r="E159" s="187"/>
      <c r="F159" s="192"/>
      <c r="G159" s="193"/>
      <c r="H159" s="184">
        <f>SUM(H160:H163)</f>
        <v>0</v>
      </c>
      <c r="I159" s="204"/>
      <c r="J159" s="200"/>
      <c r="K159" s="163"/>
      <c r="L159" s="245"/>
      <c r="M159" s="245"/>
      <c r="N159" s="245"/>
      <c r="O159" s="245"/>
      <c r="P159" s="245"/>
      <c r="Q159" s="245"/>
      <c r="R159" s="245"/>
      <c r="S159" s="245"/>
      <c r="T159" s="245"/>
      <c r="U159" s="245"/>
      <c r="V159" s="245"/>
      <c r="W159" s="245"/>
      <c r="X159" s="245"/>
      <c r="Y159" s="245"/>
      <c r="Z159" s="245"/>
    </row>
    <row r="160" s="135" customFormat="1" ht="52" outlineLevel="2" spans="1:26">
      <c r="A160" s="179" t="s">
        <v>662</v>
      </c>
      <c r="B160" s="185" t="s">
        <v>663</v>
      </c>
      <c r="C160" s="186" t="s">
        <v>664</v>
      </c>
      <c r="D160" s="181" t="s">
        <v>665</v>
      </c>
      <c r="E160" s="187" t="s">
        <v>666</v>
      </c>
      <c r="F160" s="188">
        <v>1</v>
      </c>
      <c r="G160" s="186"/>
      <c r="H160" s="189">
        <f t="shared" ref="H160:H163" si="18">ROUND(F160*G160,0)</f>
        <v>0</v>
      </c>
      <c r="I160" s="205" t="s">
        <v>667</v>
      </c>
      <c r="J160" s="205" t="s">
        <v>668</v>
      </c>
      <c r="K160" s="205" t="s">
        <v>95</v>
      </c>
      <c r="L160" s="245"/>
      <c r="M160" s="245"/>
      <c r="N160" s="245"/>
      <c r="O160" s="245"/>
      <c r="P160" s="245"/>
      <c r="Q160" s="245"/>
      <c r="R160" s="245"/>
      <c r="S160" s="245"/>
      <c r="T160" s="245"/>
      <c r="U160" s="245"/>
      <c r="V160" s="245"/>
      <c r="W160" s="245"/>
      <c r="X160" s="245"/>
      <c r="Y160" s="245"/>
      <c r="Z160" s="245"/>
    </row>
    <row r="161" s="135" customFormat="1" ht="91" outlineLevel="2" spans="1:26">
      <c r="A161" s="179" t="s">
        <v>669</v>
      </c>
      <c r="B161" s="185" t="s">
        <v>670</v>
      </c>
      <c r="C161" s="186" t="s">
        <v>174</v>
      </c>
      <c r="D161" s="181" t="s">
        <v>671</v>
      </c>
      <c r="E161" s="187" t="s">
        <v>103</v>
      </c>
      <c r="F161" s="188">
        <v>1.89</v>
      </c>
      <c r="G161" s="186"/>
      <c r="H161" s="189">
        <f t="shared" si="18"/>
        <v>0</v>
      </c>
      <c r="I161" s="206" t="s">
        <v>284</v>
      </c>
      <c r="J161" s="207" t="s">
        <v>672</v>
      </c>
      <c r="K161" s="205" t="s">
        <v>95</v>
      </c>
      <c r="L161" s="245"/>
      <c r="M161" s="245"/>
      <c r="N161" s="245"/>
      <c r="O161" s="245"/>
      <c r="P161" s="245"/>
      <c r="Q161" s="245"/>
      <c r="R161" s="245"/>
      <c r="S161" s="245"/>
      <c r="T161" s="245"/>
      <c r="U161" s="245"/>
      <c r="V161" s="245"/>
      <c r="W161" s="245"/>
      <c r="X161" s="245"/>
      <c r="Y161" s="245"/>
      <c r="Z161" s="245"/>
    </row>
    <row r="162" s="135" customFormat="1" ht="91" outlineLevel="2" spans="1:26">
      <c r="A162" s="179" t="s">
        <v>673</v>
      </c>
      <c r="B162" s="185" t="s">
        <v>674</v>
      </c>
      <c r="C162" s="186" t="s">
        <v>200</v>
      </c>
      <c r="D162" s="181" t="s">
        <v>675</v>
      </c>
      <c r="E162" s="187" t="s">
        <v>103</v>
      </c>
      <c r="F162" s="188">
        <v>14.17</v>
      </c>
      <c r="G162" s="186"/>
      <c r="H162" s="189">
        <f t="shared" si="18"/>
        <v>0</v>
      </c>
      <c r="I162" s="206" t="s">
        <v>284</v>
      </c>
      <c r="J162" s="207" t="s">
        <v>676</v>
      </c>
      <c r="K162" s="205" t="s">
        <v>95</v>
      </c>
      <c r="L162" s="245"/>
      <c r="M162" s="245"/>
      <c r="N162" s="245"/>
      <c r="O162" s="245"/>
      <c r="P162" s="245"/>
      <c r="Q162" s="245"/>
      <c r="R162" s="245"/>
      <c r="S162" s="245"/>
      <c r="T162" s="245"/>
      <c r="U162" s="245"/>
      <c r="V162" s="245"/>
      <c r="W162" s="245"/>
      <c r="X162" s="245"/>
      <c r="Y162" s="245"/>
      <c r="Z162" s="245"/>
    </row>
    <row r="163" s="135" customFormat="1" ht="65" outlineLevel="2" spans="1:26">
      <c r="A163" s="179" t="s">
        <v>677</v>
      </c>
      <c r="B163" s="185" t="s">
        <v>678</v>
      </c>
      <c r="C163" s="186" t="s">
        <v>679</v>
      </c>
      <c r="D163" s="181" t="s">
        <v>680</v>
      </c>
      <c r="E163" s="187" t="s">
        <v>336</v>
      </c>
      <c r="F163" s="188">
        <v>4.7</v>
      </c>
      <c r="G163" s="186"/>
      <c r="H163" s="189">
        <f t="shared" si="18"/>
        <v>0</v>
      </c>
      <c r="I163" s="206" t="s">
        <v>681</v>
      </c>
      <c r="J163" s="205" t="s">
        <v>668</v>
      </c>
      <c r="K163" s="205" t="s">
        <v>95</v>
      </c>
      <c r="L163" s="245"/>
      <c r="M163" s="245"/>
      <c r="N163" s="245"/>
      <c r="O163" s="245"/>
      <c r="P163" s="245"/>
      <c r="Q163" s="245"/>
      <c r="R163" s="245"/>
      <c r="S163" s="245"/>
      <c r="T163" s="245"/>
      <c r="U163" s="245"/>
      <c r="V163" s="245"/>
      <c r="W163" s="245"/>
      <c r="X163" s="245"/>
      <c r="Y163" s="245"/>
      <c r="Z163" s="245"/>
    </row>
    <row r="164" s="135" customFormat="1" ht="27" customHeight="1" outlineLevel="1" spans="1:26">
      <c r="A164" s="174" t="s">
        <v>682</v>
      </c>
      <c r="B164" s="195"/>
      <c r="C164" s="186" t="s">
        <v>683</v>
      </c>
      <c r="D164" s="181"/>
      <c r="E164" s="181"/>
      <c r="F164" s="192"/>
      <c r="G164" s="193"/>
      <c r="H164" s="184">
        <f>SUM(H165)</f>
        <v>0</v>
      </c>
      <c r="I164" s="204"/>
      <c r="J164" s="200"/>
      <c r="K164" s="163"/>
      <c r="L164" s="245"/>
      <c r="M164" s="245"/>
      <c r="N164" s="245"/>
      <c r="O164" s="245"/>
      <c r="P164" s="245"/>
      <c r="Q164" s="245"/>
      <c r="R164" s="245"/>
      <c r="S164" s="245"/>
      <c r="T164" s="245"/>
      <c r="U164" s="245"/>
      <c r="V164" s="245"/>
      <c r="W164" s="245"/>
      <c r="X164" s="245"/>
      <c r="Y164" s="245"/>
      <c r="Z164" s="245"/>
    </row>
    <row r="165" s="135" customFormat="1" ht="312" outlineLevel="2" spans="1:26">
      <c r="A165" s="197" t="s">
        <v>684</v>
      </c>
      <c r="B165" s="185" t="s">
        <v>685</v>
      </c>
      <c r="C165" s="186" t="s">
        <v>686</v>
      </c>
      <c r="D165" s="181" t="s">
        <v>687</v>
      </c>
      <c r="E165" s="187" t="s">
        <v>103</v>
      </c>
      <c r="F165" s="188">
        <v>42.54</v>
      </c>
      <c r="G165" s="186"/>
      <c r="H165" s="189">
        <f t="shared" ref="H165:H171" si="19">ROUND(F165*G165,0)</f>
        <v>0</v>
      </c>
      <c r="I165" s="206" t="s">
        <v>284</v>
      </c>
      <c r="J165" s="247" t="s">
        <v>688</v>
      </c>
      <c r="K165" s="205" t="s">
        <v>95</v>
      </c>
      <c r="L165" s="245"/>
      <c r="M165" s="245"/>
      <c r="N165" s="245"/>
      <c r="O165" s="245"/>
      <c r="P165" s="245"/>
      <c r="Q165" s="245"/>
      <c r="R165" s="245"/>
      <c r="S165" s="245"/>
      <c r="T165" s="245"/>
      <c r="U165" s="245"/>
      <c r="V165" s="245"/>
      <c r="W165" s="245"/>
      <c r="X165" s="245"/>
      <c r="Y165" s="245"/>
      <c r="Z165" s="245"/>
    </row>
    <row r="166" s="135" customFormat="1" ht="27" customHeight="1" outlineLevel="1" spans="1:26">
      <c r="A166" s="174" t="s">
        <v>689</v>
      </c>
      <c r="B166" s="195"/>
      <c r="C166" s="186" t="s">
        <v>213</v>
      </c>
      <c r="D166" s="181"/>
      <c r="E166" s="181"/>
      <c r="F166" s="182"/>
      <c r="G166" s="183"/>
      <c r="H166" s="194">
        <f>SUM(H167)</f>
        <v>0</v>
      </c>
      <c r="I166" s="200"/>
      <c r="J166" s="200"/>
      <c r="K166" s="163"/>
      <c r="L166" s="245"/>
      <c r="M166" s="245"/>
      <c r="N166" s="245"/>
      <c r="O166" s="245"/>
      <c r="P166" s="245"/>
      <c r="Q166" s="245"/>
      <c r="R166" s="245"/>
      <c r="S166" s="245"/>
      <c r="T166" s="245"/>
      <c r="U166" s="245"/>
      <c r="V166" s="245"/>
      <c r="W166" s="245"/>
      <c r="X166" s="245"/>
      <c r="Y166" s="245"/>
      <c r="Z166" s="245"/>
    </row>
    <row r="167" s="135" customFormat="1" ht="169" outlineLevel="2" spans="1:26">
      <c r="A167" s="197" t="s">
        <v>690</v>
      </c>
      <c r="B167" s="185" t="s">
        <v>691</v>
      </c>
      <c r="C167" s="186" t="s">
        <v>216</v>
      </c>
      <c r="D167" s="181" t="s">
        <v>692</v>
      </c>
      <c r="E167" s="187" t="s">
        <v>103</v>
      </c>
      <c r="F167" s="188">
        <v>10.43</v>
      </c>
      <c r="G167" s="186"/>
      <c r="H167" s="189">
        <f t="shared" si="19"/>
        <v>0</v>
      </c>
      <c r="I167" s="205" t="s">
        <v>218</v>
      </c>
      <c r="J167" s="205" t="s">
        <v>219</v>
      </c>
      <c r="K167" s="205" t="s">
        <v>95</v>
      </c>
      <c r="L167" s="245"/>
      <c r="M167" s="245"/>
      <c r="N167" s="245"/>
      <c r="O167" s="245"/>
      <c r="P167" s="245"/>
      <c r="Q167" s="245"/>
      <c r="R167" s="245"/>
      <c r="S167" s="245"/>
      <c r="T167" s="245"/>
      <c r="U167" s="245"/>
      <c r="V167" s="245"/>
      <c r="W167" s="245"/>
      <c r="X167" s="245"/>
      <c r="Y167" s="245"/>
      <c r="Z167" s="245"/>
    </row>
    <row r="168" s="135" customFormat="1" ht="27" customHeight="1" outlineLevel="1" spans="1:26">
      <c r="A168" s="174" t="s">
        <v>693</v>
      </c>
      <c r="B168" s="195"/>
      <c r="C168" s="186" t="s">
        <v>260</v>
      </c>
      <c r="D168" s="181"/>
      <c r="E168" s="181"/>
      <c r="F168" s="192"/>
      <c r="G168" s="193"/>
      <c r="H168" s="194">
        <f>SUM(H169:H171)</f>
        <v>0</v>
      </c>
      <c r="I168" s="200"/>
      <c r="J168" s="200"/>
      <c r="K168" s="163"/>
      <c r="L168" s="245"/>
      <c r="M168" s="245"/>
      <c r="N168" s="245"/>
      <c r="O168" s="245"/>
      <c r="P168" s="245"/>
      <c r="Q168" s="245"/>
      <c r="R168" s="245"/>
      <c r="S168" s="245"/>
      <c r="T168" s="245"/>
      <c r="U168" s="245"/>
      <c r="V168" s="245"/>
      <c r="W168" s="245"/>
      <c r="X168" s="245"/>
      <c r="Y168" s="245"/>
      <c r="Z168" s="245"/>
    </row>
    <row r="169" s="135" customFormat="1" ht="182" outlineLevel="2" spans="1:26">
      <c r="A169" s="197" t="s">
        <v>694</v>
      </c>
      <c r="B169" s="185" t="s">
        <v>695</v>
      </c>
      <c r="C169" s="186" t="s">
        <v>269</v>
      </c>
      <c r="D169" s="181" t="s">
        <v>696</v>
      </c>
      <c r="E169" s="187" t="s">
        <v>103</v>
      </c>
      <c r="F169" s="188">
        <v>43.01</v>
      </c>
      <c r="G169" s="186"/>
      <c r="H169" s="189">
        <f t="shared" si="19"/>
        <v>0</v>
      </c>
      <c r="I169" s="187" t="s">
        <v>474</v>
      </c>
      <c r="J169" s="205" t="s">
        <v>475</v>
      </c>
      <c r="K169" s="205" t="s">
        <v>95</v>
      </c>
      <c r="L169" s="245"/>
      <c r="M169" s="245"/>
      <c r="N169" s="245"/>
      <c r="O169" s="245"/>
      <c r="P169" s="245"/>
      <c r="Q169" s="245"/>
      <c r="R169" s="245"/>
      <c r="S169" s="245"/>
      <c r="T169" s="245"/>
      <c r="U169" s="245"/>
      <c r="V169" s="245"/>
      <c r="W169" s="245"/>
      <c r="X169" s="245"/>
      <c r="Y169" s="245"/>
      <c r="Z169" s="245"/>
    </row>
    <row r="170" s="135" customFormat="1" ht="182" outlineLevel="2" spans="1:26">
      <c r="A170" s="197" t="s">
        <v>697</v>
      </c>
      <c r="B170" s="185" t="s">
        <v>698</v>
      </c>
      <c r="C170" s="186" t="s">
        <v>269</v>
      </c>
      <c r="D170" s="181" t="s">
        <v>699</v>
      </c>
      <c r="E170" s="187" t="s">
        <v>103</v>
      </c>
      <c r="F170" s="188">
        <v>96</v>
      </c>
      <c r="G170" s="186"/>
      <c r="H170" s="189">
        <f t="shared" si="19"/>
        <v>0</v>
      </c>
      <c r="I170" s="187" t="s">
        <v>271</v>
      </c>
      <c r="J170" s="205" t="s">
        <v>279</v>
      </c>
      <c r="K170" s="205" t="s">
        <v>95</v>
      </c>
      <c r="L170" s="245"/>
      <c r="M170" s="245"/>
      <c r="N170" s="245"/>
      <c r="O170" s="245"/>
      <c r="P170" s="245"/>
      <c r="Q170" s="245"/>
      <c r="R170" s="245"/>
      <c r="S170" s="245"/>
      <c r="T170" s="245"/>
      <c r="U170" s="245"/>
      <c r="V170" s="245"/>
      <c r="W170" s="245"/>
      <c r="X170" s="245"/>
      <c r="Y170" s="245"/>
      <c r="Z170" s="245"/>
    </row>
    <row r="171" s="135" customFormat="1" ht="221" outlineLevel="2" spans="1:26">
      <c r="A171" s="197" t="s">
        <v>700</v>
      </c>
      <c r="B171" s="185" t="s">
        <v>701</v>
      </c>
      <c r="C171" s="186" t="s">
        <v>269</v>
      </c>
      <c r="D171" s="186" t="s">
        <v>702</v>
      </c>
      <c r="E171" s="187" t="s">
        <v>103</v>
      </c>
      <c r="F171" s="188">
        <v>96.39</v>
      </c>
      <c r="G171" s="186"/>
      <c r="H171" s="189">
        <f t="shared" si="19"/>
        <v>0</v>
      </c>
      <c r="I171" s="187" t="s">
        <v>474</v>
      </c>
      <c r="J171" s="205" t="s">
        <v>475</v>
      </c>
      <c r="K171" s="205" t="s">
        <v>95</v>
      </c>
      <c r="L171" s="245"/>
      <c r="M171" s="245"/>
      <c r="N171" s="245"/>
      <c r="O171" s="245"/>
      <c r="P171" s="245"/>
      <c r="Q171" s="245"/>
      <c r="R171" s="245"/>
      <c r="S171" s="245"/>
      <c r="T171" s="245"/>
      <c r="U171" s="245"/>
      <c r="V171" s="245"/>
      <c r="W171" s="245"/>
      <c r="X171" s="245"/>
      <c r="Y171" s="245"/>
      <c r="Z171" s="245"/>
    </row>
    <row r="172" s="135" customFormat="1" ht="27" customHeight="1" outlineLevel="1" spans="1:26">
      <c r="A172" s="174" t="s">
        <v>703</v>
      </c>
      <c r="B172" s="195"/>
      <c r="C172" s="186" t="s">
        <v>302</v>
      </c>
      <c r="D172" s="186"/>
      <c r="E172" s="181"/>
      <c r="F172" s="192"/>
      <c r="G172" s="193"/>
      <c r="H172" s="194">
        <f>SUM(H173)</f>
        <v>0</v>
      </c>
      <c r="I172" s="200"/>
      <c r="J172" s="200"/>
      <c r="K172" s="163"/>
      <c r="L172" s="245"/>
      <c r="M172" s="245"/>
      <c r="N172" s="245"/>
      <c r="O172" s="245"/>
      <c r="P172" s="245"/>
      <c r="Q172" s="245"/>
      <c r="R172" s="245"/>
      <c r="S172" s="245"/>
      <c r="T172" s="245"/>
      <c r="U172" s="245"/>
      <c r="V172" s="245"/>
      <c r="W172" s="245"/>
      <c r="X172" s="245"/>
      <c r="Y172" s="245"/>
      <c r="Z172" s="245"/>
    </row>
    <row r="173" s="135" customFormat="1" ht="169" outlineLevel="2" spans="1:26">
      <c r="A173" s="197" t="s">
        <v>704</v>
      </c>
      <c r="B173" s="185" t="s">
        <v>705</v>
      </c>
      <c r="C173" s="186" t="s">
        <v>305</v>
      </c>
      <c r="D173" s="186" t="s">
        <v>706</v>
      </c>
      <c r="E173" s="187" t="s">
        <v>103</v>
      </c>
      <c r="F173" s="188">
        <v>11.22</v>
      </c>
      <c r="G173" s="186"/>
      <c r="H173" s="189">
        <f t="shared" ref="H173:H177" si="20">ROUND(F173*G173,0)</f>
        <v>0</v>
      </c>
      <c r="I173" s="206" t="s">
        <v>284</v>
      </c>
      <c r="J173" s="207" t="s">
        <v>707</v>
      </c>
      <c r="K173" s="205" t="s">
        <v>95</v>
      </c>
      <c r="L173" s="245"/>
      <c r="M173" s="245"/>
      <c r="N173" s="245"/>
      <c r="O173" s="245"/>
      <c r="P173" s="245"/>
      <c r="Q173" s="245"/>
      <c r="R173" s="245"/>
      <c r="S173" s="245"/>
      <c r="T173" s="245"/>
      <c r="U173" s="245"/>
      <c r="V173" s="245"/>
      <c r="W173" s="245"/>
      <c r="X173" s="245"/>
      <c r="Y173" s="245"/>
      <c r="Z173" s="245"/>
    </row>
    <row r="174" s="135" customFormat="1" ht="27" customHeight="1" outlineLevel="1" spans="1:26">
      <c r="A174" s="174" t="s">
        <v>708</v>
      </c>
      <c r="B174" s="195"/>
      <c r="C174" s="186" t="s">
        <v>359</v>
      </c>
      <c r="D174" s="186"/>
      <c r="E174" s="181"/>
      <c r="F174" s="192"/>
      <c r="G174" s="193"/>
      <c r="H174" s="194">
        <f>SUM(H175)</f>
        <v>0</v>
      </c>
      <c r="I174" s="200"/>
      <c r="J174" s="200"/>
      <c r="K174" s="163"/>
      <c r="L174" s="245"/>
      <c r="M174" s="245"/>
      <c r="N174" s="245"/>
      <c r="O174" s="245"/>
      <c r="P174" s="245"/>
      <c r="Q174" s="245"/>
      <c r="R174" s="245"/>
      <c r="S174" s="245"/>
      <c r="T174" s="245"/>
      <c r="U174" s="245"/>
      <c r="V174" s="245"/>
      <c r="W174" s="245"/>
      <c r="X174" s="245"/>
      <c r="Y174" s="245"/>
      <c r="Z174" s="245"/>
    </row>
    <row r="175" s="135" customFormat="1" ht="52" outlineLevel="2" spans="1:26">
      <c r="A175" s="197" t="s">
        <v>709</v>
      </c>
      <c r="B175" s="185" t="s">
        <v>710</v>
      </c>
      <c r="C175" s="186" t="s">
        <v>711</v>
      </c>
      <c r="D175" s="186" t="s">
        <v>712</v>
      </c>
      <c r="E175" s="187" t="s">
        <v>327</v>
      </c>
      <c r="F175" s="188">
        <v>1</v>
      </c>
      <c r="G175" s="186"/>
      <c r="H175" s="189">
        <f t="shared" si="20"/>
        <v>0</v>
      </c>
      <c r="I175" s="206" t="s">
        <v>328</v>
      </c>
      <c r="J175" s="207" t="s">
        <v>713</v>
      </c>
      <c r="K175" s="205" t="s">
        <v>95</v>
      </c>
      <c r="L175" s="245"/>
      <c r="M175" s="245"/>
      <c r="N175" s="245"/>
      <c r="O175" s="245"/>
      <c r="P175" s="245"/>
      <c r="Q175" s="245"/>
      <c r="R175" s="245"/>
      <c r="S175" s="245"/>
      <c r="T175" s="245"/>
      <c r="U175" s="245"/>
      <c r="V175" s="245"/>
      <c r="W175" s="245"/>
      <c r="X175" s="245"/>
      <c r="Y175" s="245"/>
      <c r="Z175" s="245"/>
    </row>
    <row r="176" s="135" customFormat="1" ht="27" customHeight="1" outlineLevel="1" spans="1:26">
      <c r="A176" s="226" t="s">
        <v>714</v>
      </c>
      <c r="B176" s="225"/>
      <c r="C176" s="186" t="s">
        <v>395</v>
      </c>
      <c r="D176" s="226"/>
      <c r="E176" s="226"/>
      <c r="F176" s="227"/>
      <c r="G176" s="226"/>
      <c r="H176" s="228">
        <f>SUM(H177)</f>
        <v>0</v>
      </c>
      <c r="I176" s="200"/>
      <c r="J176" s="200"/>
      <c r="K176" s="163"/>
      <c r="L176" s="245"/>
      <c r="M176" s="245"/>
      <c r="N176" s="245"/>
      <c r="O176" s="245"/>
      <c r="P176" s="245"/>
      <c r="Q176" s="245"/>
      <c r="R176" s="245"/>
      <c r="S176" s="245"/>
      <c r="T176" s="245"/>
      <c r="U176" s="245"/>
      <c r="V176" s="245"/>
      <c r="W176" s="245"/>
      <c r="X176" s="245"/>
      <c r="Y176" s="245"/>
      <c r="Z176" s="245"/>
    </row>
    <row r="177" s="135" customFormat="1" ht="78" outlineLevel="2" spans="1:26">
      <c r="A177" s="187" t="s">
        <v>715</v>
      </c>
      <c r="B177" s="185" t="s">
        <v>716</v>
      </c>
      <c r="C177" s="219" t="s">
        <v>398</v>
      </c>
      <c r="D177" s="220" t="s">
        <v>399</v>
      </c>
      <c r="E177" s="221" t="s">
        <v>327</v>
      </c>
      <c r="F177" s="222">
        <v>1</v>
      </c>
      <c r="G177" s="223"/>
      <c r="H177" s="189">
        <f t="shared" si="20"/>
        <v>0</v>
      </c>
      <c r="I177" s="209" t="s">
        <v>400</v>
      </c>
      <c r="J177" s="204" t="s">
        <v>401</v>
      </c>
      <c r="K177" s="205" t="s">
        <v>95</v>
      </c>
      <c r="L177" s="245"/>
      <c r="M177" s="245"/>
      <c r="N177" s="245"/>
      <c r="O177" s="245"/>
      <c r="P177" s="245"/>
      <c r="Q177" s="245"/>
      <c r="R177" s="245"/>
      <c r="S177" s="245"/>
      <c r="T177" s="245"/>
      <c r="U177" s="245"/>
      <c r="V177" s="245"/>
      <c r="W177" s="245"/>
      <c r="X177" s="245"/>
      <c r="Y177" s="245"/>
      <c r="Z177" s="245"/>
    </row>
    <row r="178" s="135" customFormat="1" ht="27" customHeight="1" spans="1:26">
      <c r="A178" s="226">
        <v>2</v>
      </c>
      <c r="B178" s="232"/>
      <c r="C178" s="226" t="s">
        <v>717</v>
      </c>
      <c r="D178" s="226"/>
      <c r="E178" s="226"/>
      <c r="F178" s="227"/>
      <c r="G178" s="226"/>
      <c r="H178" s="228">
        <f>H179+H508+H699+H856+H969+H1263+H1360+H1393+H1396+H1399+H1442+H1453+H1455</f>
        <v>0</v>
      </c>
      <c r="I178" s="200"/>
      <c r="J178" s="200"/>
      <c r="K178" s="163"/>
      <c r="L178" s="245"/>
      <c r="M178" s="245"/>
      <c r="N178" s="245"/>
      <c r="O178" s="245"/>
      <c r="P178" s="245"/>
      <c r="Q178" s="245"/>
      <c r="R178" s="245"/>
      <c r="S178" s="245"/>
      <c r="T178" s="245"/>
      <c r="U178" s="245"/>
      <c r="V178" s="245"/>
      <c r="W178" s="245"/>
      <c r="X178" s="245"/>
      <c r="Y178" s="245"/>
      <c r="Z178" s="245"/>
    </row>
    <row r="179" s="135" customFormat="1" ht="27" customHeight="1" outlineLevel="1" spans="1:26">
      <c r="A179" s="233">
        <v>2.1</v>
      </c>
      <c r="B179" s="234"/>
      <c r="C179" s="235" t="s">
        <v>20</v>
      </c>
      <c r="D179" s="235"/>
      <c r="E179" s="235"/>
      <c r="F179" s="236"/>
      <c r="G179" s="226"/>
      <c r="H179" s="228">
        <f>H180+H401+H466+H472</f>
        <v>0</v>
      </c>
      <c r="I179" s="200"/>
      <c r="J179" s="200"/>
      <c r="K179" s="163"/>
      <c r="L179" s="245"/>
      <c r="M179" s="245"/>
      <c r="N179" s="245"/>
      <c r="O179" s="245"/>
      <c r="P179" s="245"/>
      <c r="Q179" s="245"/>
      <c r="R179" s="245"/>
      <c r="S179" s="245"/>
      <c r="T179" s="245"/>
      <c r="U179" s="245"/>
      <c r="V179" s="245"/>
      <c r="W179" s="245"/>
      <c r="X179" s="245"/>
      <c r="Y179" s="245"/>
      <c r="Z179" s="245"/>
    </row>
    <row r="180" s="133" customFormat="1" ht="27" customHeight="1" outlineLevel="2" spans="1:26">
      <c r="A180" s="237" t="s">
        <v>718</v>
      </c>
      <c r="B180" s="238"/>
      <c r="C180" s="239" t="s">
        <v>719</v>
      </c>
      <c r="D180" s="239"/>
      <c r="E180" s="239"/>
      <c r="F180" s="240"/>
      <c r="G180" s="241"/>
      <c r="H180" s="228">
        <f>H181+H388</f>
        <v>0</v>
      </c>
      <c r="I180" s="200"/>
      <c r="J180" s="200"/>
      <c r="K180" s="163"/>
      <c r="L180" s="202"/>
      <c r="M180" s="202"/>
      <c r="N180" s="202"/>
      <c r="O180" s="202"/>
      <c r="P180" s="202"/>
      <c r="Q180" s="202"/>
      <c r="R180" s="202"/>
      <c r="S180" s="202"/>
      <c r="T180" s="202"/>
      <c r="U180" s="202"/>
      <c r="V180" s="202"/>
      <c r="W180" s="202"/>
      <c r="X180" s="202"/>
      <c r="Y180" s="202"/>
      <c r="Z180" s="202"/>
    </row>
    <row r="181" s="133" customFormat="1" ht="27" customHeight="1" outlineLevel="2" spans="1:26">
      <c r="A181" s="237" t="s">
        <v>720</v>
      </c>
      <c r="B181" s="180"/>
      <c r="C181" s="181" t="s">
        <v>721</v>
      </c>
      <c r="D181" s="181"/>
      <c r="E181" s="181"/>
      <c r="F181" s="182"/>
      <c r="G181" s="183"/>
      <c r="H181" s="184">
        <f>SUM(H182:H387)</f>
        <v>0</v>
      </c>
      <c r="I181" s="204"/>
      <c r="J181" s="204"/>
      <c r="K181" s="205"/>
      <c r="L181" s="201"/>
      <c r="M181" s="201"/>
      <c r="N181" s="201"/>
      <c r="O181" s="201"/>
      <c r="P181" s="201"/>
      <c r="Q181" s="201"/>
      <c r="R181" s="201"/>
      <c r="S181" s="201"/>
      <c r="T181" s="201"/>
      <c r="U181" s="201"/>
      <c r="V181" s="201"/>
      <c r="W181" s="201"/>
      <c r="X181" s="201"/>
      <c r="Y181" s="201"/>
      <c r="Z181" s="201"/>
    </row>
    <row r="182" s="133" customFormat="1" ht="27" customHeight="1" outlineLevel="3" spans="1:26">
      <c r="A182" s="242" t="s">
        <v>722</v>
      </c>
      <c r="B182" s="243" t="s">
        <v>723</v>
      </c>
      <c r="C182" s="186" t="s">
        <v>724</v>
      </c>
      <c r="D182" s="186" t="s">
        <v>725</v>
      </c>
      <c r="E182" s="244" t="s">
        <v>726</v>
      </c>
      <c r="F182" s="188">
        <v>1</v>
      </c>
      <c r="G182" s="186"/>
      <c r="H182" s="189">
        <f t="shared" ref="H182:H245" si="21">ROUND(F182*G182,0)</f>
        <v>0</v>
      </c>
      <c r="I182" s="205" t="s">
        <v>727</v>
      </c>
      <c r="J182" s="205" t="s">
        <v>728</v>
      </c>
      <c r="K182" s="205" t="s">
        <v>95</v>
      </c>
      <c r="L182" s="201"/>
      <c r="M182" s="201"/>
      <c r="N182" s="201"/>
      <c r="O182" s="201"/>
      <c r="P182" s="201"/>
      <c r="Q182" s="201"/>
      <c r="R182" s="201"/>
      <c r="S182" s="201"/>
      <c r="T182" s="201"/>
      <c r="U182" s="201"/>
      <c r="V182" s="201"/>
      <c r="W182" s="201"/>
      <c r="X182" s="201"/>
      <c r="Y182" s="201"/>
      <c r="Z182" s="201"/>
    </row>
    <row r="183" s="133" customFormat="1" ht="27" customHeight="1" outlineLevel="3" spans="1:26">
      <c r="A183" s="242" t="s">
        <v>729</v>
      </c>
      <c r="B183" s="243" t="s">
        <v>730</v>
      </c>
      <c r="C183" s="186" t="s">
        <v>724</v>
      </c>
      <c r="D183" s="186" t="s">
        <v>731</v>
      </c>
      <c r="E183" s="244" t="s">
        <v>726</v>
      </c>
      <c r="F183" s="188">
        <v>1</v>
      </c>
      <c r="G183" s="186"/>
      <c r="H183" s="189">
        <f t="shared" si="21"/>
        <v>0</v>
      </c>
      <c r="I183" s="205" t="s">
        <v>727</v>
      </c>
      <c r="J183" s="205" t="s">
        <v>728</v>
      </c>
      <c r="K183" s="205" t="s">
        <v>95</v>
      </c>
      <c r="L183" s="201"/>
      <c r="M183" s="201"/>
      <c r="N183" s="201"/>
      <c r="O183" s="201"/>
      <c r="P183" s="201"/>
      <c r="Q183" s="201"/>
      <c r="R183" s="201"/>
      <c r="S183" s="201"/>
      <c r="T183" s="201"/>
      <c r="U183" s="201"/>
      <c r="V183" s="201"/>
      <c r="W183" s="201"/>
      <c r="X183" s="201"/>
      <c r="Y183" s="201"/>
      <c r="Z183" s="201"/>
    </row>
    <row r="184" s="133" customFormat="1" ht="27" customHeight="1" outlineLevel="3" spans="1:26">
      <c r="A184" s="242" t="s">
        <v>732</v>
      </c>
      <c r="B184" s="243" t="s">
        <v>733</v>
      </c>
      <c r="C184" s="186" t="s">
        <v>724</v>
      </c>
      <c r="D184" s="186" t="s">
        <v>734</v>
      </c>
      <c r="E184" s="244" t="s">
        <v>726</v>
      </c>
      <c r="F184" s="188">
        <v>1</v>
      </c>
      <c r="G184" s="186"/>
      <c r="H184" s="189">
        <f t="shared" si="21"/>
        <v>0</v>
      </c>
      <c r="I184" s="205" t="s">
        <v>727</v>
      </c>
      <c r="J184" s="205" t="s">
        <v>728</v>
      </c>
      <c r="K184" s="205" t="s">
        <v>95</v>
      </c>
      <c r="L184" s="201"/>
      <c r="M184" s="201"/>
      <c r="N184" s="201"/>
      <c r="O184" s="201"/>
      <c r="P184" s="201"/>
      <c r="Q184" s="201"/>
      <c r="R184" s="201"/>
      <c r="S184" s="201"/>
      <c r="T184" s="201"/>
      <c r="U184" s="201"/>
      <c r="V184" s="201"/>
      <c r="W184" s="201"/>
      <c r="X184" s="201"/>
      <c r="Y184" s="201"/>
      <c r="Z184" s="201"/>
    </row>
    <row r="185" s="133" customFormat="1" ht="27" customHeight="1" outlineLevel="3" spans="1:26">
      <c r="A185" s="242" t="s">
        <v>735</v>
      </c>
      <c r="B185" s="243" t="s">
        <v>736</v>
      </c>
      <c r="C185" s="186" t="s">
        <v>724</v>
      </c>
      <c r="D185" s="186" t="s">
        <v>737</v>
      </c>
      <c r="E185" s="244" t="s">
        <v>726</v>
      </c>
      <c r="F185" s="188">
        <v>1</v>
      </c>
      <c r="G185" s="186"/>
      <c r="H185" s="189">
        <f t="shared" si="21"/>
        <v>0</v>
      </c>
      <c r="I185" s="205" t="s">
        <v>727</v>
      </c>
      <c r="J185" s="205" t="s">
        <v>728</v>
      </c>
      <c r="K185" s="205" t="s">
        <v>95</v>
      </c>
      <c r="L185" s="201"/>
      <c r="M185" s="201"/>
      <c r="N185" s="201"/>
      <c r="O185" s="201"/>
      <c r="P185" s="201"/>
      <c r="Q185" s="201"/>
      <c r="R185" s="201"/>
      <c r="S185" s="201"/>
      <c r="T185" s="201"/>
      <c r="U185" s="201"/>
      <c r="V185" s="201"/>
      <c r="W185" s="201"/>
      <c r="X185" s="201"/>
      <c r="Y185" s="201"/>
      <c r="Z185" s="201"/>
    </row>
    <row r="186" s="133" customFormat="1" ht="27" customHeight="1" outlineLevel="3" spans="1:26">
      <c r="A186" s="242" t="s">
        <v>738</v>
      </c>
      <c r="B186" s="243" t="s">
        <v>739</v>
      </c>
      <c r="C186" s="186" t="s">
        <v>724</v>
      </c>
      <c r="D186" s="186" t="s">
        <v>740</v>
      </c>
      <c r="E186" s="244" t="s">
        <v>726</v>
      </c>
      <c r="F186" s="188">
        <v>1</v>
      </c>
      <c r="G186" s="186"/>
      <c r="H186" s="189">
        <f t="shared" si="21"/>
        <v>0</v>
      </c>
      <c r="I186" s="205" t="s">
        <v>727</v>
      </c>
      <c r="J186" s="205" t="s">
        <v>728</v>
      </c>
      <c r="K186" s="205" t="s">
        <v>95</v>
      </c>
      <c r="L186" s="201"/>
      <c r="M186" s="201"/>
      <c r="N186" s="201"/>
      <c r="O186" s="201"/>
      <c r="P186" s="201"/>
      <c r="Q186" s="201"/>
      <c r="R186" s="201"/>
      <c r="S186" s="201"/>
      <c r="T186" s="201"/>
      <c r="U186" s="201"/>
      <c r="V186" s="201"/>
      <c r="W186" s="201"/>
      <c r="X186" s="201"/>
      <c r="Y186" s="201"/>
      <c r="Z186" s="201"/>
    </row>
    <row r="187" s="133" customFormat="1" ht="27" customHeight="1" outlineLevel="3" spans="1:26">
      <c r="A187" s="242" t="s">
        <v>741</v>
      </c>
      <c r="B187" s="243" t="s">
        <v>742</v>
      </c>
      <c r="C187" s="186" t="s">
        <v>724</v>
      </c>
      <c r="D187" s="186" t="s">
        <v>743</v>
      </c>
      <c r="E187" s="244" t="s">
        <v>726</v>
      </c>
      <c r="F187" s="188">
        <v>1</v>
      </c>
      <c r="G187" s="186"/>
      <c r="H187" s="189">
        <f t="shared" si="21"/>
        <v>0</v>
      </c>
      <c r="I187" s="205" t="s">
        <v>727</v>
      </c>
      <c r="J187" s="205" t="s">
        <v>728</v>
      </c>
      <c r="K187" s="205" t="s">
        <v>95</v>
      </c>
      <c r="L187" s="201"/>
      <c r="M187" s="201"/>
      <c r="N187" s="201"/>
      <c r="O187" s="201"/>
      <c r="P187" s="201"/>
      <c r="Q187" s="201"/>
      <c r="R187" s="201"/>
      <c r="S187" s="201"/>
      <c r="T187" s="201"/>
      <c r="U187" s="201"/>
      <c r="V187" s="201"/>
      <c r="W187" s="201"/>
      <c r="X187" s="201"/>
      <c r="Y187" s="201"/>
      <c r="Z187" s="201"/>
    </row>
    <row r="188" s="133" customFormat="1" ht="27" customHeight="1" outlineLevel="3" spans="1:26">
      <c r="A188" s="242" t="s">
        <v>744</v>
      </c>
      <c r="B188" s="243" t="s">
        <v>745</v>
      </c>
      <c r="C188" s="186" t="s">
        <v>724</v>
      </c>
      <c r="D188" s="186" t="s">
        <v>746</v>
      </c>
      <c r="E188" s="244" t="s">
        <v>726</v>
      </c>
      <c r="F188" s="188">
        <v>1</v>
      </c>
      <c r="G188" s="186"/>
      <c r="H188" s="189">
        <f t="shared" si="21"/>
        <v>0</v>
      </c>
      <c r="I188" s="205" t="s">
        <v>727</v>
      </c>
      <c r="J188" s="205" t="s">
        <v>728</v>
      </c>
      <c r="K188" s="205" t="s">
        <v>95</v>
      </c>
      <c r="L188" s="201"/>
      <c r="M188" s="201"/>
      <c r="N188" s="201"/>
      <c r="O188" s="201"/>
      <c r="P188" s="201"/>
      <c r="Q188" s="201"/>
      <c r="R188" s="201"/>
      <c r="S188" s="201"/>
      <c r="T188" s="201"/>
      <c r="U188" s="201"/>
      <c r="V188" s="201"/>
      <c r="W188" s="201"/>
      <c r="X188" s="201"/>
      <c r="Y188" s="201"/>
      <c r="Z188" s="201"/>
    </row>
    <row r="189" s="133" customFormat="1" ht="27" customHeight="1" outlineLevel="3" spans="1:26">
      <c r="A189" s="242" t="s">
        <v>747</v>
      </c>
      <c r="B189" s="243" t="s">
        <v>748</v>
      </c>
      <c r="C189" s="186" t="s">
        <v>724</v>
      </c>
      <c r="D189" s="186" t="s">
        <v>749</v>
      </c>
      <c r="E189" s="244" t="s">
        <v>726</v>
      </c>
      <c r="F189" s="188">
        <v>1</v>
      </c>
      <c r="G189" s="186"/>
      <c r="H189" s="189">
        <f t="shared" si="21"/>
        <v>0</v>
      </c>
      <c r="I189" s="205" t="s">
        <v>727</v>
      </c>
      <c r="J189" s="205" t="s">
        <v>728</v>
      </c>
      <c r="K189" s="205" t="s">
        <v>95</v>
      </c>
      <c r="L189" s="201"/>
      <c r="M189" s="201"/>
      <c r="N189" s="201"/>
      <c r="O189" s="201"/>
      <c r="P189" s="201"/>
      <c r="Q189" s="201"/>
      <c r="R189" s="201"/>
      <c r="S189" s="201"/>
      <c r="T189" s="201"/>
      <c r="U189" s="201"/>
      <c r="V189" s="201"/>
      <c r="W189" s="201"/>
      <c r="X189" s="201"/>
      <c r="Y189" s="201"/>
      <c r="Z189" s="201"/>
    </row>
    <row r="190" s="133" customFormat="1" ht="27" customHeight="1" outlineLevel="3" spans="1:26">
      <c r="A190" s="242" t="s">
        <v>750</v>
      </c>
      <c r="B190" s="243" t="s">
        <v>751</v>
      </c>
      <c r="C190" s="186" t="s">
        <v>724</v>
      </c>
      <c r="D190" s="186" t="s">
        <v>752</v>
      </c>
      <c r="E190" s="244" t="s">
        <v>726</v>
      </c>
      <c r="F190" s="188">
        <v>1</v>
      </c>
      <c r="G190" s="186"/>
      <c r="H190" s="189">
        <f t="shared" si="21"/>
        <v>0</v>
      </c>
      <c r="I190" s="205" t="s">
        <v>727</v>
      </c>
      <c r="J190" s="205" t="s">
        <v>728</v>
      </c>
      <c r="K190" s="205" t="s">
        <v>95</v>
      </c>
      <c r="L190" s="201"/>
      <c r="M190" s="201"/>
      <c r="N190" s="201"/>
      <c r="O190" s="201"/>
      <c r="P190" s="201"/>
      <c r="Q190" s="201"/>
      <c r="R190" s="201"/>
      <c r="S190" s="201"/>
      <c r="T190" s="201"/>
      <c r="U190" s="201"/>
      <c r="V190" s="201"/>
      <c r="W190" s="201"/>
      <c r="X190" s="201"/>
      <c r="Y190" s="201"/>
      <c r="Z190" s="201"/>
    </row>
    <row r="191" s="133" customFormat="1" ht="27" customHeight="1" outlineLevel="3" spans="1:26">
      <c r="A191" s="242" t="s">
        <v>753</v>
      </c>
      <c r="B191" s="243" t="s">
        <v>754</v>
      </c>
      <c r="C191" s="186" t="s">
        <v>724</v>
      </c>
      <c r="D191" s="186" t="s">
        <v>755</v>
      </c>
      <c r="E191" s="244" t="s">
        <v>726</v>
      </c>
      <c r="F191" s="188">
        <v>1</v>
      </c>
      <c r="G191" s="186"/>
      <c r="H191" s="189">
        <f t="shared" si="21"/>
        <v>0</v>
      </c>
      <c r="I191" s="205" t="s">
        <v>727</v>
      </c>
      <c r="J191" s="205" t="s">
        <v>728</v>
      </c>
      <c r="K191" s="205" t="s">
        <v>95</v>
      </c>
      <c r="L191" s="201"/>
      <c r="M191" s="201"/>
      <c r="N191" s="201"/>
      <c r="O191" s="201"/>
      <c r="P191" s="201"/>
      <c r="Q191" s="201"/>
      <c r="R191" s="201"/>
      <c r="S191" s="201"/>
      <c r="T191" s="201"/>
      <c r="U191" s="201"/>
      <c r="V191" s="201"/>
      <c r="W191" s="201"/>
      <c r="X191" s="201"/>
      <c r="Y191" s="201"/>
      <c r="Z191" s="201"/>
    </row>
    <row r="192" s="133" customFormat="1" ht="27" customHeight="1" outlineLevel="3" spans="1:26">
      <c r="A192" s="242" t="s">
        <v>756</v>
      </c>
      <c r="B192" s="243" t="s">
        <v>757</v>
      </c>
      <c r="C192" s="186" t="s">
        <v>724</v>
      </c>
      <c r="D192" s="186" t="s">
        <v>758</v>
      </c>
      <c r="E192" s="244" t="s">
        <v>726</v>
      </c>
      <c r="F192" s="188">
        <v>1</v>
      </c>
      <c r="G192" s="186"/>
      <c r="H192" s="189">
        <f t="shared" si="21"/>
        <v>0</v>
      </c>
      <c r="I192" s="205" t="s">
        <v>727</v>
      </c>
      <c r="J192" s="205" t="s">
        <v>728</v>
      </c>
      <c r="K192" s="205" t="s">
        <v>95</v>
      </c>
      <c r="L192" s="201"/>
      <c r="M192" s="201"/>
      <c r="N192" s="201"/>
      <c r="O192" s="201"/>
      <c r="P192" s="201"/>
      <c r="Q192" s="201"/>
      <c r="R192" s="201"/>
      <c r="S192" s="201"/>
      <c r="T192" s="201"/>
      <c r="U192" s="201"/>
      <c r="V192" s="201"/>
      <c r="W192" s="201"/>
      <c r="X192" s="201"/>
      <c r="Y192" s="201"/>
      <c r="Z192" s="201"/>
    </row>
    <row r="193" s="133" customFormat="1" ht="27" customHeight="1" outlineLevel="3" spans="1:26">
      <c r="A193" s="242" t="s">
        <v>759</v>
      </c>
      <c r="B193" s="243" t="s">
        <v>760</v>
      </c>
      <c r="C193" s="186" t="s">
        <v>724</v>
      </c>
      <c r="D193" s="186" t="s">
        <v>761</v>
      </c>
      <c r="E193" s="244" t="s">
        <v>726</v>
      </c>
      <c r="F193" s="188">
        <v>89</v>
      </c>
      <c r="G193" s="186"/>
      <c r="H193" s="189">
        <f t="shared" si="21"/>
        <v>0</v>
      </c>
      <c r="I193" s="205" t="s">
        <v>727</v>
      </c>
      <c r="J193" s="205" t="s">
        <v>728</v>
      </c>
      <c r="K193" s="205" t="s">
        <v>95</v>
      </c>
      <c r="L193" s="201"/>
      <c r="M193" s="201"/>
      <c r="N193" s="201"/>
      <c r="O193" s="201"/>
      <c r="P193" s="201"/>
      <c r="Q193" s="201"/>
      <c r="R193" s="201"/>
      <c r="S193" s="201"/>
      <c r="T193" s="201"/>
      <c r="U193" s="201"/>
      <c r="V193" s="201"/>
      <c r="W193" s="201"/>
      <c r="X193" s="201"/>
      <c r="Y193" s="201"/>
      <c r="Z193" s="201"/>
    </row>
    <row r="194" s="133" customFormat="1" ht="27" customHeight="1" outlineLevel="3" spans="1:26">
      <c r="A194" s="242" t="s">
        <v>762</v>
      </c>
      <c r="B194" s="243" t="s">
        <v>763</v>
      </c>
      <c r="C194" s="186" t="s">
        <v>724</v>
      </c>
      <c r="D194" s="186" t="s">
        <v>764</v>
      </c>
      <c r="E194" s="244" t="s">
        <v>726</v>
      </c>
      <c r="F194" s="188">
        <v>16</v>
      </c>
      <c r="G194" s="186"/>
      <c r="H194" s="189">
        <f t="shared" si="21"/>
        <v>0</v>
      </c>
      <c r="I194" s="205" t="s">
        <v>727</v>
      </c>
      <c r="J194" s="205" t="s">
        <v>728</v>
      </c>
      <c r="K194" s="205" t="s">
        <v>95</v>
      </c>
      <c r="L194" s="201"/>
      <c r="M194" s="201"/>
      <c r="N194" s="201"/>
      <c r="O194" s="201"/>
      <c r="P194" s="201"/>
      <c r="Q194" s="201"/>
      <c r="R194" s="201"/>
      <c r="S194" s="201"/>
      <c r="T194" s="201"/>
      <c r="U194" s="201"/>
      <c r="V194" s="201"/>
      <c r="W194" s="201"/>
      <c r="X194" s="201"/>
      <c r="Y194" s="201"/>
      <c r="Z194" s="201"/>
    </row>
    <row r="195" s="133" customFormat="1" ht="27" customHeight="1" outlineLevel="3" spans="1:26">
      <c r="A195" s="242" t="s">
        <v>765</v>
      </c>
      <c r="B195" s="243" t="s">
        <v>766</v>
      </c>
      <c r="C195" s="186" t="s">
        <v>724</v>
      </c>
      <c r="D195" s="186" t="s">
        <v>767</v>
      </c>
      <c r="E195" s="244" t="s">
        <v>726</v>
      </c>
      <c r="F195" s="188">
        <v>7</v>
      </c>
      <c r="G195" s="186"/>
      <c r="H195" s="189">
        <f t="shared" si="21"/>
        <v>0</v>
      </c>
      <c r="I195" s="205" t="s">
        <v>727</v>
      </c>
      <c r="J195" s="205" t="s">
        <v>728</v>
      </c>
      <c r="K195" s="205" t="s">
        <v>95</v>
      </c>
      <c r="L195" s="201"/>
      <c r="M195" s="201"/>
      <c r="N195" s="201"/>
      <c r="O195" s="201"/>
      <c r="P195" s="201"/>
      <c r="Q195" s="201"/>
      <c r="R195" s="201"/>
      <c r="S195" s="201"/>
      <c r="T195" s="201"/>
      <c r="U195" s="201"/>
      <c r="V195" s="201"/>
      <c r="W195" s="201"/>
      <c r="X195" s="201"/>
      <c r="Y195" s="201"/>
      <c r="Z195" s="201"/>
    </row>
    <row r="196" s="133" customFormat="1" ht="27" customHeight="1" outlineLevel="3" spans="1:26">
      <c r="A196" s="242" t="s">
        <v>768</v>
      </c>
      <c r="B196" s="243" t="s">
        <v>769</v>
      </c>
      <c r="C196" s="186" t="s">
        <v>724</v>
      </c>
      <c r="D196" s="186" t="s">
        <v>770</v>
      </c>
      <c r="E196" s="244" t="s">
        <v>726</v>
      </c>
      <c r="F196" s="188">
        <v>3</v>
      </c>
      <c r="G196" s="186"/>
      <c r="H196" s="189">
        <f t="shared" si="21"/>
        <v>0</v>
      </c>
      <c r="I196" s="205" t="s">
        <v>727</v>
      </c>
      <c r="J196" s="205" t="s">
        <v>728</v>
      </c>
      <c r="K196" s="205" t="s">
        <v>95</v>
      </c>
      <c r="L196" s="201"/>
      <c r="M196" s="201"/>
      <c r="N196" s="201"/>
      <c r="O196" s="201"/>
      <c r="P196" s="201"/>
      <c r="Q196" s="201"/>
      <c r="R196" s="201"/>
      <c r="S196" s="201"/>
      <c r="T196" s="201"/>
      <c r="U196" s="201"/>
      <c r="V196" s="201"/>
      <c r="W196" s="201"/>
      <c r="X196" s="201"/>
      <c r="Y196" s="201"/>
      <c r="Z196" s="201"/>
    </row>
    <row r="197" s="133" customFormat="1" ht="27" customHeight="1" outlineLevel="3" spans="1:26">
      <c r="A197" s="242" t="s">
        <v>771</v>
      </c>
      <c r="B197" s="243" t="s">
        <v>772</v>
      </c>
      <c r="C197" s="186" t="s">
        <v>724</v>
      </c>
      <c r="D197" s="186" t="s">
        <v>773</v>
      </c>
      <c r="E197" s="244" t="s">
        <v>726</v>
      </c>
      <c r="F197" s="188">
        <v>1</v>
      </c>
      <c r="G197" s="186"/>
      <c r="H197" s="189">
        <f t="shared" si="21"/>
        <v>0</v>
      </c>
      <c r="I197" s="205" t="s">
        <v>727</v>
      </c>
      <c r="J197" s="205" t="s">
        <v>728</v>
      </c>
      <c r="K197" s="205" t="s">
        <v>95</v>
      </c>
      <c r="L197" s="201"/>
      <c r="M197" s="201"/>
      <c r="N197" s="201"/>
      <c r="O197" s="201"/>
      <c r="P197" s="201"/>
      <c r="Q197" s="201"/>
      <c r="R197" s="201"/>
      <c r="S197" s="201"/>
      <c r="T197" s="201"/>
      <c r="U197" s="201"/>
      <c r="V197" s="201"/>
      <c r="W197" s="201"/>
      <c r="X197" s="201"/>
      <c r="Y197" s="201"/>
      <c r="Z197" s="201"/>
    </row>
    <row r="198" s="133" customFormat="1" ht="27" customHeight="1" outlineLevel="3" spans="1:26">
      <c r="A198" s="242" t="s">
        <v>774</v>
      </c>
      <c r="B198" s="243" t="s">
        <v>775</v>
      </c>
      <c r="C198" s="186" t="s">
        <v>724</v>
      </c>
      <c r="D198" s="186" t="s">
        <v>776</v>
      </c>
      <c r="E198" s="244" t="s">
        <v>726</v>
      </c>
      <c r="F198" s="188">
        <v>3</v>
      </c>
      <c r="G198" s="186"/>
      <c r="H198" s="189">
        <f t="shared" si="21"/>
        <v>0</v>
      </c>
      <c r="I198" s="205" t="s">
        <v>727</v>
      </c>
      <c r="J198" s="205" t="s">
        <v>728</v>
      </c>
      <c r="K198" s="205" t="s">
        <v>95</v>
      </c>
      <c r="L198" s="201"/>
      <c r="M198" s="201"/>
      <c r="N198" s="201"/>
      <c r="O198" s="201"/>
      <c r="P198" s="201"/>
      <c r="Q198" s="201"/>
      <c r="R198" s="201"/>
      <c r="S198" s="201"/>
      <c r="T198" s="201"/>
      <c r="U198" s="201"/>
      <c r="V198" s="201"/>
      <c r="W198" s="201"/>
      <c r="X198" s="201"/>
      <c r="Y198" s="201"/>
      <c r="Z198" s="201"/>
    </row>
    <row r="199" s="133" customFormat="1" ht="27" customHeight="1" outlineLevel="3" spans="1:26">
      <c r="A199" s="242" t="s">
        <v>777</v>
      </c>
      <c r="B199" s="243" t="s">
        <v>778</v>
      </c>
      <c r="C199" s="186" t="s">
        <v>724</v>
      </c>
      <c r="D199" s="186" t="s">
        <v>779</v>
      </c>
      <c r="E199" s="244" t="s">
        <v>726</v>
      </c>
      <c r="F199" s="188">
        <v>1</v>
      </c>
      <c r="G199" s="186"/>
      <c r="H199" s="189">
        <f t="shared" si="21"/>
        <v>0</v>
      </c>
      <c r="I199" s="205" t="s">
        <v>727</v>
      </c>
      <c r="J199" s="205" t="s">
        <v>728</v>
      </c>
      <c r="K199" s="205" t="s">
        <v>95</v>
      </c>
      <c r="L199" s="201"/>
      <c r="M199" s="201"/>
      <c r="N199" s="201"/>
      <c r="O199" s="201"/>
      <c r="P199" s="201"/>
      <c r="Q199" s="201"/>
      <c r="R199" s="201"/>
      <c r="S199" s="201"/>
      <c r="T199" s="201"/>
      <c r="U199" s="201"/>
      <c r="V199" s="201"/>
      <c r="W199" s="201"/>
      <c r="X199" s="201"/>
      <c r="Y199" s="201"/>
      <c r="Z199" s="201"/>
    </row>
    <row r="200" s="133" customFormat="1" ht="27" customHeight="1" outlineLevel="3" spans="1:26">
      <c r="A200" s="242" t="s">
        <v>780</v>
      </c>
      <c r="B200" s="243" t="s">
        <v>781</v>
      </c>
      <c r="C200" s="186" t="s">
        <v>724</v>
      </c>
      <c r="D200" s="186" t="s">
        <v>782</v>
      </c>
      <c r="E200" s="244" t="s">
        <v>726</v>
      </c>
      <c r="F200" s="188">
        <v>1</v>
      </c>
      <c r="G200" s="186"/>
      <c r="H200" s="189">
        <f t="shared" si="21"/>
        <v>0</v>
      </c>
      <c r="I200" s="205" t="s">
        <v>727</v>
      </c>
      <c r="J200" s="205" t="s">
        <v>728</v>
      </c>
      <c r="K200" s="205" t="s">
        <v>95</v>
      </c>
      <c r="L200" s="201"/>
      <c r="M200" s="201"/>
      <c r="N200" s="201"/>
      <c r="O200" s="201"/>
      <c r="P200" s="201"/>
      <c r="Q200" s="201"/>
      <c r="R200" s="201"/>
      <c r="S200" s="201"/>
      <c r="T200" s="201"/>
      <c r="U200" s="201"/>
      <c r="V200" s="201"/>
      <c r="W200" s="201"/>
      <c r="X200" s="201"/>
      <c r="Y200" s="201"/>
      <c r="Z200" s="201"/>
    </row>
    <row r="201" s="133" customFormat="1" ht="27" customHeight="1" outlineLevel="3" spans="1:26">
      <c r="A201" s="242" t="s">
        <v>783</v>
      </c>
      <c r="B201" s="243" t="s">
        <v>784</v>
      </c>
      <c r="C201" s="186" t="s">
        <v>724</v>
      </c>
      <c r="D201" s="186" t="s">
        <v>785</v>
      </c>
      <c r="E201" s="244" t="s">
        <v>726</v>
      </c>
      <c r="F201" s="188">
        <v>1</v>
      </c>
      <c r="G201" s="186"/>
      <c r="H201" s="189">
        <f t="shared" si="21"/>
        <v>0</v>
      </c>
      <c r="I201" s="205" t="s">
        <v>727</v>
      </c>
      <c r="J201" s="205" t="s">
        <v>728</v>
      </c>
      <c r="K201" s="205" t="s">
        <v>95</v>
      </c>
      <c r="L201" s="201"/>
      <c r="M201" s="201"/>
      <c r="N201" s="201"/>
      <c r="O201" s="201"/>
      <c r="P201" s="201"/>
      <c r="Q201" s="201"/>
      <c r="R201" s="201"/>
      <c r="S201" s="201"/>
      <c r="T201" s="201"/>
      <c r="U201" s="201"/>
      <c r="V201" s="201"/>
      <c r="W201" s="201"/>
      <c r="X201" s="201"/>
      <c r="Y201" s="201"/>
      <c r="Z201" s="201"/>
    </row>
    <row r="202" s="133" customFormat="1" ht="27" customHeight="1" outlineLevel="3" spans="1:26">
      <c r="A202" s="242" t="s">
        <v>786</v>
      </c>
      <c r="B202" s="243" t="s">
        <v>787</v>
      </c>
      <c r="C202" s="186" t="s">
        <v>724</v>
      </c>
      <c r="D202" s="186" t="s">
        <v>788</v>
      </c>
      <c r="E202" s="244" t="s">
        <v>726</v>
      </c>
      <c r="F202" s="188">
        <v>1</v>
      </c>
      <c r="G202" s="186"/>
      <c r="H202" s="189">
        <f t="shared" si="21"/>
        <v>0</v>
      </c>
      <c r="I202" s="205" t="s">
        <v>727</v>
      </c>
      <c r="J202" s="205" t="s">
        <v>728</v>
      </c>
      <c r="K202" s="205" t="s">
        <v>95</v>
      </c>
      <c r="L202" s="201"/>
      <c r="M202" s="201"/>
      <c r="N202" s="201"/>
      <c r="O202" s="201"/>
      <c r="P202" s="201"/>
      <c r="Q202" s="201"/>
      <c r="R202" s="201"/>
      <c r="S202" s="201"/>
      <c r="T202" s="201"/>
      <c r="U202" s="201"/>
      <c r="V202" s="201"/>
      <c r="W202" s="201"/>
      <c r="X202" s="201"/>
      <c r="Y202" s="201"/>
      <c r="Z202" s="201"/>
    </row>
    <row r="203" s="133" customFormat="1" ht="27" customHeight="1" outlineLevel="3" spans="1:26">
      <c r="A203" s="242" t="s">
        <v>789</v>
      </c>
      <c r="B203" s="243" t="s">
        <v>790</v>
      </c>
      <c r="C203" s="186" t="s">
        <v>724</v>
      </c>
      <c r="D203" s="186" t="s">
        <v>791</v>
      </c>
      <c r="E203" s="244" t="s">
        <v>726</v>
      </c>
      <c r="F203" s="188">
        <v>1</v>
      </c>
      <c r="G203" s="186"/>
      <c r="H203" s="189">
        <f t="shared" si="21"/>
        <v>0</v>
      </c>
      <c r="I203" s="205" t="s">
        <v>727</v>
      </c>
      <c r="J203" s="205" t="s">
        <v>728</v>
      </c>
      <c r="K203" s="205" t="s">
        <v>95</v>
      </c>
      <c r="L203" s="201"/>
      <c r="M203" s="201"/>
      <c r="N203" s="201"/>
      <c r="O203" s="201"/>
      <c r="P203" s="201"/>
      <c r="Q203" s="201"/>
      <c r="R203" s="201"/>
      <c r="S203" s="201"/>
      <c r="T203" s="201"/>
      <c r="U203" s="201"/>
      <c r="V203" s="201"/>
      <c r="W203" s="201"/>
      <c r="X203" s="201"/>
      <c r="Y203" s="201"/>
      <c r="Z203" s="201"/>
    </row>
    <row r="204" s="133" customFormat="1" ht="27" customHeight="1" outlineLevel="3" spans="1:26">
      <c r="A204" s="242" t="s">
        <v>792</v>
      </c>
      <c r="B204" s="243" t="s">
        <v>793</v>
      </c>
      <c r="C204" s="186" t="s">
        <v>724</v>
      </c>
      <c r="D204" s="186" t="s">
        <v>794</v>
      </c>
      <c r="E204" s="244" t="s">
        <v>726</v>
      </c>
      <c r="F204" s="188">
        <v>1</v>
      </c>
      <c r="G204" s="186"/>
      <c r="H204" s="189">
        <f t="shared" si="21"/>
        <v>0</v>
      </c>
      <c r="I204" s="205" t="s">
        <v>727</v>
      </c>
      <c r="J204" s="205" t="s">
        <v>728</v>
      </c>
      <c r="K204" s="205" t="s">
        <v>95</v>
      </c>
      <c r="L204" s="201"/>
      <c r="M204" s="201"/>
      <c r="N204" s="201"/>
      <c r="O204" s="201"/>
      <c r="P204" s="201"/>
      <c r="Q204" s="201"/>
      <c r="R204" s="201"/>
      <c r="S204" s="201"/>
      <c r="T204" s="201"/>
      <c r="U204" s="201"/>
      <c r="V204" s="201"/>
      <c r="W204" s="201"/>
      <c r="X204" s="201"/>
      <c r="Y204" s="201"/>
      <c r="Z204" s="201"/>
    </row>
    <row r="205" s="133" customFormat="1" ht="27" customHeight="1" outlineLevel="3" spans="1:26">
      <c r="A205" s="242" t="s">
        <v>795</v>
      </c>
      <c r="B205" s="243" t="s">
        <v>796</v>
      </c>
      <c r="C205" s="186" t="s">
        <v>724</v>
      </c>
      <c r="D205" s="186" t="s">
        <v>797</v>
      </c>
      <c r="E205" s="244" t="s">
        <v>726</v>
      </c>
      <c r="F205" s="188">
        <v>1</v>
      </c>
      <c r="G205" s="186"/>
      <c r="H205" s="189">
        <f t="shared" si="21"/>
        <v>0</v>
      </c>
      <c r="I205" s="205" t="s">
        <v>727</v>
      </c>
      <c r="J205" s="205" t="s">
        <v>728</v>
      </c>
      <c r="K205" s="205" t="s">
        <v>95</v>
      </c>
      <c r="L205" s="201"/>
      <c r="M205" s="201"/>
      <c r="N205" s="201"/>
      <c r="O205" s="201"/>
      <c r="P205" s="201"/>
      <c r="Q205" s="201"/>
      <c r="R205" s="201"/>
      <c r="S205" s="201"/>
      <c r="T205" s="201"/>
      <c r="U205" s="201"/>
      <c r="V205" s="201"/>
      <c r="W205" s="201"/>
      <c r="X205" s="201"/>
      <c r="Y205" s="201"/>
      <c r="Z205" s="201"/>
    </row>
    <row r="206" s="133" customFormat="1" ht="27" customHeight="1" outlineLevel="3" spans="1:26">
      <c r="A206" s="242" t="s">
        <v>798</v>
      </c>
      <c r="B206" s="243" t="s">
        <v>799</v>
      </c>
      <c r="C206" s="186" t="s">
        <v>724</v>
      </c>
      <c r="D206" s="186" t="s">
        <v>800</v>
      </c>
      <c r="E206" s="244" t="s">
        <v>726</v>
      </c>
      <c r="F206" s="188">
        <v>1</v>
      </c>
      <c r="G206" s="186"/>
      <c r="H206" s="189">
        <f t="shared" si="21"/>
        <v>0</v>
      </c>
      <c r="I206" s="205" t="s">
        <v>727</v>
      </c>
      <c r="J206" s="205" t="s">
        <v>728</v>
      </c>
      <c r="K206" s="205" t="s">
        <v>95</v>
      </c>
      <c r="L206" s="201"/>
      <c r="M206" s="201"/>
      <c r="N206" s="201"/>
      <c r="O206" s="201"/>
      <c r="P206" s="201"/>
      <c r="Q206" s="201"/>
      <c r="R206" s="201"/>
      <c r="S206" s="201"/>
      <c r="T206" s="201"/>
      <c r="U206" s="201"/>
      <c r="V206" s="201"/>
      <c r="W206" s="201"/>
      <c r="X206" s="201"/>
      <c r="Y206" s="201"/>
      <c r="Z206" s="201"/>
    </row>
    <row r="207" s="133" customFormat="1" ht="27" customHeight="1" outlineLevel="3" spans="1:26">
      <c r="A207" s="242" t="s">
        <v>801</v>
      </c>
      <c r="B207" s="243" t="s">
        <v>802</v>
      </c>
      <c r="C207" s="186" t="s">
        <v>724</v>
      </c>
      <c r="D207" s="186" t="s">
        <v>803</v>
      </c>
      <c r="E207" s="244" t="s">
        <v>726</v>
      </c>
      <c r="F207" s="188">
        <v>1</v>
      </c>
      <c r="G207" s="186"/>
      <c r="H207" s="189">
        <f t="shared" si="21"/>
        <v>0</v>
      </c>
      <c r="I207" s="205" t="s">
        <v>727</v>
      </c>
      <c r="J207" s="205" t="s">
        <v>728</v>
      </c>
      <c r="K207" s="205" t="s">
        <v>95</v>
      </c>
      <c r="L207" s="201"/>
      <c r="M207" s="201"/>
      <c r="N207" s="201"/>
      <c r="O207" s="201"/>
      <c r="P207" s="201"/>
      <c r="Q207" s="201"/>
      <c r="R207" s="201"/>
      <c r="S207" s="201"/>
      <c r="T207" s="201"/>
      <c r="U207" s="201"/>
      <c r="V207" s="201"/>
      <c r="W207" s="201"/>
      <c r="X207" s="201"/>
      <c r="Y207" s="201"/>
      <c r="Z207" s="201"/>
    </row>
    <row r="208" s="133" customFormat="1" ht="27" customHeight="1" outlineLevel="3" spans="1:26">
      <c r="A208" s="242" t="s">
        <v>804</v>
      </c>
      <c r="B208" s="243" t="s">
        <v>805</v>
      </c>
      <c r="C208" s="186" t="s">
        <v>724</v>
      </c>
      <c r="D208" s="186" t="s">
        <v>806</v>
      </c>
      <c r="E208" s="244" t="s">
        <v>726</v>
      </c>
      <c r="F208" s="188">
        <v>1</v>
      </c>
      <c r="G208" s="186"/>
      <c r="H208" s="189">
        <f t="shared" si="21"/>
        <v>0</v>
      </c>
      <c r="I208" s="205" t="s">
        <v>727</v>
      </c>
      <c r="J208" s="205" t="s">
        <v>728</v>
      </c>
      <c r="K208" s="205" t="s">
        <v>95</v>
      </c>
      <c r="L208" s="201"/>
      <c r="M208" s="201"/>
      <c r="N208" s="201"/>
      <c r="O208" s="201"/>
      <c r="P208" s="201"/>
      <c r="Q208" s="201"/>
      <c r="R208" s="201"/>
      <c r="S208" s="201"/>
      <c r="T208" s="201"/>
      <c r="U208" s="201"/>
      <c r="V208" s="201"/>
      <c r="W208" s="201"/>
      <c r="X208" s="201"/>
      <c r="Y208" s="201"/>
      <c r="Z208" s="201"/>
    </row>
    <row r="209" s="133" customFormat="1" ht="27" customHeight="1" outlineLevel="3" spans="1:26">
      <c r="A209" s="242" t="s">
        <v>807</v>
      </c>
      <c r="B209" s="243" t="s">
        <v>808</v>
      </c>
      <c r="C209" s="186" t="s">
        <v>724</v>
      </c>
      <c r="D209" s="186" t="s">
        <v>809</v>
      </c>
      <c r="E209" s="244" t="s">
        <v>726</v>
      </c>
      <c r="F209" s="188">
        <v>1</v>
      </c>
      <c r="G209" s="186"/>
      <c r="H209" s="189">
        <f t="shared" si="21"/>
        <v>0</v>
      </c>
      <c r="I209" s="205" t="s">
        <v>727</v>
      </c>
      <c r="J209" s="205" t="s">
        <v>728</v>
      </c>
      <c r="K209" s="205" t="s">
        <v>95</v>
      </c>
      <c r="L209" s="201"/>
      <c r="M209" s="201"/>
      <c r="N209" s="201"/>
      <c r="O209" s="201"/>
      <c r="P209" s="201"/>
      <c r="Q209" s="201"/>
      <c r="R209" s="201"/>
      <c r="S209" s="201"/>
      <c r="T209" s="201"/>
      <c r="U209" s="201"/>
      <c r="V209" s="201"/>
      <c r="W209" s="201"/>
      <c r="X209" s="201"/>
      <c r="Y209" s="201"/>
      <c r="Z209" s="201"/>
    </row>
    <row r="210" s="133" customFormat="1" ht="27" customHeight="1" outlineLevel="3" spans="1:26">
      <c r="A210" s="242" t="s">
        <v>810</v>
      </c>
      <c r="B210" s="243" t="s">
        <v>811</v>
      </c>
      <c r="C210" s="186" t="s">
        <v>724</v>
      </c>
      <c r="D210" s="186" t="s">
        <v>812</v>
      </c>
      <c r="E210" s="244" t="s">
        <v>726</v>
      </c>
      <c r="F210" s="188">
        <v>1</v>
      </c>
      <c r="G210" s="186"/>
      <c r="H210" s="189">
        <f t="shared" si="21"/>
        <v>0</v>
      </c>
      <c r="I210" s="205" t="s">
        <v>727</v>
      </c>
      <c r="J210" s="205" t="s">
        <v>728</v>
      </c>
      <c r="K210" s="205" t="s">
        <v>95</v>
      </c>
      <c r="L210" s="201"/>
      <c r="M210" s="201"/>
      <c r="N210" s="201"/>
      <c r="O210" s="201"/>
      <c r="P210" s="201"/>
      <c r="Q210" s="201"/>
      <c r="R210" s="201"/>
      <c r="S210" s="201"/>
      <c r="T210" s="201"/>
      <c r="U210" s="201"/>
      <c r="V210" s="201"/>
      <c r="W210" s="201"/>
      <c r="X210" s="201"/>
      <c r="Y210" s="201"/>
      <c r="Z210" s="201"/>
    </row>
    <row r="211" s="133" customFormat="1" ht="27" customHeight="1" outlineLevel="3" spans="1:26">
      <c r="A211" s="242" t="s">
        <v>813</v>
      </c>
      <c r="B211" s="243" t="s">
        <v>814</v>
      </c>
      <c r="C211" s="186" t="s">
        <v>724</v>
      </c>
      <c r="D211" s="186" t="s">
        <v>815</v>
      </c>
      <c r="E211" s="244" t="s">
        <v>726</v>
      </c>
      <c r="F211" s="188">
        <v>1</v>
      </c>
      <c r="G211" s="186"/>
      <c r="H211" s="189">
        <f t="shared" si="21"/>
        <v>0</v>
      </c>
      <c r="I211" s="205" t="s">
        <v>727</v>
      </c>
      <c r="J211" s="205" t="s">
        <v>728</v>
      </c>
      <c r="K211" s="205" t="s">
        <v>95</v>
      </c>
      <c r="L211" s="201"/>
      <c r="M211" s="201"/>
      <c r="N211" s="201"/>
      <c r="O211" s="201"/>
      <c r="P211" s="201"/>
      <c r="Q211" s="201"/>
      <c r="R211" s="201"/>
      <c r="S211" s="201"/>
      <c r="T211" s="201"/>
      <c r="U211" s="201"/>
      <c r="V211" s="201"/>
      <c r="W211" s="201"/>
      <c r="X211" s="201"/>
      <c r="Y211" s="201"/>
      <c r="Z211" s="201"/>
    </row>
    <row r="212" s="133" customFormat="1" ht="27" customHeight="1" outlineLevel="3" spans="1:26">
      <c r="A212" s="242" t="s">
        <v>816</v>
      </c>
      <c r="B212" s="243" t="s">
        <v>817</v>
      </c>
      <c r="C212" s="186" t="s">
        <v>724</v>
      </c>
      <c r="D212" s="186" t="s">
        <v>818</v>
      </c>
      <c r="E212" s="244" t="s">
        <v>726</v>
      </c>
      <c r="F212" s="188">
        <v>1</v>
      </c>
      <c r="G212" s="186"/>
      <c r="H212" s="189">
        <f t="shared" si="21"/>
        <v>0</v>
      </c>
      <c r="I212" s="205" t="s">
        <v>727</v>
      </c>
      <c r="J212" s="205" t="s">
        <v>728</v>
      </c>
      <c r="K212" s="205" t="s">
        <v>95</v>
      </c>
      <c r="L212" s="201"/>
      <c r="M212" s="201"/>
      <c r="N212" s="201"/>
      <c r="O212" s="201"/>
      <c r="P212" s="201"/>
      <c r="Q212" s="201"/>
      <c r="R212" s="201"/>
      <c r="S212" s="201"/>
      <c r="T212" s="201"/>
      <c r="U212" s="201"/>
      <c r="V212" s="201"/>
      <c r="W212" s="201"/>
      <c r="X212" s="201"/>
      <c r="Y212" s="201"/>
      <c r="Z212" s="201"/>
    </row>
    <row r="213" s="133" customFormat="1" ht="27" customHeight="1" outlineLevel="3" spans="1:26">
      <c r="A213" s="242" t="s">
        <v>819</v>
      </c>
      <c r="B213" s="243" t="s">
        <v>820</v>
      </c>
      <c r="C213" s="186" t="s">
        <v>724</v>
      </c>
      <c r="D213" s="186" t="s">
        <v>821</v>
      </c>
      <c r="E213" s="244" t="s">
        <v>726</v>
      </c>
      <c r="F213" s="188">
        <v>1</v>
      </c>
      <c r="G213" s="186"/>
      <c r="H213" s="189">
        <f t="shared" si="21"/>
        <v>0</v>
      </c>
      <c r="I213" s="205" t="s">
        <v>727</v>
      </c>
      <c r="J213" s="205" t="s">
        <v>728</v>
      </c>
      <c r="K213" s="205" t="s">
        <v>95</v>
      </c>
      <c r="L213" s="201"/>
      <c r="M213" s="201"/>
      <c r="N213" s="201"/>
      <c r="O213" s="201"/>
      <c r="P213" s="201"/>
      <c r="Q213" s="201"/>
      <c r="R213" s="201"/>
      <c r="S213" s="201"/>
      <c r="T213" s="201"/>
      <c r="U213" s="201"/>
      <c r="V213" s="201"/>
      <c r="W213" s="201"/>
      <c r="X213" s="201"/>
      <c r="Y213" s="201"/>
      <c r="Z213" s="201"/>
    </row>
    <row r="214" s="133" customFormat="1" ht="27" customHeight="1" outlineLevel="3" spans="1:26">
      <c r="A214" s="242" t="s">
        <v>822</v>
      </c>
      <c r="B214" s="243" t="s">
        <v>823</v>
      </c>
      <c r="C214" s="186" t="s">
        <v>724</v>
      </c>
      <c r="D214" s="186" t="s">
        <v>824</v>
      </c>
      <c r="E214" s="244" t="s">
        <v>726</v>
      </c>
      <c r="F214" s="188">
        <v>1</v>
      </c>
      <c r="G214" s="186"/>
      <c r="H214" s="189">
        <f t="shared" si="21"/>
        <v>0</v>
      </c>
      <c r="I214" s="205" t="s">
        <v>727</v>
      </c>
      <c r="J214" s="205" t="s">
        <v>728</v>
      </c>
      <c r="K214" s="205" t="s">
        <v>95</v>
      </c>
      <c r="L214" s="201"/>
      <c r="M214" s="201"/>
      <c r="N214" s="201"/>
      <c r="O214" s="201"/>
      <c r="P214" s="201"/>
      <c r="Q214" s="201"/>
      <c r="R214" s="201"/>
      <c r="S214" s="201"/>
      <c r="T214" s="201"/>
      <c r="U214" s="201"/>
      <c r="V214" s="201"/>
      <c r="W214" s="201"/>
      <c r="X214" s="201"/>
      <c r="Y214" s="201"/>
      <c r="Z214" s="201"/>
    </row>
    <row r="215" s="133" customFormat="1" ht="27" customHeight="1" outlineLevel="3" spans="1:26">
      <c r="A215" s="242" t="s">
        <v>825</v>
      </c>
      <c r="B215" s="243" t="s">
        <v>826</v>
      </c>
      <c r="C215" s="186" t="s">
        <v>724</v>
      </c>
      <c r="D215" s="186" t="s">
        <v>827</v>
      </c>
      <c r="E215" s="244" t="s">
        <v>726</v>
      </c>
      <c r="F215" s="188">
        <v>1</v>
      </c>
      <c r="G215" s="186"/>
      <c r="H215" s="189">
        <f t="shared" si="21"/>
        <v>0</v>
      </c>
      <c r="I215" s="205" t="s">
        <v>727</v>
      </c>
      <c r="J215" s="205" t="s">
        <v>728</v>
      </c>
      <c r="K215" s="205" t="s">
        <v>95</v>
      </c>
      <c r="L215" s="201"/>
      <c r="M215" s="201"/>
      <c r="N215" s="201"/>
      <c r="O215" s="201"/>
      <c r="P215" s="201"/>
      <c r="Q215" s="201"/>
      <c r="R215" s="201"/>
      <c r="S215" s="201"/>
      <c r="T215" s="201"/>
      <c r="U215" s="201"/>
      <c r="V215" s="201"/>
      <c r="W215" s="201"/>
      <c r="X215" s="201"/>
      <c r="Y215" s="201"/>
      <c r="Z215" s="201"/>
    </row>
    <row r="216" s="133" customFormat="1" ht="27" customHeight="1" outlineLevel="3" spans="1:26">
      <c r="A216" s="242" t="s">
        <v>828</v>
      </c>
      <c r="B216" s="243" t="s">
        <v>829</v>
      </c>
      <c r="C216" s="186" t="s">
        <v>724</v>
      </c>
      <c r="D216" s="186" t="s">
        <v>830</v>
      </c>
      <c r="E216" s="244" t="s">
        <v>726</v>
      </c>
      <c r="F216" s="188">
        <v>2</v>
      </c>
      <c r="G216" s="186"/>
      <c r="H216" s="189">
        <f t="shared" si="21"/>
        <v>0</v>
      </c>
      <c r="I216" s="205" t="s">
        <v>727</v>
      </c>
      <c r="J216" s="205" t="s">
        <v>728</v>
      </c>
      <c r="K216" s="205" t="s">
        <v>95</v>
      </c>
      <c r="L216" s="201"/>
      <c r="M216" s="201"/>
      <c r="N216" s="201"/>
      <c r="O216" s="201"/>
      <c r="P216" s="201"/>
      <c r="Q216" s="201"/>
      <c r="R216" s="201"/>
      <c r="S216" s="201"/>
      <c r="T216" s="201"/>
      <c r="U216" s="201"/>
      <c r="V216" s="201"/>
      <c r="W216" s="201"/>
      <c r="X216" s="201"/>
      <c r="Y216" s="201"/>
      <c r="Z216" s="201"/>
    </row>
    <row r="217" s="133" customFormat="1" ht="27" customHeight="1" outlineLevel="3" spans="1:26">
      <c r="A217" s="242" t="s">
        <v>831</v>
      </c>
      <c r="B217" s="243" t="s">
        <v>832</v>
      </c>
      <c r="C217" s="186" t="s">
        <v>724</v>
      </c>
      <c r="D217" s="186" t="s">
        <v>833</v>
      </c>
      <c r="E217" s="244" t="s">
        <v>726</v>
      </c>
      <c r="F217" s="188">
        <v>1</v>
      </c>
      <c r="G217" s="186"/>
      <c r="H217" s="189">
        <f t="shared" si="21"/>
        <v>0</v>
      </c>
      <c r="I217" s="205" t="s">
        <v>727</v>
      </c>
      <c r="J217" s="205" t="s">
        <v>728</v>
      </c>
      <c r="K217" s="205" t="s">
        <v>95</v>
      </c>
      <c r="L217" s="201"/>
      <c r="M217" s="201"/>
      <c r="N217" s="201"/>
      <c r="O217" s="201"/>
      <c r="P217" s="201"/>
      <c r="Q217" s="201"/>
      <c r="R217" s="201"/>
      <c r="S217" s="201"/>
      <c r="T217" s="201"/>
      <c r="U217" s="201"/>
      <c r="V217" s="201"/>
      <c r="W217" s="201"/>
      <c r="X217" s="201"/>
      <c r="Y217" s="201"/>
      <c r="Z217" s="201"/>
    </row>
    <row r="218" s="133" customFormat="1" ht="27" customHeight="1" outlineLevel="3" spans="1:26">
      <c r="A218" s="242" t="s">
        <v>834</v>
      </c>
      <c r="B218" s="243" t="s">
        <v>835</v>
      </c>
      <c r="C218" s="186" t="s">
        <v>724</v>
      </c>
      <c r="D218" s="186" t="s">
        <v>836</v>
      </c>
      <c r="E218" s="244" t="s">
        <v>726</v>
      </c>
      <c r="F218" s="188">
        <v>1</v>
      </c>
      <c r="G218" s="186"/>
      <c r="H218" s="189">
        <f t="shared" si="21"/>
        <v>0</v>
      </c>
      <c r="I218" s="205" t="s">
        <v>727</v>
      </c>
      <c r="J218" s="205" t="s">
        <v>728</v>
      </c>
      <c r="K218" s="205" t="s">
        <v>95</v>
      </c>
      <c r="L218" s="201"/>
      <c r="M218" s="201"/>
      <c r="N218" s="201"/>
      <c r="O218" s="201"/>
      <c r="P218" s="201"/>
      <c r="Q218" s="201"/>
      <c r="R218" s="201"/>
      <c r="S218" s="201"/>
      <c r="T218" s="201"/>
      <c r="U218" s="201"/>
      <c r="V218" s="201"/>
      <c r="W218" s="201"/>
      <c r="X218" s="201"/>
      <c r="Y218" s="201"/>
      <c r="Z218" s="201"/>
    </row>
    <row r="219" s="133" customFormat="1" ht="27" customHeight="1" outlineLevel="3" spans="1:26">
      <c r="A219" s="242" t="s">
        <v>837</v>
      </c>
      <c r="B219" s="243" t="s">
        <v>838</v>
      </c>
      <c r="C219" s="186" t="s">
        <v>724</v>
      </c>
      <c r="D219" s="186" t="s">
        <v>839</v>
      </c>
      <c r="E219" s="244" t="s">
        <v>726</v>
      </c>
      <c r="F219" s="188">
        <v>2</v>
      </c>
      <c r="G219" s="186"/>
      <c r="H219" s="189">
        <f t="shared" si="21"/>
        <v>0</v>
      </c>
      <c r="I219" s="205" t="s">
        <v>727</v>
      </c>
      <c r="J219" s="205" t="s">
        <v>728</v>
      </c>
      <c r="K219" s="205" t="s">
        <v>95</v>
      </c>
      <c r="L219" s="201"/>
      <c r="M219" s="201"/>
      <c r="N219" s="201"/>
      <c r="O219" s="201"/>
      <c r="P219" s="201"/>
      <c r="Q219" s="201"/>
      <c r="R219" s="201"/>
      <c r="S219" s="201"/>
      <c r="T219" s="201"/>
      <c r="U219" s="201"/>
      <c r="V219" s="201"/>
      <c r="W219" s="201"/>
      <c r="X219" s="201"/>
      <c r="Y219" s="201"/>
      <c r="Z219" s="201"/>
    </row>
    <row r="220" s="133" customFormat="1" ht="27" customHeight="1" outlineLevel="3" spans="1:26">
      <c r="A220" s="242" t="s">
        <v>840</v>
      </c>
      <c r="B220" s="243" t="s">
        <v>841</v>
      </c>
      <c r="C220" s="186" t="s">
        <v>724</v>
      </c>
      <c r="D220" s="186" t="s">
        <v>842</v>
      </c>
      <c r="E220" s="244" t="s">
        <v>726</v>
      </c>
      <c r="F220" s="188">
        <v>1</v>
      </c>
      <c r="G220" s="186"/>
      <c r="H220" s="189">
        <f t="shared" si="21"/>
        <v>0</v>
      </c>
      <c r="I220" s="205" t="s">
        <v>727</v>
      </c>
      <c r="J220" s="205" t="s">
        <v>728</v>
      </c>
      <c r="K220" s="205" t="s">
        <v>95</v>
      </c>
      <c r="L220" s="201"/>
      <c r="M220" s="201"/>
      <c r="N220" s="201"/>
      <c r="O220" s="201"/>
      <c r="P220" s="201"/>
      <c r="Q220" s="201"/>
      <c r="R220" s="201"/>
      <c r="S220" s="201"/>
      <c r="T220" s="201"/>
      <c r="U220" s="201"/>
      <c r="V220" s="201"/>
      <c r="W220" s="201"/>
      <c r="X220" s="201"/>
      <c r="Y220" s="201"/>
      <c r="Z220" s="201"/>
    </row>
    <row r="221" s="133" customFormat="1" ht="27" customHeight="1" outlineLevel="3" spans="1:26">
      <c r="A221" s="242" t="s">
        <v>843</v>
      </c>
      <c r="B221" s="243" t="s">
        <v>844</v>
      </c>
      <c r="C221" s="186" t="s">
        <v>724</v>
      </c>
      <c r="D221" s="186" t="s">
        <v>845</v>
      </c>
      <c r="E221" s="244" t="s">
        <v>726</v>
      </c>
      <c r="F221" s="188">
        <v>1</v>
      </c>
      <c r="G221" s="186"/>
      <c r="H221" s="189">
        <f t="shared" si="21"/>
        <v>0</v>
      </c>
      <c r="I221" s="205" t="s">
        <v>727</v>
      </c>
      <c r="J221" s="205" t="s">
        <v>728</v>
      </c>
      <c r="K221" s="205" t="s">
        <v>95</v>
      </c>
      <c r="L221" s="201"/>
      <c r="M221" s="201"/>
      <c r="N221" s="201"/>
      <c r="O221" s="201"/>
      <c r="P221" s="201"/>
      <c r="Q221" s="201"/>
      <c r="R221" s="201"/>
      <c r="S221" s="201"/>
      <c r="T221" s="201"/>
      <c r="U221" s="201"/>
      <c r="V221" s="201"/>
      <c r="W221" s="201"/>
      <c r="X221" s="201"/>
      <c r="Y221" s="201"/>
      <c r="Z221" s="201"/>
    </row>
    <row r="222" s="133" customFormat="1" ht="27" customHeight="1" outlineLevel="3" spans="1:26">
      <c r="A222" s="242" t="s">
        <v>846</v>
      </c>
      <c r="B222" s="243" t="s">
        <v>847</v>
      </c>
      <c r="C222" s="186" t="s">
        <v>724</v>
      </c>
      <c r="D222" s="186" t="s">
        <v>848</v>
      </c>
      <c r="E222" s="244" t="s">
        <v>726</v>
      </c>
      <c r="F222" s="188">
        <v>7</v>
      </c>
      <c r="G222" s="186"/>
      <c r="H222" s="189">
        <f t="shared" si="21"/>
        <v>0</v>
      </c>
      <c r="I222" s="205" t="s">
        <v>727</v>
      </c>
      <c r="J222" s="205" t="s">
        <v>728</v>
      </c>
      <c r="K222" s="205" t="s">
        <v>95</v>
      </c>
      <c r="L222" s="201"/>
      <c r="M222" s="201"/>
      <c r="N222" s="201"/>
      <c r="O222" s="201"/>
      <c r="P222" s="201"/>
      <c r="Q222" s="201"/>
      <c r="R222" s="201"/>
      <c r="S222" s="201"/>
      <c r="T222" s="201"/>
      <c r="U222" s="201"/>
      <c r="V222" s="201"/>
      <c r="W222" s="201"/>
      <c r="X222" s="201"/>
      <c r="Y222" s="201"/>
      <c r="Z222" s="201"/>
    </row>
    <row r="223" s="133" customFormat="1" ht="27" customHeight="1" outlineLevel="3" spans="1:26">
      <c r="A223" s="242" t="s">
        <v>849</v>
      </c>
      <c r="B223" s="243" t="s">
        <v>850</v>
      </c>
      <c r="C223" s="186" t="s">
        <v>724</v>
      </c>
      <c r="D223" s="186" t="s">
        <v>851</v>
      </c>
      <c r="E223" s="244" t="s">
        <v>726</v>
      </c>
      <c r="F223" s="188">
        <v>1</v>
      </c>
      <c r="G223" s="186"/>
      <c r="H223" s="189">
        <f t="shared" si="21"/>
        <v>0</v>
      </c>
      <c r="I223" s="205" t="s">
        <v>727</v>
      </c>
      <c r="J223" s="205" t="s">
        <v>728</v>
      </c>
      <c r="K223" s="205" t="s">
        <v>95</v>
      </c>
      <c r="L223" s="201"/>
      <c r="M223" s="201"/>
      <c r="N223" s="201"/>
      <c r="O223" s="201"/>
      <c r="P223" s="201"/>
      <c r="Q223" s="201"/>
      <c r="R223" s="201"/>
      <c r="S223" s="201"/>
      <c r="T223" s="201"/>
      <c r="U223" s="201"/>
      <c r="V223" s="201"/>
      <c r="W223" s="201"/>
      <c r="X223" s="201"/>
      <c r="Y223" s="201"/>
      <c r="Z223" s="201"/>
    </row>
    <row r="224" s="133" customFormat="1" ht="27" customHeight="1" outlineLevel="3" spans="1:26">
      <c r="A224" s="242" t="s">
        <v>852</v>
      </c>
      <c r="B224" s="243" t="s">
        <v>853</v>
      </c>
      <c r="C224" s="186" t="s">
        <v>724</v>
      </c>
      <c r="D224" s="186" t="s">
        <v>854</v>
      </c>
      <c r="E224" s="244" t="s">
        <v>726</v>
      </c>
      <c r="F224" s="188">
        <v>1</v>
      </c>
      <c r="G224" s="186"/>
      <c r="H224" s="189">
        <f t="shared" si="21"/>
        <v>0</v>
      </c>
      <c r="I224" s="205" t="s">
        <v>727</v>
      </c>
      <c r="J224" s="205" t="s">
        <v>728</v>
      </c>
      <c r="K224" s="205" t="s">
        <v>95</v>
      </c>
      <c r="L224" s="201"/>
      <c r="M224" s="201"/>
      <c r="N224" s="201"/>
      <c r="O224" s="201"/>
      <c r="P224" s="201"/>
      <c r="Q224" s="201"/>
      <c r="R224" s="201"/>
      <c r="S224" s="201"/>
      <c r="T224" s="201"/>
      <c r="U224" s="201"/>
      <c r="V224" s="201"/>
      <c r="W224" s="201"/>
      <c r="X224" s="201"/>
      <c r="Y224" s="201"/>
      <c r="Z224" s="201"/>
    </row>
    <row r="225" s="133" customFormat="1" ht="27" customHeight="1" outlineLevel="3" spans="1:26">
      <c r="A225" s="242" t="s">
        <v>855</v>
      </c>
      <c r="B225" s="243" t="s">
        <v>856</v>
      </c>
      <c r="C225" s="186" t="s">
        <v>724</v>
      </c>
      <c r="D225" s="186" t="s">
        <v>857</v>
      </c>
      <c r="E225" s="244" t="s">
        <v>726</v>
      </c>
      <c r="F225" s="188">
        <v>1</v>
      </c>
      <c r="G225" s="186"/>
      <c r="H225" s="189">
        <f t="shared" si="21"/>
        <v>0</v>
      </c>
      <c r="I225" s="205" t="s">
        <v>727</v>
      </c>
      <c r="J225" s="205" t="s">
        <v>728</v>
      </c>
      <c r="K225" s="205" t="s">
        <v>95</v>
      </c>
      <c r="L225" s="201"/>
      <c r="M225" s="201"/>
      <c r="N225" s="201"/>
      <c r="O225" s="201"/>
      <c r="P225" s="201"/>
      <c r="Q225" s="201"/>
      <c r="R225" s="201"/>
      <c r="S225" s="201"/>
      <c r="T225" s="201"/>
      <c r="U225" s="201"/>
      <c r="V225" s="201"/>
      <c r="W225" s="201"/>
      <c r="X225" s="201"/>
      <c r="Y225" s="201"/>
      <c r="Z225" s="201"/>
    </row>
    <row r="226" s="133" customFormat="1" ht="27" customHeight="1" outlineLevel="3" spans="1:26">
      <c r="A226" s="242" t="s">
        <v>858</v>
      </c>
      <c r="B226" s="243" t="s">
        <v>859</v>
      </c>
      <c r="C226" s="186" t="s">
        <v>724</v>
      </c>
      <c r="D226" s="186" t="s">
        <v>860</v>
      </c>
      <c r="E226" s="244" t="s">
        <v>726</v>
      </c>
      <c r="F226" s="188">
        <v>1</v>
      </c>
      <c r="G226" s="186"/>
      <c r="H226" s="189">
        <f t="shared" si="21"/>
        <v>0</v>
      </c>
      <c r="I226" s="205" t="s">
        <v>727</v>
      </c>
      <c r="J226" s="205" t="s">
        <v>728</v>
      </c>
      <c r="K226" s="205" t="s">
        <v>95</v>
      </c>
      <c r="L226" s="201"/>
      <c r="M226" s="201"/>
      <c r="N226" s="201"/>
      <c r="O226" s="201"/>
      <c r="P226" s="201"/>
      <c r="Q226" s="201"/>
      <c r="R226" s="201"/>
      <c r="S226" s="201"/>
      <c r="T226" s="201"/>
      <c r="U226" s="201"/>
      <c r="V226" s="201"/>
      <c r="W226" s="201"/>
      <c r="X226" s="201"/>
      <c r="Y226" s="201"/>
      <c r="Z226" s="201"/>
    </row>
    <row r="227" s="133" customFormat="1" ht="27" customHeight="1" outlineLevel="3" spans="1:26">
      <c r="A227" s="242" t="s">
        <v>861</v>
      </c>
      <c r="B227" s="243" t="s">
        <v>862</v>
      </c>
      <c r="C227" s="186" t="s">
        <v>724</v>
      </c>
      <c r="D227" s="186" t="s">
        <v>863</v>
      </c>
      <c r="E227" s="244" t="s">
        <v>726</v>
      </c>
      <c r="F227" s="188">
        <v>1</v>
      </c>
      <c r="G227" s="186"/>
      <c r="H227" s="189">
        <f t="shared" si="21"/>
        <v>0</v>
      </c>
      <c r="I227" s="205" t="s">
        <v>727</v>
      </c>
      <c r="J227" s="205" t="s">
        <v>728</v>
      </c>
      <c r="K227" s="205" t="s">
        <v>95</v>
      </c>
      <c r="L227" s="201"/>
      <c r="M227" s="201"/>
      <c r="N227" s="201"/>
      <c r="O227" s="201"/>
      <c r="P227" s="201"/>
      <c r="Q227" s="201"/>
      <c r="R227" s="201"/>
      <c r="S227" s="201"/>
      <c r="T227" s="201"/>
      <c r="U227" s="201"/>
      <c r="V227" s="201"/>
      <c r="W227" s="201"/>
      <c r="X227" s="201"/>
      <c r="Y227" s="201"/>
      <c r="Z227" s="201"/>
    </row>
    <row r="228" s="133" customFormat="1" ht="27" customHeight="1" outlineLevel="3" spans="1:26">
      <c r="A228" s="242" t="s">
        <v>864</v>
      </c>
      <c r="B228" s="243" t="s">
        <v>865</v>
      </c>
      <c r="C228" s="186" t="s">
        <v>724</v>
      </c>
      <c r="D228" s="186" t="s">
        <v>866</v>
      </c>
      <c r="E228" s="244" t="s">
        <v>726</v>
      </c>
      <c r="F228" s="188">
        <v>1</v>
      </c>
      <c r="G228" s="186"/>
      <c r="H228" s="189">
        <f t="shared" si="21"/>
        <v>0</v>
      </c>
      <c r="I228" s="205" t="s">
        <v>727</v>
      </c>
      <c r="J228" s="205" t="s">
        <v>728</v>
      </c>
      <c r="K228" s="205" t="s">
        <v>95</v>
      </c>
      <c r="L228" s="201"/>
      <c r="M228" s="201"/>
      <c r="N228" s="201"/>
      <c r="O228" s="201"/>
      <c r="P228" s="201"/>
      <c r="Q228" s="201"/>
      <c r="R228" s="201"/>
      <c r="S228" s="201"/>
      <c r="T228" s="201"/>
      <c r="U228" s="201"/>
      <c r="V228" s="201"/>
      <c r="W228" s="201"/>
      <c r="X228" s="201"/>
      <c r="Y228" s="201"/>
      <c r="Z228" s="201"/>
    </row>
    <row r="229" s="133" customFormat="1" ht="27" customHeight="1" outlineLevel="3" spans="1:26">
      <c r="A229" s="242" t="s">
        <v>867</v>
      </c>
      <c r="B229" s="243" t="s">
        <v>868</v>
      </c>
      <c r="C229" s="186" t="s">
        <v>724</v>
      </c>
      <c r="D229" s="186" t="s">
        <v>869</v>
      </c>
      <c r="E229" s="244" t="s">
        <v>726</v>
      </c>
      <c r="F229" s="188">
        <v>1</v>
      </c>
      <c r="G229" s="186"/>
      <c r="H229" s="189">
        <f t="shared" si="21"/>
        <v>0</v>
      </c>
      <c r="I229" s="205" t="s">
        <v>727</v>
      </c>
      <c r="J229" s="205" t="s">
        <v>728</v>
      </c>
      <c r="K229" s="205" t="s">
        <v>95</v>
      </c>
      <c r="L229" s="201"/>
      <c r="M229" s="201"/>
      <c r="N229" s="201"/>
      <c r="O229" s="201"/>
      <c r="P229" s="201"/>
      <c r="Q229" s="201"/>
      <c r="R229" s="201"/>
      <c r="S229" s="201"/>
      <c r="T229" s="201"/>
      <c r="U229" s="201"/>
      <c r="V229" s="201"/>
      <c r="W229" s="201"/>
      <c r="X229" s="201"/>
      <c r="Y229" s="201"/>
      <c r="Z229" s="201"/>
    </row>
    <row r="230" s="133" customFormat="1" ht="27" customHeight="1" outlineLevel="3" spans="1:26">
      <c r="A230" s="242" t="s">
        <v>870</v>
      </c>
      <c r="B230" s="243" t="s">
        <v>871</v>
      </c>
      <c r="C230" s="186" t="s">
        <v>724</v>
      </c>
      <c r="D230" s="186" t="s">
        <v>872</v>
      </c>
      <c r="E230" s="244" t="s">
        <v>726</v>
      </c>
      <c r="F230" s="188">
        <v>1</v>
      </c>
      <c r="G230" s="186"/>
      <c r="H230" s="189">
        <f t="shared" si="21"/>
        <v>0</v>
      </c>
      <c r="I230" s="205" t="s">
        <v>727</v>
      </c>
      <c r="J230" s="205" t="s">
        <v>728</v>
      </c>
      <c r="K230" s="205" t="s">
        <v>95</v>
      </c>
      <c r="L230" s="201"/>
      <c r="M230" s="201"/>
      <c r="N230" s="201"/>
      <c r="O230" s="201"/>
      <c r="P230" s="201"/>
      <c r="Q230" s="201"/>
      <c r="R230" s="201"/>
      <c r="S230" s="201"/>
      <c r="T230" s="201"/>
      <c r="U230" s="201"/>
      <c r="V230" s="201"/>
      <c r="W230" s="201"/>
      <c r="X230" s="201"/>
      <c r="Y230" s="201"/>
      <c r="Z230" s="201"/>
    </row>
    <row r="231" s="133" customFormat="1" ht="27" customHeight="1" outlineLevel="3" spans="1:26">
      <c r="A231" s="242" t="s">
        <v>873</v>
      </c>
      <c r="B231" s="243" t="s">
        <v>874</v>
      </c>
      <c r="C231" s="186" t="s">
        <v>724</v>
      </c>
      <c r="D231" s="186" t="s">
        <v>875</v>
      </c>
      <c r="E231" s="244" t="s">
        <v>726</v>
      </c>
      <c r="F231" s="188">
        <v>1</v>
      </c>
      <c r="G231" s="186"/>
      <c r="H231" s="189">
        <f t="shared" si="21"/>
        <v>0</v>
      </c>
      <c r="I231" s="205" t="s">
        <v>727</v>
      </c>
      <c r="J231" s="205" t="s">
        <v>728</v>
      </c>
      <c r="K231" s="205" t="s">
        <v>95</v>
      </c>
      <c r="L231" s="201"/>
      <c r="M231" s="201"/>
      <c r="N231" s="201"/>
      <c r="O231" s="201"/>
      <c r="P231" s="201"/>
      <c r="Q231" s="201"/>
      <c r="R231" s="201"/>
      <c r="S231" s="201"/>
      <c r="T231" s="201"/>
      <c r="U231" s="201"/>
      <c r="V231" s="201"/>
      <c r="W231" s="201"/>
      <c r="X231" s="201"/>
      <c r="Y231" s="201"/>
      <c r="Z231" s="201"/>
    </row>
    <row r="232" s="133" customFormat="1" ht="27" customHeight="1" outlineLevel="3" spans="1:26">
      <c r="A232" s="242" t="s">
        <v>876</v>
      </c>
      <c r="B232" s="243" t="s">
        <v>877</v>
      </c>
      <c r="C232" s="186" t="s">
        <v>724</v>
      </c>
      <c r="D232" s="186" t="s">
        <v>878</v>
      </c>
      <c r="E232" s="244" t="s">
        <v>726</v>
      </c>
      <c r="F232" s="188">
        <v>1</v>
      </c>
      <c r="G232" s="186"/>
      <c r="H232" s="189">
        <f t="shared" si="21"/>
        <v>0</v>
      </c>
      <c r="I232" s="205" t="s">
        <v>727</v>
      </c>
      <c r="J232" s="205" t="s">
        <v>728</v>
      </c>
      <c r="K232" s="205" t="s">
        <v>95</v>
      </c>
      <c r="L232" s="201"/>
      <c r="M232" s="201"/>
      <c r="N232" s="201"/>
      <c r="O232" s="201"/>
      <c r="P232" s="201"/>
      <c r="Q232" s="201"/>
      <c r="R232" s="201"/>
      <c r="S232" s="201"/>
      <c r="T232" s="201"/>
      <c r="U232" s="201"/>
      <c r="V232" s="201"/>
      <c r="W232" s="201"/>
      <c r="X232" s="201"/>
      <c r="Y232" s="201"/>
      <c r="Z232" s="201"/>
    </row>
    <row r="233" s="133" customFormat="1" ht="27" customHeight="1" outlineLevel="3" spans="1:26">
      <c r="A233" s="242" t="s">
        <v>879</v>
      </c>
      <c r="B233" s="243" t="s">
        <v>880</v>
      </c>
      <c r="C233" s="186" t="s">
        <v>724</v>
      </c>
      <c r="D233" s="186" t="s">
        <v>881</v>
      </c>
      <c r="E233" s="244" t="s">
        <v>726</v>
      </c>
      <c r="F233" s="188">
        <v>2</v>
      </c>
      <c r="G233" s="186"/>
      <c r="H233" s="189">
        <f t="shared" si="21"/>
        <v>0</v>
      </c>
      <c r="I233" s="205" t="s">
        <v>727</v>
      </c>
      <c r="J233" s="205" t="s">
        <v>728</v>
      </c>
      <c r="K233" s="205" t="s">
        <v>95</v>
      </c>
      <c r="L233" s="201"/>
      <c r="M233" s="201"/>
      <c r="N233" s="201"/>
      <c r="O233" s="201"/>
      <c r="P233" s="201"/>
      <c r="Q233" s="201"/>
      <c r="R233" s="201"/>
      <c r="S233" s="201"/>
      <c r="T233" s="201"/>
      <c r="U233" s="201"/>
      <c r="V233" s="201"/>
      <c r="W233" s="201"/>
      <c r="X233" s="201"/>
      <c r="Y233" s="201"/>
      <c r="Z233" s="201"/>
    </row>
    <row r="234" s="133" customFormat="1" ht="27" customHeight="1" outlineLevel="3" spans="1:26">
      <c r="A234" s="242" t="s">
        <v>882</v>
      </c>
      <c r="B234" s="243" t="s">
        <v>883</v>
      </c>
      <c r="C234" s="186" t="s">
        <v>724</v>
      </c>
      <c r="D234" s="186" t="s">
        <v>884</v>
      </c>
      <c r="E234" s="244" t="s">
        <v>726</v>
      </c>
      <c r="F234" s="188">
        <v>6</v>
      </c>
      <c r="G234" s="186"/>
      <c r="H234" s="189">
        <f t="shared" si="21"/>
        <v>0</v>
      </c>
      <c r="I234" s="205" t="s">
        <v>727</v>
      </c>
      <c r="J234" s="205" t="s">
        <v>728</v>
      </c>
      <c r="K234" s="205" t="s">
        <v>95</v>
      </c>
      <c r="L234" s="201"/>
      <c r="M234" s="201"/>
      <c r="N234" s="201"/>
      <c r="O234" s="201"/>
      <c r="P234" s="201"/>
      <c r="Q234" s="201"/>
      <c r="R234" s="201"/>
      <c r="S234" s="201"/>
      <c r="T234" s="201"/>
      <c r="U234" s="201"/>
      <c r="V234" s="201"/>
      <c r="W234" s="201"/>
      <c r="X234" s="201"/>
      <c r="Y234" s="201"/>
      <c r="Z234" s="201"/>
    </row>
    <row r="235" s="133" customFormat="1" ht="27" customHeight="1" outlineLevel="3" spans="1:26">
      <c r="A235" s="242" t="s">
        <v>885</v>
      </c>
      <c r="B235" s="243" t="s">
        <v>886</v>
      </c>
      <c r="C235" s="186" t="s">
        <v>724</v>
      </c>
      <c r="D235" s="186" t="s">
        <v>887</v>
      </c>
      <c r="E235" s="244" t="s">
        <v>726</v>
      </c>
      <c r="F235" s="188">
        <v>1</v>
      </c>
      <c r="G235" s="186"/>
      <c r="H235" s="189">
        <f t="shared" si="21"/>
        <v>0</v>
      </c>
      <c r="I235" s="205" t="s">
        <v>727</v>
      </c>
      <c r="J235" s="205" t="s">
        <v>728</v>
      </c>
      <c r="K235" s="205" t="s">
        <v>95</v>
      </c>
      <c r="L235" s="201"/>
      <c r="M235" s="201"/>
      <c r="N235" s="201"/>
      <c r="O235" s="201"/>
      <c r="P235" s="201"/>
      <c r="Q235" s="201"/>
      <c r="R235" s="201"/>
      <c r="S235" s="201"/>
      <c r="T235" s="201"/>
      <c r="U235" s="201"/>
      <c r="V235" s="201"/>
      <c r="W235" s="201"/>
      <c r="X235" s="201"/>
      <c r="Y235" s="201"/>
      <c r="Z235" s="201"/>
    </row>
    <row r="236" s="133" customFormat="1" ht="27" customHeight="1" outlineLevel="3" spans="1:26">
      <c r="A236" s="242" t="s">
        <v>888</v>
      </c>
      <c r="B236" s="243" t="s">
        <v>889</v>
      </c>
      <c r="C236" s="186" t="s">
        <v>724</v>
      </c>
      <c r="D236" s="186" t="s">
        <v>890</v>
      </c>
      <c r="E236" s="244" t="s">
        <v>726</v>
      </c>
      <c r="F236" s="188">
        <v>3</v>
      </c>
      <c r="G236" s="186"/>
      <c r="H236" s="189">
        <f t="shared" si="21"/>
        <v>0</v>
      </c>
      <c r="I236" s="205" t="s">
        <v>727</v>
      </c>
      <c r="J236" s="205" t="s">
        <v>728</v>
      </c>
      <c r="K236" s="205" t="s">
        <v>95</v>
      </c>
      <c r="L236" s="201"/>
      <c r="M236" s="201"/>
      <c r="N236" s="201"/>
      <c r="O236" s="201"/>
      <c r="P236" s="201"/>
      <c r="Q236" s="201"/>
      <c r="R236" s="201"/>
      <c r="S236" s="201"/>
      <c r="T236" s="201"/>
      <c r="U236" s="201"/>
      <c r="V236" s="201"/>
      <c r="W236" s="201"/>
      <c r="X236" s="201"/>
      <c r="Y236" s="201"/>
      <c r="Z236" s="201"/>
    </row>
    <row r="237" s="133" customFormat="1" ht="27" customHeight="1" outlineLevel="3" spans="1:26">
      <c r="A237" s="242" t="s">
        <v>891</v>
      </c>
      <c r="B237" s="243" t="s">
        <v>892</v>
      </c>
      <c r="C237" s="186" t="s">
        <v>724</v>
      </c>
      <c r="D237" s="186" t="s">
        <v>893</v>
      </c>
      <c r="E237" s="244" t="s">
        <v>726</v>
      </c>
      <c r="F237" s="188">
        <v>1</v>
      </c>
      <c r="G237" s="186"/>
      <c r="H237" s="189">
        <f t="shared" si="21"/>
        <v>0</v>
      </c>
      <c r="I237" s="205" t="s">
        <v>727</v>
      </c>
      <c r="J237" s="205" t="s">
        <v>728</v>
      </c>
      <c r="K237" s="205" t="s">
        <v>95</v>
      </c>
      <c r="L237" s="201"/>
      <c r="M237" s="201"/>
      <c r="N237" s="201"/>
      <c r="O237" s="201"/>
      <c r="P237" s="201"/>
      <c r="Q237" s="201"/>
      <c r="R237" s="201"/>
      <c r="S237" s="201"/>
      <c r="T237" s="201"/>
      <c r="U237" s="201"/>
      <c r="V237" s="201"/>
      <c r="W237" s="201"/>
      <c r="X237" s="201"/>
      <c r="Y237" s="201"/>
      <c r="Z237" s="201"/>
    </row>
    <row r="238" s="133" customFormat="1" ht="27" customHeight="1" outlineLevel="3" spans="1:26">
      <c r="A238" s="242" t="s">
        <v>894</v>
      </c>
      <c r="B238" s="243" t="s">
        <v>895</v>
      </c>
      <c r="C238" s="186" t="s">
        <v>724</v>
      </c>
      <c r="D238" s="186" t="s">
        <v>896</v>
      </c>
      <c r="E238" s="244" t="s">
        <v>726</v>
      </c>
      <c r="F238" s="188">
        <v>1</v>
      </c>
      <c r="G238" s="186"/>
      <c r="H238" s="189">
        <f t="shared" si="21"/>
        <v>0</v>
      </c>
      <c r="I238" s="205" t="s">
        <v>727</v>
      </c>
      <c r="J238" s="205" t="s">
        <v>728</v>
      </c>
      <c r="K238" s="205" t="s">
        <v>95</v>
      </c>
      <c r="L238" s="201"/>
      <c r="M238" s="201"/>
      <c r="N238" s="201"/>
      <c r="O238" s="201"/>
      <c r="P238" s="201"/>
      <c r="Q238" s="201"/>
      <c r="R238" s="201"/>
      <c r="S238" s="201"/>
      <c r="T238" s="201"/>
      <c r="U238" s="201"/>
      <c r="V238" s="201"/>
      <c r="W238" s="201"/>
      <c r="X238" s="201"/>
      <c r="Y238" s="201"/>
      <c r="Z238" s="201"/>
    </row>
    <row r="239" s="133" customFormat="1" ht="27" customHeight="1" outlineLevel="3" spans="1:26">
      <c r="A239" s="242" t="s">
        <v>897</v>
      </c>
      <c r="B239" s="243" t="s">
        <v>898</v>
      </c>
      <c r="C239" s="186" t="s">
        <v>724</v>
      </c>
      <c r="D239" s="186" t="s">
        <v>899</v>
      </c>
      <c r="E239" s="244" t="s">
        <v>726</v>
      </c>
      <c r="F239" s="188">
        <v>1</v>
      </c>
      <c r="G239" s="186"/>
      <c r="H239" s="189">
        <f t="shared" si="21"/>
        <v>0</v>
      </c>
      <c r="I239" s="205" t="s">
        <v>727</v>
      </c>
      <c r="J239" s="205" t="s">
        <v>728</v>
      </c>
      <c r="K239" s="205" t="s">
        <v>95</v>
      </c>
      <c r="L239" s="201"/>
      <c r="M239" s="201"/>
      <c r="N239" s="201"/>
      <c r="O239" s="201"/>
      <c r="P239" s="201"/>
      <c r="Q239" s="201"/>
      <c r="R239" s="201"/>
      <c r="S239" s="201"/>
      <c r="T239" s="201"/>
      <c r="U239" s="201"/>
      <c r="V239" s="201"/>
      <c r="W239" s="201"/>
      <c r="X239" s="201"/>
      <c r="Y239" s="201"/>
      <c r="Z239" s="201"/>
    </row>
    <row r="240" s="133" customFormat="1" ht="27" customHeight="1" outlineLevel="3" spans="1:26">
      <c r="A240" s="242" t="s">
        <v>900</v>
      </c>
      <c r="B240" s="243" t="s">
        <v>901</v>
      </c>
      <c r="C240" s="186" t="s">
        <v>724</v>
      </c>
      <c r="D240" s="186" t="s">
        <v>902</v>
      </c>
      <c r="E240" s="244" t="s">
        <v>726</v>
      </c>
      <c r="F240" s="188">
        <v>1</v>
      </c>
      <c r="G240" s="186"/>
      <c r="H240" s="189">
        <f t="shared" si="21"/>
        <v>0</v>
      </c>
      <c r="I240" s="205" t="s">
        <v>727</v>
      </c>
      <c r="J240" s="205" t="s">
        <v>728</v>
      </c>
      <c r="K240" s="205" t="s">
        <v>95</v>
      </c>
      <c r="L240" s="201"/>
      <c r="M240" s="201"/>
      <c r="N240" s="201"/>
      <c r="O240" s="201"/>
      <c r="P240" s="201"/>
      <c r="Q240" s="201"/>
      <c r="R240" s="201"/>
      <c r="S240" s="201"/>
      <c r="T240" s="201"/>
      <c r="U240" s="201"/>
      <c r="V240" s="201"/>
      <c r="W240" s="201"/>
      <c r="X240" s="201"/>
      <c r="Y240" s="201"/>
      <c r="Z240" s="201"/>
    </row>
    <row r="241" s="133" customFormat="1" ht="27" customHeight="1" outlineLevel="3" spans="1:26">
      <c r="A241" s="242" t="s">
        <v>903</v>
      </c>
      <c r="B241" s="243" t="s">
        <v>904</v>
      </c>
      <c r="C241" s="186" t="s">
        <v>724</v>
      </c>
      <c r="D241" s="186" t="s">
        <v>905</v>
      </c>
      <c r="E241" s="244" t="s">
        <v>726</v>
      </c>
      <c r="F241" s="188">
        <v>1</v>
      </c>
      <c r="G241" s="186"/>
      <c r="H241" s="189">
        <f t="shared" si="21"/>
        <v>0</v>
      </c>
      <c r="I241" s="205" t="s">
        <v>727</v>
      </c>
      <c r="J241" s="205" t="s">
        <v>728</v>
      </c>
      <c r="K241" s="205" t="s">
        <v>95</v>
      </c>
      <c r="L241" s="201"/>
      <c r="M241" s="201"/>
      <c r="N241" s="201"/>
      <c r="O241" s="201"/>
      <c r="P241" s="201"/>
      <c r="Q241" s="201"/>
      <c r="R241" s="201"/>
      <c r="S241" s="201"/>
      <c r="T241" s="201"/>
      <c r="U241" s="201"/>
      <c r="V241" s="201"/>
      <c r="W241" s="201"/>
      <c r="X241" s="201"/>
      <c r="Y241" s="201"/>
      <c r="Z241" s="201"/>
    </row>
    <row r="242" s="133" customFormat="1" ht="27" customHeight="1" outlineLevel="3" spans="1:26">
      <c r="A242" s="242" t="s">
        <v>906</v>
      </c>
      <c r="B242" s="243" t="s">
        <v>907</v>
      </c>
      <c r="C242" s="186" t="s">
        <v>724</v>
      </c>
      <c r="D242" s="186" t="s">
        <v>908</v>
      </c>
      <c r="E242" s="244" t="s">
        <v>726</v>
      </c>
      <c r="F242" s="188">
        <v>1</v>
      </c>
      <c r="G242" s="186"/>
      <c r="H242" s="189">
        <f t="shared" si="21"/>
        <v>0</v>
      </c>
      <c r="I242" s="205" t="s">
        <v>727</v>
      </c>
      <c r="J242" s="205" t="s">
        <v>728</v>
      </c>
      <c r="K242" s="205" t="s">
        <v>95</v>
      </c>
      <c r="L242" s="201"/>
      <c r="M242" s="201"/>
      <c r="N242" s="201"/>
      <c r="O242" s="201"/>
      <c r="P242" s="201"/>
      <c r="Q242" s="201"/>
      <c r="R242" s="201"/>
      <c r="S242" s="201"/>
      <c r="T242" s="201"/>
      <c r="U242" s="201"/>
      <c r="V242" s="201"/>
      <c r="W242" s="201"/>
      <c r="X242" s="201"/>
      <c r="Y242" s="201"/>
      <c r="Z242" s="201"/>
    </row>
    <row r="243" s="133" customFormat="1" ht="27" customHeight="1" outlineLevel="3" spans="1:26">
      <c r="A243" s="242" t="s">
        <v>909</v>
      </c>
      <c r="B243" s="243" t="s">
        <v>910</v>
      </c>
      <c r="C243" s="186" t="s">
        <v>724</v>
      </c>
      <c r="D243" s="186" t="s">
        <v>911</v>
      </c>
      <c r="E243" s="244" t="s">
        <v>726</v>
      </c>
      <c r="F243" s="188">
        <v>1</v>
      </c>
      <c r="G243" s="186"/>
      <c r="H243" s="189">
        <f t="shared" si="21"/>
        <v>0</v>
      </c>
      <c r="I243" s="205" t="s">
        <v>727</v>
      </c>
      <c r="J243" s="205" t="s">
        <v>728</v>
      </c>
      <c r="K243" s="205" t="s">
        <v>95</v>
      </c>
      <c r="L243" s="201"/>
      <c r="M243" s="201"/>
      <c r="N243" s="201"/>
      <c r="O243" s="201"/>
      <c r="P243" s="201"/>
      <c r="Q243" s="201"/>
      <c r="R243" s="201"/>
      <c r="S243" s="201"/>
      <c r="T243" s="201"/>
      <c r="U243" s="201"/>
      <c r="V243" s="201"/>
      <c r="W243" s="201"/>
      <c r="X243" s="201"/>
      <c r="Y243" s="201"/>
      <c r="Z243" s="201"/>
    </row>
    <row r="244" s="133" customFormat="1" ht="27" customHeight="1" outlineLevel="3" spans="1:26">
      <c r="A244" s="242" t="s">
        <v>912</v>
      </c>
      <c r="B244" s="243" t="s">
        <v>913</v>
      </c>
      <c r="C244" s="186" t="s">
        <v>724</v>
      </c>
      <c r="D244" s="186" t="s">
        <v>914</v>
      </c>
      <c r="E244" s="244" t="s">
        <v>726</v>
      </c>
      <c r="F244" s="188">
        <v>1</v>
      </c>
      <c r="G244" s="186"/>
      <c r="H244" s="189">
        <f t="shared" si="21"/>
        <v>0</v>
      </c>
      <c r="I244" s="205" t="s">
        <v>727</v>
      </c>
      <c r="J244" s="205" t="s">
        <v>728</v>
      </c>
      <c r="K244" s="205" t="s">
        <v>95</v>
      </c>
      <c r="L244" s="201"/>
      <c r="M244" s="201"/>
      <c r="N244" s="201"/>
      <c r="O244" s="201"/>
      <c r="P244" s="201"/>
      <c r="Q244" s="201"/>
      <c r="R244" s="201"/>
      <c r="S244" s="201"/>
      <c r="T244" s="201"/>
      <c r="U244" s="201"/>
      <c r="V244" s="201"/>
      <c r="W244" s="201"/>
      <c r="X244" s="201"/>
      <c r="Y244" s="201"/>
      <c r="Z244" s="201"/>
    </row>
    <row r="245" s="133" customFormat="1" ht="27" customHeight="1" outlineLevel="3" spans="1:26">
      <c r="A245" s="242" t="s">
        <v>915</v>
      </c>
      <c r="B245" s="243" t="s">
        <v>916</v>
      </c>
      <c r="C245" s="186" t="s">
        <v>724</v>
      </c>
      <c r="D245" s="186" t="s">
        <v>917</v>
      </c>
      <c r="E245" s="244" t="s">
        <v>726</v>
      </c>
      <c r="F245" s="188">
        <v>1</v>
      </c>
      <c r="G245" s="186"/>
      <c r="H245" s="189">
        <f t="shared" si="21"/>
        <v>0</v>
      </c>
      <c r="I245" s="205" t="s">
        <v>727</v>
      </c>
      <c r="J245" s="205" t="s">
        <v>728</v>
      </c>
      <c r="K245" s="205" t="s">
        <v>95</v>
      </c>
      <c r="L245" s="201"/>
      <c r="M245" s="201"/>
      <c r="N245" s="201"/>
      <c r="O245" s="201"/>
      <c r="P245" s="201"/>
      <c r="Q245" s="201"/>
      <c r="R245" s="201"/>
      <c r="S245" s="201"/>
      <c r="T245" s="201"/>
      <c r="U245" s="201"/>
      <c r="V245" s="201"/>
      <c r="W245" s="201"/>
      <c r="X245" s="201"/>
      <c r="Y245" s="201"/>
      <c r="Z245" s="201"/>
    </row>
    <row r="246" s="133" customFormat="1" ht="27" customHeight="1" outlineLevel="3" spans="1:26">
      <c r="A246" s="242" t="s">
        <v>918</v>
      </c>
      <c r="B246" s="243" t="s">
        <v>919</v>
      </c>
      <c r="C246" s="186" t="s">
        <v>724</v>
      </c>
      <c r="D246" s="186" t="s">
        <v>920</v>
      </c>
      <c r="E246" s="244" t="s">
        <v>726</v>
      </c>
      <c r="F246" s="188">
        <v>1</v>
      </c>
      <c r="G246" s="186"/>
      <c r="H246" s="189">
        <f t="shared" ref="H246:H309" si="22">ROUND(F246*G246,0)</f>
        <v>0</v>
      </c>
      <c r="I246" s="205" t="s">
        <v>727</v>
      </c>
      <c r="J246" s="205" t="s">
        <v>728</v>
      </c>
      <c r="K246" s="205" t="s">
        <v>95</v>
      </c>
      <c r="L246" s="201"/>
      <c r="M246" s="201"/>
      <c r="N246" s="201"/>
      <c r="O246" s="201"/>
      <c r="P246" s="201"/>
      <c r="Q246" s="201"/>
      <c r="R246" s="201"/>
      <c r="S246" s="201"/>
      <c r="T246" s="201"/>
      <c r="U246" s="201"/>
      <c r="V246" s="201"/>
      <c r="W246" s="201"/>
      <c r="X246" s="201"/>
      <c r="Y246" s="201"/>
      <c r="Z246" s="201"/>
    </row>
    <row r="247" s="133" customFormat="1" ht="27" customHeight="1" outlineLevel="3" spans="1:26">
      <c r="A247" s="242" t="s">
        <v>921</v>
      </c>
      <c r="B247" s="243" t="s">
        <v>922</v>
      </c>
      <c r="C247" s="186" t="s">
        <v>724</v>
      </c>
      <c r="D247" s="186" t="s">
        <v>923</v>
      </c>
      <c r="E247" s="244" t="s">
        <v>726</v>
      </c>
      <c r="F247" s="188">
        <v>1</v>
      </c>
      <c r="G247" s="186"/>
      <c r="H247" s="189">
        <f t="shared" si="22"/>
        <v>0</v>
      </c>
      <c r="I247" s="205" t="s">
        <v>727</v>
      </c>
      <c r="J247" s="205" t="s">
        <v>728</v>
      </c>
      <c r="K247" s="205" t="s">
        <v>95</v>
      </c>
      <c r="L247" s="201"/>
      <c r="M247" s="201"/>
      <c r="N247" s="201"/>
      <c r="O247" s="201"/>
      <c r="P247" s="201"/>
      <c r="Q247" s="201"/>
      <c r="R247" s="201"/>
      <c r="S247" s="201"/>
      <c r="T247" s="201"/>
      <c r="U247" s="201"/>
      <c r="V247" s="201"/>
      <c r="W247" s="201"/>
      <c r="X247" s="201"/>
      <c r="Y247" s="201"/>
      <c r="Z247" s="201"/>
    </row>
    <row r="248" s="133" customFormat="1" ht="27" customHeight="1" outlineLevel="3" spans="1:26">
      <c r="A248" s="242" t="s">
        <v>924</v>
      </c>
      <c r="B248" s="243" t="s">
        <v>925</v>
      </c>
      <c r="C248" s="186" t="s">
        <v>724</v>
      </c>
      <c r="D248" s="186" t="s">
        <v>926</v>
      </c>
      <c r="E248" s="244" t="s">
        <v>726</v>
      </c>
      <c r="F248" s="188">
        <v>2</v>
      </c>
      <c r="G248" s="186"/>
      <c r="H248" s="189">
        <f t="shared" si="22"/>
        <v>0</v>
      </c>
      <c r="I248" s="205" t="s">
        <v>727</v>
      </c>
      <c r="J248" s="205" t="s">
        <v>728</v>
      </c>
      <c r="K248" s="205" t="s">
        <v>95</v>
      </c>
      <c r="L248" s="201"/>
      <c r="M248" s="201"/>
      <c r="N248" s="201"/>
      <c r="O248" s="201"/>
      <c r="P248" s="201"/>
      <c r="Q248" s="201"/>
      <c r="R248" s="201"/>
      <c r="S248" s="201"/>
      <c r="T248" s="201"/>
      <c r="U248" s="201"/>
      <c r="V248" s="201"/>
      <c r="W248" s="201"/>
      <c r="X248" s="201"/>
      <c r="Y248" s="201"/>
      <c r="Z248" s="201"/>
    </row>
    <row r="249" s="133" customFormat="1" ht="27" customHeight="1" outlineLevel="3" spans="1:26">
      <c r="A249" s="242" t="s">
        <v>927</v>
      </c>
      <c r="B249" s="243" t="s">
        <v>928</v>
      </c>
      <c r="C249" s="186" t="s">
        <v>724</v>
      </c>
      <c r="D249" s="186" t="s">
        <v>929</v>
      </c>
      <c r="E249" s="244" t="s">
        <v>726</v>
      </c>
      <c r="F249" s="188">
        <v>1</v>
      </c>
      <c r="G249" s="186"/>
      <c r="H249" s="189">
        <f t="shared" si="22"/>
        <v>0</v>
      </c>
      <c r="I249" s="205" t="s">
        <v>727</v>
      </c>
      <c r="J249" s="205" t="s">
        <v>728</v>
      </c>
      <c r="K249" s="205" t="s">
        <v>95</v>
      </c>
      <c r="L249" s="201"/>
      <c r="M249" s="201"/>
      <c r="N249" s="201"/>
      <c r="O249" s="201"/>
      <c r="P249" s="201"/>
      <c r="Q249" s="201"/>
      <c r="R249" s="201"/>
      <c r="S249" s="201"/>
      <c r="T249" s="201"/>
      <c r="U249" s="201"/>
      <c r="V249" s="201"/>
      <c r="W249" s="201"/>
      <c r="X249" s="201"/>
      <c r="Y249" s="201"/>
      <c r="Z249" s="201"/>
    </row>
    <row r="250" s="133" customFormat="1" ht="27" customHeight="1" outlineLevel="3" spans="1:26">
      <c r="A250" s="242" t="s">
        <v>930</v>
      </c>
      <c r="B250" s="243" t="s">
        <v>931</v>
      </c>
      <c r="C250" s="186" t="s">
        <v>724</v>
      </c>
      <c r="D250" s="186" t="s">
        <v>932</v>
      </c>
      <c r="E250" s="244" t="s">
        <v>726</v>
      </c>
      <c r="F250" s="188">
        <v>4</v>
      </c>
      <c r="G250" s="186"/>
      <c r="H250" s="189">
        <f t="shared" si="22"/>
        <v>0</v>
      </c>
      <c r="I250" s="205" t="s">
        <v>727</v>
      </c>
      <c r="J250" s="205" t="s">
        <v>728</v>
      </c>
      <c r="K250" s="205" t="s">
        <v>95</v>
      </c>
      <c r="L250" s="201"/>
      <c r="M250" s="201"/>
      <c r="N250" s="201"/>
      <c r="O250" s="201"/>
      <c r="P250" s="201"/>
      <c r="Q250" s="201"/>
      <c r="R250" s="201"/>
      <c r="S250" s="201"/>
      <c r="T250" s="201"/>
      <c r="U250" s="201"/>
      <c r="V250" s="201"/>
      <c r="W250" s="201"/>
      <c r="X250" s="201"/>
      <c r="Y250" s="201"/>
      <c r="Z250" s="201"/>
    </row>
    <row r="251" s="133" customFormat="1" ht="27" customHeight="1" outlineLevel="3" spans="1:26">
      <c r="A251" s="242" t="s">
        <v>933</v>
      </c>
      <c r="B251" s="243" t="s">
        <v>934</v>
      </c>
      <c r="C251" s="186" t="s">
        <v>724</v>
      </c>
      <c r="D251" s="186" t="s">
        <v>935</v>
      </c>
      <c r="E251" s="244" t="s">
        <v>726</v>
      </c>
      <c r="F251" s="188">
        <v>3</v>
      </c>
      <c r="G251" s="186"/>
      <c r="H251" s="189">
        <f t="shared" si="22"/>
        <v>0</v>
      </c>
      <c r="I251" s="205" t="s">
        <v>727</v>
      </c>
      <c r="J251" s="205" t="s">
        <v>728</v>
      </c>
      <c r="K251" s="205" t="s">
        <v>95</v>
      </c>
      <c r="L251" s="201"/>
      <c r="M251" s="201"/>
      <c r="N251" s="201"/>
      <c r="O251" s="201"/>
      <c r="P251" s="201"/>
      <c r="Q251" s="201"/>
      <c r="R251" s="201"/>
      <c r="S251" s="201"/>
      <c r="T251" s="201"/>
      <c r="U251" s="201"/>
      <c r="V251" s="201"/>
      <c r="W251" s="201"/>
      <c r="X251" s="201"/>
      <c r="Y251" s="201"/>
      <c r="Z251" s="201"/>
    </row>
    <row r="252" s="133" customFormat="1" ht="27" customHeight="1" outlineLevel="3" spans="1:26">
      <c r="A252" s="242" t="s">
        <v>936</v>
      </c>
      <c r="B252" s="243" t="s">
        <v>937</v>
      </c>
      <c r="C252" s="186" t="s">
        <v>724</v>
      </c>
      <c r="D252" s="186" t="s">
        <v>938</v>
      </c>
      <c r="E252" s="244" t="s">
        <v>726</v>
      </c>
      <c r="F252" s="188">
        <v>5</v>
      </c>
      <c r="G252" s="186"/>
      <c r="H252" s="189">
        <f t="shared" si="22"/>
        <v>0</v>
      </c>
      <c r="I252" s="205" t="s">
        <v>727</v>
      </c>
      <c r="J252" s="205" t="s">
        <v>728</v>
      </c>
      <c r="K252" s="205" t="s">
        <v>95</v>
      </c>
      <c r="L252" s="201"/>
      <c r="M252" s="201"/>
      <c r="N252" s="201"/>
      <c r="O252" s="201"/>
      <c r="P252" s="201"/>
      <c r="Q252" s="201"/>
      <c r="R252" s="201"/>
      <c r="S252" s="201"/>
      <c r="T252" s="201"/>
      <c r="U252" s="201"/>
      <c r="V252" s="201"/>
      <c r="W252" s="201"/>
      <c r="X252" s="201"/>
      <c r="Y252" s="201"/>
      <c r="Z252" s="201"/>
    </row>
    <row r="253" s="133" customFormat="1" ht="27" customHeight="1" outlineLevel="3" spans="1:26">
      <c r="A253" s="242" t="s">
        <v>939</v>
      </c>
      <c r="B253" s="243" t="s">
        <v>940</v>
      </c>
      <c r="C253" s="186" t="s">
        <v>724</v>
      </c>
      <c r="D253" s="186" t="s">
        <v>941</v>
      </c>
      <c r="E253" s="244" t="s">
        <v>726</v>
      </c>
      <c r="F253" s="188">
        <v>2</v>
      </c>
      <c r="G253" s="186"/>
      <c r="H253" s="189">
        <f t="shared" si="22"/>
        <v>0</v>
      </c>
      <c r="I253" s="205" t="s">
        <v>727</v>
      </c>
      <c r="J253" s="205" t="s">
        <v>728</v>
      </c>
      <c r="K253" s="205" t="s">
        <v>95</v>
      </c>
      <c r="L253" s="201"/>
      <c r="M253" s="201"/>
      <c r="N253" s="201"/>
      <c r="O253" s="201"/>
      <c r="P253" s="201"/>
      <c r="Q253" s="201"/>
      <c r="R253" s="201"/>
      <c r="S253" s="201"/>
      <c r="T253" s="201"/>
      <c r="U253" s="201"/>
      <c r="V253" s="201"/>
      <c r="W253" s="201"/>
      <c r="X253" s="201"/>
      <c r="Y253" s="201"/>
      <c r="Z253" s="201"/>
    </row>
    <row r="254" s="133" customFormat="1" ht="27" customHeight="1" outlineLevel="3" spans="1:26">
      <c r="A254" s="242" t="s">
        <v>942</v>
      </c>
      <c r="B254" s="243" t="s">
        <v>943</v>
      </c>
      <c r="C254" s="186" t="s">
        <v>724</v>
      </c>
      <c r="D254" s="186" t="s">
        <v>944</v>
      </c>
      <c r="E254" s="244" t="s">
        <v>726</v>
      </c>
      <c r="F254" s="188">
        <v>1</v>
      </c>
      <c r="G254" s="186"/>
      <c r="H254" s="189">
        <f t="shared" si="22"/>
        <v>0</v>
      </c>
      <c r="I254" s="205" t="s">
        <v>727</v>
      </c>
      <c r="J254" s="205" t="s">
        <v>728</v>
      </c>
      <c r="K254" s="205" t="s">
        <v>95</v>
      </c>
      <c r="L254" s="201"/>
      <c r="M254" s="201"/>
      <c r="N254" s="201"/>
      <c r="O254" s="201"/>
      <c r="P254" s="201"/>
      <c r="Q254" s="201"/>
      <c r="R254" s="201"/>
      <c r="S254" s="201"/>
      <c r="T254" s="201"/>
      <c r="U254" s="201"/>
      <c r="V254" s="201"/>
      <c r="W254" s="201"/>
      <c r="X254" s="201"/>
      <c r="Y254" s="201"/>
      <c r="Z254" s="201"/>
    </row>
    <row r="255" s="133" customFormat="1" ht="27" customHeight="1" outlineLevel="3" spans="1:26">
      <c r="A255" s="242" t="s">
        <v>945</v>
      </c>
      <c r="B255" s="243" t="s">
        <v>946</v>
      </c>
      <c r="C255" s="186" t="s">
        <v>724</v>
      </c>
      <c r="D255" s="186" t="s">
        <v>947</v>
      </c>
      <c r="E255" s="244" t="s">
        <v>726</v>
      </c>
      <c r="F255" s="188">
        <v>1</v>
      </c>
      <c r="G255" s="186"/>
      <c r="H255" s="189">
        <f t="shared" si="22"/>
        <v>0</v>
      </c>
      <c r="I255" s="205" t="s">
        <v>727</v>
      </c>
      <c r="J255" s="205" t="s">
        <v>728</v>
      </c>
      <c r="K255" s="205" t="s">
        <v>95</v>
      </c>
      <c r="L255" s="201"/>
      <c r="M255" s="201"/>
      <c r="N255" s="201"/>
      <c r="O255" s="201"/>
      <c r="P255" s="201"/>
      <c r="Q255" s="201"/>
      <c r="R255" s="201"/>
      <c r="S255" s="201"/>
      <c r="T255" s="201"/>
      <c r="U255" s="201"/>
      <c r="V255" s="201"/>
      <c r="W255" s="201"/>
      <c r="X255" s="201"/>
      <c r="Y255" s="201"/>
      <c r="Z255" s="201"/>
    </row>
    <row r="256" s="133" customFormat="1" ht="27" customHeight="1" outlineLevel="3" spans="1:26">
      <c r="A256" s="242" t="s">
        <v>948</v>
      </c>
      <c r="B256" s="243" t="s">
        <v>949</v>
      </c>
      <c r="C256" s="186" t="s">
        <v>724</v>
      </c>
      <c r="D256" s="186" t="s">
        <v>950</v>
      </c>
      <c r="E256" s="244" t="s">
        <v>726</v>
      </c>
      <c r="F256" s="188">
        <v>1</v>
      </c>
      <c r="G256" s="186"/>
      <c r="H256" s="189">
        <f t="shared" si="22"/>
        <v>0</v>
      </c>
      <c r="I256" s="205" t="s">
        <v>727</v>
      </c>
      <c r="J256" s="205" t="s">
        <v>728</v>
      </c>
      <c r="K256" s="205" t="s">
        <v>95</v>
      </c>
      <c r="L256" s="201"/>
      <c r="M256" s="201"/>
      <c r="N256" s="201"/>
      <c r="O256" s="201"/>
      <c r="P256" s="201"/>
      <c r="Q256" s="201"/>
      <c r="R256" s="201"/>
      <c r="S256" s="201"/>
      <c r="T256" s="201"/>
      <c r="U256" s="201"/>
      <c r="V256" s="201"/>
      <c r="W256" s="201"/>
      <c r="X256" s="201"/>
      <c r="Y256" s="201"/>
      <c r="Z256" s="201"/>
    </row>
    <row r="257" s="133" customFormat="1" ht="27" customHeight="1" outlineLevel="3" spans="1:26">
      <c r="A257" s="242" t="s">
        <v>951</v>
      </c>
      <c r="B257" s="243" t="s">
        <v>952</v>
      </c>
      <c r="C257" s="186" t="s">
        <v>724</v>
      </c>
      <c r="D257" s="186" t="s">
        <v>953</v>
      </c>
      <c r="E257" s="244" t="s">
        <v>726</v>
      </c>
      <c r="F257" s="188">
        <v>1</v>
      </c>
      <c r="G257" s="186"/>
      <c r="H257" s="189">
        <f t="shared" si="22"/>
        <v>0</v>
      </c>
      <c r="I257" s="205" t="s">
        <v>727</v>
      </c>
      <c r="J257" s="205" t="s">
        <v>728</v>
      </c>
      <c r="K257" s="205" t="s">
        <v>95</v>
      </c>
      <c r="L257" s="201"/>
      <c r="M257" s="201"/>
      <c r="N257" s="201"/>
      <c r="O257" s="201"/>
      <c r="P257" s="201"/>
      <c r="Q257" s="201"/>
      <c r="R257" s="201"/>
      <c r="S257" s="201"/>
      <c r="T257" s="201"/>
      <c r="U257" s="201"/>
      <c r="V257" s="201"/>
      <c r="W257" s="201"/>
      <c r="X257" s="201"/>
      <c r="Y257" s="201"/>
      <c r="Z257" s="201"/>
    </row>
    <row r="258" s="133" customFormat="1" ht="27" customHeight="1" outlineLevel="3" spans="1:26">
      <c r="A258" s="242" t="s">
        <v>954</v>
      </c>
      <c r="B258" s="243" t="s">
        <v>955</v>
      </c>
      <c r="C258" s="186" t="s">
        <v>724</v>
      </c>
      <c r="D258" s="186" t="s">
        <v>956</v>
      </c>
      <c r="E258" s="244" t="s">
        <v>726</v>
      </c>
      <c r="F258" s="188">
        <v>2</v>
      </c>
      <c r="G258" s="186"/>
      <c r="H258" s="189">
        <f t="shared" si="22"/>
        <v>0</v>
      </c>
      <c r="I258" s="205" t="s">
        <v>727</v>
      </c>
      <c r="J258" s="205" t="s">
        <v>728</v>
      </c>
      <c r="K258" s="205" t="s">
        <v>95</v>
      </c>
      <c r="L258" s="201"/>
      <c r="M258" s="201"/>
      <c r="N258" s="201"/>
      <c r="O258" s="201"/>
      <c r="P258" s="201"/>
      <c r="Q258" s="201"/>
      <c r="R258" s="201"/>
      <c r="S258" s="201"/>
      <c r="T258" s="201"/>
      <c r="U258" s="201"/>
      <c r="V258" s="201"/>
      <c r="W258" s="201"/>
      <c r="X258" s="201"/>
      <c r="Y258" s="201"/>
      <c r="Z258" s="201"/>
    </row>
    <row r="259" s="133" customFormat="1" ht="27" customHeight="1" outlineLevel="3" spans="1:26">
      <c r="A259" s="242" t="s">
        <v>957</v>
      </c>
      <c r="B259" s="243" t="s">
        <v>958</v>
      </c>
      <c r="C259" s="186" t="s">
        <v>724</v>
      </c>
      <c r="D259" s="186" t="s">
        <v>959</v>
      </c>
      <c r="E259" s="244" t="s">
        <v>726</v>
      </c>
      <c r="F259" s="188">
        <v>1</v>
      </c>
      <c r="G259" s="186"/>
      <c r="H259" s="189">
        <f t="shared" si="22"/>
        <v>0</v>
      </c>
      <c r="I259" s="205" t="s">
        <v>727</v>
      </c>
      <c r="J259" s="205" t="s">
        <v>728</v>
      </c>
      <c r="K259" s="205" t="s">
        <v>95</v>
      </c>
      <c r="L259" s="201"/>
      <c r="M259" s="201"/>
      <c r="N259" s="201"/>
      <c r="O259" s="201"/>
      <c r="P259" s="201"/>
      <c r="Q259" s="201"/>
      <c r="R259" s="201"/>
      <c r="S259" s="201"/>
      <c r="T259" s="201"/>
      <c r="U259" s="201"/>
      <c r="V259" s="201"/>
      <c r="W259" s="201"/>
      <c r="X259" s="201"/>
      <c r="Y259" s="201"/>
      <c r="Z259" s="201"/>
    </row>
    <row r="260" s="133" customFormat="1" ht="27" customHeight="1" outlineLevel="3" spans="1:26">
      <c r="A260" s="242" t="s">
        <v>960</v>
      </c>
      <c r="B260" s="243" t="s">
        <v>961</v>
      </c>
      <c r="C260" s="186" t="s">
        <v>724</v>
      </c>
      <c r="D260" s="186" t="s">
        <v>962</v>
      </c>
      <c r="E260" s="244" t="s">
        <v>726</v>
      </c>
      <c r="F260" s="188">
        <v>1</v>
      </c>
      <c r="G260" s="186"/>
      <c r="H260" s="189">
        <f t="shared" si="22"/>
        <v>0</v>
      </c>
      <c r="I260" s="205" t="s">
        <v>727</v>
      </c>
      <c r="J260" s="205" t="s">
        <v>728</v>
      </c>
      <c r="K260" s="205" t="s">
        <v>95</v>
      </c>
      <c r="L260" s="201"/>
      <c r="M260" s="201"/>
      <c r="N260" s="201"/>
      <c r="O260" s="201"/>
      <c r="P260" s="201"/>
      <c r="Q260" s="201"/>
      <c r="R260" s="201"/>
      <c r="S260" s="201"/>
      <c r="T260" s="201"/>
      <c r="U260" s="201"/>
      <c r="V260" s="201"/>
      <c r="W260" s="201"/>
      <c r="X260" s="201"/>
      <c r="Y260" s="201"/>
      <c r="Z260" s="201"/>
    </row>
    <row r="261" s="133" customFormat="1" ht="27" customHeight="1" outlineLevel="3" spans="1:26">
      <c r="A261" s="242" t="s">
        <v>963</v>
      </c>
      <c r="B261" s="243" t="s">
        <v>964</v>
      </c>
      <c r="C261" s="186" t="s">
        <v>724</v>
      </c>
      <c r="D261" s="186" t="s">
        <v>965</v>
      </c>
      <c r="E261" s="244" t="s">
        <v>726</v>
      </c>
      <c r="F261" s="188">
        <v>1</v>
      </c>
      <c r="G261" s="186"/>
      <c r="H261" s="189">
        <f t="shared" si="22"/>
        <v>0</v>
      </c>
      <c r="I261" s="205" t="s">
        <v>727</v>
      </c>
      <c r="J261" s="205" t="s">
        <v>728</v>
      </c>
      <c r="K261" s="205" t="s">
        <v>95</v>
      </c>
      <c r="L261" s="201"/>
      <c r="M261" s="201"/>
      <c r="N261" s="201"/>
      <c r="O261" s="201"/>
      <c r="P261" s="201"/>
      <c r="Q261" s="201"/>
      <c r="R261" s="201"/>
      <c r="S261" s="201"/>
      <c r="T261" s="201"/>
      <c r="U261" s="201"/>
      <c r="V261" s="201"/>
      <c r="W261" s="201"/>
      <c r="X261" s="201"/>
      <c r="Y261" s="201"/>
      <c r="Z261" s="201"/>
    </row>
    <row r="262" s="133" customFormat="1" ht="27" customHeight="1" outlineLevel="3" spans="1:26">
      <c r="A262" s="242" t="s">
        <v>966</v>
      </c>
      <c r="B262" s="243" t="s">
        <v>967</v>
      </c>
      <c r="C262" s="186" t="s">
        <v>724</v>
      </c>
      <c r="D262" s="186" t="s">
        <v>968</v>
      </c>
      <c r="E262" s="244" t="s">
        <v>726</v>
      </c>
      <c r="F262" s="188">
        <v>2</v>
      </c>
      <c r="G262" s="186"/>
      <c r="H262" s="189">
        <f t="shared" si="22"/>
        <v>0</v>
      </c>
      <c r="I262" s="205" t="s">
        <v>727</v>
      </c>
      <c r="J262" s="205" t="s">
        <v>728</v>
      </c>
      <c r="K262" s="205" t="s">
        <v>95</v>
      </c>
      <c r="L262" s="201"/>
      <c r="M262" s="201"/>
      <c r="N262" s="201"/>
      <c r="O262" s="201"/>
      <c r="P262" s="201"/>
      <c r="Q262" s="201"/>
      <c r="R262" s="201"/>
      <c r="S262" s="201"/>
      <c r="T262" s="201"/>
      <c r="U262" s="201"/>
      <c r="V262" s="201"/>
      <c r="W262" s="201"/>
      <c r="X262" s="201"/>
      <c r="Y262" s="201"/>
      <c r="Z262" s="201"/>
    </row>
    <row r="263" s="133" customFormat="1" ht="27" customHeight="1" outlineLevel="3" spans="1:26">
      <c r="A263" s="242" t="s">
        <v>969</v>
      </c>
      <c r="B263" s="243" t="s">
        <v>970</v>
      </c>
      <c r="C263" s="186" t="s">
        <v>971</v>
      </c>
      <c r="D263" s="186" t="s">
        <v>972</v>
      </c>
      <c r="E263" s="244" t="s">
        <v>726</v>
      </c>
      <c r="F263" s="188">
        <v>12</v>
      </c>
      <c r="G263" s="186"/>
      <c r="H263" s="189">
        <f t="shared" si="22"/>
        <v>0</v>
      </c>
      <c r="I263" s="205" t="s">
        <v>727</v>
      </c>
      <c r="J263" s="205" t="s">
        <v>728</v>
      </c>
      <c r="K263" s="205" t="s">
        <v>95</v>
      </c>
      <c r="L263" s="201"/>
      <c r="M263" s="201"/>
      <c r="N263" s="201"/>
      <c r="O263" s="201"/>
      <c r="P263" s="201"/>
      <c r="Q263" s="201"/>
      <c r="R263" s="201"/>
      <c r="S263" s="201"/>
      <c r="T263" s="201"/>
      <c r="U263" s="201"/>
      <c r="V263" s="201"/>
      <c r="W263" s="201"/>
      <c r="X263" s="201"/>
      <c r="Y263" s="201"/>
      <c r="Z263" s="201"/>
    </row>
    <row r="264" s="133" customFormat="1" ht="27" customHeight="1" outlineLevel="3" spans="1:26">
      <c r="A264" s="242" t="s">
        <v>973</v>
      </c>
      <c r="B264" s="243" t="s">
        <v>974</v>
      </c>
      <c r="C264" s="186" t="s">
        <v>975</v>
      </c>
      <c r="D264" s="186" t="s">
        <v>976</v>
      </c>
      <c r="E264" s="244" t="s">
        <v>354</v>
      </c>
      <c r="F264" s="188">
        <v>1</v>
      </c>
      <c r="G264" s="186"/>
      <c r="H264" s="189">
        <f t="shared" si="22"/>
        <v>0</v>
      </c>
      <c r="I264" s="205" t="s">
        <v>727</v>
      </c>
      <c r="J264" s="205" t="s">
        <v>977</v>
      </c>
      <c r="K264" s="205" t="s">
        <v>95</v>
      </c>
      <c r="L264" s="201"/>
      <c r="M264" s="201"/>
      <c r="N264" s="201"/>
      <c r="O264" s="201"/>
      <c r="P264" s="201"/>
      <c r="Q264" s="201"/>
      <c r="R264" s="201"/>
      <c r="S264" s="201"/>
      <c r="T264" s="201"/>
      <c r="U264" s="201"/>
      <c r="V264" s="201"/>
      <c r="W264" s="201"/>
      <c r="X264" s="201"/>
      <c r="Y264" s="201"/>
      <c r="Z264" s="201"/>
    </row>
    <row r="265" s="133" customFormat="1" ht="27" customHeight="1" outlineLevel="3" spans="1:26">
      <c r="A265" s="242" t="s">
        <v>978</v>
      </c>
      <c r="B265" s="243" t="s">
        <v>979</v>
      </c>
      <c r="C265" s="186" t="s">
        <v>980</v>
      </c>
      <c r="D265" s="186" t="s">
        <v>981</v>
      </c>
      <c r="E265" s="244" t="s">
        <v>354</v>
      </c>
      <c r="F265" s="188">
        <v>36</v>
      </c>
      <c r="G265" s="186"/>
      <c r="H265" s="189">
        <f t="shared" si="22"/>
        <v>0</v>
      </c>
      <c r="I265" s="205" t="s">
        <v>982</v>
      </c>
      <c r="J265" s="205" t="s">
        <v>983</v>
      </c>
      <c r="K265" s="205" t="s">
        <v>95</v>
      </c>
      <c r="L265" s="201"/>
      <c r="M265" s="201"/>
      <c r="N265" s="201"/>
      <c r="O265" s="201"/>
      <c r="P265" s="201"/>
      <c r="Q265" s="201"/>
      <c r="R265" s="201"/>
      <c r="S265" s="201"/>
      <c r="T265" s="201"/>
      <c r="U265" s="201"/>
      <c r="V265" s="201"/>
      <c r="W265" s="201"/>
      <c r="X265" s="201"/>
      <c r="Y265" s="201"/>
      <c r="Z265" s="201"/>
    </row>
    <row r="266" s="133" customFormat="1" ht="27" customHeight="1" outlineLevel="3" spans="1:26">
      <c r="A266" s="242" t="s">
        <v>984</v>
      </c>
      <c r="B266" s="243" t="s">
        <v>985</v>
      </c>
      <c r="C266" s="186" t="s">
        <v>986</v>
      </c>
      <c r="D266" s="186" t="s">
        <v>987</v>
      </c>
      <c r="E266" s="244" t="s">
        <v>354</v>
      </c>
      <c r="F266" s="188">
        <v>17</v>
      </c>
      <c r="G266" s="186"/>
      <c r="H266" s="189">
        <f t="shared" si="22"/>
        <v>0</v>
      </c>
      <c r="I266" s="205" t="s">
        <v>982</v>
      </c>
      <c r="J266" s="205" t="s">
        <v>988</v>
      </c>
      <c r="K266" s="205" t="s">
        <v>95</v>
      </c>
      <c r="L266" s="201"/>
      <c r="M266" s="201"/>
      <c r="N266" s="201"/>
      <c r="O266" s="201"/>
      <c r="P266" s="201"/>
      <c r="Q266" s="201"/>
      <c r="R266" s="201"/>
      <c r="S266" s="201"/>
      <c r="T266" s="201"/>
      <c r="U266" s="201"/>
      <c r="V266" s="201"/>
      <c r="W266" s="201"/>
      <c r="X266" s="201"/>
      <c r="Y266" s="201"/>
      <c r="Z266" s="201"/>
    </row>
    <row r="267" s="133" customFormat="1" ht="27" customHeight="1" outlineLevel="3" spans="1:26">
      <c r="A267" s="242" t="s">
        <v>989</v>
      </c>
      <c r="B267" s="243" t="s">
        <v>990</v>
      </c>
      <c r="C267" s="186" t="s">
        <v>991</v>
      </c>
      <c r="D267" s="186" t="s">
        <v>992</v>
      </c>
      <c r="E267" s="244" t="s">
        <v>354</v>
      </c>
      <c r="F267" s="188">
        <v>24</v>
      </c>
      <c r="G267" s="186"/>
      <c r="H267" s="189">
        <f t="shared" si="22"/>
        <v>0</v>
      </c>
      <c r="I267" s="205" t="s">
        <v>982</v>
      </c>
      <c r="J267" s="205" t="s">
        <v>988</v>
      </c>
      <c r="K267" s="205" t="s">
        <v>95</v>
      </c>
      <c r="L267" s="201"/>
      <c r="M267" s="201"/>
      <c r="N267" s="201"/>
      <c r="O267" s="201"/>
      <c r="P267" s="201"/>
      <c r="Q267" s="201"/>
      <c r="R267" s="201"/>
      <c r="S267" s="201"/>
      <c r="T267" s="201"/>
      <c r="U267" s="201"/>
      <c r="V267" s="201"/>
      <c r="W267" s="201"/>
      <c r="X267" s="201"/>
      <c r="Y267" s="201"/>
      <c r="Z267" s="201"/>
    </row>
    <row r="268" s="133" customFormat="1" ht="27" customHeight="1" outlineLevel="3" spans="1:26">
      <c r="A268" s="242" t="s">
        <v>993</v>
      </c>
      <c r="B268" s="243" t="s">
        <v>994</v>
      </c>
      <c r="C268" s="186" t="s">
        <v>995</v>
      </c>
      <c r="D268" s="186" t="s">
        <v>996</v>
      </c>
      <c r="E268" s="244" t="s">
        <v>354</v>
      </c>
      <c r="F268" s="188">
        <v>29</v>
      </c>
      <c r="G268" s="186"/>
      <c r="H268" s="189">
        <f t="shared" si="22"/>
        <v>0</v>
      </c>
      <c r="I268" s="205" t="s">
        <v>982</v>
      </c>
      <c r="J268" s="205" t="s">
        <v>988</v>
      </c>
      <c r="K268" s="205" t="s">
        <v>95</v>
      </c>
      <c r="L268" s="201"/>
      <c r="M268" s="201"/>
      <c r="N268" s="201"/>
      <c r="O268" s="201"/>
      <c r="P268" s="201"/>
      <c r="Q268" s="201"/>
      <c r="R268" s="201"/>
      <c r="S268" s="201"/>
      <c r="T268" s="201"/>
      <c r="U268" s="201"/>
      <c r="V268" s="201"/>
      <c r="W268" s="201"/>
      <c r="X268" s="201"/>
      <c r="Y268" s="201"/>
      <c r="Z268" s="201"/>
    </row>
    <row r="269" s="133" customFormat="1" ht="27" customHeight="1" outlineLevel="3" spans="1:26">
      <c r="A269" s="242" t="s">
        <v>997</v>
      </c>
      <c r="B269" s="243" t="s">
        <v>998</v>
      </c>
      <c r="C269" s="186" t="s">
        <v>999</v>
      </c>
      <c r="D269" s="186" t="s">
        <v>1000</v>
      </c>
      <c r="E269" s="244" t="s">
        <v>354</v>
      </c>
      <c r="F269" s="188">
        <v>221</v>
      </c>
      <c r="G269" s="186"/>
      <c r="H269" s="189">
        <f t="shared" si="22"/>
        <v>0</v>
      </c>
      <c r="I269" s="205" t="s">
        <v>982</v>
      </c>
      <c r="J269" s="205" t="s">
        <v>988</v>
      </c>
      <c r="K269" s="205" t="s">
        <v>95</v>
      </c>
      <c r="L269" s="201"/>
      <c r="M269" s="201"/>
      <c r="N269" s="201"/>
      <c r="O269" s="201"/>
      <c r="P269" s="201"/>
      <c r="Q269" s="201"/>
      <c r="R269" s="201"/>
      <c r="S269" s="201"/>
      <c r="T269" s="201"/>
      <c r="U269" s="201"/>
      <c r="V269" s="201"/>
      <c r="W269" s="201"/>
      <c r="X269" s="201"/>
      <c r="Y269" s="201"/>
      <c r="Z269" s="201"/>
    </row>
    <row r="270" s="133" customFormat="1" ht="27" customHeight="1" outlineLevel="3" spans="1:26">
      <c r="A270" s="242" t="s">
        <v>1001</v>
      </c>
      <c r="B270" s="243" t="s">
        <v>1002</v>
      </c>
      <c r="C270" s="186" t="s">
        <v>1003</v>
      </c>
      <c r="D270" s="186" t="s">
        <v>1004</v>
      </c>
      <c r="E270" s="244" t="s">
        <v>354</v>
      </c>
      <c r="F270" s="188">
        <v>5</v>
      </c>
      <c r="G270" s="186"/>
      <c r="H270" s="189">
        <f t="shared" si="22"/>
        <v>0</v>
      </c>
      <c r="I270" s="205" t="s">
        <v>982</v>
      </c>
      <c r="J270" s="205" t="s">
        <v>988</v>
      </c>
      <c r="K270" s="205" t="s">
        <v>95</v>
      </c>
      <c r="L270" s="201"/>
      <c r="M270" s="201"/>
      <c r="N270" s="201"/>
      <c r="O270" s="201"/>
      <c r="P270" s="201"/>
      <c r="Q270" s="201"/>
      <c r="R270" s="201"/>
      <c r="S270" s="201"/>
      <c r="T270" s="201"/>
      <c r="U270" s="201"/>
      <c r="V270" s="201"/>
      <c r="W270" s="201"/>
      <c r="X270" s="201"/>
      <c r="Y270" s="201"/>
      <c r="Z270" s="201"/>
    </row>
    <row r="271" s="133" customFormat="1" ht="27" customHeight="1" outlineLevel="3" spans="1:26">
      <c r="A271" s="242" t="s">
        <v>1005</v>
      </c>
      <c r="B271" s="243" t="s">
        <v>1006</v>
      </c>
      <c r="C271" s="186" t="s">
        <v>1007</v>
      </c>
      <c r="D271" s="186" t="s">
        <v>1008</v>
      </c>
      <c r="E271" s="244" t="s">
        <v>354</v>
      </c>
      <c r="F271" s="188">
        <v>28</v>
      </c>
      <c r="G271" s="186"/>
      <c r="H271" s="189">
        <f t="shared" si="22"/>
        <v>0</v>
      </c>
      <c r="I271" s="205" t="s">
        <v>982</v>
      </c>
      <c r="J271" s="205" t="s">
        <v>988</v>
      </c>
      <c r="K271" s="205" t="s">
        <v>95</v>
      </c>
      <c r="L271" s="201"/>
      <c r="M271" s="201"/>
      <c r="N271" s="201"/>
      <c r="O271" s="201"/>
      <c r="P271" s="201"/>
      <c r="Q271" s="201"/>
      <c r="R271" s="201"/>
      <c r="S271" s="201"/>
      <c r="T271" s="201"/>
      <c r="U271" s="201"/>
      <c r="V271" s="201"/>
      <c r="W271" s="201"/>
      <c r="X271" s="201"/>
      <c r="Y271" s="201"/>
      <c r="Z271" s="201"/>
    </row>
    <row r="272" s="133" customFormat="1" ht="27" customHeight="1" outlineLevel="3" spans="1:26">
      <c r="A272" s="242" t="s">
        <v>1009</v>
      </c>
      <c r="B272" s="243" t="s">
        <v>1010</v>
      </c>
      <c r="C272" s="186" t="s">
        <v>1011</v>
      </c>
      <c r="D272" s="186" t="s">
        <v>1012</v>
      </c>
      <c r="E272" s="244" t="s">
        <v>354</v>
      </c>
      <c r="F272" s="188">
        <v>193</v>
      </c>
      <c r="G272" s="186"/>
      <c r="H272" s="189">
        <f t="shared" si="22"/>
        <v>0</v>
      </c>
      <c r="I272" s="205" t="s">
        <v>982</v>
      </c>
      <c r="J272" s="205" t="s">
        <v>988</v>
      </c>
      <c r="K272" s="205" t="s">
        <v>95</v>
      </c>
      <c r="L272" s="201"/>
      <c r="M272" s="201"/>
      <c r="N272" s="201"/>
      <c r="O272" s="201"/>
      <c r="P272" s="201"/>
      <c r="Q272" s="201"/>
      <c r="R272" s="201"/>
      <c r="S272" s="201"/>
      <c r="T272" s="201"/>
      <c r="U272" s="201"/>
      <c r="V272" s="201"/>
      <c r="W272" s="201"/>
      <c r="X272" s="201"/>
      <c r="Y272" s="201"/>
      <c r="Z272" s="201"/>
    </row>
    <row r="273" s="133" customFormat="1" ht="27" customHeight="1" outlineLevel="3" spans="1:26">
      <c r="A273" s="242" t="s">
        <v>1013</v>
      </c>
      <c r="B273" s="243" t="s">
        <v>1014</v>
      </c>
      <c r="C273" s="186" t="s">
        <v>1015</v>
      </c>
      <c r="D273" s="186" t="s">
        <v>1016</v>
      </c>
      <c r="E273" s="244" t="s">
        <v>354</v>
      </c>
      <c r="F273" s="188">
        <v>24</v>
      </c>
      <c r="G273" s="186"/>
      <c r="H273" s="189">
        <f t="shared" si="22"/>
        <v>0</v>
      </c>
      <c r="I273" s="205" t="s">
        <v>982</v>
      </c>
      <c r="J273" s="205" t="s">
        <v>988</v>
      </c>
      <c r="K273" s="205" t="s">
        <v>95</v>
      </c>
      <c r="L273" s="201"/>
      <c r="M273" s="201"/>
      <c r="N273" s="201"/>
      <c r="O273" s="201"/>
      <c r="P273" s="201"/>
      <c r="Q273" s="201"/>
      <c r="R273" s="201"/>
      <c r="S273" s="201"/>
      <c r="T273" s="201"/>
      <c r="U273" s="201"/>
      <c r="V273" s="201"/>
      <c r="W273" s="201"/>
      <c r="X273" s="201"/>
      <c r="Y273" s="201"/>
      <c r="Z273" s="201"/>
    </row>
    <row r="274" s="133" customFormat="1" ht="27" customHeight="1" outlineLevel="3" spans="1:26">
      <c r="A274" s="242" t="s">
        <v>1017</v>
      </c>
      <c r="B274" s="243" t="s">
        <v>1018</v>
      </c>
      <c r="C274" s="186" t="s">
        <v>1019</v>
      </c>
      <c r="D274" s="186" t="s">
        <v>1020</v>
      </c>
      <c r="E274" s="244" t="s">
        <v>354</v>
      </c>
      <c r="F274" s="188">
        <v>15</v>
      </c>
      <c r="G274" s="186"/>
      <c r="H274" s="189">
        <f t="shared" si="22"/>
        <v>0</v>
      </c>
      <c r="I274" s="205" t="s">
        <v>982</v>
      </c>
      <c r="J274" s="205" t="s">
        <v>988</v>
      </c>
      <c r="K274" s="205" t="s">
        <v>95</v>
      </c>
      <c r="L274" s="201"/>
      <c r="M274" s="201"/>
      <c r="N274" s="201"/>
      <c r="O274" s="201"/>
      <c r="P274" s="201"/>
      <c r="Q274" s="201"/>
      <c r="R274" s="201"/>
      <c r="S274" s="201"/>
      <c r="T274" s="201"/>
      <c r="U274" s="201"/>
      <c r="V274" s="201"/>
      <c r="W274" s="201"/>
      <c r="X274" s="201"/>
      <c r="Y274" s="201"/>
      <c r="Z274" s="201"/>
    </row>
    <row r="275" s="133" customFormat="1" ht="27" customHeight="1" outlineLevel="3" spans="1:26">
      <c r="A275" s="242" t="s">
        <v>1021</v>
      </c>
      <c r="B275" s="243" t="s">
        <v>1022</v>
      </c>
      <c r="C275" s="186" t="s">
        <v>1023</v>
      </c>
      <c r="D275" s="186" t="s">
        <v>1024</v>
      </c>
      <c r="E275" s="244" t="s">
        <v>354</v>
      </c>
      <c r="F275" s="188">
        <v>18</v>
      </c>
      <c r="G275" s="186"/>
      <c r="H275" s="189">
        <f t="shared" si="22"/>
        <v>0</v>
      </c>
      <c r="I275" s="205" t="s">
        <v>982</v>
      </c>
      <c r="J275" s="205" t="s">
        <v>988</v>
      </c>
      <c r="K275" s="205" t="s">
        <v>95</v>
      </c>
      <c r="L275" s="201"/>
      <c r="M275" s="201"/>
      <c r="N275" s="201"/>
      <c r="O275" s="201"/>
      <c r="P275" s="201"/>
      <c r="Q275" s="201"/>
      <c r="R275" s="201"/>
      <c r="S275" s="201"/>
      <c r="T275" s="201"/>
      <c r="U275" s="201"/>
      <c r="V275" s="201"/>
      <c r="W275" s="201"/>
      <c r="X275" s="201"/>
      <c r="Y275" s="201"/>
      <c r="Z275" s="201"/>
    </row>
    <row r="276" s="133" customFormat="1" ht="27" customHeight="1" outlineLevel="3" spans="1:26">
      <c r="A276" s="242" t="s">
        <v>1025</v>
      </c>
      <c r="B276" s="243" t="s">
        <v>1026</v>
      </c>
      <c r="C276" s="186" t="s">
        <v>1027</v>
      </c>
      <c r="D276" s="186" t="s">
        <v>1028</v>
      </c>
      <c r="E276" s="244" t="s">
        <v>354</v>
      </c>
      <c r="F276" s="188">
        <v>62</v>
      </c>
      <c r="G276" s="186"/>
      <c r="H276" s="189">
        <f t="shared" si="22"/>
        <v>0</v>
      </c>
      <c r="I276" s="205" t="s">
        <v>982</v>
      </c>
      <c r="J276" s="205" t="s">
        <v>988</v>
      </c>
      <c r="K276" s="205" t="s">
        <v>95</v>
      </c>
      <c r="L276" s="201"/>
      <c r="M276" s="201"/>
      <c r="N276" s="201"/>
      <c r="O276" s="201"/>
      <c r="P276" s="201"/>
      <c r="Q276" s="201"/>
      <c r="R276" s="201"/>
      <c r="S276" s="201"/>
      <c r="T276" s="201"/>
      <c r="U276" s="201"/>
      <c r="V276" s="201"/>
      <c r="W276" s="201"/>
      <c r="X276" s="201"/>
      <c r="Y276" s="201"/>
      <c r="Z276" s="201"/>
    </row>
    <row r="277" s="133" customFormat="1" ht="27" customHeight="1" outlineLevel="3" spans="1:26">
      <c r="A277" s="242" t="s">
        <v>1029</v>
      </c>
      <c r="B277" s="243" t="s">
        <v>1030</v>
      </c>
      <c r="C277" s="186" t="s">
        <v>1031</v>
      </c>
      <c r="D277" s="186" t="s">
        <v>1032</v>
      </c>
      <c r="E277" s="244" t="s">
        <v>354</v>
      </c>
      <c r="F277" s="188">
        <v>10</v>
      </c>
      <c r="G277" s="186"/>
      <c r="H277" s="189">
        <f t="shared" si="22"/>
        <v>0</v>
      </c>
      <c r="I277" s="205" t="s">
        <v>982</v>
      </c>
      <c r="J277" s="205" t="s">
        <v>988</v>
      </c>
      <c r="K277" s="205" t="s">
        <v>95</v>
      </c>
      <c r="L277" s="201"/>
      <c r="M277" s="201"/>
      <c r="N277" s="201"/>
      <c r="O277" s="201"/>
      <c r="P277" s="201"/>
      <c r="Q277" s="201"/>
      <c r="R277" s="201"/>
      <c r="S277" s="201"/>
      <c r="T277" s="201"/>
      <c r="U277" s="201"/>
      <c r="V277" s="201"/>
      <c r="W277" s="201"/>
      <c r="X277" s="201"/>
      <c r="Y277" s="201"/>
      <c r="Z277" s="201"/>
    </row>
    <row r="278" s="133" customFormat="1" ht="27" customHeight="1" outlineLevel="3" spans="1:26">
      <c r="A278" s="242" t="s">
        <v>1033</v>
      </c>
      <c r="B278" s="243" t="s">
        <v>1034</v>
      </c>
      <c r="C278" s="186" t="s">
        <v>1035</v>
      </c>
      <c r="D278" s="186" t="s">
        <v>1036</v>
      </c>
      <c r="E278" s="244" t="s">
        <v>354</v>
      </c>
      <c r="F278" s="188">
        <v>13</v>
      </c>
      <c r="G278" s="186"/>
      <c r="H278" s="189">
        <f t="shared" si="22"/>
        <v>0</v>
      </c>
      <c r="I278" s="205" t="s">
        <v>982</v>
      </c>
      <c r="J278" s="205" t="s">
        <v>988</v>
      </c>
      <c r="K278" s="205" t="s">
        <v>95</v>
      </c>
      <c r="L278" s="201"/>
      <c r="M278" s="201"/>
      <c r="N278" s="201"/>
      <c r="O278" s="201"/>
      <c r="P278" s="201"/>
      <c r="Q278" s="201"/>
      <c r="R278" s="201"/>
      <c r="S278" s="201"/>
      <c r="T278" s="201"/>
      <c r="U278" s="201"/>
      <c r="V278" s="201"/>
      <c r="W278" s="201"/>
      <c r="X278" s="201"/>
      <c r="Y278" s="201"/>
      <c r="Z278" s="201"/>
    </row>
    <row r="279" s="133" customFormat="1" ht="27" customHeight="1" outlineLevel="3" spans="1:26">
      <c r="A279" s="242" t="s">
        <v>1037</v>
      </c>
      <c r="B279" s="243" t="s">
        <v>1038</v>
      </c>
      <c r="C279" s="186" t="s">
        <v>1039</v>
      </c>
      <c r="D279" s="186" t="s">
        <v>1040</v>
      </c>
      <c r="E279" s="244" t="s">
        <v>354</v>
      </c>
      <c r="F279" s="188">
        <v>43</v>
      </c>
      <c r="G279" s="186"/>
      <c r="H279" s="189">
        <f t="shared" si="22"/>
        <v>0</v>
      </c>
      <c r="I279" s="205" t="s">
        <v>982</v>
      </c>
      <c r="J279" s="205" t="s">
        <v>988</v>
      </c>
      <c r="K279" s="205" t="s">
        <v>95</v>
      </c>
      <c r="L279" s="201"/>
      <c r="M279" s="201"/>
      <c r="N279" s="201"/>
      <c r="O279" s="201"/>
      <c r="P279" s="201"/>
      <c r="Q279" s="201"/>
      <c r="R279" s="201"/>
      <c r="S279" s="201"/>
      <c r="T279" s="201"/>
      <c r="U279" s="201"/>
      <c r="V279" s="201"/>
      <c r="W279" s="201"/>
      <c r="X279" s="201"/>
      <c r="Y279" s="201"/>
      <c r="Z279" s="201"/>
    </row>
    <row r="280" s="133" customFormat="1" ht="27" customHeight="1" outlineLevel="3" spans="1:26">
      <c r="A280" s="242" t="s">
        <v>1041</v>
      </c>
      <c r="B280" s="243" t="s">
        <v>1042</v>
      </c>
      <c r="C280" s="186" t="s">
        <v>1043</v>
      </c>
      <c r="D280" s="186" t="s">
        <v>1044</v>
      </c>
      <c r="E280" s="244" t="s">
        <v>354</v>
      </c>
      <c r="F280" s="188">
        <v>278</v>
      </c>
      <c r="G280" s="186"/>
      <c r="H280" s="189">
        <f t="shared" si="22"/>
        <v>0</v>
      </c>
      <c r="I280" s="205" t="s">
        <v>982</v>
      </c>
      <c r="J280" s="205" t="s">
        <v>988</v>
      </c>
      <c r="K280" s="205" t="s">
        <v>95</v>
      </c>
      <c r="L280" s="201"/>
      <c r="M280" s="201"/>
      <c r="N280" s="201"/>
      <c r="O280" s="201"/>
      <c r="P280" s="201"/>
      <c r="Q280" s="201"/>
      <c r="R280" s="201"/>
      <c r="S280" s="201"/>
      <c r="T280" s="201"/>
      <c r="U280" s="201"/>
      <c r="V280" s="201"/>
      <c r="W280" s="201"/>
      <c r="X280" s="201"/>
      <c r="Y280" s="201"/>
      <c r="Z280" s="201"/>
    </row>
    <row r="281" s="133" customFormat="1" ht="27" customHeight="1" outlineLevel="3" spans="1:26">
      <c r="A281" s="242" t="s">
        <v>1045</v>
      </c>
      <c r="B281" s="243" t="s">
        <v>1046</v>
      </c>
      <c r="C281" s="186" t="s">
        <v>1043</v>
      </c>
      <c r="D281" s="186" t="s">
        <v>1047</v>
      </c>
      <c r="E281" s="244" t="s">
        <v>354</v>
      </c>
      <c r="F281" s="188">
        <v>52</v>
      </c>
      <c r="G281" s="186"/>
      <c r="H281" s="189">
        <f t="shared" si="22"/>
        <v>0</v>
      </c>
      <c r="I281" s="205" t="s">
        <v>982</v>
      </c>
      <c r="J281" s="205" t="s">
        <v>988</v>
      </c>
      <c r="K281" s="205" t="s">
        <v>95</v>
      </c>
      <c r="L281" s="201"/>
      <c r="M281" s="201"/>
      <c r="N281" s="201"/>
      <c r="O281" s="201"/>
      <c r="P281" s="201"/>
      <c r="Q281" s="201"/>
      <c r="R281" s="201"/>
      <c r="S281" s="201"/>
      <c r="T281" s="201"/>
      <c r="U281" s="201"/>
      <c r="V281" s="201"/>
      <c r="W281" s="201"/>
      <c r="X281" s="201"/>
      <c r="Y281" s="201"/>
      <c r="Z281" s="201"/>
    </row>
    <row r="282" s="133" customFormat="1" ht="27" customHeight="1" outlineLevel="3" spans="1:26">
      <c r="A282" s="242" t="s">
        <v>1048</v>
      </c>
      <c r="B282" s="243" t="s">
        <v>1049</v>
      </c>
      <c r="C282" s="186" t="s">
        <v>1043</v>
      </c>
      <c r="D282" s="186" t="s">
        <v>1050</v>
      </c>
      <c r="E282" s="244" t="s">
        <v>354</v>
      </c>
      <c r="F282" s="188">
        <v>115</v>
      </c>
      <c r="G282" s="186"/>
      <c r="H282" s="189">
        <f t="shared" si="22"/>
        <v>0</v>
      </c>
      <c r="I282" s="205" t="s">
        <v>982</v>
      </c>
      <c r="J282" s="205" t="s">
        <v>988</v>
      </c>
      <c r="K282" s="205" t="s">
        <v>95</v>
      </c>
      <c r="L282" s="201"/>
      <c r="M282" s="201"/>
      <c r="N282" s="201"/>
      <c r="O282" s="201"/>
      <c r="P282" s="201"/>
      <c r="Q282" s="201"/>
      <c r="R282" s="201"/>
      <c r="S282" s="201"/>
      <c r="T282" s="201"/>
      <c r="U282" s="201"/>
      <c r="V282" s="201"/>
      <c r="W282" s="201"/>
      <c r="X282" s="201"/>
      <c r="Y282" s="201"/>
      <c r="Z282" s="201"/>
    </row>
    <row r="283" s="133" customFormat="1" ht="27" customHeight="1" outlineLevel="3" spans="1:26">
      <c r="A283" s="242" t="s">
        <v>1051</v>
      </c>
      <c r="B283" s="243" t="s">
        <v>1052</v>
      </c>
      <c r="C283" s="186" t="s">
        <v>1053</v>
      </c>
      <c r="D283" s="186" t="s">
        <v>1054</v>
      </c>
      <c r="E283" s="244" t="s">
        <v>502</v>
      </c>
      <c r="F283" s="188">
        <v>1345</v>
      </c>
      <c r="G283" s="186"/>
      <c r="H283" s="189">
        <f t="shared" si="22"/>
        <v>0</v>
      </c>
      <c r="I283" s="205" t="s">
        <v>1055</v>
      </c>
      <c r="J283" s="205" t="s">
        <v>1056</v>
      </c>
      <c r="K283" s="205" t="s">
        <v>95</v>
      </c>
      <c r="L283" s="201"/>
      <c r="M283" s="201"/>
      <c r="N283" s="201"/>
      <c r="O283" s="201"/>
      <c r="P283" s="201"/>
      <c r="Q283" s="201"/>
      <c r="R283" s="201"/>
      <c r="S283" s="201"/>
      <c r="T283" s="201"/>
      <c r="U283" s="201"/>
      <c r="V283" s="201"/>
      <c r="W283" s="201"/>
      <c r="X283" s="201"/>
      <c r="Y283" s="201"/>
      <c r="Z283" s="201"/>
    </row>
    <row r="284" s="133" customFormat="1" ht="27" customHeight="1" outlineLevel="3" spans="1:26">
      <c r="A284" s="242" t="s">
        <v>1057</v>
      </c>
      <c r="B284" s="243" t="s">
        <v>1058</v>
      </c>
      <c r="C284" s="186" t="s">
        <v>1059</v>
      </c>
      <c r="D284" s="186" t="s">
        <v>1060</v>
      </c>
      <c r="E284" s="244" t="s">
        <v>502</v>
      </c>
      <c r="F284" s="188">
        <v>522</v>
      </c>
      <c r="G284" s="186"/>
      <c r="H284" s="189">
        <f t="shared" si="22"/>
        <v>0</v>
      </c>
      <c r="I284" s="205" t="s">
        <v>1055</v>
      </c>
      <c r="J284" s="205" t="s">
        <v>1056</v>
      </c>
      <c r="K284" s="205" t="s">
        <v>95</v>
      </c>
      <c r="L284" s="201"/>
      <c r="M284" s="201"/>
      <c r="N284" s="201"/>
      <c r="O284" s="201"/>
      <c r="P284" s="201"/>
      <c r="Q284" s="201"/>
      <c r="R284" s="201"/>
      <c r="S284" s="201"/>
      <c r="T284" s="201"/>
      <c r="U284" s="201"/>
      <c r="V284" s="201"/>
      <c r="W284" s="201"/>
      <c r="X284" s="201"/>
      <c r="Y284" s="201"/>
      <c r="Z284" s="201"/>
    </row>
    <row r="285" s="133" customFormat="1" ht="27" customHeight="1" outlineLevel="3" spans="1:26">
      <c r="A285" s="242" t="s">
        <v>1061</v>
      </c>
      <c r="B285" s="243" t="s">
        <v>1062</v>
      </c>
      <c r="C285" s="186" t="s">
        <v>1063</v>
      </c>
      <c r="D285" s="186" t="s">
        <v>1064</v>
      </c>
      <c r="E285" s="244" t="s">
        <v>354</v>
      </c>
      <c r="F285" s="188">
        <v>49</v>
      </c>
      <c r="G285" s="186"/>
      <c r="H285" s="189">
        <f t="shared" si="22"/>
        <v>0</v>
      </c>
      <c r="I285" s="205" t="s">
        <v>982</v>
      </c>
      <c r="J285" s="205" t="s">
        <v>1065</v>
      </c>
      <c r="K285" s="205" t="s">
        <v>95</v>
      </c>
      <c r="L285" s="201"/>
      <c r="M285" s="201"/>
      <c r="N285" s="201"/>
      <c r="O285" s="201"/>
      <c r="P285" s="201"/>
      <c r="Q285" s="201"/>
      <c r="R285" s="201"/>
      <c r="S285" s="201"/>
      <c r="T285" s="201"/>
      <c r="U285" s="201"/>
      <c r="V285" s="201"/>
      <c r="W285" s="201"/>
      <c r="X285" s="201"/>
      <c r="Y285" s="201"/>
      <c r="Z285" s="201"/>
    </row>
    <row r="286" s="133" customFormat="1" ht="27" customHeight="1" outlineLevel="3" spans="1:26">
      <c r="A286" s="242" t="s">
        <v>1066</v>
      </c>
      <c r="B286" s="243" t="s">
        <v>1067</v>
      </c>
      <c r="C286" s="186" t="s">
        <v>1068</v>
      </c>
      <c r="D286" s="186" t="s">
        <v>1069</v>
      </c>
      <c r="E286" s="244" t="s">
        <v>354</v>
      </c>
      <c r="F286" s="188">
        <v>7</v>
      </c>
      <c r="G286" s="186"/>
      <c r="H286" s="189">
        <f t="shared" si="22"/>
        <v>0</v>
      </c>
      <c r="I286" s="205" t="s">
        <v>982</v>
      </c>
      <c r="J286" s="205" t="s">
        <v>1065</v>
      </c>
      <c r="K286" s="205" t="s">
        <v>95</v>
      </c>
      <c r="L286" s="201"/>
      <c r="M286" s="201"/>
      <c r="N286" s="201"/>
      <c r="O286" s="201"/>
      <c r="P286" s="201"/>
      <c r="Q286" s="201"/>
      <c r="R286" s="201"/>
      <c r="S286" s="201"/>
      <c r="T286" s="201"/>
      <c r="U286" s="201"/>
      <c r="V286" s="201"/>
      <c r="W286" s="201"/>
      <c r="X286" s="201"/>
      <c r="Y286" s="201"/>
      <c r="Z286" s="201"/>
    </row>
    <row r="287" s="133" customFormat="1" ht="27" customHeight="1" outlineLevel="3" spans="1:26">
      <c r="A287" s="242" t="s">
        <v>1070</v>
      </c>
      <c r="B287" s="243" t="s">
        <v>1071</v>
      </c>
      <c r="C287" s="186" t="s">
        <v>1072</v>
      </c>
      <c r="D287" s="186" t="s">
        <v>1073</v>
      </c>
      <c r="E287" s="244" t="s">
        <v>354</v>
      </c>
      <c r="F287" s="188">
        <v>30</v>
      </c>
      <c r="G287" s="186"/>
      <c r="H287" s="189">
        <f t="shared" si="22"/>
        <v>0</v>
      </c>
      <c r="I287" s="205" t="s">
        <v>982</v>
      </c>
      <c r="J287" s="205" t="s">
        <v>1065</v>
      </c>
      <c r="K287" s="205" t="s">
        <v>95</v>
      </c>
      <c r="L287" s="201"/>
      <c r="M287" s="201"/>
      <c r="N287" s="201"/>
      <c r="O287" s="201"/>
      <c r="P287" s="201"/>
      <c r="Q287" s="201"/>
      <c r="R287" s="201"/>
      <c r="S287" s="201"/>
      <c r="T287" s="201"/>
      <c r="U287" s="201"/>
      <c r="V287" s="201"/>
      <c r="W287" s="201"/>
      <c r="X287" s="201"/>
      <c r="Y287" s="201"/>
      <c r="Z287" s="201"/>
    </row>
    <row r="288" s="133" customFormat="1" ht="27" customHeight="1" outlineLevel="3" spans="1:26">
      <c r="A288" s="242" t="s">
        <v>1074</v>
      </c>
      <c r="B288" s="243" t="s">
        <v>1075</v>
      </c>
      <c r="C288" s="186" t="s">
        <v>1076</v>
      </c>
      <c r="D288" s="186" t="s">
        <v>1077</v>
      </c>
      <c r="E288" s="244" t="s">
        <v>354</v>
      </c>
      <c r="F288" s="188">
        <v>1</v>
      </c>
      <c r="G288" s="186"/>
      <c r="H288" s="189">
        <f t="shared" si="22"/>
        <v>0</v>
      </c>
      <c r="I288" s="205" t="s">
        <v>982</v>
      </c>
      <c r="J288" s="205" t="s">
        <v>1065</v>
      </c>
      <c r="K288" s="205" t="s">
        <v>95</v>
      </c>
      <c r="L288" s="201"/>
      <c r="M288" s="201"/>
      <c r="N288" s="201"/>
      <c r="O288" s="201"/>
      <c r="P288" s="201"/>
      <c r="Q288" s="201"/>
      <c r="R288" s="201"/>
      <c r="S288" s="201"/>
      <c r="T288" s="201"/>
      <c r="U288" s="201"/>
      <c r="V288" s="201"/>
      <c r="W288" s="201"/>
      <c r="X288" s="201"/>
      <c r="Y288" s="201"/>
      <c r="Z288" s="201"/>
    </row>
    <row r="289" s="133" customFormat="1" ht="27" customHeight="1" outlineLevel="3" spans="1:26">
      <c r="A289" s="242" t="s">
        <v>1078</v>
      </c>
      <c r="B289" s="243" t="s">
        <v>1079</v>
      </c>
      <c r="C289" s="186" t="s">
        <v>1080</v>
      </c>
      <c r="D289" s="186" t="s">
        <v>1081</v>
      </c>
      <c r="E289" s="244" t="s">
        <v>354</v>
      </c>
      <c r="F289" s="188">
        <v>276</v>
      </c>
      <c r="G289" s="186"/>
      <c r="H289" s="189">
        <f t="shared" si="22"/>
        <v>0</v>
      </c>
      <c r="I289" s="205" t="s">
        <v>982</v>
      </c>
      <c r="J289" s="205" t="s">
        <v>1065</v>
      </c>
      <c r="K289" s="205" t="s">
        <v>95</v>
      </c>
      <c r="L289" s="201"/>
      <c r="M289" s="201"/>
      <c r="N289" s="201"/>
      <c r="O289" s="201"/>
      <c r="P289" s="201"/>
      <c r="Q289" s="201"/>
      <c r="R289" s="201"/>
      <c r="S289" s="201"/>
      <c r="T289" s="201"/>
      <c r="U289" s="201"/>
      <c r="V289" s="201"/>
      <c r="W289" s="201"/>
      <c r="X289" s="201"/>
      <c r="Y289" s="201"/>
      <c r="Z289" s="201"/>
    </row>
    <row r="290" s="133" customFormat="1" ht="27" customHeight="1" outlineLevel="3" spans="1:26">
      <c r="A290" s="242" t="s">
        <v>1082</v>
      </c>
      <c r="B290" s="243" t="s">
        <v>1083</v>
      </c>
      <c r="C290" s="186" t="s">
        <v>1084</v>
      </c>
      <c r="D290" s="186" t="s">
        <v>1085</v>
      </c>
      <c r="E290" s="244" t="s">
        <v>354</v>
      </c>
      <c r="F290" s="188">
        <v>5</v>
      </c>
      <c r="G290" s="186"/>
      <c r="H290" s="189">
        <f t="shared" si="22"/>
        <v>0</v>
      </c>
      <c r="I290" s="205" t="s">
        <v>982</v>
      </c>
      <c r="J290" s="205" t="s">
        <v>1065</v>
      </c>
      <c r="K290" s="205" t="s">
        <v>95</v>
      </c>
      <c r="L290" s="201"/>
      <c r="M290" s="201"/>
      <c r="N290" s="201"/>
      <c r="O290" s="201"/>
      <c r="P290" s="201"/>
      <c r="Q290" s="201"/>
      <c r="R290" s="201"/>
      <c r="S290" s="201"/>
      <c r="T290" s="201"/>
      <c r="U290" s="201"/>
      <c r="V290" s="201"/>
      <c r="W290" s="201"/>
      <c r="X290" s="201"/>
      <c r="Y290" s="201"/>
      <c r="Z290" s="201"/>
    </row>
    <row r="291" s="133" customFormat="1" ht="27" customHeight="1" outlineLevel="3" spans="1:26">
      <c r="A291" s="242" t="s">
        <v>1086</v>
      </c>
      <c r="B291" s="243" t="s">
        <v>1087</v>
      </c>
      <c r="C291" s="186" t="s">
        <v>1088</v>
      </c>
      <c r="D291" s="186" t="s">
        <v>1089</v>
      </c>
      <c r="E291" s="244" t="s">
        <v>354</v>
      </c>
      <c r="F291" s="188">
        <v>16</v>
      </c>
      <c r="G291" s="186"/>
      <c r="H291" s="189">
        <f t="shared" si="22"/>
        <v>0</v>
      </c>
      <c r="I291" s="205" t="s">
        <v>982</v>
      </c>
      <c r="J291" s="205" t="s">
        <v>1065</v>
      </c>
      <c r="K291" s="205" t="s">
        <v>95</v>
      </c>
      <c r="L291" s="201"/>
      <c r="M291" s="201"/>
      <c r="N291" s="201"/>
      <c r="O291" s="201"/>
      <c r="P291" s="201"/>
      <c r="Q291" s="201"/>
      <c r="R291" s="201"/>
      <c r="S291" s="201"/>
      <c r="T291" s="201"/>
      <c r="U291" s="201"/>
      <c r="V291" s="201"/>
      <c r="W291" s="201"/>
      <c r="X291" s="201"/>
      <c r="Y291" s="201"/>
      <c r="Z291" s="201"/>
    </row>
    <row r="292" s="133" customFormat="1" ht="90" customHeight="1" outlineLevel="3" spans="1:26">
      <c r="A292" s="248" t="s">
        <v>1090</v>
      </c>
      <c r="B292" s="249" t="s">
        <v>1091</v>
      </c>
      <c r="C292" s="250" t="s">
        <v>1092</v>
      </c>
      <c r="D292" s="250" t="s">
        <v>1093</v>
      </c>
      <c r="E292" s="251" t="s">
        <v>336</v>
      </c>
      <c r="F292" s="212">
        <f>18.44+824.12+76.52+310.42</f>
        <v>1229.5</v>
      </c>
      <c r="G292" s="250"/>
      <c r="H292" s="189">
        <f t="shared" si="22"/>
        <v>0</v>
      </c>
      <c r="I292" s="252" t="s">
        <v>1094</v>
      </c>
      <c r="J292" s="252" t="s">
        <v>1095</v>
      </c>
      <c r="K292" s="205" t="s">
        <v>95</v>
      </c>
      <c r="L292" s="201"/>
      <c r="M292" s="201"/>
      <c r="N292" s="201"/>
      <c r="O292" s="201"/>
      <c r="P292" s="201"/>
      <c r="Q292" s="201"/>
      <c r="R292" s="201"/>
      <c r="S292" s="201"/>
      <c r="T292" s="201"/>
      <c r="U292" s="201"/>
      <c r="V292" s="201"/>
      <c r="W292" s="201"/>
      <c r="X292" s="201"/>
      <c r="Y292" s="201"/>
      <c r="Z292" s="201"/>
    </row>
    <row r="293" s="133" customFormat="1" ht="93" customHeight="1" outlineLevel="3" spans="1:26">
      <c r="A293" s="248" t="s">
        <v>1096</v>
      </c>
      <c r="B293" s="249" t="s">
        <v>1097</v>
      </c>
      <c r="C293" s="250" t="s">
        <v>1092</v>
      </c>
      <c r="D293" s="250" t="s">
        <v>1098</v>
      </c>
      <c r="E293" s="251" t="s">
        <v>336</v>
      </c>
      <c r="F293" s="212">
        <f>19.5+63.85+9.3+27.22+66.62</f>
        <v>186.49</v>
      </c>
      <c r="G293" s="250"/>
      <c r="H293" s="189">
        <f t="shared" si="22"/>
        <v>0</v>
      </c>
      <c r="I293" s="252" t="s">
        <v>1094</v>
      </c>
      <c r="J293" s="252" t="s">
        <v>1095</v>
      </c>
      <c r="K293" s="205" t="s">
        <v>95</v>
      </c>
      <c r="L293" s="201"/>
      <c r="M293" s="201"/>
      <c r="N293" s="201"/>
      <c r="O293" s="201"/>
      <c r="P293" s="201"/>
      <c r="Q293" s="201"/>
      <c r="R293" s="201"/>
      <c r="S293" s="201"/>
      <c r="T293" s="201"/>
      <c r="U293" s="201"/>
      <c r="V293" s="201"/>
      <c r="W293" s="201"/>
      <c r="X293" s="201"/>
      <c r="Y293" s="201"/>
      <c r="Z293" s="201"/>
    </row>
    <row r="294" s="133" customFormat="1" ht="99" customHeight="1" outlineLevel="3" spans="1:26">
      <c r="A294" s="248" t="s">
        <v>1099</v>
      </c>
      <c r="B294" s="249" t="s">
        <v>1100</v>
      </c>
      <c r="C294" s="250" t="s">
        <v>1092</v>
      </c>
      <c r="D294" s="250" t="s">
        <v>1101</v>
      </c>
      <c r="E294" s="251" t="s">
        <v>336</v>
      </c>
      <c r="F294" s="212">
        <f>284.1+99.12</f>
        <v>383.22</v>
      </c>
      <c r="G294" s="250"/>
      <c r="H294" s="189">
        <f t="shared" si="22"/>
        <v>0</v>
      </c>
      <c r="I294" s="252" t="s">
        <v>1094</v>
      </c>
      <c r="J294" s="252" t="s">
        <v>1095</v>
      </c>
      <c r="K294" s="205" t="s">
        <v>95</v>
      </c>
      <c r="L294" s="201"/>
      <c r="M294" s="201"/>
      <c r="N294" s="201"/>
      <c r="O294" s="201"/>
      <c r="P294" s="201"/>
      <c r="Q294" s="201"/>
      <c r="R294" s="201"/>
      <c r="S294" s="201"/>
      <c r="T294" s="201"/>
      <c r="U294" s="201"/>
      <c r="V294" s="201"/>
      <c r="W294" s="201"/>
      <c r="X294" s="201"/>
      <c r="Y294" s="201"/>
      <c r="Z294" s="201"/>
    </row>
    <row r="295" s="133" customFormat="1" ht="90" customHeight="1" outlineLevel="3" spans="1:26">
      <c r="A295" s="248" t="s">
        <v>1102</v>
      </c>
      <c r="B295" s="249" t="s">
        <v>1103</v>
      </c>
      <c r="C295" s="250" t="s">
        <v>1092</v>
      </c>
      <c r="D295" s="250" t="s">
        <v>1104</v>
      </c>
      <c r="E295" s="251" t="s">
        <v>336</v>
      </c>
      <c r="F295" s="212">
        <f>338.27+118.81</f>
        <v>457.08</v>
      </c>
      <c r="G295" s="250"/>
      <c r="H295" s="189">
        <f t="shared" si="22"/>
        <v>0</v>
      </c>
      <c r="I295" s="252" t="s">
        <v>1094</v>
      </c>
      <c r="J295" s="252" t="s">
        <v>1095</v>
      </c>
      <c r="K295" s="205" t="s">
        <v>95</v>
      </c>
      <c r="L295" s="201"/>
      <c r="M295" s="201"/>
      <c r="N295" s="201"/>
      <c r="O295" s="201"/>
      <c r="P295" s="201"/>
      <c r="Q295" s="201"/>
      <c r="R295" s="201"/>
      <c r="S295" s="201"/>
      <c r="T295" s="201"/>
      <c r="U295" s="201"/>
      <c r="V295" s="201"/>
      <c r="W295" s="201"/>
      <c r="X295" s="201"/>
      <c r="Y295" s="201"/>
      <c r="Z295" s="201"/>
    </row>
    <row r="296" s="133" customFormat="1" ht="93" customHeight="1" outlineLevel="3" spans="1:26">
      <c r="A296" s="248" t="s">
        <v>1105</v>
      </c>
      <c r="B296" s="249" t="s">
        <v>1106</v>
      </c>
      <c r="C296" s="250" t="s">
        <v>1092</v>
      </c>
      <c r="D296" s="250" t="s">
        <v>1107</v>
      </c>
      <c r="E296" s="251" t="s">
        <v>336</v>
      </c>
      <c r="F296" s="212">
        <f>109</f>
        <v>109</v>
      </c>
      <c r="G296" s="250"/>
      <c r="H296" s="189">
        <f t="shared" si="22"/>
        <v>0</v>
      </c>
      <c r="I296" s="252" t="s">
        <v>1094</v>
      </c>
      <c r="J296" s="252" t="s">
        <v>1095</v>
      </c>
      <c r="K296" s="205" t="s">
        <v>95</v>
      </c>
      <c r="L296" s="201"/>
      <c r="M296" s="201"/>
      <c r="N296" s="201"/>
      <c r="O296" s="201"/>
      <c r="P296" s="201"/>
      <c r="Q296" s="201"/>
      <c r="R296" s="201"/>
      <c r="S296" s="201"/>
      <c r="T296" s="201"/>
      <c r="U296" s="201"/>
      <c r="V296" s="201"/>
      <c r="W296" s="201"/>
      <c r="X296" s="201"/>
      <c r="Y296" s="201"/>
      <c r="Z296" s="201"/>
    </row>
    <row r="297" s="133" customFormat="1" ht="99" customHeight="1" outlineLevel="3" spans="1:26">
      <c r="A297" s="248" t="s">
        <v>1108</v>
      </c>
      <c r="B297" s="249" t="s">
        <v>1109</v>
      </c>
      <c r="C297" s="250" t="s">
        <v>1092</v>
      </c>
      <c r="D297" s="250" t="s">
        <v>1110</v>
      </c>
      <c r="E297" s="251" t="s">
        <v>336</v>
      </c>
      <c r="F297" s="212">
        <v>73.3</v>
      </c>
      <c r="G297" s="250"/>
      <c r="H297" s="189">
        <f t="shared" si="22"/>
        <v>0</v>
      </c>
      <c r="I297" s="252" t="s">
        <v>1094</v>
      </c>
      <c r="J297" s="252" t="s">
        <v>1095</v>
      </c>
      <c r="K297" s="205" t="s">
        <v>95</v>
      </c>
      <c r="L297" s="201"/>
      <c r="M297" s="201"/>
      <c r="N297" s="201"/>
      <c r="O297" s="201"/>
      <c r="P297" s="201"/>
      <c r="Q297" s="201"/>
      <c r="R297" s="201"/>
      <c r="S297" s="201"/>
      <c r="T297" s="201"/>
      <c r="U297" s="201"/>
      <c r="V297" s="201"/>
      <c r="W297" s="201"/>
      <c r="X297" s="201"/>
      <c r="Y297" s="201"/>
      <c r="Z297" s="201"/>
    </row>
    <row r="298" s="133" customFormat="1" ht="61" customHeight="1" outlineLevel="3" spans="1:26">
      <c r="A298" s="242" t="s">
        <v>1111</v>
      </c>
      <c r="B298" s="243" t="s">
        <v>1112</v>
      </c>
      <c r="C298" s="186" t="s">
        <v>1113</v>
      </c>
      <c r="D298" s="186" t="s">
        <v>1114</v>
      </c>
      <c r="E298" s="244" t="s">
        <v>1115</v>
      </c>
      <c r="F298" s="188">
        <v>2396.83</v>
      </c>
      <c r="G298" s="186"/>
      <c r="H298" s="189">
        <f t="shared" si="22"/>
        <v>0</v>
      </c>
      <c r="I298" s="205" t="s">
        <v>1116</v>
      </c>
      <c r="J298" s="205" t="s">
        <v>1117</v>
      </c>
      <c r="K298" s="205" t="s">
        <v>95</v>
      </c>
      <c r="L298" s="201"/>
      <c r="M298" s="201"/>
      <c r="N298" s="201"/>
      <c r="O298" s="201"/>
      <c r="P298" s="201"/>
      <c r="Q298" s="201"/>
      <c r="R298" s="201"/>
      <c r="S298" s="201"/>
      <c r="T298" s="201"/>
      <c r="U298" s="201"/>
      <c r="V298" s="201"/>
      <c r="W298" s="201"/>
      <c r="X298" s="201"/>
      <c r="Y298" s="201"/>
      <c r="Z298" s="201"/>
    </row>
    <row r="299" s="133" customFormat="1" ht="61" customHeight="1" outlineLevel="3" spans="1:26">
      <c r="A299" s="242" t="s">
        <v>1118</v>
      </c>
      <c r="B299" s="243" t="s">
        <v>1119</v>
      </c>
      <c r="C299" s="186" t="s">
        <v>1120</v>
      </c>
      <c r="D299" s="186" t="s">
        <v>1121</v>
      </c>
      <c r="E299" s="244" t="s">
        <v>336</v>
      </c>
      <c r="F299" s="188">
        <v>30.16</v>
      </c>
      <c r="G299" s="186"/>
      <c r="H299" s="189">
        <f t="shared" si="22"/>
        <v>0</v>
      </c>
      <c r="I299" s="205" t="s">
        <v>1122</v>
      </c>
      <c r="J299" s="205" t="s">
        <v>1123</v>
      </c>
      <c r="K299" s="205" t="s">
        <v>95</v>
      </c>
      <c r="L299" s="201"/>
      <c r="M299" s="201"/>
      <c r="N299" s="201"/>
      <c r="O299" s="201"/>
      <c r="P299" s="201"/>
      <c r="Q299" s="201"/>
      <c r="R299" s="201"/>
      <c r="S299" s="201"/>
      <c r="T299" s="201"/>
      <c r="U299" s="201"/>
      <c r="V299" s="201"/>
      <c r="W299" s="201"/>
      <c r="X299" s="201"/>
      <c r="Y299" s="201"/>
      <c r="Z299" s="201"/>
    </row>
    <row r="300" s="133" customFormat="1" ht="61" customHeight="1" outlineLevel="3" spans="1:26">
      <c r="A300" s="242" t="s">
        <v>1124</v>
      </c>
      <c r="B300" s="243" t="s">
        <v>1125</v>
      </c>
      <c r="C300" s="186" t="s">
        <v>1120</v>
      </c>
      <c r="D300" s="186" t="s">
        <v>1126</v>
      </c>
      <c r="E300" s="244" t="s">
        <v>336</v>
      </c>
      <c r="F300" s="188">
        <v>92.51</v>
      </c>
      <c r="G300" s="186"/>
      <c r="H300" s="189">
        <f t="shared" si="22"/>
        <v>0</v>
      </c>
      <c r="I300" s="205" t="s">
        <v>1122</v>
      </c>
      <c r="J300" s="205" t="s">
        <v>1123</v>
      </c>
      <c r="K300" s="205" t="s">
        <v>95</v>
      </c>
      <c r="L300" s="201"/>
      <c r="M300" s="201"/>
      <c r="N300" s="201"/>
      <c r="O300" s="201"/>
      <c r="P300" s="201"/>
      <c r="Q300" s="201"/>
      <c r="R300" s="201"/>
      <c r="S300" s="201"/>
      <c r="T300" s="201"/>
      <c r="U300" s="201"/>
      <c r="V300" s="201"/>
      <c r="W300" s="201"/>
      <c r="X300" s="201"/>
      <c r="Y300" s="201"/>
      <c r="Z300" s="201"/>
    </row>
    <row r="301" s="133" customFormat="1" ht="61" customHeight="1" outlineLevel="3" spans="1:26">
      <c r="A301" s="242" t="s">
        <v>1127</v>
      </c>
      <c r="B301" s="243" t="s">
        <v>1128</v>
      </c>
      <c r="C301" s="186" t="s">
        <v>1120</v>
      </c>
      <c r="D301" s="186" t="s">
        <v>1129</v>
      </c>
      <c r="E301" s="244" t="s">
        <v>336</v>
      </c>
      <c r="F301" s="188">
        <v>10536.73</v>
      </c>
      <c r="G301" s="186"/>
      <c r="H301" s="189">
        <f t="shared" si="22"/>
        <v>0</v>
      </c>
      <c r="I301" s="205" t="s">
        <v>1122</v>
      </c>
      <c r="J301" s="205" t="s">
        <v>1123</v>
      </c>
      <c r="K301" s="205" t="s">
        <v>95</v>
      </c>
      <c r="L301" s="201"/>
      <c r="M301" s="201"/>
      <c r="N301" s="201"/>
      <c r="O301" s="201"/>
      <c r="P301" s="201"/>
      <c r="Q301" s="201"/>
      <c r="R301" s="201"/>
      <c r="S301" s="201"/>
      <c r="T301" s="201"/>
      <c r="U301" s="201"/>
      <c r="V301" s="201"/>
      <c r="W301" s="201"/>
      <c r="X301" s="201"/>
      <c r="Y301" s="201"/>
      <c r="Z301" s="201"/>
    </row>
    <row r="302" s="133" customFormat="1" ht="61" customHeight="1" outlineLevel="3" spans="1:26">
      <c r="A302" s="242" t="s">
        <v>1130</v>
      </c>
      <c r="B302" s="243" t="s">
        <v>1131</v>
      </c>
      <c r="C302" s="186" t="s">
        <v>1120</v>
      </c>
      <c r="D302" s="186" t="s">
        <v>1132</v>
      </c>
      <c r="E302" s="244" t="s">
        <v>336</v>
      </c>
      <c r="F302" s="188">
        <v>11901.49</v>
      </c>
      <c r="G302" s="186"/>
      <c r="H302" s="189">
        <f t="shared" si="22"/>
        <v>0</v>
      </c>
      <c r="I302" s="205" t="s">
        <v>1122</v>
      </c>
      <c r="J302" s="205" t="s">
        <v>1123</v>
      </c>
      <c r="K302" s="205" t="s">
        <v>95</v>
      </c>
      <c r="L302" s="201"/>
      <c r="M302" s="201"/>
      <c r="N302" s="201"/>
      <c r="O302" s="201"/>
      <c r="P302" s="201"/>
      <c r="Q302" s="201"/>
      <c r="R302" s="201"/>
      <c r="S302" s="201"/>
      <c r="T302" s="201"/>
      <c r="U302" s="201"/>
      <c r="V302" s="201"/>
      <c r="W302" s="201"/>
      <c r="X302" s="201"/>
      <c r="Y302" s="201"/>
      <c r="Z302" s="201"/>
    </row>
    <row r="303" s="133" customFormat="1" ht="61" customHeight="1" outlineLevel="3" spans="1:26">
      <c r="A303" s="242" t="s">
        <v>1133</v>
      </c>
      <c r="B303" s="243" t="s">
        <v>1134</v>
      </c>
      <c r="C303" s="186" t="s">
        <v>1120</v>
      </c>
      <c r="D303" s="186" t="s">
        <v>1135</v>
      </c>
      <c r="E303" s="244" t="s">
        <v>336</v>
      </c>
      <c r="F303" s="188">
        <v>11657.31</v>
      </c>
      <c r="G303" s="186"/>
      <c r="H303" s="189">
        <f t="shared" si="22"/>
        <v>0</v>
      </c>
      <c r="I303" s="205" t="s">
        <v>1122</v>
      </c>
      <c r="J303" s="205" t="s">
        <v>1123</v>
      </c>
      <c r="K303" s="205" t="s">
        <v>95</v>
      </c>
      <c r="L303" s="201"/>
      <c r="M303" s="201"/>
      <c r="N303" s="201"/>
      <c r="O303" s="201"/>
      <c r="P303" s="201"/>
      <c r="Q303" s="201"/>
      <c r="R303" s="201"/>
      <c r="S303" s="201"/>
      <c r="T303" s="201"/>
      <c r="U303" s="201"/>
      <c r="V303" s="201"/>
      <c r="W303" s="201"/>
      <c r="X303" s="201"/>
      <c r="Y303" s="201"/>
      <c r="Z303" s="201"/>
    </row>
    <row r="304" s="133" customFormat="1" ht="27" customHeight="1" outlineLevel="3" spans="1:26">
      <c r="A304" s="242" t="s">
        <v>1136</v>
      </c>
      <c r="B304" s="243" t="s">
        <v>1137</v>
      </c>
      <c r="C304" s="186" t="s">
        <v>1120</v>
      </c>
      <c r="D304" s="186" t="s">
        <v>1138</v>
      </c>
      <c r="E304" s="244" t="s">
        <v>336</v>
      </c>
      <c r="F304" s="188">
        <v>54.96</v>
      </c>
      <c r="G304" s="186"/>
      <c r="H304" s="189">
        <f t="shared" si="22"/>
        <v>0</v>
      </c>
      <c r="I304" s="205" t="s">
        <v>1122</v>
      </c>
      <c r="J304" s="205" t="s">
        <v>1123</v>
      </c>
      <c r="K304" s="205" t="s">
        <v>95</v>
      </c>
      <c r="L304" s="201"/>
      <c r="M304" s="201"/>
      <c r="N304" s="201"/>
      <c r="O304" s="201"/>
      <c r="P304" s="201"/>
      <c r="Q304" s="201"/>
      <c r="R304" s="201"/>
      <c r="S304" s="201"/>
      <c r="T304" s="201"/>
      <c r="U304" s="201"/>
      <c r="V304" s="201"/>
      <c r="W304" s="201"/>
      <c r="X304" s="201"/>
      <c r="Y304" s="201"/>
      <c r="Z304" s="201"/>
    </row>
    <row r="305" s="133" customFormat="1" ht="27" customHeight="1" outlineLevel="3" spans="1:26">
      <c r="A305" s="242" t="s">
        <v>1139</v>
      </c>
      <c r="B305" s="243" t="s">
        <v>1140</v>
      </c>
      <c r="C305" s="186" t="s">
        <v>1120</v>
      </c>
      <c r="D305" s="186" t="s">
        <v>1141</v>
      </c>
      <c r="E305" s="244" t="s">
        <v>336</v>
      </c>
      <c r="F305" s="188">
        <v>10653.02</v>
      </c>
      <c r="G305" s="186"/>
      <c r="H305" s="189">
        <f t="shared" si="22"/>
        <v>0</v>
      </c>
      <c r="I305" s="205" t="s">
        <v>1122</v>
      </c>
      <c r="J305" s="205" t="s">
        <v>1123</v>
      </c>
      <c r="K305" s="205" t="s">
        <v>95</v>
      </c>
      <c r="L305" s="201"/>
      <c r="M305" s="201"/>
      <c r="N305" s="201"/>
      <c r="O305" s="201"/>
      <c r="P305" s="201"/>
      <c r="Q305" s="201"/>
      <c r="R305" s="201"/>
      <c r="S305" s="201"/>
      <c r="T305" s="201"/>
      <c r="U305" s="201"/>
      <c r="V305" s="201"/>
      <c r="W305" s="201"/>
      <c r="X305" s="201"/>
      <c r="Y305" s="201"/>
      <c r="Z305" s="201"/>
    </row>
    <row r="306" s="133" customFormat="1" ht="27" customHeight="1" outlineLevel="3" spans="1:26">
      <c r="A306" s="242" t="s">
        <v>1142</v>
      </c>
      <c r="B306" s="243" t="s">
        <v>1143</v>
      </c>
      <c r="C306" s="186" t="s">
        <v>1120</v>
      </c>
      <c r="D306" s="186" t="s">
        <v>1144</v>
      </c>
      <c r="E306" s="244" t="s">
        <v>336</v>
      </c>
      <c r="F306" s="188">
        <v>986.67</v>
      </c>
      <c r="G306" s="186"/>
      <c r="H306" s="189">
        <f t="shared" si="22"/>
        <v>0</v>
      </c>
      <c r="I306" s="205" t="s">
        <v>1122</v>
      </c>
      <c r="J306" s="205" t="s">
        <v>1123</v>
      </c>
      <c r="K306" s="205" t="s">
        <v>95</v>
      </c>
      <c r="L306" s="201"/>
      <c r="M306" s="201"/>
      <c r="N306" s="201"/>
      <c r="O306" s="201"/>
      <c r="P306" s="201"/>
      <c r="Q306" s="201"/>
      <c r="R306" s="201"/>
      <c r="S306" s="201"/>
      <c r="T306" s="201"/>
      <c r="U306" s="201"/>
      <c r="V306" s="201"/>
      <c r="W306" s="201"/>
      <c r="X306" s="201"/>
      <c r="Y306" s="201"/>
      <c r="Z306" s="201"/>
    </row>
    <row r="307" s="133" customFormat="1" ht="27" customHeight="1" outlineLevel="3" spans="1:26">
      <c r="A307" s="242" t="s">
        <v>1145</v>
      </c>
      <c r="B307" s="243" t="s">
        <v>1146</v>
      </c>
      <c r="C307" s="186" t="s">
        <v>1120</v>
      </c>
      <c r="D307" s="186" t="s">
        <v>1147</v>
      </c>
      <c r="E307" s="244" t="s">
        <v>336</v>
      </c>
      <c r="F307" s="188">
        <v>372.26</v>
      </c>
      <c r="G307" s="186"/>
      <c r="H307" s="189">
        <f t="shared" si="22"/>
        <v>0</v>
      </c>
      <c r="I307" s="205" t="s">
        <v>1122</v>
      </c>
      <c r="J307" s="205" t="s">
        <v>1123</v>
      </c>
      <c r="K307" s="205" t="s">
        <v>95</v>
      </c>
      <c r="L307" s="201"/>
      <c r="M307" s="201"/>
      <c r="N307" s="201"/>
      <c r="O307" s="201"/>
      <c r="P307" s="201"/>
      <c r="Q307" s="201"/>
      <c r="R307" s="201"/>
      <c r="S307" s="201"/>
      <c r="T307" s="201"/>
      <c r="U307" s="201"/>
      <c r="V307" s="201"/>
      <c r="W307" s="201"/>
      <c r="X307" s="201"/>
      <c r="Y307" s="201"/>
      <c r="Z307" s="201"/>
    </row>
    <row r="308" s="133" customFormat="1" ht="27" customHeight="1" outlineLevel="3" spans="1:26">
      <c r="A308" s="242" t="s">
        <v>1148</v>
      </c>
      <c r="B308" s="243" t="s">
        <v>1149</v>
      </c>
      <c r="C308" s="186" t="s">
        <v>1120</v>
      </c>
      <c r="D308" s="186" t="s">
        <v>1150</v>
      </c>
      <c r="E308" s="244" t="s">
        <v>336</v>
      </c>
      <c r="F308" s="188">
        <v>263.26</v>
      </c>
      <c r="G308" s="186"/>
      <c r="H308" s="189">
        <f t="shared" si="22"/>
        <v>0</v>
      </c>
      <c r="I308" s="205" t="s">
        <v>1122</v>
      </c>
      <c r="J308" s="205" t="s">
        <v>1123</v>
      </c>
      <c r="K308" s="205" t="s">
        <v>95</v>
      </c>
      <c r="L308" s="201"/>
      <c r="M308" s="201"/>
      <c r="N308" s="201"/>
      <c r="O308" s="201"/>
      <c r="P308" s="201"/>
      <c r="Q308" s="201"/>
      <c r="R308" s="201"/>
      <c r="S308" s="201"/>
      <c r="T308" s="201"/>
      <c r="U308" s="201"/>
      <c r="V308" s="201"/>
      <c r="W308" s="201"/>
      <c r="X308" s="201"/>
      <c r="Y308" s="201"/>
      <c r="Z308" s="201"/>
    </row>
    <row r="309" s="133" customFormat="1" ht="39" customHeight="1" outlineLevel="3" spans="1:26">
      <c r="A309" s="242" t="s">
        <v>1151</v>
      </c>
      <c r="B309" s="243" t="s">
        <v>1152</v>
      </c>
      <c r="C309" s="186" t="s">
        <v>1153</v>
      </c>
      <c r="D309" s="186" t="s">
        <v>1154</v>
      </c>
      <c r="E309" s="244" t="s">
        <v>336</v>
      </c>
      <c r="F309" s="188">
        <v>51.75</v>
      </c>
      <c r="G309" s="186"/>
      <c r="H309" s="189">
        <f t="shared" si="22"/>
        <v>0</v>
      </c>
      <c r="I309" s="205" t="s">
        <v>1155</v>
      </c>
      <c r="J309" s="205" t="s">
        <v>1156</v>
      </c>
      <c r="K309" s="205" t="s">
        <v>95</v>
      </c>
      <c r="L309" s="201"/>
      <c r="M309" s="201"/>
      <c r="N309" s="201"/>
      <c r="O309" s="201"/>
      <c r="P309" s="201"/>
      <c r="Q309" s="201"/>
      <c r="R309" s="201"/>
      <c r="S309" s="201"/>
      <c r="T309" s="201"/>
      <c r="U309" s="201"/>
      <c r="V309" s="201"/>
      <c r="W309" s="201"/>
      <c r="X309" s="201"/>
      <c r="Y309" s="201"/>
      <c r="Z309" s="201"/>
    </row>
    <row r="310" s="133" customFormat="1" ht="39" customHeight="1" outlineLevel="3" spans="1:26">
      <c r="A310" s="242" t="s">
        <v>1157</v>
      </c>
      <c r="B310" s="243" t="s">
        <v>1158</v>
      </c>
      <c r="C310" s="186" t="s">
        <v>1153</v>
      </c>
      <c r="D310" s="186" t="s">
        <v>1159</v>
      </c>
      <c r="E310" s="244" t="s">
        <v>336</v>
      </c>
      <c r="F310" s="188">
        <v>1591.65</v>
      </c>
      <c r="G310" s="186"/>
      <c r="H310" s="189">
        <f t="shared" ref="H310:H373" si="23">ROUND(F310*G310,0)</f>
        <v>0</v>
      </c>
      <c r="I310" s="205" t="s">
        <v>1155</v>
      </c>
      <c r="J310" s="205" t="s">
        <v>1156</v>
      </c>
      <c r="K310" s="205" t="s">
        <v>95</v>
      </c>
      <c r="L310" s="201"/>
      <c r="M310" s="201"/>
      <c r="N310" s="201"/>
      <c r="O310" s="201"/>
      <c r="P310" s="201"/>
      <c r="Q310" s="201"/>
      <c r="R310" s="201"/>
      <c r="S310" s="201"/>
      <c r="T310" s="201"/>
      <c r="U310" s="201"/>
      <c r="V310" s="201"/>
      <c r="W310" s="201"/>
      <c r="X310" s="201"/>
      <c r="Y310" s="201"/>
      <c r="Z310" s="201"/>
    </row>
    <row r="311" s="133" customFormat="1" ht="39" customHeight="1" outlineLevel="3" spans="1:26">
      <c r="A311" s="242" t="s">
        <v>1160</v>
      </c>
      <c r="B311" s="243" t="s">
        <v>1161</v>
      </c>
      <c r="C311" s="186" t="s">
        <v>1153</v>
      </c>
      <c r="D311" s="186" t="s">
        <v>1162</v>
      </c>
      <c r="E311" s="244" t="s">
        <v>336</v>
      </c>
      <c r="F311" s="188">
        <v>10.9</v>
      </c>
      <c r="G311" s="186"/>
      <c r="H311" s="189">
        <f t="shared" si="23"/>
        <v>0</v>
      </c>
      <c r="I311" s="205" t="s">
        <v>1155</v>
      </c>
      <c r="J311" s="205" t="s">
        <v>1156</v>
      </c>
      <c r="K311" s="205" t="s">
        <v>95</v>
      </c>
      <c r="L311" s="201"/>
      <c r="M311" s="201"/>
      <c r="N311" s="201"/>
      <c r="O311" s="201"/>
      <c r="P311" s="201"/>
      <c r="Q311" s="201"/>
      <c r="R311" s="201"/>
      <c r="S311" s="201"/>
      <c r="T311" s="201"/>
      <c r="U311" s="201"/>
      <c r="V311" s="201"/>
      <c r="W311" s="201"/>
      <c r="X311" s="201"/>
      <c r="Y311" s="201"/>
      <c r="Z311" s="201"/>
    </row>
    <row r="312" s="133" customFormat="1" ht="39" customHeight="1" outlineLevel="3" spans="1:26">
      <c r="A312" s="242" t="s">
        <v>1163</v>
      </c>
      <c r="B312" s="243" t="s">
        <v>1164</v>
      </c>
      <c r="C312" s="186" t="s">
        <v>1153</v>
      </c>
      <c r="D312" s="186" t="s">
        <v>1165</v>
      </c>
      <c r="E312" s="244" t="s">
        <v>336</v>
      </c>
      <c r="F312" s="188">
        <v>1323.18</v>
      </c>
      <c r="G312" s="186"/>
      <c r="H312" s="189">
        <f t="shared" si="23"/>
        <v>0</v>
      </c>
      <c r="I312" s="205" t="s">
        <v>1155</v>
      </c>
      <c r="J312" s="205" t="s">
        <v>1156</v>
      </c>
      <c r="K312" s="205" t="s">
        <v>95</v>
      </c>
      <c r="L312" s="201"/>
      <c r="M312" s="201"/>
      <c r="N312" s="201"/>
      <c r="O312" s="201"/>
      <c r="P312" s="201"/>
      <c r="Q312" s="201"/>
      <c r="R312" s="201"/>
      <c r="S312" s="201"/>
      <c r="T312" s="201"/>
      <c r="U312" s="201"/>
      <c r="V312" s="201"/>
      <c r="W312" s="201"/>
      <c r="X312" s="201"/>
      <c r="Y312" s="201"/>
      <c r="Z312" s="201"/>
    </row>
    <row r="313" s="133" customFormat="1" ht="39" customHeight="1" outlineLevel="3" spans="1:26">
      <c r="A313" s="242" t="s">
        <v>1166</v>
      </c>
      <c r="B313" s="243" t="s">
        <v>1167</v>
      </c>
      <c r="C313" s="186" t="s">
        <v>1153</v>
      </c>
      <c r="D313" s="186" t="s">
        <v>1168</v>
      </c>
      <c r="E313" s="244" t="s">
        <v>336</v>
      </c>
      <c r="F313" s="188">
        <v>721.26</v>
      </c>
      <c r="G313" s="186"/>
      <c r="H313" s="189">
        <f t="shared" si="23"/>
        <v>0</v>
      </c>
      <c r="I313" s="205" t="s">
        <v>1155</v>
      </c>
      <c r="J313" s="205" t="s">
        <v>1156</v>
      </c>
      <c r="K313" s="205" t="s">
        <v>95</v>
      </c>
      <c r="L313" s="201"/>
      <c r="M313" s="201"/>
      <c r="N313" s="201"/>
      <c r="O313" s="201"/>
      <c r="P313" s="201"/>
      <c r="Q313" s="201"/>
      <c r="R313" s="201"/>
      <c r="S313" s="201"/>
      <c r="T313" s="201"/>
      <c r="U313" s="201"/>
      <c r="V313" s="201"/>
      <c r="W313" s="201"/>
      <c r="X313" s="201"/>
      <c r="Y313" s="201"/>
      <c r="Z313" s="201"/>
    </row>
    <row r="314" s="133" customFormat="1" ht="39" customHeight="1" outlineLevel="3" spans="1:26">
      <c r="A314" s="242" t="s">
        <v>1169</v>
      </c>
      <c r="B314" s="243" t="s">
        <v>1170</v>
      </c>
      <c r="C314" s="186" t="s">
        <v>1153</v>
      </c>
      <c r="D314" s="186" t="s">
        <v>1171</v>
      </c>
      <c r="E314" s="244" t="s">
        <v>336</v>
      </c>
      <c r="F314" s="188">
        <v>487.58</v>
      </c>
      <c r="G314" s="186"/>
      <c r="H314" s="189">
        <f t="shared" si="23"/>
        <v>0</v>
      </c>
      <c r="I314" s="205" t="s">
        <v>1155</v>
      </c>
      <c r="J314" s="205" t="s">
        <v>1156</v>
      </c>
      <c r="K314" s="205" t="s">
        <v>95</v>
      </c>
      <c r="L314" s="201"/>
      <c r="M314" s="201"/>
      <c r="N314" s="201"/>
      <c r="O314" s="201"/>
      <c r="P314" s="201"/>
      <c r="Q314" s="201"/>
      <c r="R314" s="201"/>
      <c r="S314" s="201"/>
      <c r="T314" s="201"/>
      <c r="U314" s="201"/>
      <c r="V314" s="201"/>
      <c r="W314" s="201"/>
      <c r="X314" s="201"/>
      <c r="Y314" s="201"/>
      <c r="Z314" s="201"/>
    </row>
    <row r="315" s="133" customFormat="1" ht="39" customHeight="1" outlineLevel="3" spans="1:26">
      <c r="A315" s="242" t="s">
        <v>1172</v>
      </c>
      <c r="B315" s="243" t="s">
        <v>1173</v>
      </c>
      <c r="C315" s="186" t="s">
        <v>1153</v>
      </c>
      <c r="D315" s="186" t="s">
        <v>1174</v>
      </c>
      <c r="E315" s="244" t="s">
        <v>336</v>
      </c>
      <c r="F315" s="188">
        <v>1756.33</v>
      </c>
      <c r="G315" s="186"/>
      <c r="H315" s="189">
        <f t="shared" si="23"/>
        <v>0</v>
      </c>
      <c r="I315" s="205" t="s">
        <v>1155</v>
      </c>
      <c r="J315" s="205" t="s">
        <v>1156</v>
      </c>
      <c r="K315" s="205" t="s">
        <v>95</v>
      </c>
      <c r="L315" s="201"/>
      <c r="M315" s="201"/>
      <c r="N315" s="201"/>
      <c r="O315" s="201"/>
      <c r="P315" s="201"/>
      <c r="Q315" s="201"/>
      <c r="R315" s="201"/>
      <c r="S315" s="201"/>
      <c r="T315" s="201"/>
      <c r="U315" s="201"/>
      <c r="V315" s="201"/>
      <c r="W315" s="201"/>
      <c r="X315" s="201"/>
      <c r="Y315" s="201"/>
      <c r="Z315" s="201"/>
    </row>
    <row r="316" s="133" customFormat="1" ht="39" customHeight="1" outlineLevel="3" spans="1:26">
      <c r="A316" s="242" t="s">
        <v>1175</v>
      </c>
      <c r="B316" s="243" t="s">
        <v>1176</v>
      </c>
      <c r="C316" s="186" t="s">
        <v>1153</v>
      </c>
      <c r="D316" s="186" t="s">
        <v>1177</v>
      </c>
      <c r="E316" s="244" t="s">
        <v>336</v>
      </c>
      <c r="F316" s="188">
        <v>1190.98</v>
      </c>
      <c r="G316" s="186"/>
      <c r="H316" s="189">
        <f t="shared" si="23"/>
        <v>0</v>
      </c>
      <c r="I316" s="205" t="s">
        <v>1155</v>
      </c>
      <c r="J316" s="205" t="s">
        <v>1156</v>
      </c>
      <c r="K316" s="205" t="s">
        <v>95</v>
      </c>
      <c r="L316" s="201"/>
      <c r="M316" s="201"/>
      <c r="N316" s="201"/>
      <c r="O316" s="201"/>
      <c r="P316" s="201"/>
      <c r="Q316" s="201"/>
      <c r="R316" s="201"/>
      <c r="S316" s="201"/>
      <c r="T316" s="201"/>
      <c r="U316" s="201"/>
      <c r="V316" s="201"/>
      <c r="W316" s="201"/>
      <c r="X316" s="201"/>
      <c r="Y316" s="201"/>
      <c r="Z316" s="201"/>
    </row>
    <row r="317" s="133" customFormat="1" ht="39" customHeight="1" outlineLevel="3" spans="1:26">
      <c r="A317" s="242" t="s">
        <v>1178</v>
      </c>
      <c r="B317" s="243" t="s">
        <v>1179</v>
      </c>
      <c r="C317" s="186" t="s">
        <v>1153</v>
      </c>
      <c r="D317" s="186" t="s">
        <v>1180</v>
      </c>
      <c r="E317" s="244" t="s">
        <v>336</v>
      </c>
      <c r="F317" s="188">
        <v>268.82</v>
      </c>
      <c r="G317" s="186"/>
      <c r="H317" s="189">
        <f t="shared" si="23"/>
        <v>0</v>
      </c>
      <c r="I317" s="205" t="s">
        <v>1155</v>
      </c>
      <c r="J317" s="205" t="s">
        <v>1156</v>
      </c>
      <c r="K317" s="205" t="s">
        <v>95</v>
      </c>
      <c r="L317" s="201"/>
      <c r="M317" s="201"/>
      <c r="N317" s="201"/>
      <c r="O317" s="201"/>
      <c r="P317" s="201"/>
      <c r="Q317" s="201"/>
      <c r="R317" s="201"/>
      <c r="S317" s="201"/>
      <c r="T317" s="201"/>
      <c r="U317" s="201"/>
      <c r="V317" s="201"/>
      <c r="W317" s="201"/>
      <c r="X317" s="201"/>
      <c r="Y317" s="201"/>
      <c r="Z317" s="201"/>
    </row>
    <row r="318" s="133" customFormat="1" ht="39" customHeight="1" outlineLevel="3" spans="1:26">
      <c r="A318" s="242" t="s">
        <v>1181</v>
      </c>
      <c r="B318" s="243" t="s">
        <v>1182</v>
      </c>
      <c r="C318" s="186" t="s">
        <v>1153</v>
      </c>
      <c r="D318" s="186" t="s">
        <v>1183</v>
      </c>
      <c r="E318" s="244" t="s">
        <v>336</v>
      </c>
      <c r="F318" s="188">
        <v>49.43</v>
      </c>
      <c r="G318" s="186"/>
      <c r="H318" s="189">
        <f t="shared" si="23"/>
        <v>0</v>
      </c>
      <c r="I318" s="205" t="s">
        <v>1155</v>
      </c>
      <c r="J318" s="205" t="s">
        <v>1156</v>
      </c>
      <c r="K318" s="205" t="s">
        <v>95</v>
      </c>
      <c r="L318" s="201"/>
      <c r="M318" s="201"/>
      <c r="N318" s="201"/>
      <c r="O318" s="201"/>
      <c r="P318" s="201"/>
      <c r="Q318" s="201"/>
      <c r="R318" s="201"/>
      <c r="S318" s="201"/>
      <c r="T318" s="201"/>
      <c r="U318" s="201"/>
      <c r="V318" s="201"/>
      <c r="W318" s="201"/>
      <c r="X318" s="201"/>
      <c r="Y318" s="201"/>
      <c r="Z318" s="201"/>
    </row>
    <row r="319" s="133" customFormat="1" ht="39" customHeight="1" outlineLevel="3" spans="1:26">
      <c r="A319" s="242" t="s">
        <v>1184</v>
      </c>
      <c r="B319" s="243" t="s">
        <v>1185</v>
      </c>
      <c r="C319" s="186" t="s">
        <v>1153</v>
      </c>
      <c r="D319" s="186" t="s">
        <v>1186</v>
      </c>
      <c r="E319" s="244" t="s">
        <v>336</v>
      </c>
      <c r="F319" s="188">
        <v>772.63</v>
      </c>
      <c r="G319" s="186"/>
      <c r="H319" s="189">
        <f t="shared" si="23"/>
        <v>0</v>
      </c>
      <c r="I319" s="205" t="s">
        <v>1155</v>
      </c>
      <c r="J319" s="205" t="s">
        <v>1156</v>
      </c>
      <c r="K319" s="205" t="s">
        <v>95</v>
      </c>
      <c r="L319" s="201"/>
      <c r="M319" s="201"/>
      <c r="N319" s="201"/>
      <c r="O319" s="201"/>
      <c r="P319" s="201"/>
      <c r="Q319" s="201"/>
      <c r="R319" s="201"/>
      <c r="S319" s="201"/>
      <c r="T319" s="201"/>
      <c r="U319" s="201"/>
      <c r="V319" s="201"/>
      <c r="W319" s="201"/>
      <c r="X319" s="201"/>
      <c r="Y319" s="201"/>
      <c r="Z319" s="201"/>
    </row>
    <row r="320" s="133" customFormat="1" ht="39" customHeight="1" outlineLevel="3" spans="1:26">
      <c r="A320" s="242" t="s">
        <v>1187</v>
      </c>
      <c r="B320" s="243" t="s">
        <v>1188</v>
      </c>
      <c r="C320" s="186" t="s">
        <v>1153</v>
      </c>
      <c r="D320" s="186" t="s">
        <v>1189</v>
      </c>
      <c r="E320" s="244" t="s">
        <v>336</v>
      </c>
      <c r="F320" s="188">
        <v>90.54</v>
      </c>
      <c r="G320" s="186"/>
      <c r="H320" s="189">
        <f t="shared" si="23"/>
        <v>0</v>
      </c>
      <c r="I320" s="205" t="s">
        <v>1155</v>
      </c>
      <c r="J320" s="205" t="s">
        <v>1156</v>
      </c>
      <c r="K320" s="205" t="s">
        <v>95</v>
      </c>
      <c r="L320" s="201"/>
      <c r="M320" s="201"/>
      <c r="N320" s="201"/>
      <c r="O320" s="201"/>
      <c r="P320" s="201"/>
      <c r="Q320" s="201"/>
      <c r="R320" s="201"/>
      <c r="S320" s="201"/>
      <c r="T320" s="201"/>
      <c r="U320" s="201"/>
      <c r="V320" s="201"/>
      <c r="W320" s="201"/>
      <c r="X320" s="201"/>
      <c r="Y320" s="201"/>
      <c r="Z320" s="201"/>
    </row>
    <row r="321" s="133" customFormat="1" ht="39" customHeight="1" outlineLevel="3" spans="1:26">
      <c r="A321" s="242" t="s">
        <v>1190</v>
      </c>
      <c r="B321" s="243" t="s">
        <v>1191</v>
      </c>
      <c r="C321" s="186" t="s">
        <v>1153</v>
      </c>
      <c r="D321" s="186" t="s">
        <v>1192</v>
      </c>
      <c r="E321" s="244" t="s">
        <v>336</v>
      </c>
      <c r="F321" s="188">
        <v>87.01</v>
      </c>
      <c r="G321" s="186"/>
      <c r="H321" s="189">
        <f t="shared" si="23"/>
        <v>0</v>
      </c>
      <c r="I321" s="205" t="s">
        <v>1155</v>
      </c>
      <c r="J321" s="205" t="s">
        <v>1156</v>
      </c>
      <c r="K321" s="205" t="s">
        <v>95</v>
      </c>
      <c r="L321" s="201"/>
      <c r="M321" s="201"/>
      <c r="N321" s="201"/>
      <c r="O321" s="201"/>
      <c r="P321" s="201"/>
      <c r="Q321" s="201"/>
      <c r="R321" s="201"/>
      <c r="S321" s="201"/>
      <c r="T321" s="201"/>
      <c r="U321" s="201"/>
      <c r="V321" s="201"/>
      <c r="W321" s="201"/>
      <c r="X321" s="201"/>
      <c r="Y321" s="201"/>
      <c r="Z321" s="201"/>
    </row>
    <row r="322" s="133" customFormat="1" ht="39" customHeight="1" outlineLevel="3" spans="1:26">
      <c r="A322" s="242" t="s">
        <v>1193</v>
      </c>
      <c r="B322" s="243" t="s">
        <v>1194</v>
      </c>
      <c r="C322" s="186" t="s">
        <v>1153</v>
      </c>
      <c r="D322" s="186" t="s">
        <v>1195</v>
      </c>
      <c r="E322" s="244" t="s">
        <v>336</v>
      </c>
      <c r="F322" s="188">
        <v>64.89</v>
      </c>
      <c r="G322" s="186"/>
      <c r="H322" s="189">
        <f t="shared" si="23"/>
        <v>0</v>
      </c>
      <c r="I322" s="205" t="s">
        <v>1155</v>
      </c>
      <c r="J322" s="205" t="s">
        <v>1156</v>
      </c>
      <c r="K322" s="205" t="s">
        <v>95</v>
      </c>
      <c r="L322" s="201"/>
      <c r="M322" s="201"/>
      <c r="N322" s="201"/>
      <c r="O322" s="201"/>
      <c r="P322" s="201"/>
      <c r="Q322" s="201"/>
      <c r="R322" s="201"/>
      <c r="S322" s="201"/>
      <c r="T322" s="201"/>
      <c r="U322" s="201"/>
      <c r="V322" s="201"/>
      <c r="W322" s="201"/>
      <c r="X322" s="201"/>
      <c r="Y322" s="201"/>
      <c r="Z322" s="201"/>
    </row>
    <row r="323" s="133" customFormat="1" ht="39" customHeight="1" outlineLevel="3" spans="1:26">
      <c r="A323" s="242" t="s">
        <v>1196</v>
      </c>
      <c r="B323" s="243" t="s">
        <v>1197</v>
      </c>
      <c r="C323" s="186" t="s">
        <v>1153</v>
      </c>
      <c r="D323" s="186" t="s">
        <v>1198</v>
      </c>
      <c r="E323" s="244" t="s">
        <v>336</v>
      </c>
      <c r="F323" s="188">
        <v>786.33</v>
      </c>
      <c r="G323" s="186"/>
      <c r="H323" s="189">
        <f t="shared" si="23"/>
        <v>0</v>
      </c>
      <c r="I323" s="205" t="s">
        <v>1155</v>
      </c>
      <c r="J323" s="205" t="s">
        <v>1156</v>
      </c>
      <c r="K323" s="205" t="s">
        <v>95</v>
      </c>
      <c r="L323" s="201"/>
      <c r="M323" s="201"/>
      <c r="N323" s="201"/>
      <c r="O323" s="201"/>
      <c r="P323" s="201"/>
      <c r="Q323" s="201"/>
      <c r="R323" s="201"/>
      <c r="S323" s="201"/>
      <c r="T323" s="201"/>
      <c r="U323" s="201"/>
      <c r="V323" s="201"/>
      <c r="W323" s="201"/>
      <c r="X323" s="201"/>
      <c r="Y323" s="201"/>
      <c r="Z323" s="201"/>
    </row>
    <row r="324" s="133" customFormat="1" ht="39" customHeight="1" outlineLevel="3" spans="1:26">
      <c r="A324" s="242" t="s">
        <v>1199</v>
      </c>
      <c r="B324" s="243" t="s">
        <v>1200</v>
      </c>
      <c r="C324" s="186" t="s">
        <v>1153</v>
      </c>
      <c r="D324" s="186" t="s">
        <v>1201</v>
      </c>
      <c r="E324" s="244" t="s">
        <v>336</v>
      </c>
      <c r="F324" s="188">
        <v>229.29</v>
      </c>
      <c r="G324" s="186"/>
      <c r="H324" s="189">
        <f t="shared" si="23"/>
        <v>0</v>
      </c>
      <c r="I324" s="205" t="s">
        <v>1155</v>
      </c>
      <c r="J324" s="205" t="s">
        <v>1156</v>
      </c>
      <c r="K324" s="205" t="s">
        <v>95</v>
      </c>
      <c r="L324" s="201"/>
      <c r="M324" s="201"/>
      <c r="N324" s="201"/>
      <c r="O324" s="201"/>
      <c r="P324" s="201"/>
      <c r="Q324" s="201"/>
      <c r="R324" s="201"/>
      <c r="S324" s="201"/>
      <c r="T324" s="201"/>
      <c r="U324" s="201"/>
      <c r="V324" s="201"/>
      <c r="W324" s="201"/>
      <c r="X324" s="201"/>
      <c r="Y324" s="201"/>
      <c r="Z324" s="201"/>
    </row>
    <row r="325" s="133" customFormat="1" ht="39" customHeight="1" outlineLevel="3" spans="1:26">
      <c r="A325" s="242" t="s">
        <v>1202</v>
      </c>
      <c r="B325" s="243" t="s">
        <v>1203</v>
      </c>
      <c r="C325" s="186" t="s">
        <v>1153</v>
      </c>
      <c r="D325" s="186" t="s">
        <v>1204</v>
      </c>
      <c r="E325" s="244" t="s">
        <v>336</v>
      </c>
      <c r="F325" s="188">
        <v>800.91</v>
      </c>
      <c r="G325" s="186"/>
      <c r="H325" s="189">
        <f t="shared" si="23"/>
        <v>0</v>
      </c>
      <c r="I325" s="205" t="s">
        <v>1155</v>
      </c>
      <c r="J325" s="205" t="s">
        <v>1156</v>
      </c>
      <c r="K325" s="205" t="s">
        <v>95</v>
      </c>
      <c r="L325" s="201"/>
      <c r="M325" s="201"/>
      <c r="N325" s="201"/>
      <c r="O325" s="201"/>
      <c r="P325" s="201"/>
      <c r="Q325" s="201"/>
      <c r="R325" s="201"/>
      <c r="S325" s="201"/>
      <c r="T325" s="201"/>
      <c r="U325" s="201"/>
      <c r="V325" s="201"/>
      <c r="W325" s="201"/>
      <c r="X325" s="201"/>
      <c r="Y325" s="201"/>
      <c r="Z325" s="201"/>
    </row>
    <row r="326" s="133" customFormat="1" ht="39" customHeight="1" outlineLevel="3" spans="1:26">
      <c r="A326" s="242" t="s">
        <v>1205</v>
      </c>
      <c r="B326" s="243" t="s">
        <v>1206</v>
      </c>
      <c r="C326" s="186" t="s">
        <v>1153</v>
      </c>
      <c r="D326" s="186" t="s">
        <v>1207</v>
      </c>
      <c r="E326" s="244" t="s">
        <v>336</v>
      </c>
      <c r="F326" s="188">
        <v>142.44</v>
      </c>
      <c r="G326" s="186"/>
      <c r="H326" s="189">
        <f t="shared" si="23"/>
        <v>0</v>
      </c>
      <c r="I326" s="205" t="s">
        <v>1155</v>
      </c>
      <c r="J326" s="205" t="s">
        <v>1156</v>
      </c>
      <c r="K326" s="205" t="s">
        <v>95</v>
      </c>
      <c r="L326" s="201"/>
      <c r="M326" s="201"/>
      <c r="N326" s="201"/>
      <c r="O326" s="201"/>
      <c r="P326" s="201"/>
      <c r="Q326" s="201"/>
      <c r="R326" s="201"/>
      <c r="S326" s="201"/>
      <c r="T326" s="201"/>
      <c r="U326" s="201"/>
      <c r="V326" s="201"/>
      <c r="W326" s="201"/>
      <c r="X326" s="201"/>
      <c r="Y326" s="201"/>
      <c r="Z326" s="201"/>
    </row>
    <row r="327" s="133" customFormat="1" ht="39" customHeight="1" outlineLevel="3" spans="1:26">
      <c r="A327" s="242" t="s">
        <v>1208</v>
      </c>
      <c r="B327" s="243" t="s">
        <v>1209</v>
      </c>
      <c r="C327" s="186" t="s">
        <v>1153</v>
      </c>
      <c r="D327" s="186" t="s">
        <v>1210</v>
      </c>
      <c r="E327" s="244" t="s">
        <v>336</v>
      </c>
      <c r="F327" s="188">
        <v>87</v>
      </c>
      <c r="G327" s="186"/>
      <c r="H327" s="189">
        <f t="shared" si="23"/>
        <v>0</v>
      </c>
      <c r="I327" s="205" t="s">
        <v>1155</v>
      </c>
      <c r="J327" s="205" t="s">
        <v>1156</v>
      </c>
      <c r="K327" s="205" t="s">
        <v>95</v>
      </c>
      <c r="L327" s="201"/>
      <c r="M327" s="201"/>
      <c r="N327" s="201"/>
      <c r="O327" s="201"/>
      <c r="P327" s="201"/>
      <c r="Q327" s="201"/>
      <c r="R327" s="201"/>
      <c r="S327" s="201"/>
      <c r="T327" s="201"/>
      <c r="U327" s="201"/>
      <c r="V327" s="201"/>
      <c r="W327" s="201"/>
      <c r="X327" s="201"/>
      <c r="Y327" s="201"/>
      <c r="Z327" s="201"/>
    </row>
    <row r="328" s="133" customFormat="1" ht="39" customHeight="1" outlineLevel="3" spans="1:26">
      <c r="A328" s="242" t="s">
        <v>1211</v>
      </c>
      <c r="B328" s="243" t="s">
        <v>1212</v>
      </c>
      <c r="C328" s="186" t="s">
        <v>1153</v>
      </c>
      <c r="D328" s="186" t="s">
        <v>1213</v>
      </c>
      <c r="E328" s="244" t="s">
        <v>336</v>
      </c>
      <c r="F328" s="188">
        <v>45.03</v>
      </c>
      <c r="G328" s="186"/>
      <c r="H328" s="189">
        <f t="shared" si="23"/>
        <v>0</v>
      </c>
      <c r="I328" s="205" t="s">
        <v>1155</v>
      </c>
      <c r="J328" s="205" t="s">
        <v>1156</v>
      </c>
      <c r="K328" s="205" t="s">
        <v>95</v>
      </c>
      <c r="L328" s="201"/>
      <c r="M328" s="201"/>
      <c r="N328" s="201"/>
      <c r="O328" s="201"/>
      <c r="P328" s="201"/>
      <c r="Q328" s="201"/>
      <c r="R328" s="201"/>
      <c r="S328" s="201"/>
      <c r="T328" s="201"/>
      <c r="U328" s="201"/>
      <c r="V328" s="201"/>
      <c r="W328" s="201"/>
      <c r="X328" s="201"/>
      <c r="Y328" s="201"/>
      <c r="Z328" s="201"/>
    </row>
    <row r="329" s="133" customFormat="1" ht="39" customHeight="1" outlineLevel="3" spans="1:26">
      <c r="A329" s="242" t="s">
        <v>1214</v>
      </c>
      <c r="B329" s="243" t="s">
        <v>1215</v>
      </c>
      <c r="C329" s="186" t="s">
        <v>1153</v>
      </c>
      <c r="D329" s="186" t="s">
        <v>1216</v>
      </c>
      <c r="E329" s="244" t="s">
        <v>336</v>
      </c>
      <c r="F329" s="188">
        <v>133.98</v>
      </c>
      <c r="G329" s="186"/>
      <c r="H329" s="189">
        <f t="shared" si="23"/>
        <v>0</v>
      </c>
      <c r="I329" s="205" t="s">
        <v>1155</v>
      </c>
      <c r="J329" s="205" t="s">
        <v>1156</v>
      </c>
      <c r="K329" s="205" t="s">
        <v>95</v>
      </c>
      <c r="L329" s="201"/>
      <c r="M329" s="201"/>
      <c r="N329" s="201"/>
      <c r="O329" s="201"/>
      <c r="P329" s="201"/>
      <c r="Q329" s="201"/>
      <c r="R329" s="201"/>
      <c r="S329" s="201"/>
      <c r="T329" s="201"/>
      <c r="U329" s="201"/>
      <c r="V329" s="201"/>
      <c r="W329" s="201"/>
      <c r="X329" s="201"/>
      <c r="Y329" s="201"/>
      <c r="Z329" s="201"/>
    </row>
    <row r="330" s="133" customFormat="1" ht="39" customHeight="1" outlineLevel="3" spans="1:26">
      <c r="A330" s="242" t="s">
        <v>1217</v>
      </c>
      <c r="B330" s="243" t="s">
        <v>1218</v>
      </c>
      <c r="C330" s="186" t="s">
        <v>1153</v>
      </c>
      <c r="D330" s="186" t="s">
        <v>1219</v>
      </c>
      <c r="E330" s="244" t="s">
        <v>336</v>
      </c>
      <c r="F330" s="188">
        <v>364.67</v>
      </c>
      <c r="G330" s="186"/>
      <c r="H330" s="189">
        <f t="shared" si="23"/>
        <v>0</v>
      </c>
      <c r="I330" s="205" t="s">
        <v>1155</v>
      </c>
      <c r="J330" s="205" t="s">
        <v>1156</v>
      </c>
      <c r="K330" s="205" t="s">
        <v>95</v>
      </c>
      <c r="L330" s="201"/>
      <c r="M330" s="201"/>
      <c r="N330" s="201"/>
      <c r="O330" s="201"/>
      <c r="P330" s="201"/>
      <c r="Q330" s="201"/>
      <c r="R330" s="201"/>
      <c r="S330" s="201"/>
      <c r="T330" s="201"/>
      <c r="U330" s="201"/>
      <c r="V330" s="201"/>
      <c r="W330" s="201"/>
      <c r="X330" s="201"/>
      <c r="Y330" s="201"/>
      <c r="Z330" s="201"/>
    </row>
    <row r="331" s="133" customFormat="1" ht="39" customHeight="1" outlineLevel="3" spans="1:26">
      <c r="A331" s="242" t="s">
        <v>1220</v>
      </c>
      <c r="B331" s="243" t="s">
        <v>1221</v>
      </c>
      <c r="C331" s="186" t="s">
        <v>1153</v>
      </c>
      <c r="D331" s="186" t="s">
        <v>1222</v>
      </c>
      <c r="E331" s="244" t="s">
        <v>336</v>
      </c>
      <c r="F331" s="188">
        <v>24.15</v>
      </c>
      <c r="G331" s="186"/>
      <c r="H331" s="189">
        <f t="shared" si="23"/>
        <v>0</v>
      </c>
      <c r="I331" s="205" t="s">
        <v>1155</v>
      </c>
      <c r="J331" s="205" t="s">
        <v>1156</v>
      </c>
      <c r="K331" s="205" t="s">
        <v>95</v>
      </c>
      <c r="L331" s="201"/>
      <c r="M331" s="201"/>
      <c r="N331" s="201"/>
      <c r="O331" s="201"/>
      <c r="P331" s="201"/>
      <c r="Q331" s="201"/>
      <c r="R331" s="201"/>
      <c r="S331" s="201"/>
      <c r="T331" s="201"/>
      <c r="U331" s="201"/>
      <c r="V331" s="201"/>
      <c r="W331" s="201"/>
      <c r="X331" s="201"/>
      <c r="Y331" s="201"/>
      <c r="Z331" s="201"/>
    </row>
    <row r="332" s="133" customFormat="1" ht="39" customHeight="1" outlineLevel="3" spans="1:26">
      <c r="A332" s="242" t="s">
        <v>1223</v>
      </c>
      <c r="B332" s="243" t="s">
        <v>1224</v>
      </c>
      <c r="C332" s="186" t="s">
        <v>1153</v>
      </c>
      <c r="D332" s="186" t="s">
        <v>1225</v>
      </c>
      <c r="E332" s="244" t="s">
        <v>336</v>
      </c>
      <c r="F332" s="188">
        <v>26.01</v>
      </c>
      <c r="G332" s="186"/>
      <c r="H332" s="189">
        <f t="shared" si="23"/>
        <v>0</v>
      </c>
      <c r="I332" s="205" t="s">
        <v>1155</v>
      </c>
      <c r="J332" s="205" t="s">
        <v>1156</v>
      </c>
      <c r="K332" s="205" t="s">
        <v>95</v>
      </c>
      <c r="L332" s="201"/>
      <c r="M332" s="201"/>
      <c r="N332" s="201"/>
      <c r="O332" s="201"/>
      <c r="P332" s="201"/>
      <c r="Q332" s="201"/>
      <c r="R332" s="201"/>
      <c r="S332" s="201"/>
      <c r="T332" s="201"/>
      <c r="U332" s="201"/>
      <c r="V332" s="201"/>
      <c r="W332" s="201"/>
      <c r="X332" s="201"/>
      <c r="Y332" s="201"/>
      <c r="Z332" s="201"/>
    </row>
    <row r="333" s="133" customFormat="1" ht="39" customHeight="1" outlineLevel="3" spans="1:26">
      <c r="A333" s="242" t="s">
        <v>1226</v>
      </c>
      <c r="B333" s="243" t="s">
        <v>1227</v>
      </c>
      <c r="C333" s="186" t="s">
        <v>1153</v>
      </c>
      <c r="D333" s="186" t="s">
        <v>1228</v>
      </c>
      <c r="E333" s="244" t="s">
        <v>336</v>
      </c>
      <c r="F333" s="188">
        <v>65.51</v>
      </c>
      <c r="G333" s="186"/>
      <c r="H333" s="189">
        <f t="shared" si="23"/>
        <v>0</v>
      </c>
      <c r="I333" s="205" t="s">
        <v>1155</v>
      </c>
      <c r="J333" s="205" t="s">
        <v>1156</v>
      </c>
      <c r="K333" s="205" t="s">
        <v>95</v>
      </c>
      <c r="L333" s="201"/>
      <c r="M333" s="201"/>
      <c r="N333" s="201"/>
      <c r="O333" s="201"/>
      <c r="P333" s="201"/>
      <c r="Q333" s="201"/>
      <c r="R333" s="201"/>
      <c r="S333" s="201"/>
      <c r="T333" s="201"/>
      <c r="U333" s="201"/>
      <c r="V333" s="201"/>
      <c r="W333" s="201"/>
      <c r="X333" s="201"/>
      <c r="Y333" s="201"/>
      <c r="Z333" s="201"/>
    </row>
    <row r="334" s="133" customFormat="1" ht="39" customHeight="1" outlineLevel="3" spans="1:26">
      <c r="A334" s="242" t="s">
        <v>1229</v>
      </c>
      <c r="B334" s="243" t="s">
        <v>1230</v>
      </c>
      <c r="C334" s="186" t="s">
        <v>1153</v>
      </c>
      <c r="D334" s="186" t="s">
        <v>1231</v>
      </c>
      <c r="E334" s="244" t="s">
        <v>336</v>
      </c>
      <c r="F334" s="188">
        <v>94.83</v>
      </c>
      <c r="G334" s="186"/>
      <c r="H334" s="189">
        <f t="shared" si="23"/>
        <v>0</v>
      </c>
      <c r="I334" s="205" t="s">
        <v>1155</v>
      </c>
      <c r="J334" s="205" t="s">
        <v>1156</v>
      </c>
      <c r="K334" s="205" t="s">
        <v>95</v>
      </c>
      <c r="L334" s="201"/>
      <c r="M334" s="201"/>
      <c r="N334" s="201"/>
      <c r="O334" s="201"/>
      <c r="P334" s="201"/>
      <c r="Q334" s="201"/>
      <c r="R334" s="201"/>
      <c r="S334" s="201"/>
      <c r="T334" s="201"/>
      <c r="U334" s="201"/>
      <c r="V334" s="201"/>
      <c r="W334" s="201"/>
      <c r="X334" s="201"/>
      <c r="Y334" s="201"/>
      <c r="Z334" s="201"/>
    </row>
    <row r="335" s="133" customFormat="1" ht="39" customHeight="1" outlineLevel="3" spans="1:26">
      <c r="A335" s="242" t="s">
        <v>1232</v>
      </c>
      <c r="B335" s="243" t="s">
        <v>1233</v>
      </c>
      <c r="C335" s="186" t="s">
        <v>1153</v>
      </c>
      <c r="D335" s="186" t="s">
        <v>1234</v>
      </c>
      <c r="E335" s="244" t="s">
        <v>336</v>
      </c>
      <c r="F335" s="188">
        <v>484.99</v>
      </c>
      <c r="G335" s="186"/>
      <c r="H335" s="189">
        <f t="shared" si="23"/>
        <v>0</v>
      </c>
      <c r="I335" s="205" t="s">
        <v>1155</v>
      </c>
      <c r="J335" s="205" t="s">
        <v>1156</v>
      </c>
      <c r="K335" s="205" t="s">
        <v>95</v>
      </c>
      <c r="L335" s="201"/>
      <c r="M335" s="201"/>
      <c r="N335" s="201"/>
      <c r="O335" s="201"/>
      <c r="P335" s="201"/>
      <c r="Q335" s="201"/>
      <c r="R335" s="201"/>
      <c r="S335" s="201"/>
      <c r="T335" s="201"/>
      <c r="U335" s="201"/>
      <c r="V335" s="201"/>
      <c r="W335" s="201"/>
      <c r="X335" s="201"/>
      <c r="Y335" s="201"/>
      <c r="Z335" s="201"/>
    </row>
    <row r="336" s="133" customFormat="1" ht="39" customHeight="1" outlineLevel="3" spans="1:26">
      <c r="A336" s="242" t="s">
        <v>1235</v>
      </c>
      <c r="B336" s="243" t="s">
        <v>1236</v>
      </c>
      <c r="C336" s="186" t="s">
        <v>1153</v>
      </c>
      <c r="D336" s="186" t="s">
        <v>1237</v>
      </c>
      <c r="E336" s="244" t="s">
        <v>336</v>
      </c>
      <c r="F336" s="188">
        <v>250.25</v>
      </c>
      <c r="G336" s="186"/>
      <c r="H336" s="189">
        <f t="shared" si="23"/>
        <v>0</v>
      </c>
      <c r="I336" s="205" t="s">
        <v>1155</v>
      </c>
      <c r="J336" s="205" t="s">
        <v>1156</v>
      </c>
      <c r="K336" s="205" t="s">
        <v>95</v>
      </c>
      <c r="L336" s="201"/>
      <c r="M336" s="201"/>
      <c r="N336" s="201"/>
      <c r="O336" s="201"/>
      <c r="P336" s="201"/>
      <c r="Q336" s="201"/>
      <c r="R336" s="201"/>
      <c r="S336" s="201"/>
      <c r="T336" s="201"/>
      <c r="U336" s="201"/>
      <c r="V336" s="201"/>
      <c r="W336" s="201"/>
      <c r="X336" s="201"/>
      <c r="Y336" s="201"/>
      <c r="Z336" s="201"/>
    </row>
    <row r="337" s="133" customFormat="1" ht="39" customHeight="1" outlineLevel="3" spans="1:26">
      <c r="A337" s="242" t="s">
        <v>1238</v>
      </c>
      <c r="B337" s="243" t="s">
        <v>1239</v>
      </c>
      <c r="C337" s="186" t="s">
        <v>1153</v>
      </c>
      <c r="D337" s="186" t="s">
        <v>1240</v>
      </c>
      <c r="E337" s="244" t="s">
        <v>336</v>
      </c>
      <c r="F337" s="188">
        <v>105</v>
      </c>
      <c r="G337" s="186"/>
      <c r="H337" s="189">
        <f t="shared" si="23"/>
        <v>0</v>
      </c>
      <c r="I337" s="205" t="s">
        <v>1155</v>
      </c>
      <c r="J337" s="205" t="s">
        <v>1156</v>
      </c>
      <c r="K337" s="205" t="s">
        <v>95</v>
      </c>
      <c r="L337" s="201"/>
      <c r="M337" s="201"/>
      <c r="N337" s="201"/>
      <c r="O337" s="201"/>
      <c r="P337" s="201"/>
      <c r="Q337" s="201"/>
      <c r="R337" s="201"/>
      <c r="S337" s="201"/>
      <c r="T337" s="201"/>
      <c r="U337" s="201"/>
      <c r="V337" s="201"/>
      <c r="W337" s="201"/>
      <c r="X337" s="201"/>
      <c r="Y337" s="201"/>
      <c r="Z337" s="201"/>
    </row>
    <row r="338" s="133" customFormat="1" ht="39" customHeight="1" outlineLevel="3" spans="1:26">
      <c r="A338" s="242" t="s">
        <v>1241</v>
      </c>
      <c r="B338" s="243" t="s">
        <v>1242</v>
      </c>
      <c r="C338" s="186" t="s">
        <v>1243</v>
      </c>
      <c r="D338" s="186" t="s">
        <v>1244</v>
      </c>
      <c r="E338" s="244" t="s">
        <v>336</v>
      </c>
      <c r="F338" s="188">
        <v>190.97</v>
      </c>
      <c r="G338" s="186"/>
      <c r="H338" s="189">
        <f t="shared" si="23"/>
        <v>0</v>
      </c>
      <c r="I338" s="205" t="s">
        <v>1155</v>
      </c>
      <c r="J338" s="205" t="s">
        <v>1156</v>
      </c>
      <c r="K338" s="205" t="s">
        <v>95</v>
      </c>
      <c r="L338" s="201"/>
      <c r="M338" s="201"/>
      <c r="N338" s="201"/>
      <c r="O338" s="201"/>
      <c r="P338" s="201"/>
      <c r="Q338" s="201"/>
      <c r="R338" s="201"/>
      <c r="S338" s="201"/>
      <c r="T338" s="201"/>
      <c r="U338" s="201"/>
      <c r="V338" s="201"/>
      <c r="W338" s="201"/>
      <c r="X338" s="201"/>
      <c r="Y338" s="201"/>
      <c r="Z338" s="201"/>
    </row>
    <row r="339" s="133" customFormat="1" ht="39" customHeight="1" outlineLevel="3" spans="1:26">
      <c r="A339" s="242" t="s">
        <v>1245</v>
      </c>
      <c r="B339" s="243" t="s">
        <v>1246</v>
      </c>
      <c r="C339" s="186" t="s">
        <v>1243</v>
      </c>
      <c r="D339" s="186" t="s">
        <v>1247</v>
      </c>
      <c r="E339" s="244" t="s">
        <v>336</v>
      </c>
      <c r="F339" s="188">
        <v>4065.59</v>
      </c>
      <c r="G339" s="186"/>
      <c r="H339" s="189">
        <f t="shared" si="23"/>
        <v>0</v>
      </c>
      <c r="I339" s="205" t="s">
        <v>1155</v>
      </c>
      <c r="J339" s="205" t="s">
        <v>1156</v>
      </c>
      <c r="K339" s="205" t="s">
        <v>95</v>
      </c>
      <c r="L339" s="201"/>
      <c r="M339" s="201"/>
      <c r="N339" s="201"/>
      <c r="O339" s="201"/>
      <c r="P339" s="201"/>
      <c r="Q339" s="201"/>
      <c r="R339" s="201"/>
      <c r="S339" s="201"/>
      <c r="T339" s="201"/>
      <c r="U339" s="201"/>
      <c r="V339" s="201"/>
      <c r="W339" s="201"/>
      <c r="X339" s="201"/>
      <c r="Y339" s="201"/>
      <c r="Z339" s="201"/>
    </row>
    <row r="340" s="133" customFormat="1" ht="39" customHeight="1" outlineLevel="3" spans="1:26">
      <c r="A340" s="242" t="s">
        <v>1248</v>
      </c>
      <c r="B340" s="243" t="s">
        <v>1249</v>
      </c>
      <c r="C340" s="186" t="s">
        <v>1250</v>
      </c>
      <c r="D340" s="186" t="s">
        <v>1251</v>
      </c>
      <c r="E340" s="244" t="s">
        <v>336</v>
      </c>
      <c r="F340" s="188">
        <v>98.56</v>
      </c>
      <c r="G340" s="186"/>
      <c r="H340" s="189">
        <f t="shared" si="23"/>
        <v>0</v>
      </c>
      <c r="I340" s="205" t="s">
        <v>1155</v>
      </c>
      <c r="J340" s="205" t="s">
        <v>1156</v>
      </c>
      <c r="K340" s="205" t="s">
        <v>95</v>
      </c>
      <c r="L340" s="201"/>
      <c r="M340" s="201"/>
      <c r="N340" s="201"/>
      <c r="O340" s="201"/>
      <c r="P340" s="201"/>
      <c r="Q340" s="201"/>
      <c r="R340" s="201"/>
      <c r="S340" s="201"/>
      <c r="T340" s="201"/>
      <c r="U340" s="201"/>
      <c r="V340" s="201"/>
      <c r="W340" s="201"/>
      <c r="X340" s="201"/>
      <c r="Y340" s="201"/>
      <c r="Z340" s="201"/>
    </row>
    <row r="341" s="133" customFormat="1" ht="39" customHeight="1" outlineLevel="3" spans="1:26">
      <c r="A341" s="242" t="s">
        <v>1252</v>
      </c>
      <c r="B341" s="243" t="s">
        <v>1253</v>
      </c>
      <c r="C341" s="186" t="s">
        <v>1250</v>
      </c>
      <c r="D341" s="186" t="s">
        <v>1254</v>
      </c>
      <c r="E341" s="244" t="s">
        <v>336</v>
      </c>
      <c r="F341" s="188">
        <v>506.27</v>
      </c>
      <c r="G341" s="186"/>
      <c r="H341" s="189">
        <f t="shared" si="23"/>
        <v>0</v>
      </c>
      <c r="I341" s="205" t="s">
        <v>1155</v>
      </c>
      <c r="J341" s="205" t="s">
        <v>1156</v>
      </c>
      <c r="K341" s="205" t="s">
        <v>95</v>
      </c>
      <c r="L341" s="201"/>
      <c r="M341" s="201"/>
      <c r="N341" s="201"/>
      <c r="O341" s="201"/>
      <c r="P341" s="201"/>
      <c r="Q341" s="201"/>
      <c r="R341" s="201"/>
      <c r="S341" s="201"/>
      <c r="T341" s="201"/>
      <c r="U341" s="201"/>
      <c r="V341" s="201"/>
      <c r="W341" s="201"/>
      <c r="X341" s="201"/>
      <c r="Y341" s="201"/>
      <c r="Z341" s="201"/>
    </row>
    <row r="342" s="133" customFormat="1" ht="39" customHeight="1" outlineLevel="3" spans="1:26">
      <c r="A342" s="242" t="s">
        <v>1255</v>
      </c>
      <c r="B342" s="243" t="s">
        <v>1256</v>
      </c>
      <c r="C342" s="186" t="s">
        <v>1250</v>
      </c>
      <c r="D342" s="186" t="s">
        <v>1257</v>
      </c>
      <c r="E342" s="244" t="s">
        <v>336</v>
      </c>
      <c r="F342" s="188">
        <v>211.91</v>
      </c>
      <c r="G342" s="186"/>
      <c r="H342" s="189">
        <f t="shared" si="23"/>
        <v>0</v>
      </c>
      <c r="I342" s="205" t="s">
        <v>1155</v>
      </c>
      <c r="J342" s="205" t="s">
        <v>1156</v>
      </c>
      <c r="K342" s="205" t="s">
        <v>95</v>
      </c>
      <c r="L342" s="201"/>
      <c r="M342" s="201"/>
      <c r="N342" s="201"/>
      <c r="O342" s="201"/>
      <c r="P342" s="201"/>
      <c r="Q342" s="201"/>
      <c r="R342" s="201"/>
      <c r="S342" s="201"/>
      <c r="T342" s="201"/>
      <c r="U342" s="201"/>
      <c r="V342" s="201"/>
      <c r="W342" s="201"/>
      <c r="X342" s="201"/>
      <c r="Y342" s="201"/>
      <c r="Z342" s="201"/>
    </row>
    <row r="343" s="133" customFormat="1" ht="39" customHeight="1" outlineLevel="3" spans="1:26">
      <c r="A343" s="242" t="s">
        <v>1258</v>
      </c>
      <c r="B343" s="243" t="s">
        <v>1259</v>
      </c>
      <c r="C343" s="186" t="s">
        <v>1250</v>
      </c>
      <c r="D343" s="186" t="s">
        <v>1260</v>
      </c>
      <c r="E343" s="244" t="s">
        <v>336</v>
      </c>
      <c r="F343" s="188">
        <v>182.39</v>
      </c>
      <c r="G343" s="186"/>
      <c r="H343" s="189">
        <f t="shared" si="23"/>
        <v>0</v>
      </c>
      <c r="I343" s="205" t="s">
        <v>1155</v>
      </c>
      <c r="J343" s="205" t="s">
        <v>1156</v>
      </c>
      <c r="K343" s="205" t="s">
        <v>95</v>
      </c>
      <c r="L343" s="201"/>
      <c r="M343" s="201"/>
      <c r="N343" s="201"/>
      <c r="O343" s="201"/>
      <c r="P343" s="201"/>
      <c r="Q343" s="201"/>
      <c r="R343" s="201"/>
      <c r="S343" s="201"/>
      <c r="T343" s="201"/>
      <c r="U343" s="201"/>
      <c r="V343" s="201"/>
      <c r="W343" s="201"/>
      <c r="X343" s="201"/>
      <c r="Y343" s="201"/>
      <c r="Z343" s="201"/>
    </row>
    <row r="344" s="133" customFormat="1" ht="39" customHeight="1" outlineLevel="3" spans="1:26">
      <c r="A344" s="242" t="s">
        <v>1261</v>
      </c>
      <c r="B344" s="243" t="s">
        <v>1262</v>
      </c>
      <c r="C344" s="186" t="s">
        <v>1250</v>
      </c>
      <c r="D344" s="186" t="s">
        <v>1263</v>
      </c>
      <c r="E344" s="244" t="s">
        <v>336</v>
      </c>
      <c r="F344" s="188">
        <v>362.68</v>
      </c>
      <c r="G344" s="186"/>
      <c r="H344" s="189">
        <f t="shared" si="23"/>
        <v>0</v>
      </c>
      <c r="I344" s="205" t="s">
        <v>1155</v>
      </c>
      <c r="J344" s="205" t="s">
        <v>1156</v>
      </c>
      <c r="K344" s="205" t="s">
        <v>95</v>
      </c>
      <c r="L344" s="201"/>
      <c r="M344" s="201"/>
      <c r="N344" s="201"/>
      <c r="O344" s="201"/>
      <c r="P344" s="201"/>
      <c r="Q344" s="201"/>
      <c r="R344" s="201"/>
      <c r="S344" s="201"/>
      <c r="T344" s="201"/>
      <c r="U344" s="201"/>
      <c r="V344" s="201"/>
      <c r="W344" s="201"/>
      <c r="X344" s="201"/>
      <c r="Y344" s="201"/>
      <c r="Z344" s="201"/>
    </row>
    <row r="345" s="133" customFormat="1" ht="39" customHeight="1" outlineLevel="3" spans="1:26">
      <c r="A345" s="242" t="s">
        <v>1264</v>
      </c>
      <c r="B345" s="243" t="s">
        <v>1265</v>
      </c>
      <c r="C345" s="186" t="s">
        <v>1250</v>
      </c>
      <c r="D345" s="186" t="s">
        <v>1266</v>
      </c>
      <c r="E345" s="244" t="s">
        <v>336</v>
      </c>
      <c r="F345" s="188">
        <v>202.69</v>
      </c>
      <c r="G345" s="186"/>
      <c r="H345" s="189">
        <f t="shared" si="23"/>
        <v>0</v>
      </c>
      <c r="I345" s="205" t="s">
        <v>1155</v>
      </c>
      <c r="J345" s="205" t="s">
        <v>1156</v>
      </c>
      <c r="K345" s="205" t="s">
        <v>95</v>
      </c>
      <c r="L345" s="201"/>
      <c r="M345" s="201"/>
      <c r="N345" s="201"/>
      <c r="O345" s="201"/>
      <c r="P345" s="201"/>
      <c r="Q345" s="201"/>
      <c r="R345" s="201"/>
      <c r="S345" s="201"/>
      <c r="T345" s="201"/>
      <c r="U345" s="201"/>
      <c r="V345" s="201"/>
      <c r="W345" s="201"/>
      <c r="X345" s="201"/>
      <c r="Y345" s="201"/>
      <c r="Z345" s="201"/>
    </row>
    <row r="346" s="133" customFormat="1" ht="39" customHeight="1" outlineLevel="3" spans="1:26">
      <c r="A346" s="242" t="s">
        <v>1267</v>
      </c>
      <c r="B346" s="243" t="s">
        <v>1268</v>
      </c>
      <c r="C346" s="186" t="s">
        <v>1250</v>
      </c>
      <c r="D346" s="186" t="s">
        <v>1269</v>
      </c>
      <c r="E346" s="244" t="s">
        <v>336</v>
      </c>
      <c r="F346" s="188">
        <v>131.64</v>
      </c>
      <c r="G346" s="186"/>
      <c r="H346" s="189">
        <f t="shared" si="23"/>
        <v>0</v>
      </c>
      <c r="I346" s="205" t="s">
        <v>1155</v>
      </c>
      <c r="J346" s="205" t="s">
        <v>1156</v>
      </c>
      <c r="K346" s="205" t="s">
        <v>95</v>
      </c>
      <c r="L346" s="201"/>
      <c r="M346" s="201"/>
      <c r="N346" s="201"/>
      <c r="O346" s="201"/>
      <c r="P346" s="201"/>
      <c r="Q346" s="201"/>
      <c r="R346" s="201"/>
      <c r="S346" s="201"/>
      <c r="T346" s="201"/>
      <c r="U346" s="201"/>
      <c r="V346" s="201"/>
      <c r="W346" s="201"/>
      <c r="X346" s="201"/>
      <c r="Y346" s="201"/>
      <c r="Z346" s="201"/>
    </row>
    <row r="347" s="133" customFormat="1" ht="39" customHeight="1" outlineLevel="3" spans="1:26">
      <c r="A347" s="242" t="s">
        <v>1270</v>
      </c>
      <c r="B347" s="243" t="s">
        <v>1271</v>
      </c>
      <c r="C347" s="186" t="s">
        <v>1250</v>
      </c>
      <c r="D347" s="186" t="s">
        <v>1272</v>
      </c>
      <c r="E347" s="244" t="s">
        <v>336</v>
      </c>
      <c r="F347" s="188">
        <v>105.42</v>
      </c>
      <c r="G347" s="186"/>
      <c r="H347" s="189">
        <f t="shared" si="23"/>
        <v>0</v>
      </c>
      <c r="I347" s="205" t="s">
        <v>1155</v>
      </c>
      <c r="J347" s="205" t="s">
        <v>1156</v>
      </c>
      <c r="K347" s="205" t="s">
        <v>95</v>
      </c>
      <c r="L347" s="201"/>
      <c r="M347" s="201"/>
      <c r="N347" s="201"/>
      <c r="O347" s="201"/>
      <c r="P347" s="201"/>
      <c r="Q347" s="201"/>
      <c r="R347" s="201"/>
      <c r="S347" s="201"/>
      <c r="T347" s="201"/>
      <c r="U347" s="201"/>
      <c r="V347" s="201"/>
      <c r="W347" s="201"/>
      <c r="X347" s="201"/>
      <c r="Y347" s="201"/>
      <c r="Z347" s="201"/>
    </row>
    <row r="348" s="133" customFormat="1" ht="39" customHeight="1" outlineLevel="3" spans="1:26">
      <c r="A348" s="242" t="s">
        <v>1273</v>
      </c>
      <c r="B348" s="243" t="s">
        <v>1274</v>
      </c>
      <c r="C348" s="186" t="s">
        <v>1250</v>
      </c>
      <c r="D348" s="186" t="s">
        <v>1275</v>
      </c>
      <c r="E348" s="244" t="s">
        <v>336</v>
      </c>
      <c r="F348" s="188">
        <v>360.89</v>
      </c>
      <c r="G348" s="186"/>
      <c r="H348" s="189">
        <f t="shared" si="23"/>
        <v>0</v>
      </c>
      <c r="I348" s="205" t="s">
        <v>1155</v>
      </c>
      <c r="J348" s="205" t="s">
        <v>1156</v>
      </c>
      <c r="K348" s="205" t="s">
        <v>95</v>
      </c>
      <c r="L348" s="201"/>
      <c r="M348" s="201"/>
      <c r="N348" s="201"/>
      <c r="O348" s="201"/>
      <c r="P348" s="201"/>
      <c r="Q348" s="201"/>
      <c r="R348" s="201"/>
      <c r="S348" s="201"/>
      <c r="T348" s="201"/>
      <c r="U348" s="201"/>
      <c r="V348" s="201"/>
      <c r="W348" s="201"/>
      <c r="X348" s="201"/>
      <c r="Y348" s="201"/>
      <c r="Z348" s="201"/>
    </row>
    <row r="349" s="133" customFormat="1" ht="39" customHeight="1" outlineLevel="3" spans="1:26">
      <c r="A349" s="242" t="s">
        <v>1276</v>
      </c>
      <c r="B349" s="243" t="s">
        <v>1277</v>
      </c>
      <c r="C349" s="186" t="s">
        <v>1250</v>
      </c>
      <c r="D349" s="186" t="s">
        <v>1278</v>
      </c>
      <c r="E349" s="244" t="s">
        <v>336</v>
      </c>
      <c r="F349" s="188">
        <v>151.94</v>
      </c>
      <c r="G349" s="186"/>
      <c r="H349" s="189">
        <f t="shared" si="23"/>
        <v>0</v>
      </c>
      <c r="I349" s="205" t="s">
        <v>1155</v>
      </c>
      <c r="J349" s="205" t="s">
        <v>1156</v>
      </c>
      <c r="K349" s="205" t="s">
        <v>95</v>
      </c>
      <c r="L349" s="201"/>
      <c r="M349" s="201"/>
      <c r="N349" s="201"/>
      <c r="O349" s="201"/>
      <c r="P349" s="201"/>
      <c r="Q349" s="201"/>
      <c r="R349" s="201"/>
      <c r="S349" s="201"/>
      <c r="T349" s="201"/>
      <c r="U349" s="201"/>
      <c r="V349" s="201"/>
      <c r="W349" s="201"/>
      <c r="X349" s="201"/>
      <c r="Y349" s="201"/>
      <c r="Z349" s="201"/>
    </row>
    <row r="350" s="133" customFormat="1" ht="39" customHeight="1" outlineLevel="3" spans="1:26">
      <c r="A350" s="242" t="s">
        <v>1279</v>
      </c>
      <c r="B350" s="243" t="s">
        <v>1280</v>
      </c>
      <c r="C350" s="186" t="s">
        <v>1250</v>
      </c>
      <c r="D350" s="186" t="s">
        <v>1281</v>
      </c>
      <c r="E350" s="244" t="s">
        <v>336</v>
      </c>
      <c r="F350" s="188">
        <v>728.02</v>
      </c>
      <c r="G350" s="186"/>
      <c r="H350" s="189">
        <f t="shared" si="23"/>
        <v>0</v>
      </c>
      <c r="I350" s="205" t="s">
        <v>1155</v>
      </c>
      <c r="J350" s="205" t="s">
        <v>1156</v>
      </c>
      <c r="K350" s="205" t="s">
        <v>95</v>
      </c>
      <c r="L350" s="201"/>
      <c r="M350" s="201"/>
      <c r="N350" s="201"/>
      <c r="O350" s="201"/>
      <c r="P350" s="201"/>
      <c r="Q350" s="201"/>
      <c r="R350" s="201"/>
      <c r="S350" s="201"/>
      <c r="T350" s="201"/>
      <c r="U350" s="201"/>
      <c r="V350" s="201"/>
      <c r="W350" s="201"/>
      <c r="X350" s="201"/>
      <c r="Y350" s="201"/>
      <c r="Z350" s="201"/>
    </row>
    <row r="351" s="133" customFormat="1" ht="39" customHeight="1" outlineLevel="3" spans="1:26">
      <c r="A351" s="242" t="s">
        <v>1282</v>
      </c>
      <c r="B351" s="243" t="s">
        <v>1283</v>
      </c>
      <c r="C351" s="186" t="s">
        <v>1284</v>
      </c>
      <c r="D351" s="186" t="s">
        <v>1285</v>
      </c>
      <c r="E351" s="244" t="s">
        <v>336</v>
      </c>
      <c r="F351" s="188">
        <v>150.63</v>
      </c>
      <c r="G351" s="186"/>
      <c r="H351" s="189">
        <f t="shared" si="23"/>
        <v>0</v>
      </c>
      <c r="I351" s="205" t="s">
        <v>1155</v>
      </c>
      <c r="J351" s="205" t="s">
        <v>1156</v>
      </c>
      <c r="K351" s="205" t="s">
        <v>95</v>
      </c>
      <c r="L351" s="201"/>
      <c r="M351" s="201"/>
      <c r="N351" s="201"/>
      <c r="O351" s="201"/>
      <c r="P351" s="201"/>
      <c r="Q351" s="201"/>
      <c r="R351" s="201"/>
      <c r="S351" s="201"/>
      <c r="T351" s="201"/>
      <c r="U351" s="201"/>
      <c r="V351" s="201"/>
      <c r="W351" s="201"/>
      <c r="X351" s="201"/>
      <c r="Y351" s="201"/>
      <c r="Z351" s="201"/>
    </row>
    <row r="352" s="133" customFormat="1" ht="39" customHeight="1" outlineLevel="3" spans="1:26">
      <c r="A352" s="242" t="s">
        <v>1286</v>
      </c>
      <c r="B352" s="243" t="s">
        <v>1287</v>
      </c>
      <c r="C352" s="186" t="s">
        <v>1284</v>
      </c>
      <c r="D352" s="186" t="s">
        <v>1288</v>
      </c>
      <c r="E352" s="244" t="s">
        <v>336</v>
      </c>
      <c r="F352" s="188">
        <v>70.55</v>
      </c>
      <c r="G352" s="186"/>
      <c r="H352" s="189">
        <f t="shared" si="23"/>
        <v>0</v>
      </c>
      <c r="I352" s="205" t="s">
        <v>1155</v>
      </c>
      <c r="J352" s="205" t="s">
        <v>1156</v>
      </c>
      <c r="K352" s="205" t="s">
        <v>95</v>
      </c>
      <c r="L352" s="201"/>
      <c r="M352" s="201"/>
      <c r="N352" s="201"/>
      <c r="O352" s="201"/>
      <c r="P352" s="201"/>
      <c r="Q352" s="201"/>
      <c r="R352" s="201"/>
      <c r="S352" s="201"/>
      <c r="T352" s="201"/>
      <c r="U352" s="201"/>
      <c r="V352" s="201"/>
      <c r="W352" s="201"/>
      <c r="X352" s="201"/>
      <c r="Y352" s="201"/>
      <c r="Z352" s="201"/>
    </row>
    <row r="353" s="133" customFormat="1" ht="27" customHeight="1" outlineLevel="3" spans="1:26">
      <c r="A353" s="242" t="s">
        <v>1289</v>
      </c>
      <c r="B353" s="243" t="s">
        <v>1290</v>
      </c>
      <c r="C353" s="186" t="s">
        <v>1291</v>
      </c>
      <c r="D353" s="186" t="s">
        <v>1292</v>
      </c>
      <c r="E353" s="244" t="s">
        <v>502</v>
      </c>
      <c r="F353" s="188">
        <v>6</v>
      </c>
      <c r="G353" s="186"/>
      <c r="H353" s="189">
        <f t="shared" si="23"/>
        <v>0</v>
      </c>
      <c r="I353" s="205" t="s">
        <v>1055</v>
      </c>
      <c r="J353" s="205" t="s">
        <v>1293</v>
      </c>
      <c r="K353" s="205" t="s">
        <v>95</v>
      </c>
      <c r="L353" s="201"/>
      <c r="M353" s="201"/>
      <c r="N353" s="201"/>
      <c r="O353" s="201"/>
      <c r="P353" s="201"/>
      <c r="Q353" s="201"/>
      <c r="R353" s="201"/>
      <c r="S353" s="201"/>
      <c r="T353" s="201"/>
      <c r="U353" s="201"/>
      <c r="V353" s="201"/>
      <c r="W353" s="201"/>
      <c r="X353" s="201"/>
      <c r="Y353" s="201"/>
      <c r="Z353" s="201"/>
    </row>
    <row r="354" s="133" customFormat="1" ht="27" customHeight="1" outlineLevel="3" spans="1:26">
      <c r="A354" s="242" t="s">
        <v>1294</v>
      </c>
      <c r="B354" s="243" t="s">
        <v>1295</v>
      </c>
      <c r="C354" s="186" t="s">
        <v>1291</v>
      </c>
      <c r="D354" s="186" t="s">
        <v>1296</v>
      </c>
      <c r="E354" s="244" t="s">
        <v>502</v>
      </c>
      <c r="F354" s="188">
        <v>36</v>
      </c>
      <c r="G354" s="186"/>
      <c r="H354" s="189">
        <f t="shared" si="23"/>
        <v>0</v>
      </c>
      <c r="I354" s="205" t="s">
        <v>1055</v>
      </c>
      <c r="J354" s="205" t="s">
        <v>1293</v>
      </c>
      <c r="K354" s="205" t="s">
        <v>95</v>
      </c>
      <c r="L354" s="201"/>
      <c r="M354" s="201"/>
      <c r="N354" s="201"/>
      <c r="O354" s="201"/>
      <c r="P354" s="201"/>
      <c r="Q354" s="201"/>
      <c r="R354" s="201"/>
      <c r="S354" s="201"/>
      <c r="T354" s="201"/>
      <c r="U354" s="201"/>
      <c r="V354" s="201"/>
      <c r="W354" s="201"/>
      <c r="X354" s="201"/>
      <c r="Y354" s="201"/>
      <c r="Z354" s="201"/>
    </row>
    <row r="355" s="133" customFormat="1" ht="27" customHeight="1" outlineLevel="3" spans="1:26">
      <c r="A355" s="242" t="s">
        <v>1297</v>
      </c>
      <c r="B355" s="243" t="s">
        <v>1298</v>
      </c>
      <c r="C355" s="186" t="s">
        <v>1291</v>
      </c>
      <c r="D355" s="186" t="s">
        <v>1299</v>
      </c>
      <c r="E355" s="244" t="s">
        <v>502</v>
      </c>
      <c r="F355" s="188">
        <v>46</v>
      </c>
      <c r="G355" s="186"/>
      <c r="H355" s="189">
        <f t="shared" si="23"/>
        <v>0</v>
      </c>
      <c r="I355" s="205" t="s">
        <v>1055</v>
      </c>
      <c r="J355" s="205" t="s">
        <v>1293</v>
      </c>
      <c r="K355" s="205" t="s">
        <v>95</v>
      </c>
      <c r="L355" s="201"/>
      <c r="M355" s="201"/>
      <c r="N355" s="201"/>
      <c r="O355" s="201"/>
      <c r="P355" s="201"/>
      <c r="Q355" s="201"/>
      <c r="R355" s="201"/>
      <c r="S355" s="201"/>
      <c r="T355" s="201"/>
      <c r="U355" s="201"/>
      <c r="V355" s="201"/>
      <c r="W355" s="201"/>
      <c r="X355" s="201"/>
      <c r="Y355" s="201"/>
      <c r="Z355" s="201"/>
    </row>
    <row r="356" s="133" customFormat="1" ht="27" customHeight="1" outlineLevel="3" spans="1:26">
      <c r="A356" s="242" t="s">
        <v>1300</v>
      </c>
      <c r="B356" s="243" t="s">
        <v>1301</v>
      </c>
      <c r="C356" s="186" t="s">
        <v>1291</v>
      </c>
      <c r="D356" s="186" t="s">
        <v>1302</v>
      </c>
      <c r="E356" s="244" t="s">
        <v>502</v>
      </c>
      <c r="F356" s="188">
        <v>26</v>
      </c>
      <c r="G356" s="186"/>
      <c r="H356" s="189">
        <f t="shared" si="23"/>
        <v>0</v>
      </c>
      <c r="I356" s="205" t="s">
        <v>1055</v>
      </c>
      <c r="J356" s="205" t="s">
        <v>1293</v>
      </c>
      <c r="K356" s="205" t="s">
        <v>95</v>
      </c>
      <c r="L356" s="201"/>
      <c r="M356" s="201"/>
      <c r="N356" s="201"/>
      <c r="O356" s="201"/>
      <c r="P356" s="201"/>
      <c r="Q356" s="201"/>
      <c r="R356" s="201"/>
      <c r="S356" s="201"/>
      <c r="T356" s="201"/>
      <c r="U356" s="201"/>
      <c r="V356" s="201"/>
      <c r="W356" s="201"/>
      <c r="X356" s="201"/>
      <c r="Y356" s="201"/>
      <c r="Z356" s="201"/>
    </row>
    <row r="357" s="133" customFormat="1" ht="27" customHeight="1" outlineLevel="3" spans="1:26">
      <c r="A357" s="242" t="s">
        <v>1303</v>
      </c>
      <c r="B357" s="243" t="s">
        <v>1304</v>
      </c>
      <c r="C357" s="186" t="s">
        <v>1291</v>
      </c>
      <c r="D357" s="186" t="s">
        <v>1305</v>
      </c>
      <c r="E357" s="244" t="s">
        <v>502</v>
      </c>
      <c r="F357" s="188">
        <v>348</v>
      </c>
      <c r="G357" s="186"/>
      <c r="H357" s="189">
        <f t="shared" si="23"/>
        <v>0</v>
      </c>
      <c r="I357" s="205" t="s">
        <v>1055</v>
      </c>
      <c r="J357" s="205" t="s">
        <v>1293</v>
      </c>
      <c r="K357" s="205" t="s">
        <v>95</v>
      </c>
      <c r="L357" s="201"/>
      <c r="M357" s="201"/>
      <c r="N357" s="201"/>
      <c r="O357" s="201"/>
      <c r="P357" s="201"/>
      <c r="Q357" s="201"/>
      <c r="R357" s="201"/>
      <c r="S357" s="201"/>
      <c r="T357" s="201"/>
      <c r="U357" s="201"/>
      <c r="V357" s="201"/>
      <c r="W357" s="201"/>
      <c r="X357" s="201"/>
      <c r="Y357" s="201"/>
      <c r="Z357" s="201"/>
    </row>
    <row r="358" s="133" customFormat="1" ht="27" customHeight="1" outlineLevel="3" spans="1:26">
      <c r="A358" s="242" t="s">
        <v>1306</v>
      </c>
      <c r="B358" s="243" t="s">
        <v>1307</v>
      </c>
      <c r="C358" s="186" t="s">
        <v>1308</v>
      </c>
      <c r="D358" s="186" t="s">
        <v>1309</v>
      </c>
      <c r="E358" s="244" t="s">
        <v>502</v>
      </c>
      <c r="F358" s="188">
        <v>46</v>
      </c>
      <c r="G358" s="186"/>
      <c r="H358" s="189">
        <f t="shared" si="23"/>
        <v>0</v>
      </c>
      <c r="I358" s="205" t="s">
        <v>1055</v>
      </c>
      <c r="J358" s="205" t="s">
        <v>1293</v>
      </c>
      <c r="K358" s="205" t="s">
        <v>95</v>
      </c>
      <c r="L358" s="201"/>
      <c r="M358" s="201"/>
      <c r="N358" s="201"/>
      <c r="O358" s="201"/>
      <c r="P358" s="201"/>
      <c r="Q358" s="201"/>
      <c r="R358" s="201"/>
      <c r="S358" s="201"/>
      <c r="T358" s="201"/>
      <c r="U358" s="201"/>
      <c r="V358" s="201"/>
      <c r="W358" s="201"/>
      <c r="X358" s="201"/>
      <c r="Y358" s="201"/>
      <c r="Z358" s="201"/>
    </row>
    <row r="359" s="133" customFormat="1" ht="27" customHeight="1" outlineLevel="3" spans="1:26">
      <c r="A359" s="242" t="s">
        <v>1310</v>
      </c>
      <c r="B359" s="243" t="s">
        <v>1311</v>
      </c>
      <c r="C359" s="186" t="s">
        <v>1308</v>
      </c>
      <c r="D359" s="186" t="s">
        <v>1312</v>
      </c>
      <c r="E359" s="244" t="s">
        <v>502</v>
      </c>
      <c r="F359" s="188">
        <v>14</v>
      </c>
      <c r="G359" s="186"/>
      <c r="H359" s="189">
        <f t="shared" si="23"/>
        <v>0</v>
      </c>
      <c r="I359" s="205" t="s">
        <v>1055</v>
      </c>
      <c r="J359" s="205" t="s">
        <v>1293</v>
      </c>
      <c r="K359" s="205" t="s">
        <v>95</v>
      </c>
      <c r="L359" s="201"/>
      <c r="M359" s="201"/>
      <c r="N359" s="201"/>
      <c r="O359" s="201"/>
      <c r="P359" s="201"/>
      <c r="Q359" s="201"/>
      <c r="R359" s="201"/>
      <c r="S359" s="201"/>
      <c r="T359" s="201"/>
      <c r="U359" s="201"/>
      <c r="V359" s="201"/>
      <c r="W359" s="201"/>
      <c r="X359" s="201"/>
      <c r="Y359" s="201"/>
      <c r="Z359" s="201"/>
    </row>
    <row r="360" s="133" customFormat="1" ht="27" customHeight="1" outlineLevel="3" spans="1:26">
      <c r="A360" s="242" t="s">
        <v>1313</v>
      </c>
      <c r="B360" s="243" t="s">
        <v>1314</v>
      </c>
      <c r="C360" s="186" t="s">
        <v>1308</v>
      </c>
      <c r="D360" s="186" t="s">
        <v>1315</v>
      </c>
      <c r="E360" s="244" t="s">
        <v>502</v>
      </c>
      <c r="F360" s="188">
        <v>20</v>
      </c>
      <c r="G360" s="186"/>
      <c r="H360" s="189">
        <f t="shared" si="23"/>
        <v>0</v>
      </c>
      <c r="I360" s="205" t="s">
        <v>1055</v>
      </c>
      <c r="J360" s="205" t="s">
        <v>1293</v>
      </c>
      <c r="K360" s="205" t="s">
        <v>95</v>
      </c>
      <c r="L360" s="201"/>
      <c r="M360" s="201"/>
      <c r="N360" s="201"/>
      <c r="O360" s="201"/>
      <c r="P360" s="201"/>
      <c r="Q360" s="201"/>
      <c r="R360" s="201"/>
      <c r="S360" s="201"/>
      <c r="T360" s="201"/>
      <c r="U360" s="201"/>
      <c r="V360" s="201"/>
      <c r="W360" s="201"/>
      <c r="X360" s="201"/>
      <c r="Y360" s="201"/>
      <c r="Z360" s="201"/>
    </row>
    <row r="361" s="133" customFormat="1" ht="27" customHeight="1" outlineLevel="3" spans="1:26">
      <c r="A361" s="242" t="s">
        <v>1316</v>
      </c>
      <c r="B361" s="243" t="s">
        <v>1317</v>
      </c>
      <c r="C361" s="186" t="s">
        <v>1308</v>
      </c>
      <c r="D361" s="186" t="s">
        <v>1318</v>
      </c>
      <c r="E361" s="244" t="s">
        <v>502</v>
      </c>
      <c r="F361" s="188">
        <v>20</v>
      </c>
      <c r="G361" s="186"/>
      <c r="H361" s="189">
        <f t="shared" si="23"/>
        <v>0</v>
      </c>
      <c r="I361" s="205" t="s">
        <v>1055</v>
      </c>
      <c r="J361" s="205" t="s">
        <v>1293</v>
      </c>
      <c r="K361" s="205" t="s">
        <v>95</v>
      </c>
      <c r="L361" s="201"/>
      <c r="M361" s="201"/>
      <c r="N361" s="201"/>
      <c r="O361" s="201"/>
      <c r="P361" s="201"/>
      <c r="Q361" s="201"/>
      <c r="R361" s="201"/>
      <c r="S361" s="201"/>
      <c r="T361" s="201"/>
      <c r="U361" s="201"/>
      <c r="V361" s="201"/>
      <c r="W361" s="201"/>
      <c r="X361" s="201"/>
      <c r="Y361" s="201"/>
      <c r="Z361" s="201"/>
    </row>
    <row r="362" s="133" customFormat="1" ht="27" customHeight="1" outlineLevel="3" spans="1:26">
      <c r="A362" s="242" t="s">
        <v>1319</v>
      </c>
      <c r="B362" s="243" t="s">
        <v>1320</v>
      </c>
      <c r="C362" s="186" t="s">
        <v>1308</v>
      </c>
      <c r="D362" s="186" t="s">
        <v>1321</v>
      </c>
      <c r="E362" s="244" t="s">
        <v>502</v>
      </c>
      <c r="F362" s="188">
        <v>16</v>
      </c>
      <c r="G362" s="186"/>
      <c r="H362" s="189">
        <f t="shared" si="23"/>
        <v>0</v>
      </c>
      <c r="I362" s="205" t="s">
        <v>1055</v>
      </c>
      <c r="J362" s="205" t="s">
        <v>1293</v>
      </c>
      <c r="K362" s="205" t="s">
        <v>95</v>
      </c>
      <c r="L362" s="201"/>
      <c r="M362" s="201"/>
      <c r="N362" s="201"/>
      <c r="O362" s="201"/>
      <c r="P362" s="201"/>
      <c r="Q362" s="201"/>
      <c r="R362" s="201"/>
      <c r="S362" s="201"/>
      <c r="T362" s="201"/>
      <c r="U362" s="201"/>
      <c r="V362" s="201"/>
      <c r="W362" s="201"/>
      <c r="X362" s="201"/>
      <c r="Y362" s="201"/>
      <c r="Z362" s="201"/>
    </row>
    <row r="363" s="133" customFormat="1" ht="27" customHeight="1" outlineLevel="3" spans="1:26">
      <c r="A363" s="242" t="s">
        <v>1322</v>
      </c>
      <c r="B363" s="243" t="s">
        <v>1323</v>
      </c>
      <c r="C363" s="186" t="s">
        <v>1324</v>
      </c>
      <c r="D363" s="186" t="s">
        <v>1325</v>
      </c>
      <c r="E363" s="244" t="s">
        <v>336</v>
      </c>
      <c r="F363" s="188">
        <v>5692.01</v>
      </c>
      <c r="G363" s="186"/>
      <c r="H363" s="189">
        <f t="shared" si="23"/>
        <v>0</v>
      </c>
      <c r="I363" s="205" t="s">
        <v>1094</v>
      </c>
      <c r="J363" s="205" t="s">
        <v>1326</v>
      </c>
      <c r="K363" s="205" t="s">
        <v>95</v>
      </c>
      <c r="L363" s="201"/>
      <c r="M363" s="201"/>
      <c r="N363" s="201"/>
      <c r="O363" s="201"/>
      <c r="P363" s="201"/>
      <c r="Q363" s="201"/>
      <c r="R363" s="201"/>
      <c r="S363" s="201"/>
      <c r="T363" s="201"/>
      <c r="U363" s="201"/>
      <c r="V363" s="201"/>
      <c r="W363" s="201"/>
      <c r="X363" s="201"/>
      <c r="Y363" s="201"/>
      <c r="Z363" s="201"/>
    </row>
    <row r="364" s="133" customFormat="1" ht="27" customHeight="1" outlineLevel="3" spans="1:26">
      <c r="A364" s="242" t="s">
        <v>1327</v>
      </c>
      <c r="B364" s="243" t="s">
        <v>1328</v>
      </c>
      <c r="C364" s="186" t="s">
        <v>1324</v>
      </c>
      <c r="D364" s="186" t="s">
        <v>1329</v>
      </c>
      <c r="E364" s="244" t="s">
        <v>336</v>
      </c>
      <c r="F364" s="188">
        <v>469.04</v>
      </c>
      <c r="G364" s="186"/>
      <c r="H364" s="189">
        <f t="shared" si="23"/>
        <v>0</v>
      </c>
      <c r="I364" s="205" t="s">
        <v>1094</v>
      </c>
      <c r="J364" s="205" t="s">
        <v>1326</v>
      </c>
      <c r="K364" s="205" t="s">
        <v>95</v>
      </c>
      <c r="L364" s="201"/>
      <c r="M364" s="201"/>
      <c r="N364" s="201"/>
      <c r="O364" s="201"/>
      <c r="P364" s="201"/>
      <c r="Q364" s="201"/>
      <c r="R364" s="201"/>
      <c r="S364" s="201"/>
      <c r="T364" s="201"/>
      <c r="U364" s="201"/>
      <c r="V364" s="201"/>
      <c r="W364" s="201"/>
      <c r="X364" s="201"/>
      <c r="Y364" s="201"/>
      <c r="Z364" s="201"/>
    </row>
    <row r="365" s="133" customFormat="1" ht="27" customHeight="1" outlineLevel="3" spans="1:26">
      <c r="A365" s="242" t="s">
        <v>1330</v>
      </c>
      <c r="B365" s="243" t="s">
        <v>1331</v>
      </c>
      <c r="C365" s="186" t="s">
        <v>1324</v>
      </c>
      <c r="D365" s="186" t="s">
        <v>1332</v>
      </c>
      <c r="E365" s="244" t="s">
        <v>336</v>
      </c>
      <c r="F365" s="188">
        <v>35.55</v>
      </c>
      <c r="G365" s="186"/>
      <c r="H365" s="189">
        <f t="shared" si="23"/>
        <v>0</v>
      </c>
      <c r="I365" s="205" t="s">
        <v>1094</v>
      </c>
      <c r="J365" s="205" t="s">
        <v>1326</v>
      </c>
      <c r="K365" s="205" t="s">
        <v>95</v>
      </c>
      <c r="L365" s="201"/>
      <c r="M365" s="201"/>
      <c r="N365" s="201"/>
      <c r="O365" s="201"/>
      <c r="P365" s="201"/>
      <c r="Q365" s="201"/>
      <c r="R365" s="201"/>
      <c r="S365" s="201"/>
      <c r="T365" s="201"/>
      <c r="U365" s="201"/>
      <c r="V365" s="201"/>
      <c r="W365" s="201"/>
      <c r="X365" s="201"/>
      <c r="Y365" s="201"/>
      <c r="Z365" s="201"/>
    </row>
    <row r="366" s="133" customFormat="1" ht="27" customHeight="1" outlineLevel="3" spans="1:26">
      <c r="A366" s="242" t="s">
        <v>1333</v>
      </c>
      <c r="B366" s="243" t="s">
        <v>1334</v>
      </c>
      <c r="C366" s="186" t="s">
        <v>1324</v>
      </c>
      <c r="D366" s="186" t="s">
        <v>1335</v>
      </c>
      <c r="E366" s="244" t="s">
        <v>336</v>
      </c>
      <c r="F366" s="188">
        <v>16.99</v>
      </c>
      <c r="G366" s="186"/>
      <c r="H366" s="189">
        <f t="shared" si="23"/>
        <v>0</v>
      </c>
      <c r="I366" s="205" t="s">
        <v>1094</v>
      </c>
      <c r="J366" s="205" t="s">
        <v>1326</v>
      </c>
      <c r="K366" s="205" t="s">
        <v>95</v>
      </c>
      <c r="L366" s="201"/>
      <c r="M366" s="201"/>
      <c r="N366" s="201"/>
      <c r="O366" s="201"/>
      <c r="P366" s="201"/>
      <c r="Q366" s="201"/>
      <c r="R366" s="201"/>
      <c r="S366" s="201"/>
      <c r="T366" s="201"/>
      <c r="U366" s="201"/>
      <c r="V366" s="201"/>
      <c r="W366" s="201"/>
      <c r="X366" s="201"/>
      <c r="Y366" s="201"/>
      <c r="Z366" s="201"/>
    </row>
    <row r="367" s="133" customFormat="1" ht="27" customHeight="1" outlineLevel="3" spans="1:26">
      <c r="A367" s="242" t="s">
        <v>1336</v>
      </c>
      <c r="B367" s="243" t="s">
        <v>1337</v>
      </c>
      <c r="C367" s="186" t="s">
        <v>1324</v>
      </c>
      <c r="D367" s="186" t="s">
        <v>1338</v>
      </c>
      <c r="E367" s="244" t="s">
        <v>336</v>
      </c>
      <c r="F367" s="188">
        <v>4.96</v>
      </c>
      <c r="G367" s="186"/>
      <c r="H367" s="189">
        <f t="shared" si="23"/>
        <v>0</v>
      </c>
      <c r="I367" s="205" t="s">
        <v>1094</v>
      </c>
      <c r="J367" s="205" t="s">
        <v>1326</v>
      </c>
      <c r="K367" s="205" t="s">
        <v>95</v>
      </c>
      <c r="L367" s="201"/>
      <c r="M367" s="201"/>
      <c r="N367" s="201"/>
      <c r="O367" s="201"/>
      <c r="P367" s="201"/>
      <c r="Q367" s="201"/>
      <c r="R367" s="201"/>
      <c r="S367" s="201"/>
      <c r="T367" s="201"/>
      <c r="U367" s="201"/>
      <c r="V367" s="201"/>
      <c r="W367" s="201"/>
      <c r="X367" s="201"/>
      <c r="Y367" s="201"/>
      <c r="Z367" s="201"/>
    </row>
    <row r="368" s="133" customFormat="1" ht="27" customHeight="1" outlineLevel="3" spans="1:26">
      <c r="A368" s="242" t="s">
        <v>1339</v>
      </c>
      <c r="B368" s="243" t="s">
        <v>1340</v>
      </c>
      <c r="C368" s="186" t="s">
        <v>1324</v>
      </c>
      <c r="D368" s="186" t="s">
        <v>1341</v>
      </c>
      <c r="E368" s="244" t="s">
        <v>336</v>
      </c>
      <c r="F368" s="188">
        <v>5441.41</v>
      </c>
      <c r="G368" s="186"/>
      <c r="H368" s="189">
        <f t="shared" si="23"/>
        <v>0</v>
      </c>
      <c r="I368" s="205" t="s">
        <v>1094</v>
      </c>
      <c r="J368" s="205" t="s">
        <v>1326</v>
      </c>
      <c r="K368" s="205" t="s">
        <v>95</v>
      </c>
      <c r="L368" s="201"/>
      <c r="M368" s="201"/>
      <c r="N368" s="201"/>
      <c r="O368" s="201"/>
      <c r="P368" s="201"/>
      <c r="Q368" s="201"/>
      <c r="R368" s="201"/>
      <c r="S368" s="201"/>
      <c r="T368" s="201"/>
      <c r="U368" s="201"/>
      <c r="V368" s="201"/>
      <c r="W368" s="201"/>
      <c r="X368" s="201"/>
      <c r="Y368" s="201"/>
      <c r="Z368" s="201"/>
    </row>
    <row r="369" s="133" customFormat="1" ht="27" customHeight="1" outlineLevel="3" spans="1:26">
      <c r="A369" s="242" t="s">
        <v>1342</v>
      </c>
      <c r="B369" s="243" t="s">
        <v>1343</v>
      </c>
      <c r="C369" s="186" t="s">
        <v>1324</v>
      </c>
      <c r="D369" s="186" t="s">
        <v>1344</v>
      </c>
      <c r="E369" s="244" t="s">
        <v>336</v>
      </c>
      <c r="F369" s="188">
        <v>4638.66</v>
      </c>
      <c r="G369" s="186"/>
      <c r="H369" s="189">
        <f t="shared" si="23"/>
        <v>0</v>
      </c>
      <c r="I369" s="205" t="s">
        <v>1094</v>
      </c>
      <c r="J369" s="205" t="s">
        <v>1326</v>
      </c>
      <c r="K369" s="205" t="s">
        <v>95</v>
      </c>
      <c r="L369" s="201"/>
      <c r="M369" s="201"/>
      <c r="N369" s="201"/>
      <c r="O369" s="201"/>
      <c r="P369" s="201"/>
      <c r="Q369" s="201"/>
      <c r="R369" s="201"/>
      <c r="S369" s="201"/>
      <c r="T369" s="201"/>
      <c r="U369" s="201"/>
      <c r="V369" s="201"/>
      <c r="W369" s="201"/>
      <c r="X369" s="201"/>
      <c r="Y369" s="201"/>
      <c r="Z369" s="201"/>
    </row>
    <row r="370" s="133" customFormat="1" ht="27" customHeight="1" outlineLevel="3" spans="1:26">
      <c r="A370" s="242" t="s">
        <v>1345</v>
      </c>
      <c r="B370" s="243" t="s">
        <v>1346</v>
      </c>
      <c r="C370" s="186" t="s">
        <v>1324</v>
      </c>
      <c r="D370" s="186" t="s">
        <v>1347</v>
      </c>
      <c r="E370" s="244" t="s">
        <v>336</v>
      </c>
      <c r="F370" s="188">
        <v>330.39</v>
      </c>
      <c r="G370" s="186"/>
      <c r="H370" s="189">
        <f t="shared" si="23"/>
        <v>0</v>
      </c>
      <c r="I370" s="205" t="s">
        <v>1094</v>
      </c>
      <c r="J370" s="205" t="s">
        <v>1326</v>
      </c>
      <c r="K370" s="205" t="s">
        <v>95</v>
      </c>
      <c r="L370" s="201"/>
      <c r="M370" s="201"/>
      <c r="N370" s="201"/>
      <c r="O370" s="201"/>
      <c r="P370" s="201"/>
      <c r="Q370" s="201"/>
      <c r="R370" s="201"/>
      <c r="S370" s="201"/>
      <c r="T370" s="201"/>
      <c r="U370" s="201"/>
      <c r="V370" s="201"/>
      <c r="W370" s="201"/>
      <c r="X370" s="201"/>
      <c r="Y370" s="201"/>
      <c r="Z370" s="201"/>
    </row>
    <row r="371" s="133" customFormat="1" ht="27" customHeight="1" outlineLevel="3" spans="1:26">
      <c r="A371" s="242" t="s">
        <v>1348</v>
      </c>
      <c r="B371" s="243" t="s">
        <v>1349</v>
      </c>
      <c r="C371" s="186" t="s">
        <v>1324</v>
      </c>
      <c r="D371" s="186" t="s">
        <v>1350</v>
      </c>
      <c r="E371" s="244" t="s">
        <v>336</v>
      </c>
      <c r="F371" s="188">
        <v>65.9</v>
      </c>
      <c r="G371" s="186"/>
      <c r="H371" s="189">
        <f t="shared" si="23"/>
        <v>0</v>
      </c>
      <c r="I371" s="205" t="s">
        <v>1094</v>
      </c>
      <c r="J371" s="205" t="s">
        <v>1326</v>
      </c>
      <c r="K371" s="205" t="s">
        <v>95</v>
      </c>
      <c r="L371" s="201"/>
      <c r="M371" s="201"/>
      <c r="N371" s="201"/>
      <c r="O371" s="201"/>
      <c r="P371" s="201"/>
      <c r="Q371" s="201"/>
      <c r="R371" s="201"/>
      <c r="S371" s="201"/>
      <c r="T371" s="201"/>
      <c r="U371" s="201"/>
      <c r="V371" s="201"/>
      <c r="W371" s="201"/>
      <c r="X371" s="201"/>
      <c r="Y371" s="201"/>
      <c r="Z371" s="201"/>
    </row>
    <row r="372" s="133" customFormat="1" ht="27" customHeight="1" outlineLevel="3" spans="1:26">
      <c r="A372" s="242" t="s">
        <v>1351</v>
      </c>
      <c r="B372" s="243" t="s">
        <v>1352</v>
      </c>
      <c r="C372" s="186" t="s">
        <v>1324</v>
      </c>
      <c r="D372" s="186" t="s">
        <v>1353</v>
      </c>
      <c r="E372" s="244" t="s">
        <v>336</v>
      </c>
      <c r="F372" s="188">
        <v>120.01</v>
      </c>
      <c r="G372" s="186"/>
      <c r="H372" s="189">
        <f t="shared" si="23"/>
        <v>0</v>
      </c>
      <c r="I372" s="205" t="s">
        <v>1094</v>
      </c>
      <c r="J372" s="205" t="s">
        <v>1326</v>
      </c>
      <c r="K372" s="205" t="s">
        <v>95</v>
      </c>
      <c r="L372" s="201"/>
      <c r="M372" s="201"/>
      <c r="N372" s="201"/>
      <c r="O372" s="201"/>
      <c r="P372" s="201"/>
      <c r="Q372" s="201"/>
      <c r="R372" s="201"/>
      <c r="S372" s="201"/>
      <c r="T372" s="201"/>
      <c r="U372" s="201"/>
      <c r="V372" s="201"/>
      <c r="W372" s="201"/>
      <c r="X372" s="201"/>
      <c r="Y372" s="201"/>
      <c r="Z372" s="201"/>
    </row>
    <row r="373" s="133" customFormat="1" ht="27" customHeight="1" outlineLevel="3" spans="1:26">
      <c r="A373" s="242" t="s">
        <v>1354</v>
      </c>
      <c r="B373" s="243" t="s">
        <v>1355</v>
      </c>
      <c r="C373" s="186" t="s">
        <v>1324</v>
      </c>
      <c r="D373" s="186" t="s">
        <v>1356</v>
      </c>
      <c r="E373" s="244" t="s">
        <v>336</v>
      </c>
      <c r="F373" s="188">
        <v>9.52</v>
      </c>
      <c r="G373" s="186"/>
      <c r="H373" s="189">
        <f t="shared" si="23"/>
        <v>0</v>
      </c>
      <c r="I373" s="205" t="s">
        <v>1094</v>
      </c>
      <c r="J373" s="205" t="s">
        <v>1326</v>
      </c>
      <c r="K373" s="205" t="s">
        <v>95</v>
      </c>
      <c r="L373" s="201"/>
      <c r="M373" s="201"/>
      <c r="N373" s="201"/>
      <c r="O373" s="201"/>
      <c r="P373" s="201"/>
      <c r="Q373" s="201"/>
      <c r="R373" s="201"/>
      <c r="S373" s="201"/>
      <c r="T373" s="201"/>
      <c r="U373" s="201"/>
      <c r="V373" s="201"/>
      <c r="W373" s="201"/>
      <c r="X373" s="201"/>
      <c r="Y373" s="201"/>
      <c r="Z373" s="201"/>
    </row>
    <row r="374" s="133" customFormat="1" ht="27" customHeight="1" outlineLevel="3" spans="1:26">
      <c r="A374" s="242" t="s">
        <v>1357</v>
      </c>
      <c r="B374" s="243" t="s">
        <v>1358</v>
      </c>
      <c r="C374" s="186" t="s">
        <v>1324</v>
      </c>
      <c r="D374" s="186" t="s">
        <v>1359</v>
      </c>
      <c r="E374" s="244" t="s">
        <v>336</v>
      </c>
      <c r="F374" s="188">
        <v>42.79</v>
      </c>
      <c r="G374" s="186"/>
      <c r="H374" s="189">
        <f t="shared" ref="H374:H387" si="24">ROUND(F374*G374,0)</f>
        <v>0</v>
      </c>
      <c r="I374" s="205" t="s">
        <v>1094</v>
      </c>
      <c r="J374" s="205" t="s">
        <v>1326</v>
      </c>
      <c r="K374" s="205" t="s">
        <v>95</v>
      </c>
      <c r="L374" s="201"/>
      <c r="M374" s="201"/>
      <c r="N374" s="201"/>
      <c r="O374" s="201"/>
      <c r="P374" s="201"/>
      <c r="Q374" s="201"/>
      <c r="R374" s="201"/>
      <c r="S374" s="201"/>
      <c r="T374" s="201"/>
      <c r="U374" s="201"/>
      <c r="V374" s="201"/>
      <c r="W374" s="201"/>
      <c r="X374" s="201"/>
      <c r="Y374" s="201"/>
      <c r="Z374" s="201"/>
    </row>
    <row r="375" s="133" customFormat="1" ht="27" customHeight="1" outlineLevel="3" spans="1:26">
      <c r="A375" s="242" t="s">
        <v>1360</v>
      </c>
      <c r="B375" s="243" t="s">
        <v>1361</v>
      </c>
      <c r="C375" s="186" t="s">
        <v>1324</v>
      </c>
      <c r="D375" s="186" t="s">
        <v>1362</v>
      </c>
      <c r="E375" s="244" t="s">
        <v>336</v>
      </c>
      <c r="F375" s="188">
        <v>110.95</v>
      </c>
      <c r="G375" s="186"/>
      <c r="H375" s="189">
        <f t="shared" si="24"/>
        <v>0</v>
      </c>
      <c r="I375" s="205" t="s">
        <v>1094</v>
      </c>
      <c r="J375" s="205" t="s">
        <v>1326</v>
      </c>
      <c r="K375" s="205" t="s">
        <v>95</v>
      </c>
      <c r="L375" s="201"/>
      <c r="M375" s="201"/>
      <c r="N375" s="201"/>
      <c r="O375" s="201"/>
      <c r="P375" s="201"/>
      <c r="Q375" s="201"/>
      <c r="R375" s="201"/>
      <c r="S375" s="201"/>
      <c r="T375" s="201"/>
      <c r="U375" s="201"/>
      <c r="V375" s="201"/>
      <c r="W375" s="201"/>
      <c r="X375" s="201"/>
      <c r="Y375" s="201"/>
      <c r="Z375" s="201"/>
    </row>
    <row r="376" s="133" customFormat="1" ht="27" customHeight="1" outlineLevel="3" spans="1:26">
      <c r="A376" s="242" t="s">
        <v>1363</v>
      </c>
      <c r="B376" s="243" t="s">
        <v>1364</v>
      </c>
      <c r="C376" s="186" t="s">
        <v>1324</v>
      </c>
      <c r="D376" s="186" t="s">
        <v>1365</v>
      </c>
      <c r="E376" s="244" t="s">
        <v>336</v>
      </c>
      <c r="F376" s="188">
        <v>233.27</v>
      </c>
      <c r="G376" s="186"/>
      <c r="H376" s="189">
        <f t="shared" si="24"/>
        <v>0</v>
      </c>
      <c r="I376" s="205" t="s">
        <v>1094</v>
      </c>
      <c r="J376" s="205" t="s">
        <v>1326</v>
      </c>
      <c r="K376" s="205" t="s">
        <v>95</v>
      </c>
      <c r="L376" s="201"/>
      <c r="M376" s="201"/>
      <c r="N376" s="201"/>
      <c r="O376" s="201"/>
      <c r="P376" s="201"/>
      <c r="Q376" s="201"/>
      <c r="R376" s="201"/>
      <c r="S376" s="201"/>
      <c r="T376" s="201"/>
      <c r="U376" s="201"/>
      <c r="V376" s="201"/>
      <c r="W376" s="201"/>
      <c r="X376" s="201"/>
      <c r="Y376" s="201"/>
      <c r="Z376" s="201"/>
    </row>
    <row r="377" s="133" customFormat="1" ht="27" customHeight="1" outlineLevel="3" spans="1:26">
      <c r="A377" s="242" t="s">
        <v>1366</v>
      </c>
      <c r="B377" s="243" t="s">
        <v>1367</v>
      </c>
      <c r="C377" s="186" t="s">
        <v>1324</v>
      </c>
      <c r="D377" s="186" t="s">
        <v>1368</v>
      </c>
      <c r="E377" s="244" t="s">
        <v>336</v>
      </c>
      <c r="F377" s="188">
        <v>58.04</v>
      </c>
      <c r="G377" s="186"/>
      <c r="H377" s="189">
        <f t="shared" si="24"/>
        <v>0</v>
      </c>
      <c r="I377" s="205" t="s">
        <v>1094</v>
      </c>
      <c r="J377" s="205" t="s">
        <v>1326</v>
      </c>
      <c r="K377" s="205" t="s">
        <v>95</v>
      </c>
      <c r="L377" s="201"/>
      <c r="M377" s="201"/>
      <c r="N377" s="201"/>
      <c r="O377" s="201"/>
      <c r="P377" s="201"/>
      <c r="Q377" s="201"/>
      <c r="R377" s="201"/>
      <c r="S377" s="201"/>
      <c r="T377" s="201"/>
      <c r="U377" s="201"/>
      <c r="V377" s="201"/>
      <c r="W377" s="201"/>
      <c r="X377" s="201"/>
      <c r="Y377" s="201"/>
      <c r="Z377" s="201"/>
    </row>
    <row r="378" s="133" customFormat="1" ht="27" customHeight="1" outlineLevel="3" spans="1:26">
      <c r="A378" s="242" t="s">
        <v>1369</v>
      </c>
      <c r="B378" s="243" t="s">
        <v>1370</v>
      </c>
      <c r="C378" s="186" t="s">
        <v>1371</v>
      </c>
      <c r="D378" s="186" t="s">
        <v>1372</v>
      </c>
      <c r="E378" s="244" t="s">
        <v>336</v>
      </c>
      <c r="F378" s="188">
        <v>2500</v>
      </c>
      <c r="G378" s="186"/>
      <c r="H378" s="189">
        <f t="shared" si="24"/>
        <v>0</v>
      </c>
      <c r="I378" s="205" t="s">
        <v>1094</v>
      </c>
      <c r="J378" s="205" t="s">
        <v>1373</v>
      </c>
      <c r="K378" s="205" t="s">
        <v>95</v>
      </c>
      <c r="L378" s="201"/>
      <c r="M378" s="201"/>
      <c r="N378" s="201"/>
      <c r="O378" s="201"/>
      <c r="P378" s="201"/>
      <c r="Q378" s="201"/>
      <c r="R378" s="201"/>
      <c r="S378" s="201"/>
      <c r="T378" s="201"/>
      <c r="U378" s="201"/>
      <c r="V378" s="201"/>
      <c r="W378" s="201"/>
      <c r="X378" s="201"/>
      <c r="Y378" s="201"/>
      <c r="Z378" s="201"/>
    </row>
    <row r="379" s="133" customFormat="1" ht="27" customHeight="1" outlineLevel="3" spans="1:26">
      <c r="A379" s="242" t="s">
        <v>1374</v>
      </c>
      <c r="B379" s="243" t="s">
        <v>1375</v>
      </c>
      <c r="C379" s="186" t="s">
        <v>1376</v>
      </c>
      <c r="D379" s="186" t="s">
        <v>1377</v>
      </c>
      <c r="E379" s="244" t="s">
        <v>1115</v>
      </c>
      <c r="F379" s="188">
        <v>1000</v>
      </c>
      <c r="G379" s="186"/>
      <c r="H379" s="189">
        <f t="shared" si="24"/>
        <v>0</v>
      </c>
      <c r="I379" s="205" t="s">
        <v>1116</v>
      </c>
      <c r="J379" s="204" t="s">
        <v>1378</v>
      </c>
      <c r="K379" s="205" t="s">
        <v>95</v>
      </c>
      <c r="L379" s="201"/>
      <c r="M379" s="201"/>
      <c r="N379" s="201"/>
      <c r="O379" s="201"/>
      <c r="P379" s="201"/>
      <c r="Q379" s="201"/>
      <c r="R379" s="201"/>
      <c r="S379" s="201"/>
      <c r="T379" s="201"/>
      <c r="U379" s="201"/>
      <c r="V379" s="201"/>
      <c r="W379" s="201"/>
      <c r="X379" s="201"/>
      <c r="Y379" s="201"/>
      <c r="Z379" s="201"/>
    </row>
    <row r="380" s="133" customFormat="1" ht="27" customHeight="1" outlineLevel="3" spans="1:26">
      <c r="A380" s="242" t="s">
        <v>1379</v>
      </c>
      <c r="B380" s="243" t="s">
        <v>1380</v>
      </c>
      <c r="C380" s="186" t="s">
        <v>1381</v>
      </c>
      <c r="D380" s="186" t="s">
        <v>1382</v>
      </c>
      <c r="E380" s="244" t="s">
        <v>502</v>
      </c>
      <c r="F380" s="188">
        <v>2</v>
      </c>
      <c r="G380" s="186"/>
      <c r="H380" s="189">
        <f t="shared" si="24"/>
        <v>0</v>
      </c>
      <c r="I380" s="204" t="s">
        <v>1055</v>
      </c>
      <c r="J380" s="204" t="s">
        <v>1383</v>
      </c>
      <c r="K380" s="205" t="s">
        <v>95</v>
      </c>
      <c r="L380" s="201"/>
      <c r="M380" s="201"/>
      <c r="N380" s="201"/>
      <c r="O380" s="201"/>
      <c r="P380" s="201"/>
      <c r="Q380" s="201"/>
      <c r="R380" s="201"/>
      <c r="S380" s="201"/>
      <c r="T380" s="201"/>
      <c r="U380" s="201"/>
      <c r="V380" s="201"/>
      <c r="W380" s="201"/>
      <c r="X380" s="201"/>
      <c r="Y380" s="201"/>
      <c r="Z380" s="201"/>
    </row>
    <row r="381" s="133" customFormat="1" ht="27" customHeight="1" outlineLevel="3" spans="1:26">
      <c r="A381" s="242" t="s">
        <v>1384</v>
      </c>
      <c r="B381" s="243" t="s">
        <v>1385</v>
      </c>
      <c r="C381" s="186" t="s">
        <v>1386</v>
      </c>
      <c r="D381" s="186" t="s">
        <v>1387</v>
      </c>
      <c r="E381" s="244" t="s">
        <v>502</v>
      </c>
      <c r="F381" s="188">
        <v>41</v>
      </c>
      <c r="G381" s="186"/>
      <c r="H381" s="189">
        <f t="shared" si="24"/>
        <v>0</v>
      </c>
      <c r="I381" s="204" t="s">
        <v>1055</v>
      </c>
      <c r="J381" s="204" t="s">
        <v>1383</v>
      </c>
      <c r="K381" s="205" t="s">
        <v>95</v>
      </c>
      <c r="L381" s="201"/>
      <c r="M381" s="201"/>
      <c r="N381" s="201"/>
      <c r="O381" s="201"/>
      <c r="P381" s="201"/>
      <c r="Q381" s="201"/>
      <c r="R381" s="201"/>
      <c r="S381" s="201"/>
      <c r="T381" s="201"/>
      <c r="U381" s="201"/>
      <c r="V381" s="201"/>
      <c r="W381" s="201"/>
      <c r="X381" s="201"/>
      <c r="Y381" s="201"/>
      <c r="Z381" s="201"/>
    </row>
    <row r="382" s="133" customFormat="1" ht="27" customHeight="1" outlineLevel="3" spans="1:26">
      <c r="A382" s="242" t="s">
        <v>1388</v>
      </c>
      <c r="B382" s="243" t="s">
        <v>1389</v>
      </c>
      <c r="C382" s="186" t="s">
        <v>1386</v>
      </c>
      <c r="D382" s="186" t="s">
        <v>1390</v>
      </c>
      <c r="E382" s="244" t="s">
        <v>502</v>
      </c>
      <c r="F382" s="188">
        <v>19</v>
      </c>
      <c r="G382" s="186"/>
      <c r="H382" s="189">
        <f t="shared" si="24"/>
        <v>0</v>
      </c>
      <c r="I382" s="204" t="s">
        <v>1055</v>
      </c>
      <c r="J382" s="204" t="s">
        <v>1383</v>
      </c>
      <c r="K382" s="205" t="s">
        <v>95</v>
      </c>
      <c r="L382" s="201"/>
      <c r="M382" s="201"/>
      <c r="N382" s="201"/>
      <c r="O382" s="201"/>
      <c r="P382" s="201"/>
      <c r="Q382" s="201"/>
      <c r="R382" s="201"/>
      <c r="S382" s="201"/>
      <c r="T382" s="201"/>
      <c r="U382" s="201"/>
      <c r="V382" s="201"/>
      <c r="W382" s="201"/>
      <c r="X382" s="201"/>
      <c r="Y382" s="201"/>
      <c r="Z382" s="201"/>
    </row>
    <row r="383" s="133" customFormat="1" ht="27" customHeight="1" outlineLevel="3" spans="1:26">
      <c r="A383" s="242" t="s">
        <v>1391</v>
      </c>
      <c r="B383" s="243" t="s">
        <v>1392</v>
      </c>
      <c r="C383" s="186" t="s">
        <v>1386</v>
      </c>
      <c r="D383" s="186" t="s">
        <v>1393</v>
      </c>
      <c r="E383" s="244" t="s">
        <v>502</v>
      </c>
      <c r="F383" s="188">
        <v>10</v>
      </c>
      <c r="G383" s="186"/>
      <c r="H383" s="189">
        <f t="shared" si="24"/>
        <v>0</v>
      </c>
      <c r="I383" s="204" t="s">
        <v>1055</v>
      </c>
      <c r="J383" s="204" t="s">
        <v>1383</v>
      </c>
      <c r="K383" s="205" t="s">
        <v>95</v>
      </c>
      <c r="L383" s="201"/>
      <c r="M383" s="201"/>
      <c r="N383" s="201"/>
      <c r="O383" s="201"/>
      <c r="P383" s="201"/>
      <c r="Q383" s="201"/>
      <c r="R383" s="201"/>
      <c r="S383" s="201"/>
      <c r="T383" s="201"/>
      <c r="U383" s="201"/>
      <c r="V383" s="201"/>
      <c r="W383" s="201"/>
      <c r="X383" s="201"/>
      <c r="Y383" s="201"/>
      <c r="Z383" s="201"/>
    </row>
    <row r="384" s="133" customFormat="1" ht="27" customHeight="1" outlineLevel="3" spans="1:26">
      <c r="A384" s="242" t="s">
        <v>1394</v>
      </c>
      <c r="B384" s="243" t="s">
        <v>1395</v>
      </c>
      <c r="C384" s="186" t="s">
        <v>1386</v>
      </c>
      <c r="D384" s="186" t="s">
        <v>1396</v>
      </c>
      <c r="E384" s="244" t="s">
        <v>502</v>
      </c>
      <c r="F384" s="188">
        <v>11</v>
      </c>
      <c r="G384" s="186"/>
      <c r="H384" s="189">
        <f t="shared" si="24"/>
        <v>0</v>
      </c>
      <c r="I384" s="204" t="s">
        <v>1055</v>
      </c>
      <c r="J384" s="204" t="s">
        <v>1383</v>
      </c>
      <c r="K384" s="205" t="s">
        <v>95</v>
      </c>
      <c r="L384" s="201"/>
      <c r="M384" s="201"/>
      <c r="N384" s="201"/>
      <c r="O384" s="201"/>
      <c r="P384" s="201"/>
      <c r="Q384" s="201"/>
      <c r="R384" s="201"/>
      <c r="S384" s="201"/>
      <c r="T384" s="201"/>
      <c r="U384" s="201"/>
      <c r="V384" s="201"/>
      <c r="W384" s="201"/>
      <c r="X384" s="201"/>
      <c r="Y384" s="201"/>
      <c r="Z384" s="201"/>
    </row>
    <row r="385" s="133" customFormat="1" ht="27" customHeight="1" outlineLevel="3" spans="1:26">
      <c r="A385" s="242" t="s">
        <v>1397</v>
      </c>
      <c r="B385" s="243" t="s">
        <v>1398</v>
      </c>
      <c r="C385" s="186" t="s">
        <v>1386</v>
      </c>
      <c r="D385" s="186" t="s">
        <v>1399</v>
      </c>
      <c r="E385" s="244" t="s">
        <v>502</v>
      </c>
      <c r="F385" s="188">
        <v>10</v>
      </c>
      <c r="G385" s="186"/>
      <c r="H385" s="189">
        <f t="shared" si="24"/>
        <v>0</v>
      </c>
      <c r="I385" s="204" t="s">
        <v>1055</v>
      </c>
      <c r="J385" s="204" t="s">
        <v>1383</v>
      </c>
      <c r="K385" s="205" t="s">
        <v>95</v>
      </c>
      <c r="L385" s="201"/>
      <c r="M385" s="201"/>
      <c r="N385" s="201"/>
      <c r="O385" s="201"/>
      <c r="P385" s="201"/>
      <c r="Q385" s="201"/>
      <c r="R385" s="201"/>
      <c r="S385" s="201"/>
      <c r="T385" s="201"/>
      <c r="U385" s="201"/>
      <c r="V385" s="201"/>
      <c r="W385" s="201"/>
      <c r="X385" s="201"/>
      <c r="Y385" s="201"/>
      <c r="Z385" s="201"/>
    </row>
    <row r="386" s="133" customFormat="1" ht="27" customHeight="1" outlineLevel="3" spans="1:26">
      <c r="A386" s="242" t="s">
        <v>1400</v>
      </c>
      <c r="B386" s="243" t="s">
        <v>1401</v>
      </c>
      <c r="C386" s="186" t="s">
        <v>1402</v>
      </c>
      <c r="D386" s="186" t="s">
        <v>1403</v>
      </c>
      <c r="E386" s="244" t="s">
        <v>1404</v>
      </c>
      <c r="F386" s="188">
        <v>57</v>
      </c>
      <c r="G386" s="186"/>
      <c r="H386" s="189">
        <f t="shared" si="24"/>
        <v>0</v>
      </c>
      <c r="I386" s="205" t="s">
        <v>1405</v>
      </c>
      <c r="J386" s="205" t="s">
        <v>1406</v>
      </c>
      <c r="K386" s="205" t="s">
        <v>95</v>
      </c>
      <c r="L386" s="201"/>
      <c r="M386" s="201"/>
      <c r="N386" s="201"/>
      <c r="O386" s="201"/>
      <c r="P386" s="201"/>
      <c r="Q386" s="201"/>
      <c r="R386" s="201"/>
      <c r="S386" s="201"/>
      <c r="T386" s="201"/>
      <c r="U386" s="201"/>
      <c r="V386" s="201"/>
      <c r="W386" s="201"/>
      <c r="X386" s="201"/>
      <c r="Y386" s="201"/>
      <c r="Z386" s="201"/>
    </row>
    <row r="387" s="133" customFormat="1" ht="27" customHeight="1" outlineLevel="3" spans="1:26">
      <c r="A387" s="242" t="s">
        <v>1407</v>
      </c>
      <c r="B387" s="243" t="s">
        <v>1408</v>
      </c>
      <c r="C387" s="186" t="s">
        <v>1409</v>
      </c>
      <c r="D387" s="186" t="s">
        <v>1410</v>
      </c>
      <c r="E387" s="244" t="s">
        <v>1404</v>
      </c>
      <c r="F387" s="188">
        <v>22</v>
      </c>
      <c r="G387" s="186"/>
      <c r="H387" s="189">
        <f t="shared" si="24"/>
        <v>0</v>
      </c>
      <c r="I387" s="205" t="s">
        <v>1405</v>
      </c>
      <c r="J387" s="205" t="s">
        <v>1411</v>
      </c>
      <c r="K387" s="205" t="s">
        <v>95</v>
      </c>
      <c r="L387" s="201"/>
      <c r="M387" s="201"/>
      <c r="N387" s="201"/>
      <c r="O387" s="201"/>
      <c r="P387" s="201"/>
      <c r="Q387" s="201"/>
      <c r="R387" s="201"/>
      <c r="S387" s="201"/>
      <c r="T387" s="201"/>
      <c r="U387" s="201"/>
      <c r="V387" s="201"/>
      <c r="W387" s="201"/>
      <c r="X387" s="201"/>
      <c r="Y387" s="201"/>
      <c r="Z387" s="201"/>
    </row>
    <row r="388" s="133" customFormat="1" ht="27" customHeight="1" outlineLevel="2" spans="1:26">
      <c r="A388" s="237" t="s">
        <v>1412</v>
      </c>
      <c r="B388" s="253"/>
      <c r="C388" s="181" t="s">
        <v>1413</v>
      </c>
      <c r="D388" s="181"/>
      <c r="E388" s="181"/>
      <c r="F388" s="182"/>
      <c r="G388" s="193"/>
      <c r="H388" s="184">
        <f>SUM(H389:H400)</f>
        <v>0</v>
      </c>
      <c r="I388" s="204"/>
      <c r="J388" s="204"/>
      <c r="K388" s="205"/>
      <c r="L388" s="201"/>
      <c r="M388" s="201"/>
      <c r="N388" s="201"/>
      <c r="O388" s="201"/>
      <c r="P388" s="201"/>
      <c r="Q388" s="201"/>
      <c r="R388" s="201"/>
      <c r="S388" s="201"/>
      <c r="T388" s="201"/>
      <c r="U388" s="201"/>
      <c r="V388" s="201"/>
      <c r="W388" s="201"/>
      <c r="X388" s="201"/>
      <c r="Y388" s="201"/>
      <c r="Z388" s="201"/>
    </row>
    <row r="389" s="133" customFormat="1" ht="27" customHeight="1" outlineLevel="3" spans="1:26">
      <c r="A389" s="242" t="s">
        <v>1414</v>
      </c>
      <c r="B389" s="243" t="s">
        <v>1415</v>
      </c>
      <c r="C389" s="186" t="s">
        <v>1416</v>
      </c>
      <c r="D389" s="186" t="s">
        <v>1417</v>
      </c>
      <c r="E389" s="244" t="s">
        <v>1418</v>
      </c>
      <c r="F389" s="188">
        <v>17</v>
      </c>
      <c r="G389" s="186"/>
      <c r="H389" s="189">
        <f t="shared" ref="H389:H400" si="25">ROUND(F389*G389,0)</f>
        <v>0</v>
      </c>
      <c r="I389" s="205" t="s">
        <v>1419</v>
      </c>
      <c r="J389" s="205" t="s">
        <v>1420</v>
      </c>
      <c r="K389" s="205" t="s">
        <v>95</v>
      </c>
      <c r="L389" s="201"/>
      <c r="M389" s="201"/>
      <c r="N389" s="201"/>
      <c r="O389" s="201"/>
      <c r="P389" s="201"/>
      <c r="Q389" s="201"/>
      <c r="R389" s="201"/>
      <c r="S389" s="201"/>
      <c r="T389" s="201"/>
      <c r="U389" s="201"/>
      <c r="V389" s="201"/>
      <c r="W389" s="201"/>
      <c r="X389" s="201"/>
      <c r="Y389" s="201"/>
      <c r="Z389" s="201"/>
    </row>
    <row r="390" s="133" customFormat="1" ht="27" customHeight="1" outlineLevel="3" spans="1:26">
      <c r="A390" s="242" t="s">
        <v>1421</v>
      </c>
      <c r="B390" s="243" t="s">
        <v>1422</v>
      </c>
      <c r="C390" s="186" t="s">
        <v>1423</v>
      </c>
      <c r="D390" s="186" t="s">
        <v>1424</v>
      </c>
      <c r="E390" s="244" t="s">
        <v>336</v>
      </c>
      <c r="F390" s="188">
        <v>598.7</v>
      </c>
      <c r="G390" s="186"/>
      <c r="H390" s="189">
        <f t="shared" si="25"/>
        <v>0</v>
      </c>
      <c r="I390" s="205" t="s">
        <v>1094</v>
      </c>
      <c r="J390" s="205" t="s">
        <v>1425</v>
      </c>
      <c r="K390" s="205" t="s">
        <v>95</v>
      </c>
      <c r="L390" s="201"/>
      <c r="M390" s="201"/>
      <c r="N390" s="201"/>
      <c r="O390" s="201"/>
      <c r="P390" s="201"/>
      <c r="Q390" s="201"/>
      <c r="R390" s="201"/>
      <c r="S390" s="201"/>
      <c r="T390" s="201"/>
      <c r="U390" s="201"/>
      <c r="V390" s="201"/>
      <c r="W390" s="201"/>
      <c r="X390" s="201"/>
      <c r="Y390" s="201"/>
      <c r="Z390" s="201"/>
    </row>
    <row r="391" s="133" customFormat="1" ht="27" customHeight="1" outlineLevel="3" spans="1:26">
      <c r="A391" s="242" t="s">
        <v>1426</v>
      </c>
      <c r="B391" s="243" t="s">
        <v>1427</v>
      </c>
      <c r="C391" s="186" t="s">
        <v>1423</v>
      </c>
      <c r="D391" s="186" t="s">
        <v>1428</v>
      </c>
      <c r="E391" s="244" t="s">
        <v>336</v>
      </c>
      <c r="F391" s="188">
        <v>633.14</v>
      </c>
      <c r="G391" s="186"/>
      <c r="H391" s="189">
        <f t="shared" si="25"/>
        <v>0</v>
      </c>
      <c r="I391" s="205" t="s">
        <v>1094</v>
      </c>
      <c r="J391" s="205" t="s">
        <v>1425</v>
      </c>
      <c r="K391" s="205" t="s">
        <v>95</v>
      </c>
      <c r="L391" s="201"/>
      <c r="M391" s="201"/>
      <c r="N391" s="201"/>
      <c r="O391" s="201"/>
      <c r="P391" s="201"/>
      <c r="Q391" s="201"/>
      <c r="R391" s="201"/>
      <c r="S391" s="201"/>
      <c r="T391" s="201"/>
      <c r="U391" s="201"/>
      <c r="V391" s="201"/>
      <c r="W391" s="201"/>
      <c r="X391" s="201"/>
      <c r="Y391" s="201"/>
      <c r="Z391" s="201"/>
    </row>
    <row r="392" s="133" customFormat="1" ht="27" customHeight="1" outlineLevel="3" spans="1:26">
      <c r="A392" s="242" t="s">
        <v>1429</v>
      </c>
      <c r="B392" s="243" t="s">
        <v>1430</v>
      </c>
      <c r="C392" s="186" t="s">
        <v>1431</v>
      </c>
      <c r="D392" s="186" t="s">
        <v>1432</v>
      </c>
      <c r="E392" s="244" t="s">
        <v>726</v>
      </c>
      <c r="F392" s="188">
        <v>15</v>
      </c>
      <c r="G392" s="186"/>
      <c r="H392" s="189">
        <f t="shared" si="25"/>
        <v>0</v>
      </c>
      <c r="I392" s="205" t="s">
        <v>727</v>
      </c>
      <c r="J392" s="205" t="s">
        <v>1433</v>
      </c>
      <c r="K392" s="205" t="s">
        <v>95</v>
      </c>
      <c r="L392" s="201"/>
      <c r="M392" s="201"/>
      <c r="N392" s="201"/>
      <c r="O392" s="201"/>
      <c r="P392" s="201"/>
      <c r="Q392" s="201"/>
      <c r="R392" s="201"/>
      <c r="S392" s="201"/>
      <c r="T392" s="201"/>
      <c r="U392" s="201"/>
      <c r="V392" s="201"/>
      <c r="W392" s="201"/>
      <c r="X392" s="201"/>
      <c r="Y392" s="201"/>
      <c r="Z392" s="201"/>
    </row>
    <row r="393" s="133" customFormat="1" ht="27" customHeight="1" outlineLevel="3" spans="1:26">
      <c r="A393" s="242" t="s">
        <v>1434</v>
      </c>
      <c r="B393" s="243" t="s">
        <v>1435</v>
      </c>
      <c r="C393" s="186" t="s">
        <v>1436</v>
      </c>
      <c r="D393" s="186" t="s">
        <v>1437</v>
      </c>
      <c r="E393" s="244" t="s">
        <v>726</v>
      </c>
      <c r="F393" s="188">
        <v>2</v>
      </c>
      <c r="G393" s="186"/>
      <c r="H393" s="189">
        <f t="shared" si="25"/>
        <v>0</v>
      </c>
      <c r="I393" s="205" t="s">
        <v>727</v>
      </c>
      <c r="J393" s="205" t="s">
        <v>1433</v>
      </c>
      <c r="K393" s="205" t="s">
        <v>95</v>
      </c>
      <c r="L393" s="201"/>
      <c r="M393" s="201"/>
      <c r="N393" s="201"/>
      <c r="O393" s="201"/>
      <c r="P393" s="201"/>
      <c r="Q393" s="201"/>
      <c r="R393" s="201"/>
      <c r="S393" s="201"/>
      <c r="T393" s="201"/>
      <c r="U393" s="201"/>
      <c r="V393" s="201"/>
      <c r="W393" s="201"/>
      <c r="X393" s="201"/>
      <c r="Y393" s="201"/>
      <c r="Z393" s="201"/>
    </row>
    <row r="394" s="133" customFormat="1" ht="27" customHeight="1" outlineLevel="3" spans="1:26">
      <c r="A394" s="242" t="s">
        <v>1438</v>
      </c>
      <c r="B394" s="243" t="s">
        <v>1439</v>
      </c>
      <c r="C394" s="186" t="s">
        <v>1440</v>
      </c>
      <c r="D394" s="186" t="s">
        <v>1441</v>
      </c>
      <c r="E394" s="244" t="s">
        <v>336</v>
      </c>
      <c r="F394" s="188">
        <v>100.26</v>
      </c>
      <c r="G394" s="186"/>
      <c r="H394" s="189">
        <f t="shared" si="25"/>
        <v>0</v>
      </c>
      <c r="I394" s="205" t="s">
        <v>1094</v>
      </c>
      <c r="J394" s="205" t="s">
        <v>1442</v>
      </c>
      <c r="K394" s="205" t="s">
        <v>95</v>
      </c>
      <c r="L394" s="201"/>
      <c r="M394" s="201"/>
      <c r="N394" s="201"/>
      <c r="O394" s="201"/>
      <c r="P394" s="201"/>
      <c r="Q394" s="201"/>
      <c r="R394" s="201"/>
      <c r="S394" s="201"/>
      <c r="T394" s="201"/>
      <c r="U394" s="201"/>
      <c r="V394" s="201"/>
      <c r="W394" s="201"/>
      <c r="X394" s="201"/>
      <c r="Y394" s="201"/>
      <c r="Z394" s="201"/>
    </row>
    <row r="395" s="133" customFormat="1" ht="27" customHeight="1" outlineLevel="3" spans="1:26">
      <c r="A395" s="242" t="s">
        <v>1443</v>
      </c>
      <c r="B395" s="243" t="s">
        <v>1444</v>
      </c>
      <c r="C395" s="186" t="s">
        <v>1440</v>
      </c>
      <c r="D395" s="186" t="s">
        <v>1445</v>
      </c>
      <c r="E395" s="244" t="s">
        <v>336</v>
      </c>
      <c r="F395" s="188">
        <v>104.32</v>
      </c>
      <c r="G395" s="186"/>
      <c r="H395" s="189">
        <f t="shared" si="25"/>
        <v>0</v>
      </c>
      <c r="I395" s="205" t="s">
        <v>1094</v>
      </c>
      <c r="J395" s="205" t="s">
        <v>1442</v>
      </c>
      <c r="K395" s="205" t="s">
        <v>95</v>
      </c>
      <c r="L395" s="201"/>
      <c r="M395" s="201"/>
      <c r="N395" s="201"/>
      <c r="O395" s="201"/>
      <c r="P395" s="201"/>
      <c r="Q395" s="201"/>
      <c r="R395" s="201"/>
      <c r="S395" s="201"/>
      <c r="T395" s="201"/>
      <c r="U395" s="201"/>
      <c r="V395" s="201"/>
      <c r="W395" s="201"/>
      <c r="X395" s="201"/>
      <c r="Y395" s="201"/>
      <c r="Z395" s="201"/>
    </row>
    <row r="396" s="133" customFormat="1" ht="27" customHeight="1" outlineLevel="3" spans="1:26">
      <c r="A396" s="242" t="s">
        <v>1446</v>
      </c>
      <c r="B396" s="243" t="s">
        <v>1447</v>
      </c>
      <c r="C396" s="186" t="s">
        <v>1440</v>
      </c>
      <c r="D396" s="186" t="s">
        <v>1448</v>
      </c>
      <c r="E396" s="244" t="s">
        <v>336</v>
      </c>
      <c r="F396" s="188">
        <v>2084.65</v>
      </c>
      <c r="G396" s="186"/>
      <c r="H396" s="189">
        <f t="shared" si="25"/>
        <v>0</v>
      </c>
      <c r="I396" s="205" t="s">
        <v>1094</v>
      </c>
      <c r="J396" s="205" t="s">
        <v>1442</v>
      </c>
      <c r="K396" s="205" t="s">
        <v>95</v>
      </c>
      <c r="L396" s="201"/>
      <c r="M396" s="201"/>
      <c r="N396" s="201"/>
      <c r="O396" s="201"/>
      <c r="P396" s="201"/>
      <c r="Q396" s="201"/>
      <c r="R396" s="201"/>
      <c r="S396" s="201"/>
      <c r="T396" s="201"/>
      <c r="U396" s="201"/>
      <c r="V396" s="201"/>
      <c r="W396" s="201"/>
      <c r="X396" s="201"/>
      <c r="Y396" s="201"/>
      <c r="Z396" s="201"/>
    </row>
    <row r="397" s="133" customFormat="1" ht="27" customHeight="1" outlineLevel="3" spans="1:26">
      <c r="A397" s="242" t="s">
        <v>1449</v>
      </c>
      <c r="B397" s="243" t="s">
        <v>1450</v>
      </c>
      <c r="C397" s="186" t="s">
        <v>1440</v>
      </c>
      <c r="D397" s="186" t="s">
        <v>1451</v>
      </c>
      <c r="E397" s="244" t="s">
        <v>336</v>
      </c>
      <c r="F397" s="188">
        <v>1171.05</v>
      </c>
      <c r="G397" s="186"/>
      <c r="H397" s="189">
        <f t="shared" si="25"/>
        <v>0</v>
      </c>
      <c r="I397" s="205" t="s">
        <v>1094</v>
      </c>
      <c r="J397" s="205" t="s">
        <v>1442</v>
      </c>
      <c r="K397" s="205" t="s">
        <v>95</v>
      </c>
      <c r="L397" s="201"/>
      <c r="M397" s="201"/>
      <c r="N397" s="201"/>
      <c r="O397" s="201"/>
      <c r="P397" s="201"/>
      <c r="Q397" s="201"/>
      <c r="R397" s="201"/>
      <c r="S397" s="201"/>
      <c r="T397" s="201"/>
      <c r="U397" s="201"/>
      <c r="V397" s="201"/>
      <c r="W397" s="201"/>
      <c r="X397" s="201"/>
      <c r="Y397" s="201"/>
      <c r="Z397" s="201"/>
    </row>
    <row r="398" s="133" customFormat="1" ht="27" customHeight="1" outlineLevel="3" spans="1:26">
      <c r="A398" s="242" t="s">
        <v>1452</v>
      </c>
      <c r="B398" s="243" t="s">
        <v>1453</v>
      </c>
      <c r="C398" s="186" t="s">
        <v>1454</v>
      </c>
      <c r="D398" s="186" t="s">
        <v>1455</v>
      </c>
      <c r="E398" s="244" t="s">
        <v>1418</v>
      </c>
      <c r="F398" s="188">
        <v>8</v>
      </c>
      <c r="G398" s="186"/>
      <c r="H398" s="189">
        <f t="shared" si="25"/>
        <v>0</v>
      </c>
      <c r="I398" s="205" t="s">
        <v>1419</v>
      </c>
      <c r="J398" s="205" t="s">
        <v>1456</v>
      </c>
      <c r="K398" s="205" t="s">
        <v>95</v>
      </c>
      <c r="L398" s="201"/>
      <c r="M398" s="201"/>
      <c r="N398" s="201"/>
      <c r="O398" s="201"/>
      <c r="P398" s="201"/>
      <c r="Q398" s="201"/>
      <c r="R398" s="201"/>
      <c r="S398" s="201"/>
      <c r="T398" s="201"/>
      <c r="U398" s="201"/>
      <c r="V398" s="201"/>
      <c r="W398" s="201"/>
      <c r="X398" s="201"/>
      <c r="Y398" s="201"/>
      <c r="Z398" s="201"/>
    </row>
    <row r="399" s="133" customFormat="1" ht="27" customHeight="1" outlineLevel="3" spans="1:26">
      <c r="A399" s="242" t="s">
        <v>1457</v>
      </c>
      <c r="B399" s="243" t="s">
        <v>1458</v>
      </c>
      <c r="C399" s="186" t="s">
        <v>1459</v>
      </c>
      <c r="D399" s="186" t="s">
        <v>1460</v>
      </c>
      <c r="E399" s="244" t="s">
        <v>336</v>
      </c>
      <c r="F399" s="188">
        <v>425.57</v>
      </c>
      <c r="G399" s="186"/>
      <c r="H399" s="189">
        <f t="shared" si="25"/>
        <v>0</v>
      </c>
      <c r="I399" s="205" t="s">
        <v>1094</v>
      </c>
      <c r="J399" s="205" t="s">
        <v>1461</v>
      </c>
      <c r="K399" s="205" t="s">
        <v>95</v>
      </c>
      <c r="L399" s="201"/>
      <c r="M399" s="201"/>
      <c r="N399" s="201"/>
      <c r="O399" s="201"/>
      <c r="P399" s="201"/>
      <c r="Q399" s="201"/>
      <c r="R399" s="201"/>
      <c r="S399" s="201"/>
      <c r="T399" s="201"/>
      <c r="U399" s="201"/>
      <c r="V399" s="201"/>
      <c r="W399" s="201"/>
      <c r="X399" s="201"/>
      <c r="Y399" s="201"/>
      <c r="Z399" s="201"/>
    </row>
    <row r="400" s="133" customFormat="1" ht="27" customHeight="1" outlineLevel="3" spans="1:26">
      <c r="A400" s="242" t="s">
        <v>1462</v>
      </c>
      <c r="B400" s="243" t="s">
        <v>1463</v>
      </c>
      <c r="C400" s="186" t="s">
        <v>1464</v>
      </c>
      <c r="D400" s="186" t="s">
        <v>1465</v>
      </c>
      <c r="E400" s="244" t="s">
        <v>1404</v>
      </c>
      <c r="F400" s="188">
        <v>1</v>
      </c>
      <c r="G400" s="186"/>
      <c r="H400" s="189">
        <f t="shared" si="25"/>
        <v>0</v>
      </c>
      <c r="I400" s="205" t="s">
        <v>1405</v>
      </c>
      <c r="J400" s="205" t="s">
        <v>1466</v>
      </c>
      <c r="K400" s="205" t="s">
        <v>95</v>
      </c>
      <c r="L400" s="201"/>
      <c r="M400" s="201"/>
      <c r="N400" s="201"/>
      <c r="O400" s="201"/>
      <c r="P400" s="201"/>
      <c r="Q400" s="201"/>
      <c r="R400" s="201"/>
      <c r="S400" s="201"/>
      <c r="T400" s="201"/>
      <c r="U400" s="201"/>
      <c r="V400" s="201"/>
      <c r="W400" s="201"/>
      <c r="X400" s="201"/>
      <c r="Y400" s="201"/>
      <c r="Z400" s="201"/>
    </row>
    <row r="401" s="133" customFormat="1" ht="27" customHeight="1" outlineLevel="2" collapsed="1" spans="1:26">
      <c r="A401" s="237" t="s">
        <v>1467</v>
      </c>
      <c r="B401" s="254"/>
      <c r="C401" s="239" t="s">
        <v>1468</v>
      </c>
      <c r="D401" s="239"/>
      <c r="E401" s="239"/>
      <c r="F401" s="240"/>
      <c r="G401" s="241"/>
      <c r="H401" s="228">
        <f>H402+H418+H421</f>
        <v>0</v>
      </c>
      <c r="I401" s="200"/>
      <c r="J401" s="200"/>
      <c r="K401" s="163"/>
      <c r="L401" s="202"/>
      <c r="M401" s="202"/>
      <c r="N401" s="202"/>
      <c r="O401" s="202"/>
      <c r="P401" s="202"/>
      <c r="Q401" s="202"/>
      <c r="R401" s="202"/>
      <c r="S401" s="202"/>
      <c r="T401" s="202"/>
      <c r="U401" s="202"/>
      <c r="V401" s="202"/>
      <c r="W401" s="202"/>
      <c r="X401" s="202"/>
      <c r="Y401" s="202"/>
      <c r="Z401" s="202"/>
    </row>
    <row r="402" s="133" customFormat="1" ht="27" customHeight="1" outlineLevel="2" spans="1:26">
      <c r="A402" s="237" t="s">
        <v>1469</v>
      </c>
      <c r="B402" s="253"/>
      <c r="C402" s="181" t="s">
        <v>1470</v>
      </c>
      <c r="D402" s="181"/>
      <c r="E402" s="181"/>
      <c r="F402" s="182"/>
      <c r="G402" s="183"/>
      <c r="H402" s="184">
        <f>SUM(H403:H417)</f>
        <v>0</v>
      </c>
      <c r="I402" s="204"/>
      <c r="J402" s="204"/>
      <c r="K402" s="205"/>
      <c r="L402" s="201"/>
      <c r="M402" s="201"/>
      <c r="N402" s="201"/>
      <c r="O402" s="201"/>
      <c r="P402" s="201"/>
      <c r="Q402" s="201"/>
      <c r="R402" s="201"/>
      <c r="S402" s="201"/>
      <c r="T402" s="201"/>
      <c r="U402" s="201"/>
      <c r="V402" s="201"/>
      <c r="W402" s="201"/>
      <c r="X402" s="201"/>
      <c r="Y402" s="201"/>
      <c r="Z402" s="201"/>
    </row>
    <row r="403" s="133" customFormat="1" ht="27" customHeight="1" outlineLevel="3" spans="1:26">
      <c r="A403" s="242" t="s">
        <v>1471</v>
      </c>
      <c r="B403" s="243" t="s">
        <v>1472</v>
      </c>
      <c r="C403" s="186" t="s">
        <v>1473</v>
      </c>
      <c r="D403" s="186" t="s">
        <v>1474</v>
      </c>
      <c r="E403" s="244" t="s">
        <v>354</v>
      </c>
      <c r="F403" s="188">
        <v>36</v>
      </c>
      <c r="G403" s="186"/>
      <c r="H403" s="189">
        <f t="shared" ref="H403:H417" si="26">ROUND(F403*G403,0)</f>
        <v>0</v>
      </c>
      <c r="I403" s="205" t="s">
        <v>982</v>
      </c>
      <c r="J403" s="205" t="s">
        <v>988</v>
      </c>
      <c r="K403" s="205" t="s">
        <v>95</v>
      </c>
      <c r="L403" s="201"/>
      <c r="M403" s="201"/>
      <c r="N403" s="201"/>
      <c r="O403" s="201"/>
      <c r="P403" s="201"/>
      <c r="Q403" s="201"/>
      <c r="R403" s="201"/>
      <c r="S403" s="201"/>
      <c r="T403" s="201"/>
      <c r="U403" s="201"/>
      <c r="V403" s="201"/>
      <c r="W403" s="201"/>
      <c r="X403" s="201"/>
      <c r="Y403" s="201"/>
      <c r="Z403" s="201"/>
    </row>
    <row r="404" s="133" customFormat="1" ht="27" customHeight="1" outlineLevel="3" spans="1:26">
      <c r="A404" s="242" t="s">
        <v>1475</v>
      </c>
      <c r="B404" s="243" t="s">
        <v>1476</v>
      </c>
      <c r="C404" s="186" t="s">
        <v>1477</v>
      </c>
      <c r="D404" s="186" t="s">
        <v>1478</v>
      </c>
      <c r="E404" s="244" t="s">
        <v>354</v>
      </c>
      <c r="F404" s="188">
        <v>4</v>
      </c>
      <c r="G404" s="186"/>
      <c r="H404" s="189">
        <f t="shared" si="26"/>
        <v>0</v>
      </c>
      <c r="I404" s="205" t="s">
        <v>982</v>
      </c>
      <c r="J404" s="205" t="s">
        <v>988</v>
      </c>
      <c r="K404" s="205" t="s">
        <v>95</v>
      </c>
      <c r="L404" s="201"/>
      <c r="M404" s="201"/>
      <c r="N404" s="201"/>
      <c r="O404" s="201"/>
      <c r="P404" s="201"/>
      <c r="Q404" s="201"/>
      <c r="R404" s="201"/>
      <c r="S404" s="201"/>
      <c r="T404" s="201"/>
      <c r="U404" s="201"/>
      <c r="V404" s="201"/>
      <c r="W404" s="201"/>
      <c r="X404" s="201"/>
      <c r="Y404" s="201"/>
      <c r="Z404" s="201"/>
    </row>
    <row r="405" s="133" customFormat="1" ht="27" customHeight="1" outlineLevel="3" spans="1:26">
      <c r="A405" s="242" t="s">
        <v>1479</v>
      </c>
      <c r="B405" s="243" t="s">
        <v>1480</v>
      </c>
      <c r="C405" s="186" t="s">
        <v>1053</v>
      </c>
      <c r="D405" s="186" t="s">
        <v>1054</v>
      </c>
      <c r="E405" s="244" t="s">
        <v>502</v>
      </c>
      <c r="F405" s="188">
        <v>45</v>
      </c>
      <c r="G405" s="186"/>
      <c r="H405" s="189">
        <f t="shared" si="26"/>
        <v>0</v>
      </c>
      <c r="I405" s="205" t="s">
        <v>1055</v>
      </c>
      <c r="J405" s="205" t="s">
        <v>1056</v>
      </c>
      <c r="K405" s="205" t="s">
        <v>95</v>
      </c>
      <c r="L405" s="201"/>
      <c r="M405" s="201"/>
      <c r="N405" s="201"/>
      <c r="O405" s="201"/>
      <c r="P405" s="201"/>
      <c r="Q405" s="201"/>
      <c r="R405" s="201"/>
      <c r="S405" s="201"/>
      <c r="T405" s="201"/>
      <c r="U405" s="201"/>
      <c r="V405" s="201"/>
      <c r="W405" s="201"/>
      <c r="X405" s="201"/>
      <c r="Y405" s="201"/>
      <c r="Z405" s="201"/>
    </row>
    <row r="406" s="133" customFormat="1" ht="27" customHeight="1" outlineLevel="3" spans="1:26">
      <c r="A406" s="242" t="s">
        <v>1481</v>
      </c>
      <c r="B406" s="243" t="s">
        <v>1482</v>
      </c>
      <c r="C406" s="186" t="s">
        <v>1063</v>
      </c>
      <c r="D406" s="186" t="s">
        <v>1064</v>
      </c>
      <c r="E406" s="244" t="s">
        <v>354</v>
      </c>
      <c r="F406" s="188">
        <v>3</v>
      </c>
      <c r="G406" s="186"/>
      <c r="H406" s="189">
        <f t="shared" si="26"/>
        <v>0</v>
      </c>
      <c r="I406" s="205" t="s">
        <v>982</v>
      </c>
      <c r="J406" s="205" t="s">
        <v>1065</v>
      </c>
      <c r="K406" s="205" t="s">
        <v>95</v>
      </c>
      <c r="L406" s="201"/>
      <c r="M406" s="201"/>
      <c r="N406" s="201"/>
      <c r="O406" s="201"/>
      <c r="P406" s="201"/>
      <c r="Q406" s="201"/>
      <c r="R406" s="201"/>
      <c r="S406" s="201"/>
      <c r="T406" s="201"/>
      <c r="U406" s="201"/>
      <c r="V406" s="201"/>
      <c r="W406" s="201"/>
      <c r="X406" s="201"/>
      <c r="Y406" s="201"/>
      <c r="Z406" s="201"/>
    </row>
    <row r="407" s="133" customFormat="1" ht="27" customHeight="1" outlineLevel="3" spans="1:26">
      <c r="A407" s="242" t="s">
        <v>1483</v>
      </c>
      <c r="B407" s="243" t="s">
        <v>1484</v>
      </c>
      <c r="C407" s="186" t="s">
        <v>1485</v>
      </c>
      <c r="D407" s="186" t="s">
        <v>1486</v>
      </c>
      <c r="E407" s="244" t="s">
        <v>354</v>
      </c>
      <c r="F407" s="188">
        <v>1</v>
      </c>
      <c r="G407" s="186"/>
      <c r="H407" s="189">
        <f t="shared" si="26"/>
        <v>0</v>
      </c>
      <c r="I407" s="205" t="s">
        <v>982</v>
      </c>
      <c r="J407" s="205" t="s">
        <v>1065</v>
      </c>
      <c r="K407" s="205" t="s">
        <v>95</v>
      </c>
      <c r="L407" s="201"/>
      <c r="M407" s="201"/>
      <c r="N407" s="201"/>
      <c r="O407" s="201"/>
      <c r="P407" s="201"/>
      <c r="Q407" s="201"/>
      <c r="R407" s="201"/>
      <c r="S407" s="201"/>
      <c r="T407" s="201"/>
      <c r="U407" s="201"/>
      <c r="V407" s="201"/>
      <c r="W407" s="201"/>
      <c r="X407" s="201"/>
      <c r="Y407" s="201"/>
      <c r="Z407" s="201"/>
    </row>
    <row r="408" s="133" customFormat="1" ht="27" customHeight="1" outlineLevel="3" spans="1:26">
      <c r="A408" s="242" t="s">
        <v>1487</v>
      </c>
      <c r="B408" s="243" t="s">
        <v>1488</v>
      </c>
      <c r="C408" s="186" t="s">
        <v>1072</v>
      </c>
      <c r="D408" s="186" t="s">
        <v>1073</v>
      </c>
      <c r="E408" s="244" t="s">
        <v>354</v>
      </c>
      <c r="F408" s="188">
        <v>10</v>
      </c>
      <c r="G408" s="186"/>
      <c r="H408" s="189">
        <f t="shared" si="26"/>
        <v>0</v>
      </c>
      <c r="I408" s="205" t="s">
        <v>982</v>
      </c>
      <c r="J408" s="205" t="s">
        <v>1065</v>
      </c>
      <c r="K408" s="205" t="s">
        <v>95</v>
      </c>
      <c r="L408" s="201"/>
      <c r="M408" s="201"/>
      <c r="N408" s="201"/>
      <c r="O408" s="201"/>
      <c r="P408" s="201"/>
      <c r="Q408" s="201"/>
      <c r="R408" s="201"/>
      <c r="S408" s="201"/>
      <c r="T408" s="201"/>
      <c r="U408" s="201"/>
      <c r="V408" s="201"/>
      <c r="W408" s="201"/>
      <c r="X408" s="201"/>
      <c r="Y408" s="201"/>
      <c r="Z408" s="201"/>
    </row>
    <row r="409" s="133" customFormat="1" ht="27" customHeight="1" outlineLevel="3" spans="1:26">
      <c r="A409" s="242" t="s">
        <v>1489</v>
      </c>
      <c r="B409" s="243" t="s">
        <v>1490</v>
      </c>
      <c r="C409" s="186" t="s">
        <v>1076</v>
      </c>
      <c r="D409" s="186" t="s">
        <v>1077</v>
      </c>
      <c r="E409" s="244" t="s">
        <v>354</v>
      </c>
      <c r="F409" s="188">
        <v>3</v>
      </c>
      <c r="G409" s="186"/>
      <c r="H409" s="189">
        <f t="shared" si="26"/>
        <v>0</v>
      </c>
      <c r="I409" s="205" t="s">
        <v>982</v>
      </c>
      <c r="J409" s="205" t="s">
        <v>1065</v>
      </c>
      <c r="K409" s="205" t="s">
        <v>95</v>
      </c>
      <c r="L409" s="201"/>
      <c r="M409" s="201"/>
      <c r="N409" s="201"/>
      <c r="O409" s="201"/>
      <c r="P409" s="201"/>
      <c r="Q409" s="201"/>
      <c r="R409" s="201"/>
      <c r="S409" s="201"/>
      <c r="T409" s="201"/>
      <c r="U409" s="201"/>
      <c r="V409" s="201"/>
      <c r="W409" s="201"/>
      <c r="X409" s="201"/>
      <c r="Y409" s="201"/>
      <c r="Z409" s="201"/>
    </row>
    <row r="410" s="133" customFormat="1" ht="27" customHeight="1" outlineLevel="3" spans="1:26">
      <c r="A410" s="242" t="s">
        <v>1491</v>
      </c>
      <c r="B410" s="243" t="s">
        <v>1492</v>
      </c>
      <c r="C410" s="186" t="s">
        <v>1120</v>
      </c>
      <c r="D410" s="186" t="s">
        <v>1132</v>
      </c>
      <c r="E410" s="244" t="s">
        <v>336</v>
      </c>
      <c r="F410" s="188">
        <v>635.26</v>
      </c>
      <c r="G410" s="186"/>
      <c r="H410" s="189">
        <f t="shared" si="26"/>
        <v>0</v>
      </c>
      <c r="I410" s="205" t="s">
        <v>1122</v>
      </c>
      <c r="J410" s="205" t="s">
        <v>1123</v>
      </c>
      <c r="K410" s="205" t="s">
        <v>95</v>
      </c>
      <c r="L410" s="201"/>
      <c r="M410" s="201"/>
      <c r="N410" s="201"/>
      <c r="O410" s="201"/>
      <c r="P410" s="201"/>
      <c r="Q410" s="201"/>
      <c r="R410" s="201"/>
      <c r="S410" s="201"/>
      <c r="T410" s="201"/>
      <c r="U410" s="201"/>
      <c r="V410" s="201"/>
      <c r="W410" s="201"/>
      <c r="X410" s="201"/>
      <c r="Y410" s="201"/>
      <c r="Z410" s="201"/>
    </row>
    <row r="411" s="133" customFormat="1" ht="27" customHeight="1" outlineLevel="3" spans="1:26">
      <c r="A411" s="242" t="s">
        <v>1493</v>
      </c>
      <c r="B411" s="243" t="s">
        <v>1494</v>
      </c>
      <c r="C411" s="186" t="s">
        <v>1120</v>
      </c>
      <c r="D411" s="186" t="s">
        <v>1135</v>
      </c>
      <c r="E411" s="244" t="s">
        <v>336</v>
      </c>
      <c r="F411" s="188">
        <v>661.72</v>
      </c>
      <c r="G411" s="186"/>
      <c r="H411" s="189">
        <f t="shared" si="26"/>
        <v>0</v>
      </c>
      <c r="I411" s="205" t="s">
        <v>1122</v>
      </c>
      <c r="J411" s="205" t="s">
        <v>1123</v>
      </c>
      <c r="K411" s="205" t="s">
        <v>95</v>
      </c>
      <c r="L411" s="201"/>
      <c r="M411" s="201"/>
      <c r="N411" s="201"/>
      <c r="O411" s="201"/>
      <c r="P411" s="201"/>
      <c r="Q411" s="201"/>
      <c r="R411" s="201"/>
      <c r="S411" s="201"/>
      <c r="T411" s="201"/>
      <c r="U411" s="201"/>
      <c r="V411" s="201"/>
      <c r="W411" s="201"/>
      <c r="X411" s="201"/>
      <c r="Y411" s="201"/>
      <c r="Z411" s="201"/>
    </row>
    <row r="412" s="133" customFormat="1" ht="27" customHeight="1" outlineLevel="3" spans="1:26">
      <c r="A412" s="242" t="s">
        <v>1495</v>
      </c>
      <c r="B412" s="243" t="s">
        <v>1496</v>
      </c>
      <c r="C412" s="186" t="s">
        <v>1153</v>
      </c>
      <c r="D412" s="186" t="s">
        <v>1168</v>
      </c>
      <c r="E412" s="244" t="s">
        <v>336</v>
      </c>
      <c r="F412" s="188">
        <v>27.38</v>
      </c>
      <c r="G412" s="186"/>
      <c r="H412" s="189">
        <f t="shared" si="26"/>
        <v>0</v>
      </c>
      <c r="I412" s="205" t="s">
        <v>1155</v>
      </c>
      <c r="J412" s="205" t="s">
        <v>1156</v>
      </c>
      <c r="K412" s="205" t="s">
        <v>95</v>
      </c>
      <c r="L412" s="201"/>
      <c r="M412" s="201"/>
      <c r="N412" s="201"/>
      <c r="O412" s="201"/>
      <c r="P412" s="201"/>
      <c r="Q412" s="201"/>
      <c r="R412" s="201"/>
      <c r="S412" s="201"/>
      <c r="T412" s="201"/>
      <c r="U412" s="201"/>
      <c r="V412" s="201"/>
      <c r="W412" s="201"/>
      <c r="X412" s="201"/>
      <c r="Y412" s="201"/>
      <c r="Z412" s="201"/>
    </row>
    <row r="413" s="133" customFormat="1" ht="27" customHeight="1" outlineLevel="3" spans="1:26">
      <c r="A413" s="242" t="s">
        <v>1497</v>
      </c>
      <c r="B413" s="243" t="s">
        <v>1498</v>
      </c>
      <c r="C413" s="186" t="s">
        <v>1291</v>
      </c>
      <c r="D413" s="186" t="s">
        <v>1305</v>
      </c>
      <c r="E413" s="244" t="s">
        <v>502</v>
      </c>
      <c r="F413" s="188">
        <v>2</v>
      </c>
      <c r="G413" s="186"/>
      <c r="H413" s="189">
        <f t="shared" si="26"/>
        <v>0</v>
      </c>
      <c r="I413" s="205" t="s">
        <v>1055</v>
      </c>
      <c r="J413" s="205" t="s">
        <v>1293</v>
      </c>
      <c r="K413" s="205" t="s">
        <v>95</v>
      </c>
      <c r="L413" s="201"/>
      <c r="M413" s="201"/>
      <c r="N413" s="201"/>
      <c r="O413" s="201"/>
      <c r="P413" s="201"/>
      <c r="Q413" s="201"/>
      <c r="R413" s="201"/>
      <c r="S413" s="201"/>
      <c r="T413" s="201"/>
      <c r="U413" s="201"/>
      <c r="V413" s="201"/>
      <c r="W413" s="201"/>
      <c r="X413" s="201"/>
      <c r="Y413" s="201"/>
      <c r="Z413" s="201"/>
    </row>
    <row r="414" s="133" customFormat="1" ht="27" customHeight="1" outlineLevel="3" spans="1:26">
      <c r="A414" s="242" t="s">
        <v>1499</v>
      </c>
      <c r="B414" s="243" t="s">
        <v>1500</v>
      </c>
      <c r="C414" s="186" t="s">
        <v>1324</v>
      </c>
      <c r="D414" s="186" t="s">
        <v>1325</v>
      </c>
      <c r="E414" s="244" t="s">
        <v>336</v>
      </c>
      <c r="F414" s="188">
        <v>425.73</v>
      </c>
      <c r="G414" s="186"/>
      <c r="H414" s="189">
        <f t="shared" si="26"/>
        <v>0</v>
      </c>
      <c r="I414" s="205" t="s">
        <v>1094</v>
      </c>
      <c r="J414" s="205" t="s">
        <v>1326</v>
      </c>
      <c r="K414" s="205" t="s">
        <v>95</v>
      </c>
      <c r="L414" s="201"/>
      <c r="M414" s="201"/>
      <c r="N414" s="201"/>
      <c r="O414" s="201"/>
      <c r="P414" s="201"/>
      <c r="Q414" s="201"/>
      <c r="R414" s="201"/>
      <c r="S414" s="201"/>
      <c r="T414" s="201"/>
      <c r="U414" s="201"/>
      <c r="V414" s="201"/>
      <c r="W414" s="201"/>
      <c r="X414" s="201"/>
      <c r="Y414" s="201"/>
      <c r="Z414" s="201"/>
    </row>
    <row r="415" s="133" customFormat="1" ht="27" customHeight="1" outlineLevel="3" spans="1:26">
      <c r="A415" s="242" t="s">
        <v>1501</v>
      </c>
      <c r="B415" s="243" t="s">
        <v>1502</v>
      </c>
      <c r="C415" s="186" t="s">
        <v>1324</v>
      </c>
      <c r="D415" s="186" t="s">
        <v>1332</v>
      </c>
      <c r="E415" s="244" t="s">
        <v>336</v>
      </c>
      <c r="F415" s="188">
        <v>17.83</v>
      </c>
      <c r="G415" s="186"/>
      <c r="H415" s="189">
        <f t="shared" si="26"/>
        <v>0</v>
      </c>
      <c r="I415" s="205" t="s">
        <v>1094</v>
      </c>
      <c r="J415" s="205" t="s">
        <v>1326</v>
      </c>
      <c r="K415" s="205" t="s">
        <v>95</v>
      </c>
      <c r="L415" s="201"/>
      <c r="M415" s="201"/>
      <c r="N415" s="201"/>
      <c r="O415" s="201"/>
      <c r="P415" s="201"/>
      <c r="Q415" s="201"/>
      <c r="R415" s="201"/>
      <c r="S415" s="201"/>
      <c r="T415" s="201"/>
      <c r="U415" s="201"/>
      <c r="V415" s="201"/>
      <c r="W415" s="201"/>
      <c r="X415" s="201"/>
      <c r="Y415" s="201"/>
      <c r="Z415" s="201"/>
    </row>
    <row r="416" s="133" customFormat="1" ht="27" customHeight="1" outlineLevel="3" spans="1:26">
      <c r="A416" s="242" t="s">
        <v>1503</v>
      </c>
      <c r="B416" s="243" t="s">
        <v>1504</v>
      </c>
      <c r="C416" s="186" t="s">
        <v>1371</v>
      </c>
      <c r="D416" s="186" t="s">
        <v>1372</v>
      </c>
      <c r="E416" s="244" t="s">
        <v>336</v>
      </c>
      <c r="F416" s="188">
        <v>159.4</v>
      </c>
      <c r="G416" s="186"/>
      <c r="H416" s="189">
        <f t="shared" si="26"/>
        <v>0</v>
      </c>
      <c r="I416" s="205" t="s">
        <v>1094</v>
      </c>
      <c r="J416" s="205" t="s">
        <v>1373</v>
      </c>
      <c r="K416" s="205" t="s">
        <v>95</v>
      </c>
      <c r="L416" s="201"/>
      <c r="M416" s="201"/>
      <c r="N416" s="201"/>
      <c r="O416" s="201"/>
      <c r="P416" s="201"/>
      <c r="Q416" s="201"/>
      <c r="R416" s="201"/>
      <c r="S416" s="201"/>
      <c r="T416" s="201"/>
      <c r="U416" s="201"/>
      <c r="V416" s="201"/>
      <c r="W416" s="201"/>
      <c r="X416" s="201"/>
      <c r="Y416" s="201"/>
      <c r="Z416" s="201"/>
    </row>
    <row r="417" s="133" customFormat="1" ht="27" customHeight="1" outlineLevel="3" spans="1:26">
      <c r="A417" s="242" t="s">
        <v>1505</v>
      </c>
      <c r="B417" s="243" t="s">
        <v>1506</v>
      </c>
      <c r="C417" s="186" t="s">
        <v>1376</v>
      </c>
      <c r="D417" s="186" t="s">
        <v>1377</v>
      </c>
      <c r="E417" s="244" t="s">
        <v>1115</v>
      </c>
      <c r="F417" s="188">
        <v>100</v>
      </c>
      <c r="G417" s="186"/>
      <c r="H417" s="189">
        <f t="shared" si="26"/>
        <v>0</v>
      </c>
      <c r="I417" s="205" t="s">
        <v>1116</v>
      </c>
      <c r="J417" s="204" t="s">
        <v>1378</v>
      </c>
      <c r="K417" s="205" t="s">
        <v>95</v>
      </c>
      <c r="L417" s="201"/>
      <c r="M417" s="201"/>
      <c r="N417" s="201"/>
      <c r="O417" s="201"/>
      <c r="P417" s="201"/>
      <c r="Q417" s="201"/>
      <c r="R417" s="201"/>
      <c r="S417" s="201"/>
      <c r="T417" s="201"/>
      <c r="U417" s="201"/>
      <c r="V417" s="201"/>
      <c r="W417" s="201"/>
      <c r="X417" s="201"/>
      <c r="Y417" s="201"/>
      <c r="Z417" s="201"/>
    </row>
    <row r="418" s="133" customFormat="1" ht="27" customHeight="1" outlineLevel="2" spans="1:26">
      <c r="A418" s="237" t="s">
        <v>1507</v>
      </c>
      <c r="B418" s="253"/>
      <c r="C418" s="181" t="s">
        <v>1508</v>
      </c>
      <c r="D418" s="181"/>
      <c r="E418" s="181"/>
      <c r="F418" s="182"/>
      <c r="G418" s="193"/>
      <c r="H418" s="184">
        <f>SUM(H419:H420)</f>
        <v>0</v>
      </c>
      <c r="I418" s="204"/>
      <c r="J418" s="204"/>
      <c r="K418" s="205"/>
      <c r="L418" s="201"/>
      <c r="M418" s="201"/>
      <c r="N418" s="201"/>
      <c r="O418" s="201"/>
      <c r="P418" s="201"/>
      <c r="Q418" s="201"/>
      <c r="R418" s="201"/>
      <c r="S418" s="201"/>
      <c r="T418" s="201"/>
      <c r="U418" s="201"/>
      <c r="V418" s="201"/>
      <c r="W418" s="201"/>
      <c r="X418" s="201"/>
      <c r="Y418" s="201"/>
      <c r="Z418" s="201"/>
    </row>
    <row r="419" s="133" customFormat="1" ht="27" customHeight="1" outlineLevel="3" spans="1:26">
      <c r="A419" s="255" t="s">
        <v>1509</v>
      </c>
      <c r="B419" s="243" t="s">
        <v>1510</v>
      </c>
      <c r="C419" s="186" t="s">
        <v>1440</v>
      </c>
      <c r="D419" s="186" t="s">
        <v>1441</v>
      </c>
      <c r="E419" s="244" t="s">
        <v>336</v>
      </c>
      <c r="F419" s="188">
        <v>124.66</v>
      </c>
      <c r="G419" s="186"/>
      <c r="H419" s="189">
        <f t="shared" ref="H419:H465" si="27">ROUND(F419*G419,0)</f>
        <v>0</v>
      </c>
      <c r="I419" s="205" t="s">
        <v>1094</v>
      </c>
      <c r="J419" s="205" t="s">
        <v>1442</v>
      </c>
      <c r="K419" s="205" t="s">
        <v>95</v>
      </c>
      <c r="L419" s="201"/>
      <c r="M419" s="201"/>
      <c r="N419" s="201"/>
      <c r="O419" s="201"/>
      <c r="P419" s="201"/>
      <c r="Q419" s="201"/>
      <c r="R419" s="201"/>
      <c r="S419" s="201"/>
      <c r="T419" s="201"/>
      <c r="U419" s="201"/>
      <c r="V419" s="201"/>
      <c r="W419" s="201"/>
      <c r="X419" s="201"/>
      <c r="Y419" s="201"/>
      <c r="Z419" s="201"/>
    </row>
    <row r="420" s="133" customFormat="1" ht="27" customHeight="1" outlineLevel="3" spans="1:26">
      <c r="A420" s="255" t="s">
        <v>1511</v>
      </c>
      <c r="B420" s="243" t="s">
        <v>1512</v>
      </c>
      <c r="C420" s="186" t="s">
        <v>1459</v>
      </c>
      <c r="D420" s="186" t="s">
        <v>1460</v>
      </c>
      <c r="E420" s="244" t="s">
        <v>336</v>
      </c>
      <c r="F420" s="188">
        <v>46.76</v>
      </c>
      <c r="G420" s="186"/>
      <c r="H420" s="189">
        <f t="shared" si="27"/>
        <v>0</v>
      </c>
      <c r="I420" s="205" t="s">
        <v>1094</v>
      </c>
      <c r="J420" s="205" t="s">
        <v>1461</v>
      </c>
      <c r="K420" s="205" t="s">
        <v>95</v>
      </c>
      <c r="L420" s="201"/>
      <c r="M420" s="201"/>
      <c r="N420" s="201"/>
      <c r="O420" s="201"/>
      <c r="P420" s="201"/>
      <c r="Q420" s="201"/>
      <c r="R420" s="201"/>
      <c r="S420" s="201"/>
      <c r="T420" s="201"/>
      <c r="U420" s="201"/>
      <c r="V420" s="201"/>
      <c r="W420" s="201"/>
      <c r="X420" s="201"/>
      <c r="Y420" s="201"/>
      <c r="Z420" s="201"/>
    </row>
    <row r="421" s="133" customFormat="1" ht="27" customHeight="1" outlineLevel="2" spans="1:26">
      <c r="A421" s="237" t="s">
        <v>1513</v>
      </c>
      <c r="B421" s="253"/>
      <c r="C421" s="181" t="s">
        <v>1514</v>
      </c>
      <c r="D421" s="181"/>
      <c r="E421" s="181"/>
      <c r="F421" s="182"/>
      <c r="G421" s="193"/>
      <c r="H421" s="184">
        <f>SUM(H422:H465)</f>
        <v>0</v>
      </c>
      <c r="I421" s="205"/>
      <c r="J421" s="205"/>
      <c r="K421" s="205"/>
      <c r="L421" s="201"/>
      <c r="M421" s="201"/>
      <c r="N421" s="201"/>
      <c r="O421" s="201"/>
      <c r="P421" s="201"/>
      <c r="Q421" s="201"/>
      <c r="R421" s="201"/>
      <c r="S421" s="201"/>
      <c r="T421" s="201"/>
      <c r="U421" s="201"/>
      <c r="V421" s="201"/>
      <c r="W421" s="201"/>
      <c r="X421" s="201"/>
      <c r="Y421" s="201"/>
      <c r="Z421" s="201"/>
    </row>
    <row r="422" s="133" customFormat="1" ht="27" customHeight="1" outlineLevel="3" spans="1:26">
      <c r="A422" s="242" t="s">
        <v>1515</v>
      </c>
      <c r="B422" s="243" t="s">
        <v>1516</v>
      </c>
      <c r="C422" s="186" t="s">
        <v>1517</v>
      </c>
      <c r="D422" s="186" t="s">
        <v>1518</v>
      </c>
      <c r="E422" s="244" t="s">
        <v>726</v>
      </c>
      <c r="F422" s="188">
        <v>1</v>
      </c>
      <c r="G422" s="186"/>
      <c r="H422" s="189">
        <f t="shared" si="27"/>
        <v>0</v>
      </c>
      <c r="I422" s="205" t="s">
        <v>727</v>
      </c>
      <c r="J422" s="205" t="s">
        <v>1519</v>
      </c>
      <c r="K422" s="205" t="s">
        <v>95</v>
      </c>
      <c r="L422" s="201"/>
      <c r="M422" s="201"/>
      <c r="N422" s="201"/>
      <c r="O422" s="201"/>
      <c r="P422" s="201"/>
      <c r="Q422" s="201"/>
      <c r="R422" s="201"/>
      <c r="S422" s="201"/>
      <c r="T422" s="201"/>
      <c r="U422" s="201"/>
      <c r="V422" s="201"/>
      <c r="W422" s="201"/>
      <c r="X422" s="201"/>
      <c r="Y422" s="201"/>
      <c r="Z422" s="201"/>
    </row>
    <row r="423" s="133" customFormat="1" ht="27" customHeight="1" outlineLevel="3" spans="1:26">
      <c r="A423" s="242" t="s">
        <v>1520</v>
      </c>
      <c r="B423" s="243" t="s">
        <v>1521</v>
      </c>
      <c r="C423" s="186" t="s">
        <v>1517</v>
      </c>
      <c r="D423" s="186" t="s">
        <v>1522</v>
      </c>
      <c r="E423" s="244" t="s">
        <v>726</v>
      </c>
      <c r="F423" s="188">
        <v>1</v>
      </c>
      <c r="G423" s="186"/>
      <c r="H423" s="189">
        <f t="shared" si="27"/>
        <v>0</v>
      </c>
      <c r="I423" s="205" t="s">
        <v>727</v>
      </c>
      <c r="J423" s="205" t="s">
        <v>1519</v>
      </c>
      <c r="K423" s="205" t="s">
        <v>95</v>
      </c>
      <c r="L423" s="201"/>
      <c r="M423" s="201"/>
      <c r="N423" s="201"/>
      <c r="O423" s="201"/>
      <c r="P423" s="201"/>
      <c r="Q423" s="201"/>
      <c r="R423" s="201"/>
      <c r="S423" s="201"/>
      <c r="T423" s="201"/>
      <c r="U423" s="201"/>
      <c r="V423" s="201"/>
      <c r="W423" s="201"/>
      <c r="X423" s="201"/>
      <c r="Y423" s="201"/>
      <c r="Z423" s="201"/>
    </row>
    <row r="424" s="133" customFormat="1" ht="27" customHeight="1" outlineLevel="3" spans="1:26">
      <c r="A424" s="242" t="s">
        <v>1523</v>
      </c>
      <c r="B424" s="243" t="s">
        <v>1524</v>
      </c>
      <c r="C424" s="186" t="s">
        <v>1517</v>
      </c>
      <c r="D424" s="186" t="s">
        <v>1525</v>
      </c>
      <c r="E424" s="244" t="s">
        <v>726</v>
      </c>
      <c r="F424" s="188">
        <v>1</v>
      </c>
      <c r="G424" s="186"/>
      <c r="H424" s="189">
        <f t="shared" si="27"/>
        <v>0</v>
      </c>
      <c r="I424" s="205" t="s">
        <v>727</v>
      </c>
      <c r="J424" s="205" t="s">
        <v>1519</v>
      </c>
      <c r="K424" s="205" t="s">
        <v>95</v>
      </c>
      <c r="L424" s="201"/>
      <c r="M424" s="201"/>
      <c r="N424" s="201"/>
      <c r="O424" s="201"/>
      <c r="P424" s="201"/>
      <c r="Q424" s="201"/>
      <c r="R424" s="201"/>
      <c r="S424" s="201"/>
      <c r="T424" s="201"/>
      <c r="U424" s="201"/>
      <c r="V424" s="201"/>
      <c r="W424" s="201"/>
      <c r="X424" s="201"/>
      <c r="Y424" s="201"/>
      <c r="Z424" s="201"/>
    </row>
    <row r="425" s="133" customFormat="1" ht="27" customHeight="1" outlineLevel="3" spans="1:26">
      <c r="A425" s="242" t="s">
        <v>1526</v>
      </c>
      <c r="B425" s="243" t="s">
        <v>1527</v>
      </c>
      <c r="C425" s="186" t="s">
        <v>1517</v>
      </c>
      <c r="D425" s="186" t="s">
        <v>1528</v>
      </c>
      <c r="E425" s="244" t="s">
        <v>726</v>
      </c>
      <c r="F425" s="188">
        <v>1</v>
      </c>
      <c r="G425" s="186"/>
      <c r="H425" s="189">
        <f t="shared" si="27"/>
        <v>0</v>
      </c>
      <c r="I425" s="205" t="s">
        <v>727</v>
      </c>
      <c r="J425" s="205" t="s">
        <v>1519</v>
      </c>
      <c r="K425" s="205" t="s">
        <v>95</v>
      </c>
      <c r="L425" s="201"/>
      <c r="M425" s="201"/>
      <c r="N425" s="201"/>
      <c r="O425" s="201"/>
      <c r="P425" s="201"/>
      <c r="Q425" s="201"/>
      <c r="R425" s="201"/>
      <c r="S425" s="201"/>
      <c r="T425" s="201"/>
      <c r="U425" s="201"/>
      <c r="V425" s="201"/>
      <c r="W425" s="201"/>
      <c r="X425" s="201"/>
      <c r="Y425" s="201"/>
      <c r="Z425" s="201"/>
    </row>
    <row r="426" s="133" customFormat="1" ht="27" customHeight="1" outlineLevel="3" spans="1:26">
      <c r="A426" s="242" t="s">
        <v>1529</v>
      </c>
      <c r="B426" s="243" t="s">
        <v>1530</v>
      </c>
      <c r="C426" s="186" t="s">
        <v>1517</v>
      </c>
      <c r="D426" s="186" t="s">
        <v>1531</v>
      </c>
      <c r="E426" s="244" t="s">
        <v>726</v>
      </c>
      <c r="F426" s="188">
        <v>1</v>
      </c>
      <c r="G426" s="186"/>
      <c r="H426" s="189">
        <f t="shared" si="27"/>
        <v>0</v>
      </c>
      <c r="I426" s="205" t="s">
        <v>727</v>
      </c>
      <c r="J426" s="205" t="s">
        <v>1519</v>
      </c>
      <c r="K426" s="205" t="s">
        <v>95</v>
      </c>
      <c r="L426" s="201"/>
      <c r="M426" s="201"/>
      <c r="N426" s="201"/>
      <c r="O426" s="201"/>
      <c r="P426" s="201"/>
      <c r="Q426" s="201"/>
      <c r="R426" s="201"/>
      <c r="S426" s="201"/>
      <c r="T426" s="201"/>
      <c r="U426" s="201"/>
      <c r="V426" s="201"/>
      <c r="W426" s="201"/>
      <c r="X426" s="201"/>
      <c r="Y426" s="201"/>
      <c r="Z426" s="201"/>
    </row>
    <row r="427" s="133" customFormat="1" ht="27" customHeight="1" outlineLevel="3" spans="1:26">
      <c r="A427" s="242" t="s">
        <v>1532</v>
      </c>
      <c r="B427" s="243" t="s">
        <v>1533</v>
      </c>
      <c r="C427" s="186" t="s">
        <v>1517</v>
      </c>
      <c r="D427" s="186" t="s">
        <v>1534</v>
      </c>
      <c r="E427" s="244" t="s">
        <v>726</v>
      </c>
      <c r="F427" s="188">
        <v>1</v>
      </c>
      <c r="G427" s="186"/>
      <c r="H427" s="189">
        <f t="shared" si="27"/>
        <v>0</v>
      </c>
      <c r="I427" s="205" t="s">
        <v>727</v>
      </c>
      <c r="J427" s="205" t="s">
        <v>1519</v>
      </c>
      <c r="K427" s="205" t="s">
        <v>95</v>
      </c>
      <c r="L427" s="201"/>
      <c r="M427" s="201"/>
      <c r="N427" s="201"/>
      <c r="O427" s="201"/>
      <c r="P427" s="201"/>
      <c r="Q427" s="201"/>
      <c r="R427" s="201"/>
      <c r="S427" s="201"/>
      <c r="T427" s="201"/>
      <c r="U427" s="201"/>
      <c r="V427" s="201"/>
      <c r="W427" s="201"/>
      <c r="X427" s="201"/>
      <c r="Y427" s="201"/>
      <c r="Z427" s="201"/>
    </row>
    <row r="428" s="133" customFormat="1" ht="27" customHeight="1" outlineLevel="3" spans="1:26">
      <c r="A428" s="242" t="s">
        <v>1535</v>
      </c>
      <c r="B428" s="243" t="s">
        <v>1536</v>
      </c>
      <c r="C428" s="186" t="s">
        <v>1517</v>
      </c>
      <c r="D428" s="186" t="s">
        <v>1537</v>
      </c>
      <c r="E428" s="244" t="s">
        <v>726</v>
      </c>
      <c r="F428" s="188">
        <v>1</v>
      </c>
      <c r="G428" s="186"/>
      <c r="H428" s="189">
        <f t="shared" si="27"/>
        <v>0</v>
      </c>
      <c r="I428" s="205" t="s">
        <v>727</v>
      </c>
      <c r="J428" s="205" t="s">
        <v>1519</v>
      </c>
      <c r="K428" s="205" t="s">
        <v>95</v>
      </c>
      <c r="L428" s="201"/>
      <c r="M428" s="201"/>
      <c r="N428" s="201"/>
      <c r="O428" s="201"/>
      <c r="P428" s="201"/>
      <c r="Q428" s="201"/>
      <c r="R428" s="201"/>
      <c r="S428" s="201"/>
      <c r="T428" s="201"/>
      <c r="U428" s="201"/>
      <c r="V428" s="201"/>
      <c r="W428" s="201"/>
      <c r="X428" s="201"/>
      <c r="Y428" s="201"/>
      <c r="Z428" s="201"/>
    </row>
    <row r="429" s="133" customFormat="1" ht="27" customHeight="1" outlineLevel="3" spans="1:26">
      <c r="A429" s="242" t="s">
        <v>1538</v>
      </c>
      <c r="B429" s="243" t="s">
        <v>1539</v>
      </c>
      <c r="C429" s="186" t="s">
        <v>1517</v>
      </c>
      <c r="D429" s="186" t="s">
        <v>1540</v>
      </c>
      <c r="E429" s="244" t="s">
        <v>726</v>
      </c>
      <c r="F429" s="188">
        <v>1</v>
      </c>
      <c r="G429" s="186"/>
      <c r="H429" s="189">
        <f t="shared" si="27"/>
        <v>0</v>
      </c>
      <c r="I429" s="205" t="s">
        <v>727</v>
      </c>
      <c r="J429" s="205" t="s">
        <v>1519</v>
      </c>
      <c r="K429" s="205" t="s">
        <v>95</v>
      </c>
      <c r="L429" s="201"/>
      <c r="M429" s="201"/>
      <c r="N429" s="201"/>
      <c r="O429" s="201"/>
      <c r="P429" s="201"/>
      <c r="Q429" s="201"/>
      <c r="R429" s="201"/>
      <c r="S429" s="201"/>
      <c r="T429" s="201"/>
      <c r="U429" s="201"/>
      <c r="V429" s="201"/>
      <c r="W429" s="201"/>
      <c r="X429" s="201"/>
      <c r="Y429" s="201"/>
      <c r="Z429" s="201"/>
    </row>
    <row r="430" s="133" customFormat="1" ht="27" customHeight="1" outlineLevel="3" spans="1:26">
      <c r="A430" s="242" t="s">
        <v>1541</v>
      </c>
      <c r="B430" s="243" t="s">
        <v>1542</v>
      </c>
      <c r="C430" s="186" t="s">
        <v>1517</v>
      </c>
      <c r="D430" s="186" t="s">
        <v>1543</v>
      </c>
      <c r="E430" s="244" t="s">
        <v>726</v>
      </c>
      <c r="F430" s="188">
        <v>1</v>
      </c>
      <c r="G430" s="186"/>
      <c r="H430" s="189">
        <f t="shared" si="27"/>
        <v>0</v>
      </c>
      <c r="I430" s="205" t="s">
        <v>727</v>
      </c>
      <c r="J430" s="205" t="s">
        <v>1519</v>
      </c>
      <c r="K430" s="205" t="s">
        <v>95</v>
      </c>
      <c r="L430" s="201"/>
      <c r="M430" s="201"/>
      <c r="N430" s="201"/>
      <c r="O430" s="201"/>
      <c r="P430" s="201"/>
      <c r="Q430" s="201"/>
      <c r="R430" s="201"/>
      <c r="S430" s="201"/>
      <c r="T430" s="201"/>
      <c r="U430" s="201"/>
      <c r="V430" s="201"/>
      <c r="W430" s="201"/>
      <c r="X430" s="201"/>
      <c r="Y430" s="201"/>
      <c r="Z430" s="201"/>
    </row>
    <row r="431" s="133" customFormat="1" ht="27" customHeight="1" outlineLevel="3" spans="1:26">
      <c r="A431" s="242" t="s">
        <v>1544</v>
      </c>
      <c r="B431" s="243" t="s">
        <v>1545</v>
      </c>
      <c r="C431" s="186" t="s">
        <v>1517</v>
      </c>
      <c r="D431" s="186" t="s">
        <v>1546</v>
      </c>
      <c r="E431" s="244" t="s">
        <v>726</v>
      </c>
      <c r="F431" s="188">
        <v>1</v>
      </c>
      <c r="G431" s="186"/>
      <c r="H431" s="189">
        <f t="shared" si="27"/>
        <v>0</v>
      </c>
      <c r="I431" s="205" t="s">
        <v>727</v>
      </c>
      <c r="J431" s="205" t="s">
        <v>1519</v>
      </c>
      <c r="K431" s="205" t="s">
        <v>95</v>
      </c>
      <c r="L431" s="201"/>
      <c r="M431" s="201"/>
      <c r="N431" s="201"/>
      <c r="O431" s="201"/>
      <c r="P431" s="201"/>
      <c r="Q431" s="201"/>
      <c r="R431" s="201"/>
      <c r="S431" s="201"/>
      <c r="T431" s="201"/>
      <c r="U431" s="201"/>
      <c r="V431" s="201"/>
      <c r="W431" s="201"/>
      <c r="X431" s="201"/>
      <c r="Y431" s="201"/>
      <c r="Z431" s="201"/>
    </row>
    <row r="432" s="133" customFormat="1" ht="27" customHeight="1" outlineLevel="3" spans="1:26">
      <c r="A432" s="242" t="s">
        <v>1547</v>
      </c>
      <c r="B432" s="243" t="s">
        <v>1548</v>
      </c>
      <c r="C432" s="186" t="s">
        <v>1517</v>
      </c>
      <c r="D432" s="186" t="s">
        <v>1549</v>
      </c>
      <c r="E432" s="244" t="s">
        <v>726</v>
      </c>
      <c r="F432" s="188">
        <v>1</v>
      </c>
      <c r="G432" s="186"/>
      <c r="H432" s="189">
        <f t="shared" si="27"/>
        <v>0</v>
      </c>
      <c r="I432" s="205" t="s">
        <v>727</v>
      </c>
      <c r="J432" s="205" t="s">
        <v>1519</v>
      </c>
      <c r="K432" s="205" t="s">
        <v>95</v>
      </c>
      <c r="L432" s="201"/>
      <c r="M432" s="201"/>
      <c r="N432" s="201"/>
      <c r="O432" s="201"/>
      <c r="P432" s="201"/>
      <c r="Q432" s="201"/>
      <c r="R432" s="201"/>
      <c r="S432" s="201"/>
      <c r="T432" s="201"/>
      <c r="U432" s="201"/>
      <c r="V432" s="201"/>
      <c r="W432" s="201"/>
      <c r="X432" s="201"/>
      <c r="Y432" s="201"/>
      <c r="Z432" s="201"/>
    </row>
    <row r="433" s="133" customFormat="1" ht="27" customHeight="1" outlineLevel="3" spans="1:26">
      <c r="A433" s="242" t="s">
        <v>1550</v>
      </c>
      <c r="B433" s="243" t="s">
        <v>1551</v>
      </c>
      <c r="C433" s="186" t="s">
        <v>1517</v>
      </c>
      <c r="D433" s="186" t="s">
        <v>1552</v>
      </c>
      <c r="E433" s="244" t="s">
        <v>726</v>
      </c>
      <c r="F433" s="188">
        <v>1</v>
      </c>
      <c r="G433" s="186"/>
      <c r="H433" s="189">
        <f t="shared" si="27"/>
        <v>0</v>
      </c>
      <c r="I433" s="205" t="s">
        <v>727</v>
      </c>
      <c r="J433" s="205" t="s">
        <v>1519</v>
      </c>
      <c r="K433" s="205" t="s">
        <v>95</v>
      </c>
      <c r="L433" s="201"/>
      <c r="M433" s="201"/>
      <c r="N433" s="201"/>
      <c r="O433" s="201"/>
      <c r="P433" s="201"/>
      <c r="Q433" s="201"/>
      <c r="R433" s="201"/>
      <c r="S433" s="201"/>
      <c r="T433" s="201"/>
      <c r="U433" s="201"/>
      <c r="V433" s="201"/>
      <c r="W433" s="201"/>
      <c r="X433" s="201"/>
      <c r="Y433" s="201"/>
      <c r="Z433" s="201"/>
    </row>
    <row r="434" s="133" customFormat="1" ht="27" customHeight="1" outlineLevel="3" spans="1:26">
      <c r="A434" s="242" t="s">
        <v>1553</v>
      </c>
      <c r="B434" s="243" t="s">
        <v>1554</v>
      </c>
      <c r="C434" s="186" t="s">
        <v>1517</v>
      </c>
      <c r="D434" s="186" t="s">
        <v>1555</v>
      </c>
      <c r="E434" s="244" t="s">
        <v>726</v>
      </c>
      <c r="F434" s="188">
        <v>1</v>
      </c>
      <c r="G434" s="186"/>
      <c r="H434" s="189">
        <f t="shared" si="27"/>
        <v>0</v>
      </c>
      <c r="I434" s="205" t="s">
        <v>727</v>
      </c>
      <c r="J434" s="205" t="s">
        <v>1519</v>
      </c>
      <c r="K434" s="205" t="s">
        <v>95</v>
      </c>
      <c r="L434" s="201"/>
      <c r="M434" s="201"/>
      <c r="N434" s="201"/>
      <c r="O434" s="201"/>
      <c r="P434" s="201"/>
      <c r="Q434" s="201"/>
      <c r="R434" s="201"/>
      <c r="S434" s="201"/>
      <c r="T434" s="201"/>
      <c r="U434" s="201"/>
      <c r="V434" s="201"/>
      <c r="W434" s="201"/>
      <c r="X434" s="201"/>
      <c r="Y434" s="201"/>
      <c r="Z434" s="201"/>
    </row>
    <row r="435" s="133" customFormat="1" ht="27" customHeight="1" outlineLevel="3" spans="1:26">
      <c r="A435" s="242" t="s">
        <v>1556</v>
      </c>
      <c r="B435" s="243" t="s">
        <v>1557</v>
      </c>
      <c r="C435" s="186" t="s">
        <v>1517</v>
      </c>
      <c r="D435" s="186" t="s">
        <v>1558</v>
      </c>
      <c r="E435" s="244" t="s">
        <v>726</v>
      </c>
      <c r="F435" s="188">
        <v>1</v>
      </c>
      <c r="G435" s="186"/>
      <c r="H435" s="189">
        <f t="shared" si="27"/>
        <v>0</v>
      </c>
      <c r="I435" s="205" t="s">
        <v>727</v>
      </c>
      <c r="J435" s="205" t="s">
        <v>1519</v>
      </c>
      <c r="K435" s="205" t="s">
        <v>95</v>
      </c>
      <c r="L435" s="201"/>
      <c r="M435" s="201"/>
      <c r="N435" s="201"/>
      <c r="O435" s="201"/>
      <c r="P435" s="201"/>
      <c r="Q435" s="201"/>
      <c r="R435" s="201"/>
      <c r="S435" s="201"/>
      <c r="T435" s="201"/>
      <c r="U435" s="201"/>
      <c r="V435" s="201"/>
      <c r="W435" s="201"/>
      <c r="X435" s="201"/>
      <c r="Y435" s="201"/>
      <c r="Z435" s="201"/>
    </row>
    <row r="436" s="133" customFormat="1" ht="27" customHeight="1" outlineLevel="3" spans="1:26">
      <c r="A436" s="242" t="s">
        <v>1559</v>
      </c>
      <c r="B436" s="243" t="s">
        <v>1560</v>
      </c>
      <c r="C436" s="186" t="s">
        <v>1517</v>
      </c>
      <c r="D436" s="186" t="s">
        <v>1561</v>
      </c>
      <c r="E436" s="244" t="s">
        <v>726</v>
      </c>
      <c r="F436" s="188">
        <v>1</v>
      </c>
      <c r="G436" s="186"/>
      <c r="H436" s="189">
        <f t="shared" si="27"/>
        <v>0</v>
      </c>
      <c r="I436" s="205" t="s">
        <v>727</v>
      </c>
      <c r="J436" s="205" t="s">
        <v>1519</v>
      </c>
      <c r="K436" s="205" t="s">
        <v>95</v>
      </c>
      <c r="L436" s="201"/>
      <c r="M436" s="201"/>
      <c r="N436" s="201"/>
      <c r="O436" s="201"/>
      <c r="P436" s="201"/>
      <c r="Q436" s="201"/>
      <c r="R436" s="201"/>
      <c r="S436" s="201"/>
      <c r="T436" s="201"/>
      <c r="U436" s="201"/>
      <c r="V436" s="201"/>
      <c r="W436" s="201"/>
      <c r="X436" s="201"/>
      <c r="Y436" s="201"/>
      <c r="Z436" s="201"/>
    </row>
    <row r="437" s="133" customFormat="1" ht="27" customHeight="1" outlineLevel="3" spans="1:26">
      <c r="A437" s="242" t="s">
        <v>1562</v>
      </c>
      <c r="B437" s="243" t="s">
        <v>1563</v>
      </c>
      <c r="C437" s="186" t="s">
        <v>1517</v>
      </c>
      <c r="D437" s="186" t="s">
        <v>1564</v>
      </c>
      <c r="E437" s="244" t="s">
        <v>726</v>
      </c>
      <c r="F437" s="188">
        <v>1</v>
      </c>
      <c r="G437" s="186"/>
      <c r="H437" s="189">
        <f t="shared" si="27"/>
        <v>0</v>
      </c>
      <c r="I437" s="205" t="s">
        <v>727</v>
      </c>
      <c r="J437" s="205" t="s">
        <v>1519</v>
      </c>
      <c r="K437" s="205" t="s">
        <v>95</v>
      </c>
      <c r="L437" s="201"/>
      <c r="M437" s="201"/>
      <c r="N437" s="201"/>
      <c r="O437" s="201"/>
      <c r="P437" s="201"/>
      <c r="Q437" s="201"/>
      <c r="R437" s="201"/>
      <c r="S437" s="201"/>
      <c r="T437" s="201"/>
      <c r="U437" s="201"/>
      <c r="V437" s="201"/>
      <c r="W437" s="201"/>
      <c r="X437" s="201"/>
      <c r="Y437" s="201"/>
      <c r="Z437" s="201"/>
    </row>
    <row r="438" s="133" customFormat="1" ht="27" customHeight="1" outlineLevel="3" spans="1:26">
      <c r="A438" s="242" t="s">
        <v>1565</v>
      </c>
      <c r="B438" s="243" t="s">
        <v>1566</v>
      </c>
      <c r="C438" s="186" t="s">
        <v>1517</v>
      </c>
      <c r="D438" s="186" t="s">
        <v>1567</v>
      </c>
      <c r="E438" s="244" t="s">
        <v>726</v>
      </c>
      <c r="F438" s="188">
        <v>1</v>
      </c>
      <c r="G438" s="186"/>
      <c r="H438" s="189">
        <f t="shared" si="27"/>
        <v>0</v>
      </c>
      <c r="I438" s="205" t="s">
        <v>727</v>
      </c>
      <c r="J438" s="205" t="s">
        <v>1519</v>
      </c>
      <c r="K438" s="205" t="s">
        <v>95</v>
      </c>
      <c r="L438" s="201"/>
      <c r="M438" s="201"/>
      <c r="N438" s="201"/>
      <c r="O438" s="201"/>
      <c r="P438" s="201"/>
      <c r="Q438" s="201"/>
      <c r="R438" s="201"/>
      <c r="S438" s="201"/>
      <c r="T438" s="201"/>
      <c r="U438" s="201"/>
      <c r="V438" s="201"/>
      <c r="W438" s="201"/>
      <c r="X438" s="201"/>
      <c r="Y438" s="201"/>
      <c r="Z438" s="201"/>
    </row>
    <row r="439" s="133" customFormat="1" ht="27" customHeight="1" outlineLevel="3" spans="1:26">
      <c r="A439" s="242" t="s">
        <v>1568</v>
      </c>
      <c r="B439" s="243" t="s">
        <v>1569</v>
      </c>
      <c r="C439" s="186" t="s">
        <v>1517</v>
      </c>
      <c r="D439" s="186" t="s">
        <v>1570</v>
      </c>
      <c r="E439" s="244" t="s">
        <v>726</v>
      </c>
      <c r="F439" s="188">
        <v>1</v>
      </c>
      <c r="G439" s="186"/>
      <c r="H439" s="189">
        <f t="shared" si="27"/>
        <v>0</v>
      </c>
      <c r="I439" s="205" t="s">
        <v>727</v>
      </c>
      <c r="J439" s="205" t="s">
        <v>1519</v>
      </c>
      <c r="K439" s="205" t="s">
        <v>95</v>
      </c>
      <c r="L439" s="201"/>
      <c r="M439" s="201"/>
      <c r="N439" s="201"/>
      <c r="O439" s="201"/>
      <c r="P439" s="201"/>
      <c r="Q439" s="201"/>
      <c r="R439" s="201"/>
      <c r="S439" s="201"/>
      <c r="T439" s="201"/>
      <c r="U439" s="201"/>
      <c r="V439" s="201"/>
      <c r="W439" s="201"/>
      <c r="X439" s="201"/>
      <c r="Y439" s="201"/>
      <c r="Z439" s="201"/>
    </row>
    <row r="440" s="133" customFormat="1" ht="27" customHeight="1" outlineLevel="3" spans="1:26">
      <c r="A440" s="242" t="s">
        <v>1571</v>
      </c>
      <c r="B440" s="243" t="s">
        <v>1572</v>
      </c>
      <c r="C440" s="186" t="s">
        <v>1517</v>
      </c>
      <c r="D440" s="186" t="s">
        <v>1573</v>
      </c>
      <c r="E440" s="244" t="s">
        <v>726</v>
      </c>
      <c r="F440" s="188">
        <v>1</v>
      </c>
      <c r="G440" s="186"/>
      <c r="H440" s="189">
        <f t="shared" si="27"/>
        <v>0</v>
      </c>
      <c r="I440" s="205" t="s">
        <v>727</v>
      </c>
      <c r="J440" s="205" t="s">
        <v>1519</v>
      </c>
      <c r="K440" s="205" t="s">
        <v>95</v>
      </c>
      <c r="L440" s="201"/>
      <c r="M440" s="201"/>
      <c r="N440" s="201"/>
      <c r="O440" s="201"/>
      <c r="P440" s="201"/>
      <c r="Q440" s="201"/>
      <c r="R440" s="201"/>
      <c r="S440" s="201"/>
      <c r="T440" s="201"/>
      <c r="U440" s="201"/>
      <c r="V440" s="201"/>
      <c r="W440" s="201"/>
      <c r="X440" s="201"/>
      <c r="Y440" s="201"/>
      <c r="Z440" s="201"/>
    </row>
    <row r="441" s="133" customFormat="1" ht="27" customHeight="1" outlineLevel="3" spans="1:26">
      <c r="A441" s="242" t="s">
        <v>1574</v>
      </c>
      <c r="B441" s="243" t="s">
        <v>1575</v>
      </c>
      <c r="C441" s="186" t="s">
        <v>1576</v>
      </c>
      <c r="D441" s="186" t="s">
        <v>1577</v>
      </c>
      <c r="E441" s="244" t="s">
        <v>726</v>
      </c>
      <c r="F441" s="188">
        <v>1</v>
      </c>
      <c r="G441" s="186"/>
      <c r="H441" s="189">
        <f t="shared" si="27"/>
        <v>0</v>
      </c>
      <c r="I441" s="205" t="s">
        <v>727</v>
      </c>
      <c r="J441" s="205" t="s">
        <v>1578</v>
      </c>
      <c r="K441" s="205" t="s">
        <v>95</v>
      </c>
      <c r="L441" s="201"/>
      <c r="M441" s="201"/>
      <c r="N441" s="201"/>
      <c r="O441" s="201"/>
      <c r="P441" s="201"/>
      <c r="Q441" s="201"/>
      <c r="R441" s="201"/>
      <c r="S441" s="201"/>
      <c r="T441" s="201"/>
      <c r="U441" s="201"/>
      <c r="V441" s="201"/>
      <c r="W441" s="201"/>
      <c r="X441" s="201"/>
      <c r="Y441" s="201"/>
      <c r="Z441" s="201"/>
    </row>
    <row r="442" s="133" customFormat="1" ht="27" customHeight="1" outlineLevel="3" spans="1:26">
      <c r="A442" s="242" t="s">
        <v>1579</v>
      </c>
      <c r="B442" s="243" t="s">
        <v>1580</v>
      </c>
      <c r="C442" s="186" t="s">
        <v>1576</v>
      </c>
      <c r="D442" s="186" t="s">
        <v>1581</v>
      </c>
      <c r="E442" s="244" t="s">
        <v>726</v>
      </c>
      <c r="F442" s="188">
        <v>1</v>
      </c>
      <c r="G442" s="186"/>
      <c r="H442" s="189">
        <f t="shared" si="27"/>
        <v>0</v>
      </c>
      <c r="I442" s="205" t="s">
        <v>727</v>
      </c>
      <c r="J442" s="205" t="s">
        <v>1578</v>
      </c>
      <c r="K442" s="205" t="s">
        <v>95</v>
      </c>
      <c r="L442" s="201"/>
      <c r="M442" s="201"/>
      <c r="N442" s="201"/>
      <c r="O442" s="201"/>
      <c r="P442" s="201"/>
      <c r="Q442" s="201"/>
      <c r="R442" s="201"/>
      <c r="S442" s="201"/>
      <c r="T442" s="201"/>
      <c r="U442" s="201"/>
      <c r="V442" s="201"/>
      <c r="W442" s="201"/>
      <c r="X442" s="201"/>
      <c r="Y442" s="201"/>
      <c r="Z442" s="201"/>
    </row>
    <row r="443" s="133" customFormat="1" ht="27" customHeight="1" outlineLevel="3" spans="1:26">
      <c r="A443" s="242" t="s">
        <v>1582</v>
      </c>
      <c r="B443" s="243" t="s">
        <v>1583</v>
      </c>
      <c r="C443" s="186" t="s">
        <v>1576</v>
      </c>
      <c r="D443" s="186" t="s">
        <v>1584</v>
      </c>
      <c r="E443" s="244" t="s">
        <v>726</v>
      </c>
      <c r="F443" s="188">
        <v>1</v>
      </c>
      <c r="G443" s="186"/>
      <c r="H443" s="189">
        <f t="shared" si="27"/>
        <v>0</v>
      </c>
      <c r="I443" s="205" t="s">
        <v>727</v>
      </c>
      <c r="J443" s="205" t="s">
        <v>1578</v>
      </c>
      <c r="K443" s="205" t="s">
        <v>95</v>
      </c>
      <c r="L443" s="201"/>
      <c r="M443" s="201"/>
      <c r="N443" s="201"/>
      <c r="O443" s="201"/>
      <c r="P443" s="201"/>
      <c r="Q443" s="201"/>
      <c r="R443" s="201"/>
      <c r="S443" s="201"/>
      <c r="T443" s="201"/>
      <c r="U443" s="201"/>
      <c r="V443" s="201"/>
      <c r="W443" s="201"/>
      <c r="X443" s="201"/>
      <c r="Y443" s="201"/>
      <c r="Z443" s="201"/>
    </row>
    <row r="444" s="133" customFormat="1" ht="27" customHeight="1" outlineLevel="3" spans="1:26">
      <c r="A444" s="242" t="s">
        <v>1585</v>
      </c>
      <c r="B444" s="243" t="s">
        <v>1586</v>
      </c>
      <c r="C444" s="186" t="s">
        <v>1576</v>
      </c>
      <c r="D444" s="186" t="s">
        <v>1587</v>
      </c>
      <c r="E444" s="244" t="s">
        <v>726</v>
      </c>
      <c r="F444" s="188">
        <v>1</v>
      </c>
      <c r="G444" s="186"/>
      <c r="H444" s="189">
        <f t="shared" si="27"/>
        <v>0</v>
      </c>
      <c r="I444" s="205" t="s">
        <v>727</v>
      </c>
      <c r="J444" s="205" t="s">
        <v>1578</v>
      </c>
      <c r="K444" s="205" t="s">
        <v>95</v>
      </c>
      <c r="L444" s="201"/>
      <c r="M444" s="201"/>
      <c r="N444" s="201"/>
      <c r="O444" s="201"/>
      <c r="P444" s="201"/>
      <c r="Q444" s="201"/>
      <c r="R444" s="201"/>
      <c r="S444" s="201"/>
      <c r="T444" s="201"/>
      <c r="U444" s="201"/>
      <c r="V444" s="201"/>
      <c r="W444" s="201"/>
      <c r="X444" s="201"/>
      <c r="Y444" s="201"/>
      <c r="Z444" s="201"/>
    </row>
    <row r="445" s="133" customFormat="1" ht="27" customHeight="1" outlineLevel="3" spans="1:26">
      <c r="A445" s="242" t="s">
        <v>1588</v>
      </c>
      <c r="B445" s="243" t="s">
        <v>1589</v>
      </c>
      <c r="C445" s="186" t="s">
        <v>1576</v>
      </c>
      <c r="D445" s="186" t="s">
        <v>1590</v>
      </c>
      <c r="E445" s="244" t="s">
        <v>726</v>
      </c>
      <c r="F445" s="188">
        <v>1</v>
      </c>
      <c r="G445" s="186"/>
      <c r="H445" s="189">
        <f t="shared" si="27"/>
        <v>0</v>
      </c>
      <c r="I445" s="205" t="s">
        <v>727</v>
      </c>
      <c r="J445" s="205" t="s">
        <v>1578</v>
      </c>
      <c r="K445" s="205" t="s">
        <v>95</v>
      </c>
      <c r="L445" s="201"/>
      <c r="M445" s="201"/>
      <c r="N445" s="201"/>
      <c r="O445" s="201"/>
      <c r="P445" s="201"/>
      <c r="Q445" s="201"/>
      <c r="R445" s="201"/>
      <c r="S445" s="201"/>
      <c r="T445" s="201"/>
      <c r="U445" s="201"/>
      <c r="V445" s="201"/>
      <c r="W445" s="201"/>
      <c r="X445" s="201"/>
      <c r="Y445" s="201"/>
      <c r="Z445" s="201"/>
    </row>
    <row r="446" s="133" customFormat="1" ht="27" customHeight="1" outlineLevel="3" spans="1:26">
      <c r="A446" s="242" t="s">
        <v>1591</v>
      </c>
      <c r="B446" s="243" t="s">
        <v>1592</v>
      </c>
      <c r="C446" s="186" t="s">
        <v>1576</v>
      </c>
      <c r="D446" s="186" t="s">
        <v>1593</v>
      </c>
      <c r="E446" s="244" t="s">
        <v>726</v>
      </c>
      <c r="F446" s="188">
        <v>1</v>
      </c>
      <c r="G446" s="186"/>
      <c r="H446" s="189">
        <f t="shared" si="27"/>
        <v>0</v>
      </c>
      <c r="I446" s="205" t="s">
        <v>727</v>
      </c>
      <c r="J446" s="205" t="s">
        <v>1578</v>
      </c>
      <c r="K446" s="205" t="s">
        <v>95</v>
      </c>
      <c r="L446" s="201"/>
      <c r="M446" s="201"/>
      <c r="N446" s="201"/>
      <c r="O446" s="201"/>
      <c r="P446" s="201"/>
      <c r="Q446" s="201"/>
      <c r="R446" s="201"/>
      <c r="S446" s="201"/>
      <c r="T446" s="201"/>
      <c r="U446" s="201"/>
      <c r="V446" s="201"/>
      <c r="W446" s="201"/>
      <c r="X446" s="201"/>
      <c r="Y446" s="201"/>
      <c r="Z446" s="201"/>
    </row>
    <row r="447" s="133" customFormat="1" ht="27" customHeight="1" outlineLevel="3" spans="1:26">
      <c r="A447" s="242" t="s">
        <v>1594</v>
      </c>
      <c r="B447" s="243" t="s">
        <v>1595</v>
      </c>
      <c r="C447" s="186" t="s">
        <v>1596</v>
      </c>
      <c r="D447" s="186" t="s">
        <v>1597</v>
      </c>
      <c r="E447" s="244" t="s">
        <v>726</v>
      </c>
      <c r="F447" s="188">
        <v>2</v>
      </c>
      <c r="G447" s="186"/>
      <c r="H447" s="189">
        <f t="shared" si="27"/>
        <v>0</v>
      </c>
      <c r="I447" s="205" t="s">
        <v>727</v>
      </c>
      <c r="J447" s="205" t="s">
        <v>1598</v>
      </c>
      <c r="K447" s="205" t="s">
        <v>95</v>
      </c>
      <c r="L447" s="201"/>
      <c r="M447" s="201"/>
      <c r="N447" s="201"/>
      <c r="O447" s="201"/>
      <c r="P447" s="201"/>
      <c r="Q447" s="201"/>
      <c r="R447" s="201"/>
      <c r="S447" s="201"/>
      <c r="T447" s="201"/>
      <c r="U447" s="201"/>
      <c r="V447" s="201"/>
      <c r="W447" s="201"/>
      <c r="X447" s="201"/>
      <c r="Y447" s="201"/>
      <c r="Z447" s="201"/>
    </row>
    <row r="448" s="133" customFormat="1" ht="27" customHeight="1" outlineLevel="3" spans="1:26">
      <c r="A448" s="242" t="s">
        <v>1599</v>
      </c>
      <c r="B448" s="243" t="s">
        <v>1600</v>
      </c>
      <c r="C448" s="186" t="s">
        <v>1153</v>
      </c>
      <c r="D448" s="186" t="s">
        <v>1601</v>
      </c>
      <c r="E448" s="244" t="s">
        <v>336</v>
      </c>
      <c r="F448" s="188">
        <v>43.29</v>
      </c>
      <c r="G448" s="186"/>
      <c r="H448" s="189">
        <f t="shared" si="27"/>
        <v>0</v>
      </c>
      <c r="I448" s="205" t="s">
        <v>1155</v>
      </c>
      <c r="J448" s="205" t="s">
        <v>1156</v>
      </c>
      <c r="K448" s="205" t="s">
        <v>95</v>
      </c>
      <c r="L448" s="201"/>
      <c r="M448" s="201"/>
      <c r="N448" s="201"/>
      <c r="O448" s="201"/>
      <c r="P448" s="201"/>
      <c r="Q448" s="201"/>
      <c r="R448" s="201"/>
      <c r="S448" s="201"/>
      <c r="T448" s="201"/>
      <c r="U448" s="201"/>
      <c r="V448" s="201"/>
      <c r="W448" s="201"/>
      <c r="X448" s="201"/>
      <c r="Y448" s="201"/>
      <c r="Z448" s="201"/>
    </row>
    <row r="449" s="133" customFormat="1" ht="27" customHeight="1" outlineLevel="3" spans="1:26">
      <c r="A449" s="242" t="s">
        <v>1602</v>
      </c>
      <c r="B449" s="243" t="s">
        <v>1603</v>
      </c>
      <c r="C449" s="186" t="s">
        <v>1153</v>
      </c>
      <c r="D449" s="186" t="s">
        <v>1604</v>
      </c>
      <c r="E449" s="244" t="s">
        <v>336</v>
      </c>
      <c r="F449" s="188">
        <v>657.7</v>
      </c>
      <c r="G449" s="186"/>
      <c r="H449" s="189">
        <f t="shared" si="27"/>
        <v>0</v>
      </c>
      <c r="I449" s="205" t="s">
        <v>1155</v>
      </c>
      <c r="J449" s="205" t="s">
        <v>1156</v>
      </c>
      <c r="K449" s="205" t="s">
        <v>95</v>
      </c>
      <c r="L449" s="201"/>
      <c r="M449" s="201"/>
      <c r="N449" s="201"/>
      <c r="O449" s="201"/>
      <c r="P449" s="201"/>
      <c r="Q449" s="201"/>
      <c r="R449" s="201"/>
      <c r="S449" s="201"/>
      <c r="T449" s="201"/>
      <c r="U449" s="201"/>
      <c r="V449" s="201"/>
      <c r="W449" s="201"/>
      <c r="X449" s="201"/>
      <c r="Y449" s="201"/>
      <c r="Z449" s="201"/>
    </row>
    <row r="450" s="133" customFormat="1" ht="27" customHeight="1" outlineLevel="3" spans="1:26">
      <c r="A450" s="242" t="s">
        <v>1605</v>
      </c>
      <c r="B450" s="243" t="s">
        <v>1606</v>
      </c>
      <c r="C450" s="186" t="s">
        <v>1291</v>
      </c>
      <c r="D450" s="186" t="s">
        <v>1607</v>
      </c>
      <c r="E450" s="244" t="s">
        <v>502</v>
      </c>
      <c r="F450" s="188">
        <v>4</v>
      </c>
      <c r="G450" s="186"/>
      <c r="H450" s="189">
        <f t="shared" si="27"/>
        <v>0</v>
      </c>
      <c r="I450" s="205" t="s">
        <v>1055</v>
      </c>
      <c r="J450" s="205" t="s">
        <v>1293</v>
      </c>
      <c r="K450" s="205" t="s">
        <v>95</v>
      </c>
      <c r="L450" s="201"/>
      <c r="M450" s="201"/>
      <c r="N450" s="201"/>
      <c r="O450" s="201"/>
      <c r="P450" s="201"/>
      <c r="Q450" s="201"/>
      <c r="R450" s="201"/>
      <c r="S450" s="201"/>
      <c r="T450" s="201"/>
      <c r="U450" s="201"/>
      <c r="V450" s="201"/>
      <c r="W450" s="201"/>
      <c r="X450" s="201"/>
      <c r="Y450" s="201"/>
      <c r="Z450" s="201"/>
    </row>
    <row r="451" s="133" customFormat="1" ht="27" customHeight="1" outlineLevel="3" spans="1:26">
      <c r="A451" s="242" t="s">
        <v>1608</v>
      </c>
      <c r="B451" s="243" t="s">
        <v>1609</v>
      </c>
      <c r="C451" s="186" t="s">
        <v>1291</v>
      </c>
      <c r="D451" s="186" t="s">
        <v>1610</v>
      </c>
      <c r="E451" s="244" t="s">
        <v>502</v>
      </c>
      <c r="F451" s="188">
        <v>4</v>
      </c>
      <c r="G451" s="186"/>
      <c r="H451" s="189">
        <f t="shared" si="27"/>
        <v>0</v>
      </c>
      <c r="I451" s="205" t="s">
        <v>1055</v>
      </c>
      <c r="J451" s="205" t="s">
        <v>1293</v>
      </c>
      <c r="K451" s="205" t="s">
        <v>95</v>
      </c>
      <c r="L451" s="201"/>
      <c r="M451" s="201"/>
      <c r="N451" s="201"/>
      <c r="O451" s="201"/>
      <c r="P451" s="201"/>
      <c r="Q451" s="201"/>
      <c r="R451" s="201"/>
      <c r="S451" s="201"/>
      <c r="T451" s="201"/>
      <c r="U451" s="201"/>
      <c r="V451" s="201"/>
      <c r="W451" s="201"/>
      <c r="X451" s="201"/>
      <c r="Y451" s="201"/>
      <c r="Z451" s="201"/>
    </row>
    <row r="452" s="133" customFormat="1" ht="27" customHeight="1" outlineLevel="3" spans="1:26">
      <c r="A452" s="242" t="s">
        <v>1611</v>
      </c>
      <c r="B452" s="243" t="s">
        <v>1612</v>
      </c>
      <c r="C452" s="186" t="s">
        <v>1613</v>
      </c>
      <c r="D452" s="186" t="s">
        <v>1614</v>
      </c>
      <c r="E452" s="244" t="s">
        <v>336</v>
      </c>
      <c r="F452" s="188">
        <v>5.63</v>
      </c>
      <c r="G452" s="186"/>
      <c r="H452" s="189">
        <f t="shared" si="27"/>
        <v>0</v>
      </c>
      <c r="I452" s="205" t="s">
        <v>1094</v>
      </c>
      <c r="J452" s="205" t="s">
        <v>1615</v>
      </c>
      <c r="K452" s="205" t="s">
        <v>95</v>
      </c>
      <c r="L452" s="201"/>
      <c r="M452" s="201"/>
      <c r="N452" s="201"/>
      <c r="O452" s="201"/>
      <c r="P452" s="201"/>
      <c r="Q452" s="201"/>
      <c r="R452" s="201"/>
      <c r="S452" s="201"/>
      <c r="T452" s="201"/>
      <c r="U452" s="201"/>
      <c r="V452" s="201"/>
      <c r="W452" s="201"/>
      <c r="X452" s="201"/>
      <c r="Y452" s="201"/>
      <c r="Z452" s="201"/>
    </row>
    <row r="453" s="133" customFormat="1" ht="27" customHeight="1" outlineLevel="3" spans="1:26">
      <c r="A453" s="242" t="s">
        <v>1616</v>
      </c>
      <c r="B453" s="243" t="s">
        <v>1617</v>
      </c>
      <c r="C453" s="186" t="s">
        <v>1613</v>
      </c>
      <c r="D453" s="186" t="s">
        <v>1618</v>
      </c>
      <c r="E453" s="244" t="s">
        <v>336</v>
      </c>
      <c r="F453" s="188">
        <v>34.66</v>
      </c>
      <c r="G453" s="186"/>
      <c r="H453" s="189">
        <f t="shared" si="27"/>
        <v>0</v>
      </c>
      <c r="I453" s="205" t="s">
        <v>1094</v>
      </c>
      <c r="J453" s="205" t="s">
        <v>1615</v>
      </c>
      <c r="K453" s="205" t="s">
        <v>95</v>
      </c>
      <c r="L453" s="201"/>
      <c r="M453" s="201"/>
      <c r="N453" s="201"/>
      <c r="O453" s="201"/>
      <c r="P453" s="201"/>
      <c r="Q453" s="201"/>
      <c r="R453" s="201"/>
      <c r="S453" s="201"/>
      <c r="T453" s="201"/>
      <c r="U453" s="201"/>
      <c r="V453" s="201"/>
      <c r="W453" s="201"/>
      <c r="X453" s="201"/>
      <c r="Y453" s="201"/>
      <c r="Z453" s="201"/>
    </row>
    <row r="454" s="133" customFormat="1" ht="27" customHeight="1" outlineLevel="3" spans="1:26">
      <c r="A454" s="242" t="s">
        <v>1619</v>
      </c>
      <c r="B454" s="243" t="s">
        <v>1620</v>
      </c>
      <c r="C454" s="186" t="s">
        <v>1621</v>
      </c>
      <c r="D454" s="186" t="s">
        <v>1622</v>
      </c>
      <c r="E454" s="244" t="s">
        <v>726</v>
      </c>
      <c r="F454" s="188">
        <v>2</v>
      </c>
      <c r="G454" s="186"/>
      <c r="H454" s="189">
        <f t="shared" si="27"/>
        <v>0</v>
      </c>
      <c r="I454" s="205" t="s">
        <v>727</v>
      </c>
      <c r="J454" s="205" t="s">
        <v>1623</v>
      </c>
      <c r="K454" s="205" t="s">
        <v>95</v>
      </c>
      <c r="L454" s="201"/>
      <c r="M454" s="201"/>
      <c r="N454" s="201"/>
      <c r="O454" s="201"/>
      <c r="P454" s="201"/>
      <c r="Q454" s="201"/>
      <c r="R454" s="201"/>
      <c r="S454" s="201"/>
      <c r="T454" s="201"/>
      <c r="U454" s="201"/>
      <c r="V454" s="201"/>
      <c r="W454" s="201"/>
      <c r="X454" s="201"/>
      <c r="Y454" s="201"/>
      <c r="Z454" s="201"/>
    </row>
    <row r="455" s="133" customFormat="1" ht="27" customHeight="1" outlineLevel="3" spans="1:26">
      <c r="A455" s="242" t="s">
        <v>1624</v>
      </c>
      <c r="B455" s="243" t="s">
        <v>1625</v>
      </c>
      <c r="C455" s="186" t="s">
        <v>1621</v>
      </c>
      <c r="D455" s="186" t="s">
        <v>1626</v>
      </c>
      <c r="E455" s="244" t="s">
        <v>726</v>
      </c>
      <c r="F455" s="188">
        <v>4</v>
      </c>
      <c r="G455" s="186"/>
      <c r="H455" s="189">
        <f t="shared" si="27"/>
        <v>0</v>
      </c>
      <c r="I455" s="205" t="s">
        <v>727</v>
      </c>
      <c r="J455" s="205" t="s">
        <v>1623</v>
      </c>
      <c r="K455" s="205" t="s">
        <v>95</v>
      </c>
      <c r="L455" s="201"/>
      <c r="M455" s="201"/>
      <c r="N455" s="201"/>
      <c r="O455" s="201"/>
      <c r="P455" s="201"/>
      <c r="Q455" s="201"/>
      <c r="R455" s="201"/>
      <c r="S455" s="201"/>
      <c r="T455" s="201"/>
      <c r="U455" s="201"/>
      <c r="V455" s="201"/>
      <c r="W455" s="201"/>
      <c r="X455" s="201"/>
      <c r="Y455" s="201"/>
      <c r="Z455" s="201"/>
    </row>
    <row r="456" s="133" customFormat="1" ht="27" customHeight="1" outlineLevel="3" spans="1:26">
      <c r="A456" s="242" t="s">
        <v>1627</v>
      </c>
      <c r="B456" s="243" t="s">
        <v>1628</v>
      </c>
      <c r="C456" s="186" t="s">
        <v>1629</v>
      </c>
      <c r="D456" s="186" t="s">
        <v>1630</v>
      </c>
      <c r="E456" s="244" t="s">
        <v>1115</v>
      </c>
      <c r="F456" s="188">
        <v>41.14</v>
      </c>
      <c r="G456" s="186"/>
      <c r="H456" s="189">
        <f t="shared" si="27"/>
        <v>0</v>
      </c>
      <c r="I456" s="204" t="s">
        <v>1116</v>
      </c>
      <c r="J456" s="205" t="s">
        <v>1117</v>
      </c>
      <c r="K456" s="205" t="s">
        <v>95</v>
      </c>
      <c r="L456" s="201"/>
      <c r="M456" s="201"/>
      <c r="N456" s="201"/>
      <c r="O456" s="201"/>
      <c r="P456" s="201"/>
      <c r="Q456" s="201"/>
      <c r="R456" s="201"/>
      <c r="S456" s="201"/>
      <c r="T456" s="201"/>
      <c r="U456" s="201"/>
      <c r="V456" s="201"/>
      <c r="W456" s="201"/>
      <c r="X456" s="201"/>
      <c r="Y456" s="201"/>
      <c r="Z456" s="201"/>
    </row>
    <row r="457" s="133" customFormat="1" ht="27" customHeight="1" outlineLevel="3" spans="1:26">
      <c r="A457" s="242" t="s">
        <v>1631</v>
      </c>
      <c r="B457" s="243" t="s">
        <v>1632</v>
      </c>
      <c r="C457" s="186" t="s">
        <v>1633</v>
      </c>
      <c r="D457" s="186" t="s">
        <v>1634</v>
      </c>
      <c r="E457" s="244" t="s">
        <v>1418</v>
      </c>
      <c r="F457" s="188">
        <v>1</v>
      </c>
      <c r="G457" s="186"/>
      <c r="H457" s="189">
        <f t="shared" si="27"/>
        <v>0</v>
      </c>
      <c r="I457" s="205" t="s">
        <v>1419</v>
      </c>
      <c r="J457" s="204" t="s">
        <v>1635</v>
      </c>
      <c r="K457" s="205" t="s">
        <v>95</v>
      </c>
      <c r="L457" s="201"/>
      <c r="M457" s="201"/>
      <c r="N457" s="201"/>
      <c r="O457" s="201"/>
      <c r="P457" s="201"/>
      <c r="Q457" s="201"/>
      <c r="R457" s="201"/>
      <c r="S457" s="201"/>
      <c r="T457" s="201"/>
      <c r="U457" s="201"/>
      <c r="V457" s="201"/>
      <c r="W457" s="201"/>
      <c r="X457" s="201"/>
      <c r="Y457" s="201"/>
      <c r="Z457" s="201"/>
    </row>
    <row r="458" s="133" customFormat="1" ht="27" customHeight="1" outlineLevel="3" spans="1:26">
      <c r="A458" s="242" t="s">
        <v>1636</v>
      </c>
      <c r="B458" s="243" t="s">
        <v>1637</v>
      </c>
      <c r="C458" s="186" t="s">
        <v>1633</v>
      </c>
      <c r="D458" s="186" t="s">
        <v>1638</v>
      </c>
      <c r="E458" s="244" t="s">
        <v>1418</v>
      </c>
      <c r="F458" s="188">
        <v>1</v>
      </c>
      <c r="G458" s="186"/>
      <c r="H458" s="189">
        <f t="shared" si="27"/>
        <v>0</v>
      </c>
      <c r="I458" s="205" t="s">
        <v>1419</v>
      </c>
      <c r="J458" s="204" t="s">
        <v>1639</v>
      </c>
      <c r="K458" s="205" t="s">
        <v>95</v>
      </c>
      <c r="L458" s="201"/>
      <c r="M458" s="201"/>
      <c r="N458" s="201"/>
      <c r="O458" s="201"/>
      <c r="P458" s="201"/>
      <c r="Q458" s="201"/>
      <c r="R458" s="201"/>
      <c r="S458" s="201"/>
      <c r="T458" s="201"/>
      <c r="U458" s="201"/>
      <c r="V458" s="201"/>
      <c r="W458" s="201"/>
      <c r="X458" s="201"/>
      <c r="Y458" s="201"/>
      <c r="Z458" s="201"/>
    </row>
    <row r="459" s="133" customFormat="1" ht="27" customHeight="1" outlineLevel="3" spans="1:26">
      <c r="A459" s="242" t="s">
        <v>1640</v>
      </c>
      <c r="B459" s="243" t="s">
        <v>1641</v>
      </c>
      <c r="C459" s="186" t="s">
        <v>1642</v>
      </c>
      <c r="D459" s="186" t="s">
        <v>1643</v>
      </c>
      <c r="E459" s="244" t="s">
        <v>1404</v>
      </c>
      <c r="F459" s="188">
        <v>2</v>
      </c>
      <c r="G459" s="186"/>
      <c r="H459" s="189">
        <f t="shared" si="27"/>
        <v>0</v>
      </c>
      <c r="I459" s="204" t="s">
        <v>1405</v>
      </c>
      <c r="J459" s="205" t="s">
        <v>1644</v>
      </c>
      <c r="K459" s="205" t="s">
        <v>95</v>
      </c>
      <c r="L459" s="201"/>
      <c r="M459" s="201"/>
      <c r="N459" s="201"/>
      <c r="O459" s="201"/>
      <c r="P459" s="201"/>
      <c r="Q459" s="201"/>
      <c r="R459" s="201"/>
      <c r="S459" s="201"/>
      <c r="T459" s="201"/>
      <c r="U459" s="201"/>
      <c r="V459" s="201"/>
      <c r="W459" s="201"/>
      <c r="X459" s="201"/>
      <c r="Y459" s="201"/>
      <c r="Z459" s="201"/>
    </row>
    <row r="460" s="133" customFormat="1" ht="27" customHeight="1" outlineLevel="3" spans="1:26">
      <c r="A460" s="242" t="s">
        <v>1645</v>
      </c>
      <c r="B460" s="243" t="s">
        <v>1646</v>
      </c>
      <c r="C460" s="186" t="s">
        <v>1402</v>
      </c>
      <c r="D460" s="186" t="s">
        <v>1647</v>
      </c>
      <c r="E460" s="244" t="s">
        <v>1404</v>
      </c>
      <c r="F460" s="188">
        <v>2</v>
      </c>
      <c r="G460" s="186"/>
      <c r="H460" s="189">
        <f t="shared" si="27"/>
        <v>0</v>
      </c>
      <c r="I460" s="204" t="s">
        <v>1405</v>
      </c>
      <c r="J460" s="205" t="s">
        <v>1406</v>
      </c>
      <c r="K460" s="205" t="s">
        <v>95</v>
      </c>
      <c r="L460" s="201"/>
      <c r="M460" s="201"/>
      <c r="N460" s="201"/>
      <c r="O460" s="201"/>
      <c r="P460" s="201"/>
      <c r="Q460" s="201"/>
      <c r="R460" s="201"/>
      <c r="S460" s="201"/>
      <c r="T460" s="201"/>
      <c r="U460" s="201"/>
      <c r="V460" s="201"/>
      <c r="W460" s="201"/>
      <c r="X460" s="201"/>
      <c r="Y460" s="201"/>
      <c r="Z460" s="201"/>
    </row>
    <row r="461" s="133" customFormat="1" ht="27" customHeight="1" outlineLevel="3" spans="1:26">
      <c r="A461" s="242" t="s">
        <v>1648</v>
      </c>
      <c r="B461" s="243" t="s">
        <v>1649</v>
      </c>
      <c r="C461" s="186" t="s">
        <v>1650</v>
      </c>
      <c r="D461" s="186" t="s">
        <v>1651</v>
      </c>
      <c r="E461" s="244" t="s">
        <v>1652</v>
      </c>
      <c r="F461" s="188">
        <v>3</v>
      </c>
      <c r="G461" s="186"/>
      <c r="H461" s="189">
        <f t="shared" si="27"/>
        <v>0</v>
      </c>
      <c r="I461" s="205" t="s">
        <v>1653</v>
      </c>
      <c r="J461" s="205" t="s">
        <v>1654</v>
      </c>
      <c r="K461" s="205" t="s">
        <v>95</v>
      </c>
      <c r="L461" s="201"/>
      <c r="M461" s="201"/>
      <c r="N461" s="201"/>
      <c r="O461" s="201"/>
      <c r="P461" s="201"/>
      <c r="Q461" s="201"/>
      <c r="R461" s="201"/>
      <c r="S461" s="201"/>
      <c r="T461" s="201"/>
      <c r="U461" s="201"/>
      <c r="V461" s="201"/>
      <c r="W461" s="201"/>
      <c r="X461" s="201"/>
      <c r="Y461" s="201"/>
      <c r="Z461" s="201"/>
    </row>
    <row r="462" s="133" customFormat="1" ht="27" customHeight="1" outlineLevel="3" spans="1:26">
      <c r="A462" s="242" t="s">
        <v>1655</v>
      </c>
      <c r="B462" s="243" t="s">
        <v>1656</v>
      </c>
      <c r="C462" s="186" t="s">
        <v>1657</v>
      </c>
      <c r="D462" s="186" t="s">
        <v>1658</v>
      </c>
      <c r="E462" s="244" t="s">
        <v>336</v>
      </c>
      <c r="F462" s="188">
        <v>17.26</v>
      </c>
      <c r="G462" s="186"/>
      <c r="H462" s="189">
        <f t="shared" si="27"/>
        <v>0</v>
      </c>
      <c r="I462" s="205" t="s">
        <v>1094</v>
      </c>
      <c r="J462" s="205" t="s">
        <v>1659</v>
      </c>
      <c r="K462" s="205" t="s">
        <v>95</v>
      </c>
      <c r="L462" s="201"/>
      <c r="M462" s="201"/>
      <c r="N462" s="201"/>
      <c r="O462" s="201"/>
      <c r="P462" s="201"/>
      <c r="Q462" s="201"/>
      <c r="R462" s="201"/>
      <c r="S462" s="201"/>
      <c r="T462" s="201"/>
      <c r="U462" s="201"/>
      <c r="V462" s="201"/>
      <c r="W462" s="201"/>
      <c r="X462" s="201"/>
      <c r="Y462" s="201"/>
      <c r="Z462" s="201"/>
    </row>
    <row r="463" s="133" customFormat="1" ht="27" customHeight="1" outlineLevel="3" spans="1:26">
      <c r="A463" s="242" t="s">
        <v>1660</v>
      </c>
      <c r="B463" s="243" t="s">
        <v>1661</v>
      </c>
      <c r="C463" s="186" t="s">
        <v>1657</v>
      </c>
      <c r="D463" s="186" t="s">
        <v>1662</v>
      </c>
      <c r="E463" s="244" t="s">
        <v>336</v>
      </c>
      <c r="F463" s="188">
        <v>6.8</v>
      </c>
      <c r="G463" s="186"/>
      <c r="H463" s="189">
        <f t="shared" si="27"/>
        <v>0</v>
      </c>
      <c r="I463" s="205" t="s">
        <v>1094</v>
      </c>
      <c r="J463" s="205" t="s">
        <v>1659</v>
      </c>
      <c r="K463" s="205" t="s">
        <v>95</v>
      </c>
      <c r="L463" s="201"/>
      <c r="M463" s="201"/>
      <c r="N463" s="201"/>
      <c r="O463" s="201"/>
      <c r="P463" s="201"/>
      <c r="Q463" s="201"/>
      <c r="R463" s="201"/>
      <c r="S463" s="201"/>
      <c r="T463" s="201"/>
      <c r="U463" s="201"/>
      <c r="V463" s="201"/>
      <c r="W463" s="201"/>
      <c r="X463" s="201"/>
      <c r="Y463" s="201"/>
      <c r="Z463" s="201"/>
    </row>
    <row r="464" s="133" customFormat="1" ht="27" customHeight="1" outlineLevel="3" spans="1:26">
      <c r="A464" s="242" t="s">
        <v>1663</v>
      </c>
      <c r="B464" s="243" t="s">
        <v>1664</v>
      </c>
      <c r="C464" s="186" t="s">
        <v>1657</v>
      </c>
      <c r="D464" s="186" t="s">
        <v>1665</v>
      </c>
      <c r="E464" s="244" t="s">
        <v>336</v>
      </c>
      <c r="F464" s="188">
        <v>8.58</v>
      </c>
      <c r="G464" s="186"/>
      <c r="H464" s="189">
        <f t="shared" si="27"/>
        <v>0</v>
      </c>
      <c r="I464" s="205" t="s">
        <v>1094</v>
      </c>
      <c r="J464" s="205" t="s">
        <v>1659</v>
      </c>
      <c r="K464" s="205" t="s">
        <v>95</v>
      </c>
      <c r="L464" s="201"/>
      <c r="M464" s="201"/>
      <c r="N464" s="201"/>
      <c r="O464" s="201"/>
      <c r="P464" s="201"/>
      <c r="Q464" s="201"/>
      <c r="R464" s="201"/>
      <c r="S464" s="201"/>
      <c r="T464" s="201"/>
      <c r="U464" s="201"/>
      <c r="V464" s="201"/>
      <c r="W464" s="201"/>
      <c r="X464" s="201"/>
      <c r="Y464" s="201"/>
      <c r="Z464" s="201"/>
    </row>
    <row r="465" s="133" customFormat="1" ht="27" customHeight="1" outlineLevel="3" spans="1:26">
      <c r="A465" s="242" t="s">
        <v>1666</v>
      </c>
      <c r="B465" s="243" t="s">
        <v>1667</v>
      </c>
      <c r="C465" s="186" t="s">
        <v>1657</v>
      </c>
      <c r="D465" s="186" t="s">
        <v>1668</v>
      </c>
      <c r="E465" s="244" t="s">
        <v>336</v>
      </c>
      <c r="F465" s="188">
        <v>23.76</v>
      </c>
      <c r="G465" s="186"/>
      <c r="H465" s="189">
        <f t="shared" si="27"/>
        <v>0</v>
      </c>
      <c r="I465" s="205" t="s">
        <v>1094</v>
      </c>
      <c r="J465" s="205" t="s">
        <v>1659</v>
      </c>
      <c r="K465" s="205" t="s">
        <v>95</v>
      </c>
      <c r="L465" s="201"/>
      <c r="M465" s="201"/>
      <c r="N465" s="201"/>
      <c r="O465" s="201"/>
      <c r="P465" s="201"/>
      <c r="Q465" s="201"/>
      <c r="R465" s="201"/>
      <c r="S465" s="201"/>
      <c r="T465" s="201"/>
      <c r="U465" s="201"/>
      <c r="V465" s="201"/>
      <c r="W465" s="201"/>
      <c r="X465" s="201"/>
      <c r="Y465" s="201"/>
      <c r="Z465" s="201"/>
    </row>
    <row r="466" s="133" customFormat="1" ht="27" customHeight="1" outlineLevel="2" spans="1:26">
      <c r="A466" s="256" t="s">
        <v>1669</v>
      </c>
      <c r="B466" s="254"/>
      <c r="C466" s="239" t="s">
        <v>1670</v>
      </c>
      <c r="D466" s="239"/>
      <c r="E466" s="239"/>
      <c r="F466" s="240"/>
      <c r="G466" s="241"/>
      <c r="H466" s="228">
        <f>SUM(H467:H471)</f>
        <v>0</v>
      </c>
      <c r="I466" s="200"/>
      <c r="J466" s="200"/>
      <c r="K466" s="163"/>
      <c r="L466" s="202"/>
      <c r="M466" s="202"/>
      <c r="N466" s="202"/>
      <c r="O466" s="202"/>
      <c r="P466" s="202"/>
      <c r="Q466" s="202"/>
      <c r="R466" s="202"/>
      <c r="S466" s="202"/>
      <c r="T466" s="202"/>
      <c r="U466" s="202"/>
      <c r="V466" s="202"/>
      <c r="W466" s="202"/>
      <c r="X466" s="202"/>
      <c r="Y466" s="202"/>
      <c r="Z466" s="202"/>
    </row>
    <row r="467" s="133" customFormat="1" ht="27" customHeight="1" outlineLevel="3" spans="1:26">
      <c r="A467" s="242" t="s">
        <v>1671</v>
      </c>
      <c r="B467" s="243" t="s">
        <v>1672</v>
      </c>
      <c r="C467" s="186" t="s">
        <v>1673</v>
      </c>
      <c r="D467" s="186" t="s">
        <v>1674</v>
      </c>
      <c r="E467" s="244" t="s">
        <v>1675</v>
      </c>
      <c r="F467" s="188">
        <v>6</v>
      </c>
      <c r="G467" s="186"/>
      <c r="H467" s="189">
        <f t="shared" ref="H467:H471" si="28">ROUND(F467*G467,0)</f>
        <v>0</v>
      </c>
      <c r="I467" s="205" t="s">
        <v>1676</v>
      </c>
      <c r="J467" s="205" t="s">
        <v>1677</v>
      </c>
      <c r="K467" s="205" t="s">
        <v>95</v>
      </c>
      <c r="L467" s="201"/>
      <c r="M467" s="201"/>
      <c r="N467" s="201"/>
      <c r="O467" s="201"/>
      <c r="P467" s="201"/>
      <c r="Q467" s="201"/>
      <c r="R467" s="201"/>
      <c r="S467" s="201"/>
      <c r="T467" s="201"/>
      <c r="U467" s="201"/>
      <c r="V467" s="201"/>
      <c r="W467" s="201"/>
      <c r="X467" s="201"/>
      <c r="Y467" s="201"/>
      <c r="Z467" s="201"/>
    </row>
    <row r="468" s="133" customFormat="1" ht="27" customHeight="1" outlineLevel="3" spans="1:26">
      <c r="A468" s="242" t="s">
        <v>1678</v>
      </c>
      <c r="B468" s="243" t="s">
        <v>1679</v>
      </c>
      <c r="C468" s="186" t="s">
        <v>1680</v>
      </c>
      <c r="D468" s="186" t="s">
        <v>1681</v>
      </c>
      <c r="E468" s="244" t="s">
        <v>726</v>
      </c>
      <c r="F468" s="188">
        <v>1</v>
      </c>
      <c r="G468" s="186"/>
      <c r="H468" s="189">
        <f t="shared" si="28"/>
        <v>0</v>
      </c>
      <c r="I468" s="205" t="s">
        <v>727</v>
      </c>
      <c r="J468" s="205" t="s">
        <v>1682</v>
      </c>
      <c r="K468" s="205" t="s">
        <v>95</v>
      </c>
      <c r="L468" s="201"/>
      <c r="M468" s="201"/>
      <c r="N468" s="201"/>
      <c r="O468" s="201"/>
      <c r="P468" s="201"/>
      <c r="Q468" s="201"/>
      <c r="R468" s="201"/>
      <c r="S468" s="201"/>
      <c r="T468" s="201"/>
      <c r="U468" s="201"/>
      <c r="V468" s="201"/>
      <c r="W468" s="201"/>
      <c r="X468" s="201"/>
      <c r="Y468" s="201"/>
      <c r="Z468" s="201"/>
    </row>
    <row r="469" s="133" customFormat="1" ht="27" customHeight="1" outlineLevel="3" spans="1:26">
      <c r="A469" s="242" t="s">
        <v>1683</v>
      </c>
      <c r="B469" s="243" t="s">
        <v>1684</v>
      </c>
      <c r="C469" s="186" t="s">
        <v>1153</v>
      </c>
      <c r="D469" s="186" t="s">
        <v>1162</v>
      </c>
      <c r="E469" s="244" t="s">
        <v>336</v>
      </c>
      <c r="F469" s="188">
        <v>10</v>
      </c>
      <c r="G469" s="186"/>
      <c r="H469" s="189">
        <f t="shared" si="28"/>
        <v>0</v>
      </c>
      <c r="I469" s="205" t="s">
        <v>1155</v>
      </c>
      <c r="J469" s="205" t="s">
        <v>1156</v>
      </c>
      <c r="K469" s="205" t="s">
        <v>95</v>
      </c>
      <c r="L469" s="201"/>
      <c r="M469" s="201"/>
      <c r="N469" s="201"/>
      <c r="O469" s="201"/>
      <c r="P469" s="201"/>
      <c r="Q469" s="201"/>
      <c r="R469" s="201"/>
      <c r="S469" s="201"/>
      <c r="T469" s="201"/>
      <c r="U469" s="201"/>
      <c r="V469" s="201"/>
      <c r="W469" s="201"/>
      <c r="X469" s="201"/>
      <c r="Y469" s="201"/>
      <c r="Z469" s="201"/>
    </row>
    <row r="470" s="133" customFormat="1" ht="27" customHeight="1" outlineLevel="3" spans="1:26">
      <c r="A470" s="242" t="s">
        <v>1685</v>
      </c>
      <c r="B470" s="243" t="s">
        <v>1686</v>
      </c>
      <c r="C470" s="186" t="s">
        <v>1153</v>
      </c>
      <c r="D470" s="186" t="s">
        <v>1687</v>
      </c>
      <c r="E470" s="244" t="s">
        <v>336</v>
      </c>
      <c r="F470" s="188">
        <v>91.02</v>
      </c>
      <c r="G470" s="186"/>
      <c r="H470" s="189">
        <f t="shared" si="28"/>
        <v>0</v>
      </c>
      <c r="I470" s="205" t="s">
        <v>1155</v>
      </c>
      <c r="J470" s="205" t="s">
        <v>1156</v>
      </c>
      <c r="K470" s="205" t="s">
        <v>95</v>
      </c>
      <c r="L470" s="201"/>
      <c r="M470" s="201"/>
      <c r="N470" s="201"/>
      <c r="O470" s="201"/>
      <c r="P470" s="201"/>
      <c r="Q470" s="201"/>
      <c r="R470" s="201"/>
      <c r="S470" s="201"/>
      <c r="T470" s="201"/>
      <c r="U470" s="201"/>
      <c r="V470" s="201"/>
      <c r="W470" s="201"/>
      <c r="X470" s="201"/>
      <c r="Y470" s="201"/>
      <c r="Z470" s="201"/>
    </row>
    <row r="471" s="133" customFormat="1" ht="27" customHeight="1" outlineLevel="3" spans="1:26">
      <c r="A471" s="242" t="s">
        <v>1688</v>
      </c>
      <c r="B471" s="243" t="s">
        <v>1689</v>
      </c>
      <c r="C471" s="186" t="s">
        <v>1690</v>
      </c>
      <c r="D471" s="186" t="s">
        <v>1691</v>
      </c>
      <c r="E471" s="244" t="s">
        <v>103</v>
      </c>
      <c r="F471" s="188">
        <v>20</v>
      </c>
      <c r="G471" s="186"/>
      <c r="H471" s="189">
        <f t="shared" si="28"/>
        <v>0</v>
      </c>
      <c r="I471" s="205" t="s">
        <v>1692</v>
      </c>
      <c r="J471" s="205" t="s">
        <v>1693</v>
      </c>
      <c r="K471" s="205" t="s">
        <v>95</v>
      </c>
      <c r="L471" s="201"/>
      <c r="M471" s="201"/>
      <c r="N471" s="201"/>
      <c r="O471" s="201"/>
      <c r="P471" s="201"/>
      <c r="Q471" s="201"/>
      <c r="R471" s="201"/>
      <c r="S471" s="201"/>
      <c r="T471" s="201"/>
      <c r="U471" s="201"/>
      <c r="V471" s="201"/>
      <c r="W471" s="201"/>
      <c r="X471" s="201"/>
      <c r="Y471" s="201"/>
      <c r="Z471" s="201"/>
    </row>
    <row r="472" s="133" customFormat="1" ht="27" customHeight="1" outlineLevel="2" spans="1:26">
      <c r="A472" s="256" t="s">
        <v>1694</v>
      </c>
      <c r="B472" s="254"/>
      <c r="C472" s="239" t="s">
        <v>1695</v>
      </c>
      <c r="D472" s="239"/>
      <c r="E472" s="239"/>
      <c r="F472" s="240"/>
      <c r="G472" s="241"/>
      <c r="H472" s="228">
        <f>SUM(H473:H507)</f>
        <v>0</v>
      </c>
      <c r="I472" s="200"/>
      <c r="J472" s="200"/>
      <c r="K472" s="163"/>
      <c r="L472" s="202"/>
      <c r="M472" s="202"/>
      <c r="N472" s="202"/>
      <c r="O472" s="202"/>
      <c r="P472" s="202"/>
      <c r="Q472" s="202"/>
      <c r="R472" s="202"/>
      <c r="S472" s="202"/>
      <c r="T472" s="202"/>
      <c r="U472" s="202"/>
      <c r="V472" s="202"/>
      <c r="W472" s="202"/>
      <c r="X472" s="202"/>
      <c r="Y472" s="202"/>
      <c r="Z472" s="202"/>
    </row>
    <row r="473" s="133" customFormat="1" ht="27" customHeight="1" outlineLevel="3" spans="1:26">
      <c r="A473" s="242" t="s">
        <v>1696</v>
      </c>
      <c r="B473" s="243" t="s">
        <v>1697</v>
      </c>
      <c r="C473" s="186" t="s">
        <v>1035</v>
      </c>
      <c r="D473" s="186" t="s">
        <v>1698</v>
      </c>
      <c r="E473" s="244" t="s">
        <v>354</v>
      </c>
      <c r="F473" s="188">
        <v>9</v>
      </c>
      <c r="G473" s="186"/>
      <c r="H473" s="189">
        <f t="shared" ref="H473:H507" si="29">ROUND(F473*G473,0)</f>
        <v>0</v>
      </c>
      <c r="I473" s="205" t="s">
        <v>982</v>
      </c>
      <c r="J473" s="205" t="s">
        <v>988</v>
      </c>
      <c r="K473" s="205" t="s">
        <v>95</v>
      </c>
      <c r="L473" s="201"/>
      <c r="M473" s="201"/>
      <c r="N473" s="201"/>
      <c r="O473" s="201"/>
      <c r="P473" s="201"/>
      <c r="Q473" s="201"/>
      <c r="R473" s="201"/>
      <c r="S473" s="201"/>
      <c r="T473" s="201"/>
      <c r="U473" s="201"/>
      <c r="V473" s="201"/>
      <c r="W473" s="201"/>
      <c r="X473" s="201"/>
      <c r="Y473" s="201"/>
      <c r="Z473" s="201"/>
    </row>
    <row r="474" s="133" customFormat="1" ht="27" customHeight="1" outlineLevel="3" spans="1:26">
      <c r="A474" s="242" t="s">
        <v>1699</v>
      </c>
      <c r="B474" s="243" t="s">
        <v>1700</v>
      </c>
      <c r="C474" s="186" t="s">
        <v>1701</v>
      </c>
      <c r="D474" s="186" t="s">
        <v>1702</v>
      </c>
      <c r="E474" s="244" t="s">
        <v>354</v>
      </c>
      <c r="F474" s="188">
        <v>40</v>
      </c>
      <c r="G474" s="186"/>
      <c r="H474" s="189">
        <f t="shared" si="29"/>
        <v>0</v>
      </c>
      <c r="I474" s="205" t="s">
        <v>982</v>
      </c>
      <c r="J474" s="205" t="s">
        <v>988</v>
      </c>
      <c r="K474" s="205" t="s">
        <v>95</v>
      </c>
      <c r="L474" s="201"/>
      <c r="M474" s="201"/>
      <c r="N474" s="201"/>
      <c r="O474" s="201"/>
      <c r="P474" s="201"/>
      <c r="Q474" s="201"/>
      <c r="R474" s="201"/>
      <c r="S474" s="201"/>
      <c r="T474" s="201"/>
      <c r="U474" s="201"/>
      <c r="V474" s="201"/>
      <c r="W474" s="201"/>
      <c r="X474" s="201"/>
      <c r="Y474" s="201"/>
      <c r="Z474" s="201"/>
    </row>
    <row r="475" s="133" customFormat="1" ht="27" customHeight="1" outlineLevel="3" spans="1:26">
      <c r="A475" s="242" t="s">
        <v>1703</v>
      </c>
      <c r="B475" s="243" t="s">
        <v>1704</v>
      </c>
      <c r="C475" s="186" t="s">
        <v>1705</v>
      </c>
      <c r="D475" s="186" t="s">
        <v>1706</v>
      </c>
      <c r="E475" s="244" t="s">
        <v>354</v>
      </c>
      <c r="F475" s="188">
        <v>418</v>
      </c>
      <c r="G475" s="186"/>
      <c r="H475" s="189">
        <f t="shared" si="29"/>
        <v>0</v>
      </c>
      <c r="I475" s="205" t="s">
        <v>982</v>
      </c>
      <c r="J475" s="205" t="s">
        <v>988</v>
      </c>
      <c r="K475" s="205" t="s">
        <v>95</v>
      </c>
      <c r="L475" s="201"/>
      <c r="M475" s="201"/>
      <c r="N475" s="201"/>
      <c r="O475" s="201"/>
      <c r="P475" s="201"/>
      <c r="Q475" s="201"/>
      <c r="R475" s="201"/>
      <c r="S475" s="201"/>
      <c r="T475" s="201"/>
      <c r="U475" s="201"/>
      <c r="V475" s="201"/>
      <c r="W475" s="201"/>
      <c r="X475" s="201"/>
      <c r="Y475" s="201"/>
      <c r="Z475" s="201"/>
    </row>
    <row r="476" s="133" customFormat="1" ht="27" customHeight="1" outlineLevel="3" spans="1:26">
      <c r="A476" s="242" t="s">
        <v>1707</v>
      </c>
      <c r="B476" s="243" t="s">
        <v>1708</v>
      </c>
      <c r="C476" s="186" t="s">
        <v>1709</v>
      </c>
      <c r="D476" s="186" t="s">
        <v>1710</v>
      </c>
      <c r="E476" s="244" t="s">
        <v>354</v>
      </c>
      <c r="F476" s="188">
        <v>195</v>
      </c>
      <c r="G476" s="186"/>
      <c r="H476" s="189">
        <f t="shared" si="29"/>
        <v>0</v>
      </c>
      <c r="I476" s="205" t="s">
        <v>982</v>
      </c>
      <c r="J476" s="205" t="s">
        <v>988</v>
      </c>
      <c r="K476" s="205" t="s">
        <v>95</v>
      </c>
      <c r="L476" s="201"/>
      <c r="M476" s="201"/>
      <c r="N476" s="201"/>
      <c r="O476" s="201"/>
      <c r="P476" s="201"/>
      <c r="Q476" s="201"/>
      <c r="R476" s="201"/>
      <c r="S476" s="201"/>
      <c r="T476" s="201"/>
      <c r="U476" s="201"/>
      <c r="V476" s="201"/>
      <c r="W476" s="201"/>
      <c r="X476" s="201"/>
      <c r="Y476" s="201"/>
      <c r="Z476" s="201"/>
    </row>
    <row r="477" s="133" customFormat="1" ht="27" customHeight="1" outlineLevel="3" spans="1:26">
      <c r="A477" s="242" t="s">
        <v>1711</v>
      </c>
      <c r="B477" s="243" t="s">
        <v>1712</v>
      </c>
      <c r="C477" s="186" t="s">
        <v>1713</v>
      </c>
      <c r="D477" s="186" t="s">
        <v>1714</v>
      </c>
      <c r="E477" s="244" t="s">
        <v>354</v>
      </c>
      <c r="F477" s="188">
        <v>330</v>
      </c>
      <c r="G477" s="186"/>
      <c r="H477" s="189">
        <f t="shared" si="29"/>
        <v>0</v>
      </c>
      <c r="I477" s="205" t="s">
        <v>982</v>
      </c>
      <c r="J477" s="205" t="s">
        <v>988</v>
      </c>
      <c r="K477" s="205" t="s">
        <v>95</v>
      </c>
      <c r="L477" s="201"/>
      <c r="M477" s="201"/>
      <c r="N477" s="201"/>
      <c r="O477" s="201"/>
      <c r="P477" s="201"/>
      <c r="Q477" s="201"/>
      <c r="R477" s="201"/>
      <c r="S477" s="201"/>
      <c r="T477" s="201"/>
      <c r="U477" s="201"/>
      <c r="V477" s="201"/>
      <c r="W477" s="201"/>
      <c r="X477" s="201"/>
      <c r="Y477" s="201"/>
      <c r="Z477" s="201"/>
    </row>
    <row r="478" s="133" customFormat="1" ht="27" customHeight="1" outlineLevel="3" spans="1:26">
      <c r="A478" s="242" t="s">
        <v>1715</v>
      </c>
      <c r="B478" s="243" t="s">
        <v>1716</v>
      </c>
      <c r="C478" s="186" t="s">
        <v>1717</v>
      </c>
      <c r="D478" s="186" t="s">
        <v>1718</v>
      </c>
      <c r="E478" s="244" t="s">
        <v>354</v>
      </c>
      <c r="F478" s="188">
        <v>136</v>
      </c>
      <c r="G478" s="186"/>
      <c r="H478" s="189">
        <f t="shared" si="29"/>
        <v>0</v>
      </c>
      <c r="I478" s="205" t="s">
        <v>982</v>
      </c>
      <c r="J478" s="205" t="s">
        <v>988</v>
      </c>
      <c r="K478" s="205" t="s">
        <v>95</v>
      </c>
      <c r="L478" s="201"/>
      <c r="M478" s="201"/>
      <c r="N478" s="201"/>
      <c r="O478" s="201"/>
      <c r="P478" s="201"/>
      <c r="Q478" s="201"/>
      <c r="R478" s="201"/>
      <c r="S478" s="201"/>
      <c r="T478" s="201"/>
      <c r="U478" s="201"/>
      <c r="V478" s="201"/>
      <c r="W478" s="201"/>
      <c r="X478" s="201"/>
      <c r="Y478" s="201"/>
      <c r="Z478" s="201"/>
    </row>
    <row r="479" s="133" customFormat="1" ht="27" customHeight="1" outlineLevel="3" spans="1:26">
      <c r="A479" s="242" t="s">
        <v>1719</v>
      </c>
      <c r="B479" s="243" t="s">
        <v>1720</v>
      </c>
      <c r="C479" s="186" t="s">
        <v>1721</v>
      </c>
      <c r="D479" s="186" t="s">
        <v>1722</v>
      </c>
      <c r="E479" s="244" t="s">
        <v>336</v>
      </c>
      <c r="F479" s="188">
        <v>2070.04</v>
      </c>
      <c r="G479" s="186"/>
      <c r="H479" s="189">
        <f t="shared" si="29"/>
        <v>0</v>
      </c>
      <c r="I479" s="205" t="s">
        <v>1723</v>
      </c>
      <c r="J479" s="205" t="s">
        <v>988</v>
      </c>
      <c r="K479" s="205" t="s">
        <v>95</v>
      </c>
      <c r="L479" s="201"/>
      <c r="M479" s="201"/>
      <c r="N479" s="201"/>
      <c r="O479" s="201"/>
      <c r="P479" s="201"/>
      <c r="Q479" s="201"/>
      <c r="R479" s="201"/>
      <c r="S479" s="201"/>
      <c r="T479" s="201"/>
      <c r="U479" s="201"/>
      <c r="V479" s="201"/>
      <c r="W479" s="201"/>
      <c r="X479" s="201"/>
      <c r="Y479" s="201"/>
      <c r="Z479" s="201"/>
    </row>
    <row r="480" s="133" customFormat="1" ht="27" customHeight="1" outlineLevel="3" spans="1:26">
      <c r="A480" s="242" t="s">
        <v>1724</v>
      </c>
      <c r="B480" s="243" t="s">
        <v>1725</v>
      </c>
      <c r="C480" s="186" t="s">
        <v>1726</v>
      </c>
      <c r="D480" s="186" t="s">
        <v>1727</v>
      </c>
      <c r="E480" s="244" t="s">
        <v>354</v>
      </c>
      <c r="F480" s="188">
        <v>141</v>
      </c>
      <c r="G480" s="186"/>
      <c r="H480" s="189">
        <f t="shared" si="29"/>
        <v>0</v>
      </c>
      <c r="I480" s="205" t="s">
        <v>982</v>
      </c>
      <c r="J480" s="205" t="s">
        <v>988</v>
      </c>
      <c r="K480" s="205" t="s">
        <v>95</v>
      </c>
      <c r="L480" s="201"/>
      <c r="M480" s="201"/>
      <c r="N480" s="201"/>
      <c r="O480" s="201"/>
      <c r="P480" s="201"/>
      <c r="Q480" s="201"/>
      <c r="R480" s="201"/>
      <c r="S480" s="201"/>
      <c r="T480" s="201"/>
      <c r="U480" s="201"/>
      <c r="V480" s="201"/>
      <c r="W480" s="201"/>
      <c r="X480" s="201"/>
      <c r="Y480" s="201"/>
      <c r="Z480" s="201"/>
    </row>
    <row r="481" s="133" customFormat="1" ht="27" customHeight="1" outlineLevel="3" spans="1:26">
      <c r="A481" s="242" t="s">
        <v>1728</v>
      </c>
      <c r="B481" s="243" t="s">
        <v>1729</v>
      </c>
      <c r="C481" s="186" t="s">
        <v>1730</v>
      </c>
      <c r="D481" s="186" t="s">
        <v>1731</v>
      </c>
      <c r="E481" s="244" t="s">
        <v>354</v>
      </c>
      <c r="F481" s="188">
        <v>98</v>
      </c>
      <c r="G481" s="186"/>
      <c r="H481" s="189">
        <f t="shared" si="29"/>
        <v>0</v>
      </c>
      <c r="I481" s="205" t="s">
        <v>982</v>
      </c>
      <c r="J481" s="205" t="s">
        <v>988</v>
      </c>
      <c r="K481" s="205" t="s">
        <v>95</v>
      </c>
      <c r="L481" s="201"/>
      <c r="M481" s="201"/>
      <c r="N481" s="201"/>
      <c r="O481" s="201"/>
      <c r="P481" s="201"/>
      <c r="Q481" s="201"/>
      <c r="R481" s="201"/>
      <c r="S481" s="201"/>
      <c r="T481" s="201"/>
      <c r="U481" s="201"/>
      <c r="V481" s="201"/>
      <c r="W481" s="201"/>
      <c r="X481" s="201"/>
      <c r="Y481" s="201"/>
      <c r="Z481" s="201"/>
    </row>
    <row r="482" s="133" customFormat="1" ht="27" customHeight="1" outlineLevel="3" spans="1:26">
      <c r="A482" s="242" t="s">
        <v>1732</v>
      </c>
      <c r="B482" s="243" t="s">
        <v>1733</v>
      </c>
      <c r="C482" s="186" t="s">
        <v>1734</v>
      </c>
      <c r="D482" s="186" t="s">
        <v>1735</v>
      </c>
      <c r="E482" s="244" t="s">
        <v>354</v>
      </c>
      <c r="F482" s="188">
        <v>61</v>
      </c>
      <c r="G482" s="186"/>
      <c r="H482" s="189">
        <f t="shared" si="29"/>
        <v>0</v>
      </c>
      <c r="I482" s="205" t="s">
        <v>982</v>
      </c>
      <c r="J482" s="205" t="s">
        <v>988</v>
      </c>
      <c r="K482" s="205" t="s">
        <v>95</v>
      </c>
      <c r="L482" s="201"/>
      <c r="M482" s="201"/>
      <c r="N482" s="201"/>
      <c r="O482" s="201"/>
      <c r="P482" s="201"/>
      <c r="Q482" s="201"/>
      <c r="R482" s="201"/>
      <c r="S482" s="201"/>
      <c r="T482" s="201"/>
      <c r="U482" s="201"/>
      <c r="V482" s="201"/>
      <c r="W482" s="201"/>
      <c r="X482" s="201"/>
      <c r="Y482" s="201"/>
      <c r="Z482" s="201"/>
    </row>
    <row r="483" s="133" customFormat="1" ht="27" customHeight="1" outlineLevel="3" spans="1:26">
      <c r="A483" s="242" t="s">
        <v>1736</v>
      </c>
      <c r="B483" s="243" t="s">
        <v>1737</v>
      </c>
      <c r="C483" s="186" t="s">
        <v>1738</v>
      </c>
      <c r="D483" s="186" t="s">
        <v>1739</v>
      </c>
      <c r="E483" s="244" t="s">
        <v>354</v>
      </c>
      <c r="F483" s="188">
        <v>542</v>
      </c>
      <c r="G483" s="186"/>
      <c r="H483" s="189">
        <f t="shared" si="29"/>
        <v>0</v>
      </c>
      <c r="I483" s="205" t="s">
        <v>982</v>
      </c>
      <c r="J483" s="205" t="s">
        <v>988</v>
      </c>
      <c r="K483" s="205" t="s">
        <v>95</v>
      </c>
      <c r="L483" s="201"/>
      <c r="M483" s="201"/>
      <c r="N483" s="201"/>
      <c r="O483" s="201"/>
      <c r="P483" s="201"/>
      <c r="Q483" s="201"/>
      <c r="R483" s="201"/>
      <c r="S483" s="201"/>
      <c r="T483" s="201"/>
      <c r="U483" s="201"/>
      <c r="V483" s="201"/>
      <c r="W483" s="201"/>
      <c r="X483" s="201"/>
      <c r="Y483" s="201"/>
      <c r="Z483" s="201"/>
    </row>
    <row r="484" s="133" customFormat="1" ht="27" customHeight="1" outlineLevel="3" spans="1:26">
      <c r="A484" s="242" t="s">
        <v>1740</v>
      </c>
      <c r="B484" s="243" t="s">
        <v>1741</v>
      </c>
      <c r="C484" s="186" t="s">
        <v>1742</v>
      </c>
      <c r="D484" s="186" t="s">
        <v>1743</v>
      </c>
      <c r="E484" s="244" t="s">
        <v>354</v>
      </c>
      <c r="F484" s="188">
        <v>14</v>
      </c>
      <c r="G484" s="186"/>
      <c r="H484" s="189">
        <f t="shared" si="29"/>
        <v>0</v>
      </c>
      <c r="I484" s="205" t="s">
        <v>982</v>
      </c>
      <c r="J484" s="205" t="s">
        <v>988</v>
      </c>
      <c r="K484" s="205" t="s">
        <v>95</v>
      </c>
      <c r="L484" s="201"/>
      <c r="M484" s="201"/>
      <c r="N484" s="201"/>
      <c r="O484" s="201"/>
      <c r="P484" s="201"/>
      <c r="Q484" s="201"/>
      <c r="R484" s="201"/>
      <c r="S484" s="201"/>
      <c r="T484" s="201"/>
      <c r="U484" s="201"/>
      <c r="V484" s="201"/>
      <c r="W484" s="201"/>
      <c r="X484" s="201"/>
      <c r="Y484" s="201"/>
      <c r="Z484" s="201"/>
    </row>
    <row r="485" s="133" customFormat="1" ht="27" customHeight="1" outlineLevel="3" spans="1:26">
      <c r="A485" s="242" t="s">
        <v>1744</v>
      </c>
      <c r="B485" s="243" t="s">
        <v>1745</v>
      </c>
      <c r="C485" s="186" t="s">
        <v>1746</v>
      </c>
      <c r="D485" s="186" t="s">
        <v>1747</v>
      </c>
      <c r="E485" s="244" t="s">
        <v>354</v>
      </c>
      <c r="F485" s="188">
        <v>2</v>
      </c>
      <c r="G485" s="186"/>
      <c r="H485" s="189">
        <f t="shared" si="29"/>
        <v>0</v>
      </c>
      <c r="I485" s="205" t="s">
        <v>982</v>
      </c>
      <c r="J485" s="205" t="s">
        <v>988</v>
      </c>
      <c r="K485" s="205" t="s">
        <v>95</v>
      </c>
      <c r="L485" s="201"/>
      <c r="M485" s="201"/>
      <c r="N485" s="201"/>
      <c r="O485" s="201"/>
      <c r="P485" s="201"/>
      <c r="Q485" s="201"/>
      <c r="R485" s="201"/>
      <c r="S485" s="201"/>
      <c r="T485" s="201"/>
      <c r="U485" s="201"/>
      <c r="V485" s="201"/>
      <c r="W485" s="201"/>
      <c r="X485" s="201"/>
      <c r="Y485" s="201"/>
      <c r="Z485" s="201"/>
    </row>
    <row r="486" s="133" customFormat="1" ht="27" customHeight="1" outlineLevel="3" spans="1:26">
      <c r="A486" s="242" t="s">
        <v>1748</v>
      </c>
      <c r="B486" s="243" t="s">
        <v>1749</v>
      </c>
      <c r="C486" s="186" t="s">
        <v>1750</v>
      </c>
      <c r="D486" s="186" t="s">
        <v>1751</v>
      </c>
      <c r="E486" s="244" t="s">
        <v>354</v>
      </c>
      <c r="F486" s="188">
        <v>5</v>
      </c>
      <c r="G486" s="186"/>
      <c r="H486" s="189">
        <f t="shared" si="29"/>
        <v>0</v>
      </c>
      <c r="I486" s="205" t="s">
        <v>982</v>
      </c>
      <c r="J486" s="205" t="s">
        <v>988</v>
      </c>
      <c r="K486" s="205" t="s">
        <v>95</v>
      </c>
      <c r="L486" s="201"/>
      <c r="M486" s="201"/>
      <c r="N486" s="201"/>
      <c r="O486" s="201"/>
      <c r="P486" s="201"/>
      <c r="Q486" s="201"/>
      <c r="R486" s="201"/>
      <c r="S486" s="201"/>
      <c r="T486" s="201"/>
      <c r="U486" s="201"/>
      <c r="V486" s="201"/>
      <c r="W486" s="201"/>
      <c r="X486" s="201"/>
      <c r="Y486" s="201"/>
      <c r="Z486" s="201"/>
    </row>
    <row r="487" s="133" customFormat="1" ht="27" customHeight="1" outlineLevel="3" spans="1:26">
      <c r="A487" s="242" t="s">
        <v>1752</v>
      </c>
      <c r="B487" s="243" t="s">
        <v>1753</v>
      </c>
      <c r="C487" s="186" t="s">
        <v>1754</v>
      </c>
      <c r="D487" s="186" t="s">
        <v>1755</v>
      </c>
      <c r="E487" s="244" t="s">
        <v>336</v>
      </c>
      <c r="F487" s="188">
        <v>7.05</v>
      </c>
      <c r="G487" s="186"/>
      <c r="H487" s="189">
        <f t="shared" si="29"/>
        <v>0</v>
      </c>
      <c r="I487" s="205" t="s">
        <v>1723</v>
      </c>
      <c r="J487" s="205" t="s">
        <v>1756</v>
      </c>
      <c r="K487" s="205" t="s">
        <v>95</v>
      </c>
      <c r="L487" s="201"/>
      <c r="M487" s="201"/>
      <c r="N487" s="201"/>
      <c r="O487" s="201"/>
      <c r="P487" s="201"/>
      <c r="Q487" s="201"/>
      <c r="R487" s="201"/>
      <c r="S487" s="201"/>
      <c r="T487" s="201"/>
      <c r="U487" s="201"/>
      <c r="V487" s="201"/>
      <c r="W487" s="201"/>
      <c r="X487" s="201"/>
      <c r="Y487" s="201"/>
      <c r="Z487" s="201"/>
    </row>
    <row r="488" s="133" customFormat="1" ht="27" customHeight="1" outlineLevel="3" spans="1:26">
      <c r="A488" s="242" t="s">
        <v>1757</v>
      </c>
      <c r="B488" s="243" t="s">
        <v>1758</v>
      </c>
      <c r="C488" s="186" t="s">
        <v>1759</v>
      </c>
      <c r="D488" s="186" t="s">
        <v>1760</v>
      </c>
      <c r="E488" s="244" t="s">
        <v>354</v>
      </c>
      <c r="F488" s="188">
        <v>2</v>
      </c>
      <c r="G488" s="186"/>
      <c r="H488" s="189">
        <f t="shared" si="29"/>
        <v>0</v>
      </c>
      <c r="I488" s="205" t="s">
        <v>982</v>
      </c>
      <c r="J488" s="205" t="s">
        <v>988</v>
      </c>
      <c r="K488" s="205" t="s">
        <v>95</v>
      </c>
      <c r="L488" s="201"/>
      <c r="M488" s="201"/>
      <c r="N488" s="201"/>
      <c r="O488" s="201"/>
      <c r="P488" s="201"/>
      <c r="Q488" s="201"/>
      <c r="R488" s="201"/>
      <c r="S488" s="201"/>
      <c r="T488" s="201"/>
      <c r="U488" s="201"/>
      <c r="V488" s="201"/>
      <c r="W488" s="201"/>
      <c r="X488" s="201"/>
      <c r="Y488" s="201"/>
      <c r="Z488" s="201"/>
    </row>
    <row r="489" s="133" customFormat="1" ht="27" customHeight="1" outlineLevel="3" spans="1:26">
      <c r="A489" s="242" t="s">
        <v>1761</v>
      </c>
      <c r="B489" s="243" t="s">
        <v>1762</v>
      </c>
      <c r="C489" s="186" t="s">
        <v>1763</v>
      </c>
      <c r="D489" s="186" t="s">
        <v>1764</v>
      </c>
      <c r="E489" s="244" t="s">
        <v>354</v>
      </c>
      <c r="F489" s="188">
        <v>23</v>
      </c>
      <c r="G489" s="186"/>
      <c r="H489" s="189">
        <f t="shared" si="29"/>
        <v>0</v>
      </c>
      <c r="I489" s="205" t="s">
        <v>982</v>
      </c>
      <c r="J489" s="205" t="s">
        <v>988</v>
      </c>
      <c r="K489" s="205" t="s">
        <v>95</v>
      </c>
      <c r="L489" s="201"/>
      <c r="M489" s="201"/>
      <c r="N489" s="201"/>
      <c r="O489" s="201"/>
      <c r="P489" s="201"/>
      <c r="Q489" s="201"/>
      <c r="R489" s="201"/>
      <c r="S489" s="201"/>
      <c r="T489" s="201"/>
      <c r="U489" s="201"/>
      <c r="V489" s="201"/>
      <c r="W489" s="201"/>
      <c r="X489" s="201"/>
      <c r="Y489" s="201"/>
      <c r="Z489" s="201"/>
    </row>
    <row r="490" s="133" customFormat="1" ht="27" customHeight="1" outlineLevel="3" spans="1:26">
      <c r="A490" s="242" t="s">
        <v>1765</v>
      </c>
      <c r="B490" s="243" t="s">
        <v>1766</v>
      </c>
      <c r="C490" s="186" t="s">
        <v>1767</v>
      </c>
      <c r="D490" s="186" t="s">
        <v>1768</v>
      </c>
      <c r="E490" s="244" t="s">
        <v>354</v>
      </c>
      <c r="F490" s="188">
        <v>217</v>
      </c>
      <c r="G490" s="186"/>
      <c r="H490" s="189">
        <f t="shared" si="29"/>
        <v>0</v>
      </c>
      <c r="I490" s="205" t="s">
        <v>982</v>
      </c>
      <c r="J490" s="205" t="s">
        <v>988</v>
      </c>
      <c r="K490" s="205" t="s">
        <v>95</v>
      </c>
      <c r="L490" s="201"/>
      <c r="M490" s="201"/>
      <c r="N490" s="201"/>
      <c r="O490" s="201"/>
      <c r="P490" s="201"/>
      <c r="Q490" s="201"/>
      <c r="R490" s="201"/>
      <c r="S490" s="201"/>
      <c r="T490" s="201"/>
      <c r="U490" s="201"/>
      <c r="V490" s="201"/>
      <c r="W490" s="201"/>
      <c r="X490" s="201"/>
      <c r="Y490" s="201"/>
      <c r="Z490" s="201"/>
    </row>
    <row r="491" s="133" customFormat="1" ht="27" customHeight="1" outlineLevel="3" spans="1:26">
      <c r="A491" s="242" t="s">
        <v>1769</v>
      </c>
      <c r="B491" s="243" t="s">
        <v>1770</v>
      </c>
      <c r="C491" s="186" t="s">
        <v>1771</v>
      </c>
      <c r="D491" s="186" t="s">
        <v>1772</v>
      </c>
      <c r="E491" s="244" t="s">
        <v>103</v>
      </c>
      <c r="F491" s="188">
        <v>37.26</v>
      </c>
      <c r="G491" s="186"/>
      <c r="H491" s="189">
        <f t="shared" si="29"/>
        <v>0</v>
      </c>
      <c r="I491" s="205" t="s">
        <v>1773</v>
      </c>
      <c r="J491" s="205" t="s">
        <v>1756</v>
      </c>
      <c r="K491" s="205" t="s">
        <v>95</v>
      </c>
      <c r="L491" s="201"/>
      <c r="M491" s="201"/>
      <c r="N491" s="201"/>
      <c r="O491" s="201"/>
      <c r="P491" s="201"/>
      <c r="Q491" s="201"/>
      <c r="R491" s="201"/>
      <c r="S491" s="201"/>
      <c r="T491" s="201"/>
      <c r="U491" s="201"/>
      <c r="V491" s="201"/>
      <c r="W491" s="201"/>
      <c r="X491" s="201"/>
      <c r="Y491" s="201"/>
      <c r="Z491" s="201"/>
    </row>
    <row r="492" s="133" customFormat="1" ht="27" customHeight="1" outlineLevel="3" spans="1:26">
      <c r="A492" s="242" t="s">
        <v>1774</v>
      </c>
      <c r="B492" s="243" t="s">
        <v>1775</v>
      </c>
      <c r="C492" s="186" t="s">
        <v>1063</v>
      </c>
      <c r="D492" s="186" t="s">
        <v>1064</v>
      </c>
      <c r="E492" s="244" t="s">
        <v>354</v>
      </c>
      <c r="F492" s="188">
        <v>81</v>
      </c>
      <c r="G492" s="186"/>
      <c r="H492" s="189">
        <f t="shared" si="29"/>
        <v>0</v>
      </c>
      <c r="I492" s="205" t="s">
        <v>982</v>
      </c>
      <c r="J492" s="205" t="s">
        <v>1065</v>
      </c>
      <c r="K492" s="205" t="s">
        <v>95</v>
      </c>
      <c r="L492" s="201"/>
      <c r="M492" s="201"/>
      <c r="N492" s="201"/>
      <c r="O492" s="201"/>
      <c r="P492" s="201"/>
      <c r="Q492" s="201"/>
      <c r="R492" s="201"/>
      <c r="S492" s="201"/>
      <c r="T492" s="201"/>
      <c r="U492" s="201"/>
      <c r="V492" s="201"/>
      <c r="W492" s="201"/>
      <c r="X492" s="201"/>
      <c r="Y492" s="201"/>
      <c r="Z492" s="201"/>
    </row>
    <row r="493" s="133" customFormat="1" ht="27" customHeight="1" outlineLevel="3" spans="1:26">
      <c r="A493" s="242" t="s">
        <v>1776</v>
      </c>
      <c r="B493" s="243" t="s">
        <v>1777</v>
      </c>
      <c r="C493" s="186" t="s">
        <v>1068</v>
      </c>
      <c r="D493" s="186" t="s">
        <v>1069</v>
      </c>
      <c r="E493" s="244" t="s">
        <v>354</v>
      </c>
      <c r="F493" s="188">
        <v>177</v>
      </c>
      <c r="G493" s="186"/>
      <c r="H493" s="189">
        <f t="shared" si="29"/>
        <v>0</v>
      </c>
      <c r="I493" s="205" t="s">
        <v>982</v>
      </c>
      <c r="J493" s="205" t="s">
        <v>1065</v>
      </c>
      <c r="K493" s="205" t="s">
        <v>95</v>
      </c>
      <c r="L493" s="201"/>
      <c r="M493" s="201"/>
      <c r="N493" s="201"/>
      <c r="O493" s="201"/>
      <c r="P493" s="201"/>
      <c r="Q493" s="201"/>
      <c r="R493" s="201"/>
      <c r="S493" s="201"/>
      <c r="T493" s="201"/>
      <c r="U493" s="201"/>
      <c r="V493" s="201"/>
      <c r="W493" s="201"/>
      <c r="X493" s="201"/>
      <c r="Y493" s="201"/>
      <c r="Z493" s="201"/>
    </row>
    <row r="494" s="133" customFormat="1" ht="27" customHeight="1" outlineLevel="3" spans="1:26">
      <c r="A494" s="242" t="s">
        <v>1778</v>
      </c>
      <c r="B494" s="243" t="s">
        <v>1779</v>
      </c>
      <c r="C494" s="186" t="s">
        <v>1485</v>
      </c>
      <c r="D494" s="186" t="s">
        <v>1486</v>
      </c>
      <c r="E494" s="244" t="s">
        <v>354</v>
      </c>
      <c r="F494" s="188">
        <v>42</v>
      </c>
      <c r="G494" s="186"/>
      <c r="H494" s="189">
        <f t="shared" si="29"/>
        <v>0</v>
      </c>
      <c r="I494" s="205" t="s">
        <v>982</v>
      </c>
      <c r="J494" s="205" t="s">
        <v>1065</v>
      </c>
      <c r="K494" s="205" t="s">
        <v>95</v>
      </c>
      <c r="L494" s="201"/>
      <c r="M494" s="201"/>
      <c r="N494" s="201"/>
      <c r="O494" s="201"/>
      <c r="P494" s="201"/>
      <c r="Q494" s="201"/>
      <c r="R494" s="201"/>
      <c r="S494" s="201"/>
      <c r="T494" s="201"/>
      <c r="U494" s="201"/>
      <c r="V494" s="201"/>
      <c r="W494" s="201"/>
      <c r="X494" s="201"/>
      <c r="Y494" s="201"/>
      <c r="Z494" s="201"/>
    </row>
    <row r="495" s="133" customFormat="1" ht="27" customHeight="1" outlineLevel="3" spans="1:26">
      <c r="A495" s="242" t="s">
        <v>1780</v>
      </c>
      <c r="B495" s="243" t="s">
        <v>1781</v>
      </c>
      <c r="C495" s="186" t="s">
        <v>1072</v>
      </c>
      <c r="D495" s="186" t="s">
        <v>1073</v>
      </c>
      <c r="E495" s="244" t="s">
        <v>354</v>
      </c>
      <c r="F495" s="188">
        <v>2264</v>
      </c>
      <c r="G495" s="186"/>
      <c r="H495" s="189">
        <f t="shared" si="29"/>
        <v>0</v>
      </c>
      <c r="I495" s="205" t="s">
        <v>982</v>
      </c>
      <c r="J495" s="205" t="s">
        <v>1065</v>
      </c>
      <c r="K495" s="205" t="s">
        <v>95</v>
      </c>
      <c r="L495" s="201"/>
      <c r="M495" s="201"/>
      <c r="N495" s="201"/>
      <c r="O495" s="201"/>
      <c r="P495" s="201"/>
      <c r="Q495" s="201"/>
      <c r="R495" s="201"/>
      <c r="S495" s="201"/>
      <c r="T495" s="201"/>
      <c r="U495" s="201"/>
      <c r="V495" s="201"/>
      <c r="W495" s="201"/>
      <c r="X495" s="201"/>
      <c r="Y495" s="201"/>
      <c r="Z495" s="201"/>
    </row>
    <row r="496" s="133" customFormat="1" ht="27" customHeight="1" outlineLevel="3" spans="1:26">
      <c r="A496" s="242" t="s">
        <v>1782</v>
      </c>
      <c r="B496" s="243" t="s">
        <v>1783</v>
      </c>
      <c r="C496" s="186" t="s">
        <v>1072</v>
      </c>
      <c r="D496" s="186" t="s">
        <v>1784</v>
      </c>
      <c r="E496" s="244" t="s">
        <v>354</v>
      </c>
      <c r="F496" s="188">
        <v>6</v>
      </c>
      <c r="G496" s="186"/>
      <c r="H496" s="189">
        <f t="shared" si="29"/>
        <v>0</v>
      </c>
      <c r="I496" s="205" t="s">
        <v>982</v>
      </c>
      <c r="J496" s="205" t="s">
        <v>1065</v>
      </c>
      <c r="K496" s="205" t="s">
        <v>95</v>
      </c>
      <c r="L496" s="201"/>
      <c r="M496" s="201"/>
      <c r="N496" s="201"/>
      <c r="O496" s="201"/>
      <c r="P496" s="201"/>
      <c r="Q496" s="201"/>
      <c r="R496" s="201"/>
      <c r="S496" s="201"/>
      <c r="T496" s="201"/>
      <c r="U496" s="201"/>
      <c r="V496" s="201"/>
      <c r="W496" s="201"/>
      <c r="X496" s="201"/>
      <c r="Y496" s="201"/>
      <c r="Z496" s="201"/>
    </row>
    <row r="497" s="133" customFormat="1" ht="27" customHeight="1" outlineLevel="3" spans="1:26">
      <c r="A497" s="242" t="s">
        <v>1785</v>
      </c>
      <c r="B497" s="243" t="s">
        <v>1786</v>
      </c>
      <c r="C497" s="186" t="s">
        <v>1120</v>
      </c>
      <c r="D497" s="186" t="s">
        <v>1132</v>
      </c>
      <c r="E497" s="244" t="s">
        <v>336</v>
      </c>
      <c r="F497" s="188">
        <v>24124.4</v>
      </c>
      <c r="G497" s="186"/>
      <c r="H497" s="189">
        <f t="shared" si="29"/>
        <v>0</v>
      </c>
      <c r="I497" s="205" t="s">
        <v>1122</v>
      </c>
      <c r="J497" s="205" t="s">
        <v>1123</v>
      </c>
      <c r="K497" s="205" t="s">
        <v>95</v>
      </c>
      <c r="L497" s="201"/>
      <c r="M497" s="201"/>
      <c r="N497" s="201"/>
      <c r="O497" s="201"/>
      <c r="P497" s="201"/>
      <c r="Q497" s="201"/>
      <c r="R497" s="201"/>
      <c r="S497" s="201"/>
      <c r="T497" s="201"/>
      <c r="U497" s="201"/>
      <c r="V497" s="201"/>
      <c r="W497" s="201"/>
      <c r="X497" s="201"/>
      <c r="Y497" s="201"/>
      <c r="Z497" s="201"/>
    </row>
    <row r="498" s="133" customFormat="1" ht="27" customHeight="1" outlineLevel="3" spans="1:26">
      <c r="A498" s="242" t="s">
        <v>1787</v>
      </c>
      <c r="B498" s="243" t="s">
        <v>1788</v>
      </c>
      <c r="C498" s="186" t="s">
        <v>1120</v>
      </c>
      <c r="D498" s="186" t="s">
        <v>1135</v>
      </c>
      <c r="E498" s="244" t="s">
        <v>336</v>
      </c>
      <c r="F498" s="188">
        <v>18391.85</v>
      </c>
      <c r="G498" s="186"/>
      <c r="H498" s="189">
        <f t="shared" si="29"/>
        <v>0</v>
      </c>
      <c r="I498" s="205" t="s">
        <v>1122</v>
      </c>
      <c r="J498" s="205" t="s">
        <v>1123</v>
      </c>
      <c r="K498" s="205" t="s">
        <v>95</v>
      </c>
      <c r="L498" s="201"/>
      <c r="M498" s="201"/>
      <c r="N498" s="201"/>
      <c r="O498" s="201"/>
      <c r="P498" s="201"/>
      <c r="Q498" s="201"/>
      <c r="R498" s="201"/>
      <c r="S498" s="201"/>
      <c r="T498" s="201"/>
      <c r="U498" s="201"/>
      <c r="V498" s="201"/>
      <c r="W498" s="201"/>
      <c r="X498" s="201"/>
      <c r="Y498" s="201"/>
      <c r="Z498" s="201"/>
    </row>
    <row r="499" s="133" customFormat="1" ht="27" customHeight="1" outlineLevel="3" spans="1:26">
      <c r="A499" s="242" t="s">
        <v>1789</v>
      </c>
      <c r="B499" s="243" t="s">
        <v>1790</v>
      </c>
      <c r="C499" s="186" t="s">
        <v>1324</v>
      </c>
      <c r="D499" s="186" t="s">
        <v>1325</v>
      </c>
      <c r="E499" s="244" t="s">
        <v>336</v>
      </c>
      <c r="F499" s="188">
        <v>5661.43</v>
      </c>
      <c r="G499" s="186"/>
      <c r="H499" s="189">
        <f t="shared" si="29"/>
        <v>0</v>
      </c>
      <c r="I499" s="205" t="s">
        <v>1094</v>
      </c>
      <c r="J499" s="205" t="s">
        <v>1326</v>
      </c>
      <c r="K499" s="205" t="s">
        <v>95</v>
      </c>
      <c r="L499" s="201"/>
      <c r="M499" s="201"/>
      <c r="N499" s="201"/>
      <c r="O499" s="201"/>
      <c r="P499" s="201"/>
      <c r="Q499" s="201"/>
      <c r="R499" s="201"/>
      <c r="S499" s="201"/>
      <c r="T499" s="201"/>
      <c r="U499" s="201"/>
      <c r="V499" s="201"/>
      <c r="W499" s="201"/>
      <c r="X499" s="201"/>
      <c r="Y499" s="201"/>
      <c r="Z499" s="201"/>
    </row>
    <row r="500" s="133" customFormat="1" ht="27" customHeight="1" outlineLevel="3" spans="1:26">
      <c r="A500" s="242" t="s">
        <v>1791</v>
      </c>
      <c r="B500" s="243" t="s">
        <v>1792</v>
      </c>
      <c r="C500" s="186" t="s">
        <v>1324</v>
      </c>
      <c r="D500" s="186" t="s">
        <v>1329</v>
      </c>
      <c r="E500" s="244" t="s">
        <v>336</v>
      </c>
      <c r="F500" s="188">
        <v>105.16</v>
      </c>
      <c r="G500" s="186"/>
      <c r="H500" s="189">
        <f t="shared" si="29"/>
        <v>0</v>
      </c>
      <c r="I500" s="205" t="s">
        <v>1094</v>
      </c>
      <c r="J500" s="205" t="s">
        <v>1326</v>
      </c>
      <c r="K500" s="205" t="s">
        <v>95</v>
      </c>
      <c r="L500" s="201"/>
      <c r="M500" s="201"/>
      <c r="N500" s="201"/>
      <c r="O500" s="201"/>
      <c r="P500" s="201"/>
      <c r="Q500" s="201"/>
      <c r="R500" s="201"/>
      <c r="S500" s="201"/>
      <c r="T500" s="201"/>
      <c r="U500" s="201"/>
      <c r="V500" s="201"/>
      <c r="W500" s="201"/>
      <c r="X500" s="201"/>
      <c r="Y500" s="201"/>
      <c r="Z500" s="201"/>
    </row>
    <row r="501" s="133" customFormat="1" ht="27" customHeight="1" outlineLevel="3" spans="1:26">
      <c r="A501" s="242" t="s">
        <v>1793</v>
      </c>
      <c r="B501" s="243" t="s">
        <v>1794</v>
      </c>
      <c r="C501" s="186" t="s">
        <v>1324</v>
      </c>
      <c r="D501" s="186" t="s">
        <v>1332</v>
      </c>
      <c r="E501" s="244" t="s">
        <v>336</v>
      </c>
      <c r="F501" s="188">
        <v>1</v>
      </c>
      <c r="G501" s="186"/>
      <c r="H501" s="189">
        <f t="shared" si="29"/>
        <v>0</v>
      </c>
      <c r="I501" s="205" t="s">
        <v>1094</v>
      </c>
      <c r="J501" s="205" t="s">
        <v>1326</v>
      </c>
      <c r="K501" s="205" t="s">
        <v>95</v>
      </c>
      <c r="L501" s="201"/>
      <c r="M501" s="201"/>
      <c r="N501" s="201"/>
      <c r="O501" s="201"/>
      <c r="P501" s="201"/>
      <c r="Q501" s="201"/>
      <c r="R501" s="201"/>
      <c r="S501" s="201"/>
      <c r="T501" s="201"/>
      <c r="U501" s="201"/>
      <c r="V501" s="201"/>
      <c r="W501" s="201"/>
      <c r="X501" s="201"/>
      <c r="Y501" s="201"/>
      <c r="Z501" s="201"/>
    </row>
    <row r="502" s="133" customFormat="1" ht="27" customHeight="1" outlineLevel="3" spans="1:26">
      <c r="A502" s="242" t="s">
        <v>1795</v>
      </c>
      <c r="B502" s="243" t="s">
        <v>1796</v>
      </c>
      <c r="C502" s="186" t="s">
        <v>1324</v>
      </c>
      <c r="D502" s="186" t="s">
        <v>1341</v>
      </c>
      <c r="E502" s="244" t="s">
        <v>336</v>
      </c>
      <c r="F502" s="188">
        <v>6868.6</v>
      </c>
      <c r="G502" s="186"/>
      <c r="H502" s="189">
        <f t="shared" si="29"/>
        <v>0</v>
      </c>
      <c r="I502" s="205" t="s">
        <v>1094</v>
      </c>
      <c r="J502" s="205" t="s">
        <v>1326</v>
      </c>
      <c r="K502" s="205" t="s">
        <v>95</v>
      </c>
      <c r="L502" s="201"/>
      <c r="M502" s="201"/>
      <c r="N502" s="201"/>
      <c r="O502" s="201"/>
      <c r="P502" s="201"/>
      <c r="Q502" s="201"/>
      <c r="R502" s="201"/>
      <c r="S502" s="201"/>
      <c r="T502" s="201"/>
      <c r="U502" s="201"/>
      <c r="V502" s="201"/>
      <c r="W502" s="201"/>
      <c r="X502" s="201"/>
      <c r="Y502" s="201"/>
      <c r="Z502" s="201"/>
    </row>
    <row r="503" s="133" customFormat="1" ht="27" customHeight="1" outlineLevel="3" spans="1:26">
      <c r="A503" s="242" t="s">
        <v>1797</v>
      </c>
      <c r="B503" s="243" t="s">
        <v>1798</v>
      </c>
      <c r="C503" s="186" t="s">
        <v>1324</v>
      </c>
      <c r="D503" s="186" t="s">
        <v>1359</v>
      </c>
      <c r="E503" s="244" t="s">
        <v>336</v>
      </c>
      <c r="F503" s="188">
        <v>38.14</v>
      </c>
      <c r="G503" s="186"/>
      <c r="H503" s="189">
        <f t="shared" si="29"/>
        <v>0</v>
      </c>
      <c r="I503" s="205" t="s">
        <v>1094</v>
      </c>
      <c r="J503" s="205" t="s">
        <v>1326</v>
      </c>
      <c r="K503" s="205" t="s">
        <v>95</v>
      </c>
      <c r="L503" s="201"/>
      <c r="M503" s="201"/>
      <c r="N503" s="201"/>
      <c r="O503" s="201"/>
      <c r="P503" s="201"/>
      <c r="Q503" s="201"/>
      <c r="R503" s="201"/>
      <c r="S503" s="201"/>
      <c r="T503" s="201"/>
      <c r="U503" s="201"/>
      <c r="V503" s="201"/>
      <c r="W503" s="201"/>
      <c r="X503" s="201"/>
      <c r="Y503" s="201"/>
      <c r="Z503" s="201"/>
    </row>
    <row r="504" s="133" customFormat="1" ht="27" customHeight="1" outlineLevel="3" spans="1:26">
      <c r="A504" s="242" t="s">
        <v>1799</v>
      </c>
      <c r="B504" s="243" t="s">
        <v>1800</v>
      </c>
      <c r="C504" s="186" t="s">
        <v>1324</v>
      </c>
      <c r="D504" s="186" t="s">
        <v>1801</v>
      </c>
      <c r="E504" s="244" t="s">
        <v>336</v>
      </c>
      <c r="F504" s="188">
        <v>1007.6</v>
      </c>
      <c r="G504" s="186"/>
      <c r="H504" s="189">
        <f t="shared" si="29"/>
        <v>0</v>
      </c>
      <c r="I504" s="205" t="s">
        <v>1094</v>
      </c>
      <c r="J504" s="205" t="s">
        <v>1326</v>
      </c>
      <c r="K504" s="205" t="s">
        <v>95</v>
      </c>
      <c r="L504" s="201"/>
      <c r="M504" s="201"/>
      <c r="N504" s="201"/>
      <c r="O504" s="201"/>
      <c r="P504" s="201"/>
      <c r="Q504" s="201"/>
      <c r="R504" s="201"/>
      <c r="S504" s="201"/>
      <c r="T504" s="201"/>
      <c r="U504" s="201"/>
      <c r="V504" s="201"/>
      <c r="W504" s="201"/>
      <c r="X504" s="201"/>
      <c r="Y504" s="201"/>
      <c r="Z504" s="201"/>
    </row>
    <row r="505" s="133" customFormat="1" ht="27" customHeight="1" outlineLevel="3" spans="1:26">
      <c r="A505" s="242" t="s">
        <v>1802</v>
      </c>
      <c r="B505" s="243" t="s">
        <v>1803</v>
      </c>
      <c r="C505" s="186" t="s">
        <v>1053</v>
      </c>
      <c r="D505" s="186" t="s">
        <v>1054</v>
      </c>
      <c r="E505" s="244" t="s">
        <v>502</v>
      </c>
      <c r="F505" s="188">
        <v>1893</v>
      </c>
      <c r="G505" s="186"/>
      <c r="H505" s="189">
        <f t="shared" si="29"/>
        <v>0</v>
      </c>
      <c r="I505" s="205" t="s">
        <v>1055</v>
      </c>
      <c r="J505" s="205" t="s">
        <v>1056</v>
      </c>
      <c r="K505" s="205" t="s">
        <v>95</v>
      </c>
      <c r="L505" s="201"/>
      <c r="M505" s="201"/>
      <c r="N505" s="201"/>
      <c r="O505" s="201"/>
      <c r="P505" s="201"/>
      <c r="Q505" s="201"/>
      <c r="R505" s="201"/>
      <c r="S505" s="201"/>
      <c r="T505" s="201"/>
      <c r="U505" s="201"/>
      <c r="V505" s="201"/>
      <c r="W505" s="201"/>
      <c r="X505" s="201"/>
      <c r="Y505" s="201"/>
      <c r="Z505" s="201"/>
    </row>
    <row r="506" s="133" customFormat="1" ht="27" customHeight="1" outlineLevel="3" spans="1:26">
      <c r="A506" s="242" t="s">
        <v>1804</v>
      </c>
      <c r="B506" s="243" t="s">
        <v>1805</v>
      </c>
      <c r="C506" s="186" t="s">
        <v>1059</v>
      </c>
      <c r="D506" s="186" t="s">
        <v>1060</v>
      </c>
      <c r="E506" s="244" t="s">
        <v>502</v>
      </c>
      <c r="F506" s="188">
        <v>2570</v>
      </c>
      <c r="G506" s="186"/>
      <c r="H506" s="189">
        <f t="shared" si="29"/>
        <v>0</v>
      </c>
      <c r="I506" s="205" t="s">
        <v>1055</v>
      </c>
      <c r="J506" s="205" t="s">
        <v>1056</v>
      </c>
      <c r="K506" s="205" t="s">
        <v>95</v>
      </c>
      <c r="L506" s="201"/>
      <c r="M506" s="201"/>
      <c r="N506" s="201"/>
      <c r="O506" s="201"/>
      <c r="P506" s="201"/>
      <c r="Q506" s="201"/>
      <c r="R506" s="201"/>
      <c r="S506" s="201"/>
      <c r="T506" s="201"/>
      <c r="U506" s="201"/>
      <c r="V506" s="201"/>
      <c r="W506" s="201"/>
      <c r="X506" s="201"/>
      <c r="Y506" s="201"/>
      <c r="Z506" s="201"/>
    </row>
    <row r="507" s="133" customFormat="1" ht="27" customHeight="1" outlineLevel="3" spans="1:26">
      <c r="A507" s="242" t="s">
        <v>1806</v>
      </c>
      <c r="B507" s="243" t="s">
        <v>1807</v>
      </c>
      <c r="C507" s="186" t="s">
        <v>1371</v>
      </c>
      <c r="D507" s="186" t="s">
        <v>1372</v>
      </c>
      <c r="E507" s="244" t="s">
        <v>336</v>
      </c>
      <c r="F507" s="188">
        <v>340.5</v>
      </c>
      <c r="G507" s="186"/>
      <c r="H507" s="189">
        <f t="shared" si="29"/>
        <v>0</v>
      </c>
      <c r="I507" s="205" t="s">
        <v>1094</v>
      </c>
      <c r="J507" s="205" t="s">
        <v>1373</v>
      </c>
      <c r="K507" s="205" t="s">
        <v>95</v>
      </c>
      <c r="L507" s="201"/>
      <c r="M507" s="201"/>
      <c r="N507" s="201"/>
      <c r="O507" s="201"/>
      <c r="P507" s="201"/>
      <c r="Q507" s="201"/>
      <c r="R507" s="201"/>
      <c r="S507" s="201"/>
      <c r="T507" s="201"/>
      <c r="U507" s="201"/>
      <c r="V507" s="201"/>
      <c r="W507" s="201"/>
      <c r="X507" s="201"/>
      <c r="Y507" s="201"/>
      <c r="Z507" s="201"/>
    </row>
    <row r="508" s="133" customFormat="1" ht="27" customHeight="1" outlineLevel="1" spans="1:26">
      <c r="A508" s="257">
        <v>2.2</v>
      </c>
      <c r="B508" s="174"/>
      <c r="C508" s="224" t="s">
        <v>21</v>
      </c>
      <c r="D508" s="258"/>
      <c r="E508" s="259"/>
      <c r="F508" s="260"/>
      <c r="G508" s="261"/>
      <c r="H508" s="168">
        <f>H509+H516+H554+H561+H589+H605+H622+H630+H645+H651+H673+H693</f>
        <v>0</v>
      </c>
      <c r="I508" s="200"/>
      <c r="J508" s="200"/>
      <c r="K508" s="163"/>
      <c r="L508" s="202"/>
      <c r="M508" s="202"/>
      <c r="N508" s="202"/>
      <c r="O508" s="264"/>
      <c r="P508" s="264"/>
      <c r="Q508" s="264"/>
      <c r="R508" s="264"/>
      <c r="S508" s="264"/>
      <c r="T508" s="264"/>
      <c r="U508" s="264"/>
      <c r="V508" s="264"/>
      <c r="W508" s="264"/>
      <c r="X508" s="264"/>
      <c r="Y508" s="264"/>
      <c r="Z508" s="264"/>
    </row>
    <row r="509" s="133" customFormat="1" ht="27" customHeight="1" outlineLevel="2" spans="1:26">
      <c r="A509" s="257" t="s">
        <v>1808</v>
      </c>
      <c r="B509" s="180"/>
      <c r="C509" s="231" t="s">
        <v>1809</v>
      </c>
      <c r="D509" s="181"/>
      <c r="E509" s="181"/>
      <c r="F509" s="182"/>
      <c r="G509" s="183"/>
      <c r="H509" s="181">
        <f>SUM(H510:H515)</f>
        <v>0</v>
      </c>
      <c r="I509" s="208"/>
      <c r="J509" s="208"/>
      <c r="K509" s="163"/>
      <c r="L509" s="202"/>
      <c r="M509" s="202"/>
      <c r="N509" s="202"/>
      <c r="O509" s="264"/>
      <c r="P509" s="264"/>
      <c r="Q509" s="264"/>
      <c r="R509" s="264"/>
      <c r="S509" s="264"/>
      <c r="T509" s="264"/>
      <c r="U509" s="264"/>
      <c r="V509" s="264"/>
      <c r="W509" s="264"/>
      <c r="X509" s="264"/>
      <c r="Y509" s="264"/>
      <c r="Z509" s="264"/>
    </row>
    <row r="510" s="133" customFormat="1" ht="26.25" customHeight="1" outlineLevel="3" spans="1:26">
      <c r="A510" s="262" t="s">
        <v>1810</v>
      </c>
      <c r="B510" s="243" t="s">
        <v>1811</v>
      </c>
      <c r="C510" s="231" t="s">
        <v>1812</v>
      </c>
      <c r="D510" s="186" t="s">
        <v>1813</v>
      </c>
      <c r="E510" s="187" t="s">
        <v>354</v>
      </c>
      <c r="F510" s="263">
        <v>31</v>
      </c>
      <c r="G510" s="186"/>
      <c r="H510" s="189">
        <f t="shared" ref="H510:H515" si="30">ROUND(F510*G510,0)</f>
        <v>0</v>
      </c>
      <c r="I510" s="208" t="s">
        <v>1814</v>
      </c>
      <c r="J510" s="208" t="s">
        <v>1815</v>
      </c>
      <c r="K510" s="205" t="s">
        <v>95</v>
      </c>
      <c r="L510" s="202"/>
      <c r="M510" s="202"/>
      <c r="N510" s="202"/>
      <c r="O510" s="264"/>
      <c r="P510" s="264"/>
      <c r="Q510" s="264"/>
      <c r="R510" s="264"/>
      <c r="S510" s="264"/>
      <c r="T510" s="264"/>
      <c r="U510" s="264"/>
      <c r="V510" s="264"/>
      <c r="W510" s="264"/>
      <c r="X510" s="264"/>
      <c r="Y510" s="264"/>
      <c r="Z510" s="264"/>
    </row>
    <row r="511" s="133" customFormat="1" ht="26.25" customHeight="1" outlineLevel="3" spans="1:26">
      <c r="A511" s="262" t="s">
        <v>1816</v>
      </c>
      <c r="B511" s="243" t="s">
        <v>1817</v>
      </c>
      <c r="C511" s="231" t="s">
        <v>1818</v>
      </c>
      <c r="D511" s="186" t="s">
        <v>1819</v>
      </c>
      <c r="E511" s="187" t="s">
        <v>726</v>
      </c>
      <c r="F511" s="263">
        <v>3</v>
      </c>
      <c r="G511" s="186"/>
      <c r="H511" s="189">
        <f t="shared" si="30"/>
        <v>0</v>
      </c>
      <c r="I511" s="208" t="s">
        <v>1820</v>
      </c>
      <c r="J511" s="208" t="s">
        <v>1821</v>
      </c>
      <c r="K511" s="205" t="s">
        <v>95</v>
      </c>
      <c r="L511" s="202"/>
      <c r="M511" s="202"/>
      <c r="N511" s="202"/>
      <c r="O511" s="264"/>
      <c r="P511" s="264"/>
      <c r="Q511" s="264"/>
      <c r="R511" s="264"/>
      <c r="S511" s="264"/>
      <c r="T511" s="264"/>
      <c r="U511" s="264"/>
      <c r="V511" s="264"/>
      <c r="W511" s="264"/>
      <c r="X511" s="264"/>
      <c r="Y511" s="264"/>
      <c r="Z511" s="264"/>
    </row>
    <row r="512" s="133" customFormat="1" ht="26.25" customHeight="1" outlineLevel="3" spans="1:26">
      <c r="A512" s="262" t="s">
        <v>1822</v>
      </c>
      <c r="B512" s="243" t="s">
        <v>1823</v>
      </c>
      <c r="C512" s="231" t="s">
        <v>1824</v>
      </c>
      <c r="D512" s="186" t="s">
        <v>1825</v>
      </c>
      <c r="E512" s="187" t="s">
        <v>726</v>
      </c>
      <c r="F512" s="263">
        <v>3</v>
      </c>
      <c r="G512" s="186"/>
      <c r="H512" s="189">
        <f t="shared" si="30"/>
        <v>0</v>
      </c>
      <c r="I512" s="208" t="s">
        <v>1820</v>
      </c>
      <c r="J512" s="208" t="s">
        <v>1821</v>
      </c>
      <c r="K512" s="205" t="s">
        <v>95</v>
      </c>
      <c r="L512" s="202"/>
      <c r="M512" s="202"/>
      <c r="N512" s="202"/>
      <c r="O512" s="264"/>
      <c r="P512" s="264"/>
      <c r="Q512" s="264"/>
      <c r="R512" s="264"/>
      <c r="S512" s="264"/>
      <c r="T512" s="264"/>
      <c r="U512" s="264"/>
      <c r="V512" s="264"/>
      <c r="W512" s="264"/>
      <c r="X512" s="264"/>
      <c r="Y512" s="264"/>
      <c r="Z512" s="264"/>
    </row>
    <row r="513" s="133" customFormat="1" ht="26.25" customHeight="1" outlineLevel="3" spans="1:26">
      <c r="A513" s="262" t="s">
        <v>1826</v>
      </c>
      <c r="B513" s="243" t="s">
        <v>1827</v>
      </c>
      <c r="C513" s="231" t="s">
        <v>1828</v>
      </c>
      <c r="D513" s="186" t="s">
        <v>1829</v>
      </c>
      <c r="E513" s="187" t="s">
        <v>726</v>
      </c>
      <c r="F513" s="263">
        <v>5</v>
      </c>
      <c r="G513" s="186"/>
      <c r="H513" s="189">
        <f t="shared" si="30"/>
        <v>0</v>
      </c>
      <c r="I513" s="208" t="s">
        <v>1820</v>
      </c>
      <c r="J513" s="208" t="s">
        <v>1821</v>
      </c>
      <c r="K513" s="205" t="s">
        <v>95</v>
      </c>
      <c r="L513" s="202"/>
      <c r="M513" s="202"/>
      <c r="N513" s="202"/>
      <c r="O513" s="264"/>
      <c r="P513" s="264"/>
      <c r="Q513" s="264"/>
      <c r="R513" s="264"/>
      <c r="S513" s="264"/>
      <c r="T513" s="264"/>
      <c r="U513" s="264"/>
      <c r="V513" s="264"/>
      <c r="W513" s="264"/>
      <c r="X513" s="264"/>
      <c r="Y513" s="264"/>
      <c r="Z513" s="264"/>
    </row>
    <row r="514" s="133" customFormat="1" ht="26.25" customHeight="1" outlineLevel="3" spans="1:26">
      <c r="A514" s="262" t="s">
        <v>1830</v>
      </c>
      <c r="B514" s="243" t="s">
        <v>1831</v>
      </c>
      <c r="C514" s="231" t="s">
        <v>1832</v>
      </c>
      <c r="D514" s="186" t="s">
        <v>1833</v>
      </c>
      <c r="E514" s="187" t="s">
        <v>354</v>
      </c>
      <c r="F514" s="263">
        <v>1</v>
      </c>
      <c r="G514" s="186"/>
      <c r="H514" s="189">
        <f t="shared" si="30"/>
        <v>0</v>
      </c>
      <c r="I514" s="208" t="s">
        <v>1814</v>
      </c>
      <c r="J514" s="208" t="s">
        <v>1815</v>
      </c>
      <c r="K514" s="205" t="s">
        <v>95</v>
      </c>
      <c r="L514" s="202"/>
      <c r="M514" s="202"/>
      <c r="N514" s="202"/>
      <c r="O514" s="264"/>
      <c r="P514" s="264"/>
      <c r="Q514" s="264"/>
      <c r="R514" s="264"/>
      <c r="S514" s="264"/>
      <c r="T514" s="264"/>
      <c r="U514" s="264"/>
      <c r="V514" s="264"/>
      <c r="W514" s="264"/>
      <c r="X514" s="264"/>
      <c r="Y514" s="264"/>
      <c r="Z514" s="264"/>
    </row>
    <row r="515" s="133" customFormat="1" ht="26.25" customHeight="1" outlineLevel="3" spans="1:26">
      <c r="A515" s="262" t="s">
        <v>1834</v>
      </c>
      <c r="B515" s="243" t="s">
        <v>1835</v>
      </c>
      <c r="C515" s="231" t="s">
        <v>1836</v>
      </c>
      <c r="D515" s="186" t="s">
        <v>1837</v>
      </c>
      <c r="E515" s="187" t="s">
        <v>354</v>
      </c>
      <c r="F515" s="263">
        <v>2</v>
      </c>
      <c r="G515" s="186"/>
      <c r="H515" s="189">
        <f t="shared" si="30"/>
        <v>0</v>
      </c>
      <c r="I515" s="208" t="s">
        <v>1814</v>
      </c>
      <c r="J515" s="208" t="s">
        <v>1815</v>
      </c>
      <c r="K515" s="205" t="s">
        <v>95</v>
      </c>
      <c r="L515" s="202"/>
      <c r="M515" s="202"/>
      <c r="N515" s="202"/>
      <c r="O515" s="264"/>
      <c r="P515" s="264"/>
      <c r="Q515" s="264"/>
      <c r="R515" s="264"/>
      <c r="S515" s="264"/>
      <c r="T515" s="264"/>
      <c r="U515" s="264"/>
      <c r="V515" s="264"/>
      <c r="W515" s="264"/>
      <c r="X515" s="264"/>
      <c r="Y515" s="264"/>
      <c r="Z515" s="264"/>
    </row>
    <row r="516" s="133" customFormat="1" ht="26.25" customHeight="1" outlineLevel="2" spans="1:26">
      <c r="A516" s="257" t="s">
        <v>1838</v>
      </c>
      <c r="B516" s="243"/>
      <c r="C516" s="231" t="s">
        <v>1839</v>
      </c>
      <c r="D516" s="186"/>
      <c r="E516" s="181"/>
      <c r="F516" s="182"/>
      <c r="G516" s="193"/>
      <c r="H516" s="181">
        <f>SUM(H517:H553)</f>
        <v>0</v>
      </c>
      <c r="I516" s="208"/>
      <c r="J516" s="208"/>
      <c r="K516" s="163"/>
      <c r="L516" s="202"/>
      <c r="M516" s="202"/>
      <c r="N516" s="202"/>
      <c r="O516" s="264"/>
      <c r="P516" s="264"/>
      <c r="Q516" s="264"/>
      <c r="R516" s="264"/>
      <c r="S516" s="264"/>
      <c r="T516" s="264"/>
      <c r="U516" s="264"/>
      <c r="V516" s="264"/>
      <c r="W516" s="264"/>
      <c r="X516" s="264"/>
      <c r="Y516" s="264"/>
      <c r="Z516" s="264"/>
    </row>
    <row r="517" s="133" customFormat="1" ht="27" customHeight="1" outlineLevel="3" spans="1:26">
      <c r="A517" s="262" t="s">
        <v>1840</v>
      </c>
      <c r="B517" s="243" t="s">
        <v>1841</v>
      </c>
      <c r="C517" s="231" t="s">
        <v>1842</v>
      </c>
      <c r="D517" s="186" t="s">
        <v>1843</v>
      </c>
      <c r="E517" s="187" t="s">
        <v>103</v>
      </c>
      <c r="F517" s="263">
        <v>16.25</v>
      </c>
      <c r="G517" s="186"/>
      <c r="H517" s="189">
        <f t="shared" ref="H517:H553" si="31">ROUND(F517*G517,0)</f>
        <v>0</v>
      </c>
      <c r="I517" s="208" t="s">
        <v>1844</v>
      </c>
      <c r="J517" s="208" t="s">
        <v>1845</v>
      </c>
      <c r="K517" s="205" t="s">
        <v>95</v>
      </c>
      <c r="L517" s="202"/>
      <c r="M517" s="202"/>
      <c r="N517" s="202"/>
      <c r="O517" s="264"/>
      <c r="P517" s="264"/>
      <c r="Q517" s="264"/>
      <c r="R517" s="264"/>
      <c r="S517" s="264"/>
      <c r="T517" s="264"/>
      <c r="U517" s="264"/>
      <c r="V517" s="264"/>
      <c r="W517" s="264"/>
      <c r="X517" s="264"/>
      <c r="Y517" s="264"/>
      <c r="Z517" s="264"/>
    </row>
    <row r="518" s="133" customFormat="1" ht="27" customHeight="1" outlineLevel="3" spans="1:26">
      <c r="A518" s="262" t="s">
        <v>1846</v>
      </c>
      <c r="B518" s="243" t="s">
        <v>1847</v>
      </c>
      <c r="C518" s="231" t="s">
        <v>1848</v>
      </c>
      <c r="D518" s="186" t="s">
        <v>1849</v>
      </c>
      <c r="E518" s="187" t="s">
        <v>726</v>
      </c>
      <c r="F518" s="263">
        <v>1</v>
      </c>
      <c r="G518" s="186"/>
      <c r="H518" s="189">
        <f t="shared" si="31"/>
        <v>0</v>
      </c>
      <c r="I518" s="208" t="s">
        <v>1820</v>
      </c>
      <c r="J518" s="208" t="s">
        <v>1850</v>
      </c>
      <c r="K518" s="205" t="s">
        <v>95</v>
      </c>
      <c r="L518" s="202"/>
      <c r="M518" s="202"/>
      <c r="N518" s="202"/>
      <c r="O518" s="264"/>
      <c r="P518" s="264"/>
      <c r="Q518" s="264"/>
      <c r="R518" s="264"/>
      <c r="S518" s="264"/>
      <c r="T518" s="264"/>
      <c r="U518" s="264"/>
      <c r="V518" s="264"/>
      <c r="W518" s="264"/>
      <c r="X518" s="264"/>
      <c r="Y518" s="264"/>
      <c r="Z518" s="264"/>
    </row>
    <row r="519" s="133" customFormat="1" ht="27" customHeight="1" outlineLevel="3" spans="1:26">
      <c r="A519" s="262" t="s">
        <v>1851</v>
      </c>
      <c r="B519" s="243" t="s">
        <v>1852</v>
      </c>
      <c r="C519" s="231" t="s">
        <v>1853</v>
      </c>
      <c r="D519" s="186" t="s">
        <v>1854</v>
      </c>
      <c r="E519" s="187" t="s">
        <v>726</v>
      </c>
      <c r="F519" s="263">
        <v>1</v>
      </c>
      <c r="G519" s="186"/>
      <c r="H519" s="189">
        <f t="shared" si="31"/>
        <v>0</v>
      </c>
      <c r="I519" s="208" t="s">
        <v>1820</v>
      </c>
      <c r="J519" s="208" t="s">
        <v>1855</v>
      </c>
      <c r="K519" s="205" t="s">
        <v>95</v>
      </c>
      <c r="L519" s="202"/>
      <c r="M519" s="202"/>
      <c r="N519" s="202"/>
      <c r="O519" s="264"/>
      <c r="P519" s="264"/>
      <c r="Q519" s="264"/>
      <c r="R519" s="264"/>
      <c r="S519" s="264"/>
      <c r="T519" s="264"/>
      <c r="U519" s="264"/>
      <c r="V519" s="264"/>
      <c r="W519" s="264"/>
      <c r="X519" s="264"/>
      <c r="Y519" s="264"/>
      <c r="Z519" s="264"/>
    </row>
    <row r="520" s="133" customFormat="1" ht="27" customHeight="1" outlineLevel="3" spans="1:26">
      <c r="A520" s="262" t="s">
        <v>1856</v>
      </c>
      <c r="B520" s="243" t="s">
        <v>1857</v>
      </c>
      <c r="C520" s="231" t="s">
        <v>1858</v>
      </c>
      <c r="D520" s="186" t="s">
        <v>1859</v>
      </c>
      <c r="E520" s="187" t="s">
        <v>726</v>
      </c>
      <c r="F520" s="263">
        <v>1</v>
      </c>
      <c r="G520" s="186"/>
      <c r="H520" s="189">
        <f t="shared" si="31"/>
        <v>0</v>
      </c>
      <c r="I520" s="208" t="s">
        <v>1820</v>
      </c>
      <c r="J520" s="208" t="s">
        <v>1860</v>
      </c>
      <c r="K520" s="205" t="s">
        <v>95</v>
      </c>
      <c r="L520" s="202"/>
      <c r="M520" s="202"/>
      <c r="N520" s="202"/>
      <c r="O520" s="264"/>
      <c r="P520" s="264"/>
      <c r="Q520" s="264"/>
      <c r="R520" s="264"/>
      <c r="S520" s="264"/>
      <c r="T520" s="264"/>
      <c r="U520" s="264"/>
      <c r="V520" s="264"/>
      <c r="W520" s="264"/>
      <c r="X520" s="264"/>
      <c r="Y520" s="264"/>
      <c r="Z520" s="264"/>
    </row>
    <row r="521" s="133" customFormat="1" ht="27" customHeight="1" outlineLevel="3" spans="1:26">
      <c r="A521" s="262" t="s">
        <v>1861</v>
      </c>
      <c r="B521" s="243" t="s">
        <v>1862</v>
      </c>
      <c r="C521" s="231" t="s">
        <v>1863</v>
      </c>
      <c r="D521" s="186" t="s">
        <v>1864</v>
      </c>
      <c r="E521" s="187" t="s">
        <v>726</v>
      </c>
      <c r="F521" s="263">
        <v>2</v>
      </c>
      <c r="G521" s="186"/>
      <c r="H521" s="189">
        <f t="shared" si="31"/>
        <v>0</v>
      </c>
      <c r="I521" s="208" t="s">
        <v>1820</v>
      </c>
      <c r="J521" s="208" t="s">
        <v>1865</v>
      </c>
      <c r="K521" s="205" t="s">
        <v>95</v>
      </c>
      <c r="L521" s="202"/>
      <c r="M521" s="202"/>
      <c r="N521" s="202"/>
      <c r="O521" s="264"/>
      <c r="P521" s="264"/>
      <c r="Q521" s="264"/>
      <c r="R521" s="264"/>
      <c r="S521" s="264"/>
      <c r="T521" s="264"/>
      <c r="U521" s="264"/>
      <c r="V521" s="264"/>
      <c r="W521" s="264"/>
      <c r="X521" s="264"/>
      <c r="Y521" s="264"/>
      <c r="Z521" s="264"/>
    </row>
    <row r="522" s="133" customFormat="1" ht="27" customHeight="1" outlineLevel="3" spans="1:26">
      <c r="A522" s="262" t="s">
        <v>1866</v>
      </c>
      <c r="B522" s="243" t="s">
        <v>1867</v>
      </c>
      <c r="C522" s="231" t="s">
        <v>1868</v>
      </c>
      <c r="D522" s="186" t="s">
        <v>1869</v>
      </c>
      <c r="E522" s="187" t="s">
        <v>726</v>
      </c>
      <c r="F522" s="263">
        <v>6</v>
      </c>
      <c r="G522" s="186"/>
      <c r="H522" s="189">
        <f t="shared" si="31"/>
        <v>0</v>
      </c>
      <c r="I522" s="208" t="s">
        <v>1820</v>
      </c>
      <c r="J522" s="208" t="s">
        <v>1870</v>
      </c>
      <c r="K522" s="205" t="s">
        <v>95</v>
      </c>
      <c r="L522" s="202"/>
      <c r="M522" s="202"/>
      <c r="N522" s="202"/>
      <c r="O522" s="264"/>
      <c r="P522" s="264"/>
      <c r="Q522" s="264"/>
      <c r="R522" s="264"/>
      <c r="S522" s="264"/>
      <c r="T522" s="264"/>
      <c r="U522" s="264"/>
      <c r="V522" s="264"/>
      <c r="W522" s="264"/>
      <c r="X522" s="264"/>
      <c r="Y522" s="264"/>
      <c r="Z522" s="264"/>
    </row>
    <row r="523" s="133" customFormat="1" ht="27" customHeight="1" outlineLevel="3" spans="1:26">
      <c r="A523" s="262" t="s">
        <v>1871</v>
      </c>
      <c r="B523" s="243" t="s">
        <v>1872</v>
      </c>
      <c r="C523" s="231" t="s">
        <v>1873</v>
      </c>
      <c r="D523" s="186" t="s">
        <v>1874</v>
      </c>
      <c r="E523" s="187" t="s">
        <v>726</v>
      </c>
      <c r="F523" s="263">
        <v>6</v>
      </c>
      <c r="G523" s="186"/>
      <c r="H523" s="189">
        <f t="shared" si="31"/>
        <v>0</v>
      </c>
      <c r="I523" s="208" t="s">
        <v>1820</v>
      </c>
      <c r="J523" s="208" t="s">
        <v>1870</v>
      </c>
      <c r="K523" s="205" t="s">
        <v>95</v>
      </c>
      <c r="L523" s="202"/>
      <c r="M523" s="202"/>
      <c r="N523" s="202"/>
      <c r="O523" s="264"/>
      <c r="P523" s="264"/>
      <c r="Q523" s="264"/>
      <c r="R523" s="264"/>
      <c r="S523" s="264"/>
      <c r="T523" s="264"/>
      <c r="U523" s="264"/>
      <c r="V523" s="264"/>
      <c r="W523" s="264"/>
      <c r="X523" s="264"/>
      <c r="Y523" s="264"/>
      <c r="Z523" s="264"/>
    </row>
    <row r="524" s="133" customFormat="1" ht="27" customHeight="1" outlineLevel="3" spans="1:26">
      <c r="A524" s="262" t="s">
        <v>1875</v>
      </c>
      <c r="B524" s="243" t="s">
        <v>1876</v>
      </c>
      <c r="C524" s="231" t="s">
        <v>1877</v>
      </c>
      <c r="D524" s="186" t="s">
        <v>1878</v>
      </c>
      <c r="E524" s="187" t="s">
        <v>726</v>
      </c>
      <c r="F524" s="263">
        <v>3</v>
      </c>
      <c r="G524" s="186"/>
      <c r="H524" s="189">
        <f t="shared" si="31"/>
        <v>0</v>
      </c>
      <c r="I524" s="208" t="s">
        <v>1820</v>
      </c>
      <c r="J524" s="208" t="s">
        <v>1879</v>
      </c>
      <c r="K524" s="205" t="s">
        <v>95</v>
      </c>
      <c r="L524" s="202"/>
      <c r="M524" s="202"/>
      <c r="N524" s="202"/>
      <c r="O524" s="264"/>
      <c r="P524" s="264"/>
      <c r="Q524" s="264"/>
      <c r="R524" s="264"/>
      <c r="S524" s="264"/>
      <c r="T524" s="264"/>
      <c r="U524" s="264"/>
      <c r="V524" s="264"/>
      <c r="W524" s="264"/>
      <c r="X524" s="264"/>
      <c r="Y524" s="264"/>
      <c r="Z524" s="264"/>
    </row>
    <row r="525" s="133" customFormat="1" ht="27" customHeight="1" outlineLevel="3" spans="1:26">
      <c r="A525" s="262" t="s">
        <v>1880</v>
      </c>
      <c r="B525" s="243" t="s">
        <v>1881</v>
      </c>
      <c r="C525" s="231" t="s">
        <v>1882</v>
      </c>
      <c r="D525" s="186" t="s">
        <v>1883</v>
      </c>
      <c r="E525" s="187" t="s">
        <v>726</v>
      </c>
      <c r="F525" s="263">
        <v>2</v>
      </c>
      <c r="G525" s="186"/>
      <c r="H525" s="189">
        <f t="shared" si="31"/>
        <v>0</v>
      </c>
      <c r="I525" s="208" t="s">
        <v>1820</v>
      </c>
      <c r="J525" s="208" t="s">
        <v>1870</v>
      </c>
      <c r="K525" s="205" t="s">
        <v>95</v>
      </c>
      <c r="L525" s="202"/>
      <c r="M525" s="202"/>
      <c r="N525" s="202"/>
      <c r="O525" s="264"/>
      <c r="P525" s="264"/>
      <c r="Q525" s="264"/>
      <c r="R525" s="264"/>
      <c r="S525" s="264"/>
      <c r="T525" s="264"/>
      <c r="U525" s="264"/>
      <c r="V525" s="264"/>
      <c r="W525" s="264"/>
      <c r="X525" s="264"/>
      <c r="Y525" s="264"/>
      <c r="Z525" s="264"/>
    </row>
    <row r="526" s="133" customFormat="1" ht="27" customHeight="1" outlineLevel="3" spans="1:26">
      <c r="A526" s="262" t="s">
        <v>1884</v>
      </c>
      <c r="B526" s="243" t="s">
        <v>1885</v>
      </c>
      <c r="C526" s="231" t="s">
        <v>1886</v>
      </c>
      <c r="D526" s="186" t="s">
        <v>1887</v>
      </c>
      <c r="E526" s="187" t="s">
        <v>726</v>
      </c>
      <c r="F526" s="263">
        <v>1</v>
      </c>
      <c r="G526" s="186"/>
      <c r="H526" s="189">
        <f t="shared" si="31"/>
        <v>0</v>
      </c>
      <c r="I526" s="208" t="s">
        <v>1820</v>
      </c>
      <c r="J526" s="208" t="s">
        <v>1888</v>
      </c>
      <c r="K526" s="205" t="s">
        <v>95</v>
      </c>
      <c r="L526" s="202"/>
      <c r="M526" s="202"/>
      <c r="N526" s="202"/>
      <c r="O526" s="264"/>
      <c r="P526" s="264"/>
      <c r="Q526" s="264"/>
      <c r="R526" s="264"/>
      <c r="S526" s="264"/>
      <c r="T526" s="264"/>
      <c r="U526" s="264"/>
      <c r="V526" s="264"/>
      <c r="W526" s="264"/>
      <c r="X526" s="264"/>
      <c r="Y526" s="264"/>
      <c r="Z526" s="264"/>
    </row>
    <row r="527" s="133" customFormat="1" ht="27" customHeight="1" outlineLevel="3" spans="1:26">
      <c r="A527" s="262" t="s">
        <v>1889</v>
      </c>
      <c r="B527" s="243" t="s">
        <v>1890</v>
      </c>
      <c r="C527" s="231" t="s">
        <v>1891</v>
      </c>
      <c r="D527" s="186" t="s">
        <v>1892</v>
      </c>
      <c r="E527" s="187" t="s">
        <v>726</v>
      </c>
      <c r="F527" s="263">
        <v>1</v>
      </c>
      <c r="G527" s="186"/>
      <c r="H527" s="189">
        <f t="shared" si="31"/>
        <v>0</v>
      </c>
      <c r="I527" s="208" t="s">
        <v>1820</v>
      </c>
      <c r="J527" s="208" t="s">
        <v>1879</v>
      </c>
      <c r="K527" s="205" t="s">
        <v>95</v>
      </c>
      <c r="L527" s="202"/>
      <c r="M527" s="202"/>
      <c r="N527" s="202"/>
      <c r="O527" s="264"/>
      <c r="P527" s="264"/>
      <c r="Q527" s="264"/>
      <c r="R527" s="264"/>
      <c r="S527" s="264"/>
      <c r="T527" s="264"/>
      <c r="U527" s="264"/>
      <c r="V527" s="264"/>
      <c r="W527" s="264"/>
      <c r="X527" s="264"/>
      <c r="Y527" s="264"/>
      <c r="Z527" s="264"/>
    </row>
    <row r="528" s="133" customFormat="1" ht="27" customHeight="1" outlineLevel="3" spans="1:26">
      <c r="A528" s="262" t="s">
        <v>1893</v>
      </c>
      <c r="B528" s="243" t="s">
        <v>1894</v>
      </c>
      <c r="C528" s="231" t="s">
        <v>1895</v>
      </c>
      <c r="D528" s="186" t="s">
        <v>1896</v>
      </c>
      <c r="E528" s="187" t="s">
        <v>726</v>
      </c>
      <c r="F528" s="263">
        <v>2</v>
      </c>
      <c r="G528" s="186"/>
      <c r="H528" s="189">
        <f t="shared" si="31"/>
        <v>0</v>
      </c>
      <c r="I528" s="208" t="s">
        <v>1820</v>
      </c>
      <c r="J528" s="208" t="s">
        <v>1897</v>
      </c>
      <c r="K528" s="205" t="s">
        <v>95</v>
      </c>
      <c r="L528" s="202"/>
      <c r="M528" s="202"/>
      <c r="N528" s="202"/>
      <c r="O528" s="264"/>
      <c r="P528" s="264"/>
      <c r="Q528" s="264"/>
      <c r="R528" s="264"/>
      <c r="S528" s="264"/>
      <c r="T528" s="264"/>
      <c r="U528" s="264"/>
      <c r="V528" s="264"/>
      <c r="W528" s="264"/>
      <c r="X528" s="264"/>
      <c r="Y528" s="264"/>
      <c r="Z528" s="264"/>
    </row>
    <row r="529" s="133" customFormat="1" ht="27" customHeight="1" outlineLevel="3" spans="1:26">
      <c r="A529" s="262" t="s">
        <v>1898</v>
      </c>
      <c r="B529" s="243" t="s">
        <v>1899</v>
      </c>
      <c r="C529" s="231" t="s">
        <v>1900</v>
      </c>
      <c r="D529" s="186" t="s">
        <v>1901</v>
      </c>
      <c r="E529" s="187" t="s">
        <v>726</v>
      </c>
      <c r="F529" s="263">
        <v>1</v>
      </c>
      <c r="G529" s="186"/>
      <c r="H529" s="189">
        <f t="shared" si="31"/>
        <v>0</v>
      </c>
      <c r="I529" s="208" t="s">
        <v>1820</v>
      </c>
      <c r="J529" s="208" t="s">
        <v>1902</v>
      </c>
      <c r="K529" s="205" t="s">
        <v>95</v>
      </c>
      <c r="L529" s="202"/>
      <c r="M529" s="202"/>
      <c r="N529" s="202"/>
      <c r="O529" s="264"/>
      <c r="P529" s="264"/>
      <c r="Q529" s="264"/>
      <c r="R529" s="264"/>
      <c r="S529" s="264"/>
      <c r="T529" s="264"/>
      <c r="U529" s="264"/>
      <c r="V529" s="264"/>
      <c r="W529" s="264"/>
      <c r="X529" s="264"/>
      <c r="Y529" s="264"/>
      <c r="Z529" s="264"/>
    </row>
    <row r="530" s="133" customFormat="1" ht="27" customHeight="1" outlineLevel="3" spans="1:26">
      <c r="A530" s="262" t="s">
        <v>1903</v>
      </c>
      <c r="B530" s="243" t="s">
        <v>1904</v>
      </c>
      <c r="C530" s="231" t="s">
        <v>1905</v>
      </c>
      <c r="D530" s="186" t="s">
        <v>1906</v>
      </c>
      <c r="E530" s="187" t="s">
        <v>726</v>
      </c>
      <c r="F530" s="263">
        <v>3</v>
      </c>
      <c r="G530" s="186"/>
      <c r="H530" s="189">
        <f t="shared" si="31"/>
        <v>0</v>
      </c>
      <c r="I530" s="208" t="s">
        <v>1820</v>
      </c>
      <c r="J530" s="208" t="s">
        <v>1879</v>
      </c>
      <c r="K530" s="205" t="s">
        <v>95</v>
      </c>
      <c r="L530" s="202"/>
      <c r="M530" s="202"/>
      <c r="N530" s="202"/>
      <c r="O530" s="264"/>
      <c r="P530" s="264"/>
      <c r="Q530" s="264"/>
      <c r="R530" s="264"/>
      <c r="S530" s="264"/>
      <c r="T530" s="264"/>
      <c r="U530" s="264"/>
      <c r="V530" s="264"/>
      <c r="W530" s="264"/>
      <c r="X530" s="264"/>
      <c r="Y530" s="264"/>
      <c r="Z530" s="264"/>
    </row>
    <row r="531" s="133" customFormat="1" ht="27" customHeight="1" outlineLevel="3" spans="1:26">
      <c r="A531" s="262" t="s">
        <v>1907</v>
      </c>
      <c r="B531" s="243" t="s">
        <v>1908</v>
      </c>
      <c r="C531" s="231" t="s">
        <v>1909</v>
      </c>
      <c r="D531" s="186" t="s">
        <v>1910</v>
      </c>
      <c r="E531" s="187" t="s">
        <v>726</v>
      </c>
      <c r="F531" s="263">
        <v>1</v>
      </c>
      <c r="G531" s="186"/>
      <c r="H531" s="189">
        <f t="shared" si="31"/>
        <v>0</v>
      </c>
      <c r="I531" s="208" t="s">
        <v>1820</v>
      </c>
      <c r="J531" s="208" t="s">
        <v>1897</v>
      </c>
      <c r="K531" s="205" t="s">
        <v>95</v>
      </c>
      <c r="L531" s="202"/>
      <c r="M531" s="202"/>
      <c r="N531" s="202"/>
      <c r="O531" s="264"/>
      <c r="P531" s="264"/>
      <c r="Q531" s="264"/>
      <c r="R531" s="264"/>
      <c r="S531" s="264"/>
      <c r="T531" s="264"/>
      <c r="U531" s="264"/>
      <c r="V531" s="264"/>
      <c r="W531" s="264"/>
      <c r="X531" s="264"/>
      <c r="Y531" s="264"/>
      <c r="Z531" s="264"/>
    </row>
    <row r="532" s="133" customFormat="1" ht="27" customHeight="1" outlineLevel="3" spans="1:26">
      <c r="A532" s="262" t="s">
        <v>1911</v>
      </c>
      <c r="B532" s="243" t="s">
        <v>1912</v>
      </c>
      <c r="C532" s="231" t="s">
        <v>1913</v>
      </c>
      <c r="D532" s="186" t="s">
        <v>1914</v>
      </c>
      <c r="E532" s="187" t="s">
        <v>726</v>
      </c>
      <c r="F532" s="263">
        <v>1</v>
      </c>
      <c r="G532" s="186"/>
      <c r="H532" s="189">
        <f t="shared" si="31"/>
        <v>0</v>
      </c>
      <c r="I532" s="208" t="s">
        <v>1820</v>
      </c>
      <c r="J532" s="208" t="s">
        <v>1897</v>
      </c>
      <c r="K532" s="205" t="s">
        <v>95</v>
      </c>
      <c r="L532" s="202"/>
      <c r="M532" s="202"/>
      <c r="N532" s="202"/>
      <c r="O532" s="264"/>
      <c r="P532" s="264"/>
      <c r="Q532" s="264"/>
      <c r="R532" s="264"/>
      <c r="S532" s="264"/>
      <c r="T532" s="264"/>
      <c r="U532" s="264"/>
      <c r="V532" s="264"/>
      <c r="W532" s="264"/>
      <c r="X532" s="264"/>
      <c r="Y532" s="264"/>
      <c r="Z532" s="264"/>
    </row>
    <row r="533" s="133" customFormat="1" ht="27" customHeight="1" outlineLevel="3" spans="1:26">
      <c r="A533" s="262" t="s">
        <v>1915</v>
      </c>
      <c r="B533" s="243" t="s">
        <v>1916</v>
      </c>
      <c r="C533" s="231" t="s">
        <v>1917</v>
      </c>
      <c r="D533" s="186" t="s">
        <v>1918</v>
      </c>
      <c r="E533" s="187" t="s">
        <v>726</v>
      </c>
      <c r="F533" s="263">
        <v>6</v>
      </c>
      <c r="G533" s="186"/>
      <c r="H533" s="189">
        <f t="shared" si="31"/>
        <v>0</v>
      </c>
      <c r="I533" s="208" t="s">
        <v>1820</v>
      </c>
      <c r="J533" s="208" t="s">
        <v>1897</v>
      </c>
      <c r="K533" s="205" t="s">
        <v>95</v>
      </c>
      <c r="L533" s="202"/>
      <c r="M533" s="202"/>
      <c r="N533" s="202"/>
      <c r="O533" s="264"/>
      <c r="P533" s="264"/>
      <c r="Q533" s="264"/>
      <c r="R533" s="264"/>
      <c r="S533" s="264"/>
      <c r="T533" s="264"/>
      <c r="U533" s="264"/>
      <c r="V533" s="264"/>
      <c r="W533" s="264"/>
      <c r="X533" s="264"/>
      <c r="Y533" s="264"/>
      <c r="Z533" s="264"/>
    </row>
    <row r="534" s="133" customFormat="1" ht="27" customHeight="1" outlineLevel="3" spans="1:26">
      <c r="A534" s="262" t="s">
        <v>1919</v>
      </c>
      <c r="B534" s="243" t="s">
        <v>1920</v>
      </c>
      <c r="C534" s="231" t="s">
        <v>1921</v>
      </c>
      <c r="D534" s="186" t="s">
        <v>1922</v>
      </c>
      <c r="E534" s="187" t="s">
        <v>726</v>
      </c>
      <c r="F534" s="263">
        <v>1</v>
      </c>
      <c r="G534" s="186"/>
      <c r="H534" s="189">
        <f t="shared" si="31"/>
        <v>0</v>
      </c>
      <c r="I534" s="208" t="s">
        <v>1820</v>
      </c>
      <c r="J534" s="208" t="s">
        <v>1923</v>
      </c>
      <c r="K534" s="205" t="s">
        <v>95</v>
      </c>
      <c r="L534" s="202"/>
      <c r="M534" s="202"/>
      <c r="N534" s="202"/>
      <c r="O534" s="264"/>
      <c r="P534" s="264"/>
      <c r="Q534" s="264"/>
      <c r="R534" s="264"/>
      <c r="S534" s="264"/>
      <c r="T534" s="264"/>
      <c r="U534" s="264"/>
      <c r="V534" s="264"/>
      <c r="W534" s="264"/>
      <c r="X534" s="264"/>
      <c r="Y534" s="264"/>
      <c r="Z534" s="264"/>
    </row>
    <row r="535" s="133" customFormat="1" ht="27" customHeight="1" outlineLevel="3" spans="1:26">
      <c r="A535" s="262" t="s">
        <v>1924</v>
      </c>
      <c r="B535" s="243" t="s">
        <v>1925</v>
      </c>
      <c r="C535" s="231" t="s">
        <v>1926</v>
      </c>
      <c r="D535" s="186" t="s">
        <v>1927</v>
      </c>
      <c r="E535" s="187" t="s">
        <v>726</v>
      </c>
      <c r="F535" s="263">
        <v>1</v>
      </c>
      <c r="G535" s="186"/>
      <c r="H535" s="189">
        <f t="shared" si="31"/>
        <v>0</v>
      </c>
      <c r="I535" s="208" t="s">
        <v>1820</v>
      </c>
      <c r="J535" s="208" t="s">
        <v>1879</v>
      </c>
      <c r="K535" s="205" t="s">
        <v>95</v>
      </c>
      <c r="L535" s="202"/>
      <c r="M535" s="202"/>
      <c r="N535" s="202"/>
      <c r="O535" s="264"/>
      <c r="P535" s="264"/>
      <c r="Q535" s="264"/>
      <c r="R535" s="264"/>
      <c r="S535" s="264"/>
      <c r="T535" s="264"/>
      <c r="U535" s="264"/>
      <c r="V535" s="264"/>
      <c r="W535" s="264"/>
      <c r="X535" s="264"/>
      <c r="Y535" s="264"/>
      <c r="Z535" s="264"/>
    </row>
    <row r="536" s="133" customFormat="1" ht="27" customHeight="1" outlineLevel="3" spans="1:26">
      <c r="A536" s="262" t="s">
        <v>1928</v>
      </c>
      <c r="B536" s="243" t="s">
        <v>1929</v>
      </c>
      <c r="C536" s="231" t="s">
        <v>1930</v>
      </c>
      <c r="D536" s="186" t="s">
        <v>1931</v>
      </c>
      <c r="E536" s="187" t="s">
        <v>354</v>
      </c>
      <c r="F536" s="263">
        <v>1</v>
      </c>
      <c r="G536" s="186"/>
      <c r="H536" s="189">
        <f t="shared" si="31"/>
        <v>0</v>
      </c>
      <c r="I536" s="208" t="s">
        <v>1814</v>
      </c>
      <c r="J536" s="208" t="s">
        <v>1855</v>
      </c>
      <c r="K536" s="205" t="s">
        <v>95</v>
      </c>
      <c r="L536" s="202"/>
      <c r="M536" s="202"/>
      <c r="N536" s="202"/>
      <c r="O536" s="264"/>
      <c r="P536" s="264"/>
      <c r="Q536" s="264"/>
      <c r="R536" s="264"/>
      <c r="S536" s="264"/>
      <c r="T536" s="264"/>
      <c r="U536" s="264"/>
      <c r="V536" s="264"/>
      <c r="W536" s="264"/>
      <c r="X536" s="264"/>
      <c r="Y536" s="264"/>
      <c r="Z536" s="264"/>
    </row>
    <row r="537" s="133" customFormat="1" ht="27" customHeight="1" outlineLevel="3" spans="1:26">
      <c r="A537" s="262" t="s">
        <v>1932</v>
      </c>
      <c r="B537" s="243" t="s">
        <v>1933</v>
      </c>
      <c r="C537" s="231" t="s">
        <v>1934</v>
      </c>
      <c r="D537" s="186" t="s">
        <v>1935</v>
      </c>
      <c r="E537" s="187" t="s">
        <v>726</v>
      </c>
      <c r="F537" s="263">
        <v>4</v>
      </c>
      <c r="G537" s="186"/>
      <c r="H537" s="189">
        <f t="shared" si="31"/>
        <v>0</v>
      </c>
      <c r="I537" s="208" t="s">
        <v>1820</v>
      </c>
      <c r="J537" s="208" t="s">
        <v>1936</v>
      </c>
      <c r="K537" s="205" t="s">
        <v>95</v>
      </c>
      <c r="L537" s="202"/>
      <c r="M537" s="202"/>
      <c r="N537" s="202"/>
      <c r="O537" s="264"/>
      <c r="P537" s="264"/>
      <c r="Q537" s="264"/>
      <c r="R537" s="264"/>
      <c r="S537" s="264"/>
      <c r="T537" s="264"/>
      <c r="U537" s="264"/>
      <c r="V537" s="264"/>
      <c r="W537" s="264"/>
      <c r="X537" s="264"/>
      <c r="Y537" s="264"/>
      <c r="Z537" s="264"/>
    </row>
    <row r="538" s="133" customFormat="1" ht="27" customHeight="1" outlineLevel="3" spans="1:26">
      <c r="A538" s="262" t="s">
        <v>1937</v>
      </c>
      <c r="B538" s="243" t="s">
        <v>1938</v>
      </c>
      <c r="C538" s="231" t="s">
        <v>1939</v>
      </c>
      <c r="D538" s="186" t="s">
        <v>1940</v>
      </c>
      <c r="E538" s="187" t="s">
        <v>726</v>
      </c>
      <c r="F538" s="263">
        <v>4</v>
      </c>
      <c r="G538" s="186"/>
      <c r="H538" s="189">
        <f t="shared" si="31"/>
        <v>0</v>
      </c>
      <c r="I538" s="208" t="s">
        <v>1820</v>
      </c>
      <c r="J538" s="208" t="s">
        <v>1936</v>
      </c>
      <c r="K538" s="205" t="s">
        <v>95</v>
      </c>
      <c r="L538" s="202"/>
      <c r="M538" s="202"/>
      <c r="N538" s="202"/>
      <c r="O538" s="264"/>
      <c r="P538" s="264"/>
      <c r="Q538" s="264"/>
      <c r="R538" s="264"/>
      <c r="S538" s="264"/>
      <c r="T538" s="264"/>
      <c r="U538" s="264"/>
      <c r="V538" s="264"/>
      <c r="W538" s="264"/>
      <c r="X538" s="264"/>
      <c r="Y538" s="264"/>
      <c r="Z538" s="264"/>
    </row>
    <row r="539" s="133" customFormat="1" ht="27" customHeight="1" outlineLevel="3" spans="1:26">
      <c r="A539" s="262" t="s">
        <v>1941</v>
      </c>
      <c r="B539" s="243" t="s">
        <v>1942</v>
      </c>
      <c r="C539" s="231" t="s">
        <v>1943</v>
      </c>
      <c r="D539" s="186" t="s">
        <v>1944</v>
      </c>
      <c r="E539" s="187" t="s">
        <v>726</v>
      </c>
      <c r="F539" s="263">
        <v>1</v>
      </c>
      <c r="G539" s="186"/>
      <c r="H539" s="189">
        <f t="shared" si="31"/>
        <v>0</v>
      </c>
      <c r="I539" s="208" t="s">
        <v>1820</v>
      </c>
      <c r="J539" s="208" t="s">
        <v>1945</v>
      </c>
      <c r="K539" s="205" t="s">
        <v>95</v>
      </c>
      <c r="L539" s="202"/>
      <c r="M539" s="202"/>
      <c r="N539" s="202"/>
      <c r="O539" s="264"/>
      <c r="P539" s="264"/>
      <c r="Q539" s="264"/>
      <c r="R539" s="264"/>
      <c r="S539" s="264"/>
      <c r="T539" s="264"/>
      <c r="U539" s="264"/>
      <c r="V539" s="264"/>
      <c r="W539" s="264"/>
      <c r="X539" s="264"/>
      <c r="Y539" s="264"/>
      <c r="Z539" s="264"/>
    </row>
    <row r="540" s="133" customFormat="1" ht="27" customHeight="1" outlineLevel="3" spans="1:26">
      <c r="A540" s="262" t="s">
        <v>1946</v>
      </c>
      <c r="B540" s="243" t="s">
        <v>1947</v>
      </c>
      <c r="C540" s="231" t="s">
        <v>1948</v>
      </c>
      <c r="D540" s="186" t="s">
        <v>1949</v>
      </c>
      <c r="E540" s="187" t="s">
        <v>354</v>
      </c>
      <c r="F540" s="263">
        <v>1</v>
      </c>
      <c r="G540" s="186"/>
      <c r="H540" s="189">
        <f t="shared" si="31"/>
        <v>0</v>
      </c>
      <c r="I540" s="208" t="s">
        <v>1814</v>
      </c>
      <c r="J540" s="208" t="s">
        <v>1855</v>
      </c>
      <c r="K540" s="205" t="s">
        <v>95</v>
      </c>
      <c r="L540" s="202"/>
      <c r="M540" s="202"/>
      <c r="N540" s="202"/>
      <c r="O540" s="264"/>
      <c r="P540" s="264"/>
      <c r="Q540" s="264"/>
      <c r="R540" s="264"/>
      <c r="S540" s="264"/>
      <c r="T540" s="264"/>
      <c r="U540" s="264"/>
      <c r="V540" s="264"/>
      <c r="W540" s="264"/>
      <c r="X540" s="264"/>
      <c r="Y540" s="264"/>
      <c r="Z540" s="264"/>
    </row>
    <row r="541" s="133" customFormat="1" ht="27" customHeight="1" outlineLevel="3" spans="1:26">
      <c r="A541" s="262" t="s">
        <v>1950</v>
      </c>
      <c r="B541" s="243" t="s">
        <v>1951</v>
      </c>
      <c r="C541" s="231" t="s">
        <v>1952</v>
      </c>
      <c r="D541" s="186" t="s">
        <v>1953</v>
      </c>
      <c r="E541" s="187" t="s">
        <v>726</v>
      </c>
      <c r="F541" s="263">
        <v>1</v>
      </c>
      <c r="G541" s="186"/>
      <c r="H541" s="189">
        <f t="shared" si="31"/>
        <v>0</v>
      </c>
      <c r="I541" s="208" t="s">
        <v>1820</v>
      </c>
      <c r="J541" s="208" t="s">
        <v>1815</v>
      </c>
      <c r="K541" s="205" t="s">
        <v>95</v>
      </c>
      <c r="L541" s="202"/>
      <c r="M541" s="202"/>
      <c r="N541" s="202"/>
      <c r="O541" s="264"/>
      <c r="P541" s="264"/>
      <c r="Q541" s="264"/>
      <c r="R541" s="264"/>
      <c r="S541" s="264"/>
      <c r="T541" s="264"/>
      <c r="U541" s="264"/>
      <c r="V541" s="264"/>
      <c r="W541" s="264"/>
      <c r="X541" s="264"/>
      <c r="Y541" s="264"/>
      <c r="Z541" s="264"/>
    </row>
    <row r="542" s="133" customFormat="1" ht="27" customHeight="1" outlineLevel="3" spans="1:26">
      <c r="A542" s="262" t="s">
        <v>1954</v>
      </c>
      <c r="B542" s="243" t="s">
        <v>1955</v>
      </c>
      <c r="C542" s="231" t="s">
        <v>1956</v>
      </c>
      <c r="D542" s="186" t="s">
        <v>1957</v>
      </c>
      <c r="E542" s="187" t="s">
        <v>726</v>
      </c>
      <c r="F542" s="263">
        <v>1</v>
      </c>
      <c r="G542" s="186"/>
      <c r="H542" s="189">
        <f t="shared" si="31"/>
        <v>0</v>
      </c>
      <c r="I542" s="208" t="s">
        <v>1820</v>
      </c>
      <c r="J542" s="208" t="s">
        <v>1958</v>
      </c>
      <c r="K542" s="205" t="s">
        <v>95</v>
      </c>
      <c r="L542" s="202"/>
      <c r="M542" s="202"/>
      <c r="N542" s="202"/>
      <c r="O542" s="264"/>
      <c r="P542" s="264"/>
      <c r="Q542" s="264"/>
      <c r="R542" s="264"/>
      <c r="S542" s="264"/>
      <c r="T542" s="264"/>
      <c r="U542" s="264"/>
      <c r="V542" s="264"/>
      <c r="W542" s="264"/>
      <c r="X542" s="264"/>
      <c r="Y542" s="264"/>
      <c r="Z542" s="264"/>
    </row>
    <row r="543" s="133" customFormat="1" ht="27" customHeight="1" outlineLevel="3" spans="1:26">
      <c r="A543" s="262" t="s">
        <v>1959</v>
      </c>
      <c r="B543" s="243" t="s">
        <v>1960</v>
      </c>
      <c r="C543" s="231" t="s">
        <v>1961</v>
      </c>
      <c r="D543" s="186" t="s">
        <v>1962</v>
      </c>
      <c r="E543" s="187" t="s">
        <v>726</v>
      </c>
      <c r="F543" s="263">
        <v>2</v>
      </c>
      <c r="G543" s="186"/>
      <c r="H543" s="189">
        <f t="shared" si="31"/>
        <v>0</v>
      </c>
      <c r="I543" s="208" t="s">
        <v>1820</v>
      </c>
      <c r="J543" s="208" t="s">
        <v>1870</v>
      </c>
      <c r="K543" s="205" t="s">
        <v>95</v>
      </c>
      <c r="L543" s="202"/>
      <c r="M543" s="202"/>
      <c r="N543" s="202"/>
      <c r="O543" s="264"/>
      <c r="P543" s="264"/>
      <c r="Q543" s="264"/>
      <c r="R543" s="264"/>
      <c r="S543" s="264"/>
      <c r="T543" s="264"/>
      <c r="U543" s="264"/>
      <c r="V543" s="264"/>
      <c r="W543" s="264"/>
      <c r="X543" s="264"/>
      <c r="Y543" s="264"/>
      <c r="Z543" s="264"/>
    </row>
    <row r="544" s="133" customFormat="1" ht="27" customHeight="1" outlineLevel="3" spans="1:26">
      <c r="A544" s="262" t="s">
        <v>1963</v>
      </c>
      <c r="B544" s="243" t="s">
        <v>1964</v>
      </c>
      <c r="C544" s="231" t="s">
        <v>1965</v>
      </c>
      <c r="D544" s="186" t="s">
        <v>1966</v>
      </c>
      <c r="E544" s="187" t="s">
        <v>726</v>
      </c>
      <c r="F544" s="263">
        <v>1</v>
      </c>
      <c r="G544" s="186"/>
      <c r="H544" s="189">
        <f t="shared" si="31"/>
        <v>0</v>
      </c>
      <c r="I544" s="208" t="s">
        <v>1820</v>
      </c>
      <c r="J544" s="208" t="s">
        <v>1815</v>
      </c>
      <c r="K544" s="205" t="s">
        <v>95</v>
      </c>
      <c r="L544" s="202"/>
      <c r="M544" s="202"/>
      <c r="N544" s="202"/>
      <c r="O544" s="264"/>
      <c r="P544" s="264"/>
      <c r="Q544" s="264"/>
      <c r="R544" s="264"/>
      <c r="S544" s="264"/>
      <c r="T544" s="264"/>
      <c r="U544" s="264"/>
      <c r="V544" s="264"/>
      <c r="W544" s="264"/>
      <c r="X544" s="264"/>
      <c r="Y544" s="264"/>
      <c r="Z544" s="264"/>
    </row>
    <row r="545" s="133" customFormat="1" ht="27" customHeight="1" outlineLevel="3" spans="1:26">
      <c r="A545" s="262" t="s">
        <v>1967</v>
      </c>
      <c r="B545" s="243" t="s">
        <v>1968</v>
      </c>
      <c r="C545" s="231" t="s">
        <v>1969</v>
      </c>
      <c r="D545" s="186" t="s">
        <v>1970</v>
      </c>
      <c r="E545" s="187" t="s">
        <v>726</v>
      </c>
      <c r="F545" s="263">
        <v>1</v>
      </c>
      <c r="G545" s="186"/>
      <c r="H545" s="189">
        <f t="shared" si="31"/>
        <v>0</v>
      </c>
      <c r="I545" s="208" t="s">
        <v>1820</v>
      </c>
      <c r="J545" s="208" t="s">
        <v>1897</v>
      </c>
      <c r="K545" s="205" t="s">
        <v>95</v>
      </c>
      <c r="L545" s="202"/>
      <c r="M545" s="202"/>
      <c r="N545" s="202"/>
      <c r="O545" s="264"/>
      <c r="P545" s="264"/>
      <c r="Q545" s="264"/>
      <c r="R545" s="264"/>
      <c r="S545" s="264"/>
      <c r="T545" s="264"/>
      <c r="U545" s="264"/>
      <c r="V545" s="264"/>
      <c r="W545" s="264"/>
      <c r="X545" s="264"/>
      <c r="Y545" s="264"/>
      <c r="Z545" s="264"/>
    </row>
    <row r="546" s="133" customFormat="1" ht="27" customHeight="1" outlineLevel="3" spans="1:26">
      <c r="A546" s="262" t="s">
        <v>1971</v>
      </c>
      <c r="B546" s="243" t="s">
        <v>1972</v>
      </c>
      <c r="C546" s="231" t="s">
        <v>1973</v>
      </c>
      <c r="D546" s="186" t="s">
        <v>1974</v>
      </c>
      <c r="E546" s="187" t="s">
        <v>726</v>
      </c>
      <c r="F546" s="263">
        <v>1</v>
      </c>
      <c r="G546" s="186"/>
      <c r="H546" s="189">
        <f t="shared" si="31"/>
        <v>0</v>
      </c>
      <c r="I546" s="208" t="s">
        <v>1820</v>
      </c>
      <c r="J546" s="208" t="s">
        <v>1821</v>
      </c>
      <c r="K546" s="205" t="s">
        <v>95</v>
      </c>
      <c r="L546" s="202"/>
      <c r="M546" s="202"/>
      <c r="N546" s="202"/>
      <c r="O546" s="264"/>
      <c r="P546" s="264"/>
      <c r="Q546" s="264"/>
      <c r="R546" s="264"/>
      <c r="S546" s="264"/>
      <c r="T546" s="264"/>
      <c r="U546" s="264"/>
      <c r="V546" s="264"/>
      <c r="W546" s="264"/>
      <c r="X546" s="264"/>
      <c r="Y546" s="264"/>
      <c r="Z546" s="264"/>
    </row>
    <row r="547" s="133" customFormat="1" ht="27" customHeight="1" outlineLevel="3" spans="1:26">
      <c r="A547" s="262" t="s">
        <v>1975</v>
      </c>
      <c r="B547" s="243" t="s">
        <v>1976</v>
      </c>
      <c r="C547" s="231" t="s">
        <v>1977</v>
      </c>
      <c r="D547" s="186" t="s">
        <v>1978</v>
      </c>
      <c r="E547" s="187" t="s">
        <v>336</v>
      </c>
      <c r="F547" s="263">
        <v>800</v>
      </c>
      <c r="G547" s="186"/>
      <c r="H547" s="189">
        <f t="shared" si="31"/>
        <v>0</v>
      </c>
      <c r="I547" s="208" t="s">
        <v>1979</v>
      </c>
      <c r="J547" s="208" t="s">
        <v>1123</v>
      </c>
      <c r="K547" s="205" t="s">
        <v>95</v>
      </c>
      <c r="L547" s="202"/>
      <c r="M547" s="202"/>
      <c r="N547" s="202"/>
      <c r="O547" s="264"/>
      <c r="P547" s="264"/>
      <c r="Q547" s="264"/>
      <c r="R547" s="264"/>
      <c r="S547" s="264"/>
      <c r="T547" s="264"/>
      <c r="U547" s="264"/>
      <c r="V547" s="264"/>
      <c r="W547" s="264"/>
      <c r="X547" s="264"/>
      <c r="Y547" s="264"/>
      <c r="Z547" s="264"/>
    </row>
    <row r="548" s="133" customFormat="1" ht="27" customHeight="1" outlineLevel="3" spans="1:26">
      <c r="A548" s="262" t="s">
        <v>1980</v>
      </c>
      <c r="B548" s="243" t="s">
        <v>1981</v>
      </c>
      <c r="C548" s="231" t="s">
        <v>1982</v>
      </c>
      <c r="D548" s="186" t="s">
        <v>1983</v>
      </c>
      <c r="E548" s="187" t="s">
        <v>336</v>
      </c>
      <c r="F548" s="263">
        <v>500</v>
      </c>
      <c r="G548" s="186"/>
      <c r="H548" s="189">
        <f t="shared" si="31"/>
        <v>0</v>
      </c>
      <c r="I548" s="208" t="s">
        <v>1979</v>
      </c>
      <c r="J548" s="208" t="s">
        <v>1123</v>
      </c>
      <c r="K548" s="205" t="s">
        <v>95</v>
      </c>
      <c r="L548" s="202"/>
      <c r="M548" s="202"/>
      <c r="N548" s="202"/>
      <c r="O548" s="264"/>
      <c r="P548" s="264"/>
      <c r="Q548" s="264"/>
      <c r="R548" s="264"/>
      <c r="S548" s="264"/>
      <c r="T548" s="264"/>
      <c r="U548" s="264"/>
      <c r="V548" s="264"/>
      <c r="W548" s="264"/>
      <c r="X548" s="264"/>
      <c r="Y548" s="264"/>
      <c r="Z548" s="264"/>
    </row>
    <row r="549" s="133" customFormat="1" ht="27" customHeight="1" outlineLevel="3" spans="1:26">
      <c r="A549" s="262" t="s">
        <v>1984</v>
      </c>
      <c r="B549" s="243" t="s">
        <v>1985</v>
      </c>
      <c r="C549" s="231" t="s">
        <v>1986</v>
      </c>
      <c r="D549" s="186" t="s">
        <v>1987</v>
      </c>
      <c r="E549" s="187" t="s">
        <v>336</v>
      </c>
      <c r="F549" s="263">
        <v>800</v>
      </c>
      <c r="G549" s="186"/>
      <c r="H549" s="189">
        <f t="shared" si="31"/>
        <v>0</v>
      </c>
      <c r="I549" s="208" t="s">
        <v>1979</v>
      </c>
      <c r="J549" s="208" t="s">
        <v>1123</v>
      </c>
      <c r="K549" s="205" t="s">
        <v>95</v>
      </c>
      <c r="L549" s="202"/>
      <c r="M549" s="202"/>
      <c r="N549" s="202"/>
      <c r="O549" s="264"/>
      <c r="P549" s="264"/>
      <c r="Q549" s="264"/>
      <c r="R549" s="264"/>
      <c r="S549" s="264"/>
      <c r="T549" s="264"/>
      <c r="U549" s="264"/>
      <c r="V549" s="264"/>
      <c r="W549" s="264"/>
      <c r="X549" s="264"/>
      <c r="Y549" s="264"/>
      <c r="Z549" s="264"/>
    </row>
    <row r="550" s="133" customFormat="1" ht="27" customHeight="1" outlineLevel="3" spans="1:26">
      <c r="A550" s="262" t="s">
        <v>1988</v>
      </c>
      <c r="B550" s="243" t="s">
        <v>1989</v>
      </c>
      <c r="C550" s="231" t="s">
        <v>1990</v>
      </c>
      <c r="D550" s="186" t="s">
        <v>1991</v>
      </c>
      <c r="E550" s="187" t="s">
        <v>336</v>
      </c>
      <c r="F550" s="263">
        <v>100</v>
      </c>
      <c r="G550" s="186"/>
      <c r="H550" s="189">
        <f t="shared" si="31"/>
        <v>0</v>
      </c>
      <c r="I550" s="205" t="s">
        <v>1094</v>
      </c>
      <c r="J550" s="208" t="s">
        <v>1992</v>
      </c>
      <c r="K550" s="205" t="s">
        <v>95</v>
      </c>
      <c r="L550" s="202"/>
      <c r="M550" s="202"/>
      <c r="N550" s="202"/>
      <c r="O550" s="264"/>
      <c r="P550" s="264"/>
      <c r="Q550" s="264"/>
      <c r="R550" s="264"/>
      <c r="S550" s="264"/>
      <c r="T550" s="264"/>
      <c r="U550" s="264"/>
      <c r="V550" s="264"/>
      <c r="W550" s="264"/>
      <c r="X550" s="264"/>
      <c r="Y550" s="264"/>
      <c r="Z550" s="264"/>
    </row>
    <row r="551" s="133" customFormat="1" ht="27" customHeight="1" outlineLevel="3" spans="1:26">
      <c r="A551" s="262" t="s">
        <v>1993</v>
      </c>
      <c r="B551" s="243" t="s">
        <v>1994</v>
      </c>
      <c r="C551" s="231" t="s">
        <v>1995</v>
      </c>
      <c r="D551" s="186" t="s">
        <v>1996</v>
      </c>
      <c r="E551" s="187" t="s">
        <v>336</v>
      </c>
      <c r="F551" s="263">
        <v>100</v>
      </c>
      <c r="G551" s="186"/>
      <c r="H551" s="189">
        <f t="shared" si="31"/>
        <v>0</v>
      </c>
      <c r="I551" s="205" t="s">
        <v>1094</v>
      </c>
      <c r="J551" s="208" t="s">
        <v>1992</v>
      </c>
      <c r="K551" s="205" t="s">
        <v>95</v>
      </c>
      <c r="L551" s="202"/>
      <c r="M551" s="202"/>
      <c r="N551" s="202"/>
      <c r="O551" s="264"/>
      <c r="P551" s="264"/>
      <c r="Q551" s="264"/>
      <c r="R551" s="264"/>
      <c r="S551" s="264"/>
      <c r="T551" s="264"/>
      <c r="U551" s="264"/>
      <c r="V551" s="264"/>
      <c r="W551" s="264"/>
      <c r="X551" s="264"/>
      <c r="Y551" s="264"/>
      <c r="Z551" s="264"/>
    </row>
    <row r="552" s="133" customFormat="1" ht="27" customHeight="1" outlineLevel="3" spans="1:26">
      <c r="A552" s="262" t="s">
        <v>1997</v>
      </c>
      <c r="B552" s="243" t="s">
        <v>1998</v>
      </c>
      <c r="C552" s="231" t="s">
        <v>1999</v>
      </c>
      <c r="D552" s="186" t="s">
        <v>2000</v>
      </c>
      <c r="E552" s="187" t="s">
        <v>354</v>
      </c>
      <c r="F552" s="263">
        <v>8</v>
      </c>
      <c r="G552" s="186"/>
      <c r="H552" s="189">
        <f t="shared" si="31"/>
        <v>0</v>
      </c>
      <c r="I552" s="208" t="s">
        <v>1814</v>
      </c>
      <c r="J552" s="208" t="s">
        <v>1897</v>
      </c>
      <c r="K552" s="205" t="s">
        <v>95</v>
      </c>
      <c r="L552" s="202"/>
      <c r="M552" s="202"/>
      <c r="N552" s="202"/>
      <c r="O552" s="264"/>
      <c r="P552" s="264"/>
      <c r="Q552" s="264"/>
      <c r="R552" s="264"/>
      <c r="S552" s="264"/>
      <c r="T552" s="264"/>
      <c r="U552" s="264"/>
      <c r="V552" s="264"/>
      <c r="W552" s="264"/>
      <c r="X552" s="264"/>
      <c r="Y552" s="264"/>
      <c r="Z552" s="264"/>
    </row>
    <row r="553" s="133" customFormat="1" ht="27" customHeight="1" outlineLevel="3" spans="1:26">
      <c r="A553" s="262" t="s">
        <v>2001</v>
      </c>
      <c r="B553" s="243" t="s">
        <v>2002</v>
      </c>
      <c r="C553" s="231" t="s">
        <v>2003</v>
      </c>
      <c r="D553" s="186" t="s">
        <v>2004</v>
      </c>
      <c r="E553" s="187" t="s">
        <v>1404</v>
      </c>
      <c r="F553" s="263">
        <v>2</v>
      </c>
      <c r="G553" s="186"/>
      <c r="H553" s="189">
        <f t="shared" si="31"/>
        <v>0</v>
      </c>
      <c r="I553" s="208" t="s">
        <v>2005</v>
      </c>
      <c r="J553" s="208" t="s">
        <v>2006</v>
      </c>
      <c r="K553" s="205" t="s">
        <v>95</v>
      </c>
      <c r="L553" s="202"/>
      <c r="M553" s="202"/>
      <c r="N553" s="202"/>
      <c r="O553" s="264"/>
      <c r="P553" s="264"/>
      <c r="Q553" s="264"/>
      <c r="R553" s="264"/>
      <c r="S553" s="264"/>
      <c r="T553" s="264"/>
      <c r="U553" s="264"/>
      <c r="V553" s="264"/>
      <c r="W553" s="264"/>
      <c r="X553" s="264"/>
      <c r="Y553" s="264"/>
      <c r="Z553" s="264"/>
    </row>
    <row r="554" s="133" customFormat="1" ht="27" customHeight="1" outlineLevel="2" spans="1:26">
      <c r="A554" s="257" t="s">
        <v>2007</v>
      </c>
      <c r="B554" s="243"/>
      <c r="C554" s="231" t="s">
        <v>2008</v>
      </c>
      <c r="D554" s="186"/>
      <c r="E554" s="181"/>
      <c r="F554" s="182"/>
      <c r="G554" s="193"/>
      <c r="H554" s="181">
        <f>SUM(H555:H560)</f>
        <v>0</v>
      </c>
      <c r="I554" s="208"/>
      <c r="J554" s="208"/>
      <c r="K554" s="163"/>
      <c r="L554" s="202"/>
      <c r="M554" s="202"/>
      <c r="N554" s="202"/>
      <c r="O554" s="264"/>
      <c r="P554" s="264"/>
      <c r="Q554" s="264"/>
      <c r="R554" s="264"/>
      <c r="S554" s="264"/>
      <c r="T554" s="264"/>
      <c r="U554" s="264"/>
      <c r="V554" s="264"/>
      <c r="W554" s="264"/>
      <c r="X554" s="264"/>
      <c r="Y554" s="264"/>
      <c r="Z554" s="264"/>
    </row>
    <row r="555" s="133" customFormat="1" ht="90" customHeight="1" outlineLevel="3" spans="1:26">
      <c r="A555" s="265" t="s">
        <v>2009</v>
      </c>
      <c r="B555" s="249" t="s">
        <v>2010</v>
      </c>
      <c r="C555" s="250" t="s">
        <v>1092</v>
      </c>
      <c r="D555" s="250" t="s">
        <v>1098</v>
      </c>
      <c r="E555" s="251" t="s">
        <v>336</v>
      </c>
      <c r="F555" s="212">
        <v>65.81</v>
      </c>
      <c r="G555" s="250"/>
      <c r="H555" s="189">
        <f t="shared" ref="H555:H560" si="32">ROUND(F555*G555,0)</f>
        <v>0</v>
      </c>
      <c r="I555" s="252" t="s">
        <v>1094</v>
      </c>
      <c r="J555" s="252" t="s">
        <v>1095</v>
      </c>
      <c r="K555" s="205" t="s">
        <v>95</v>
      </c>
      <c r="L555" s="201"/>
      <c r="M555" s="201"/>
      <c r="N555" s="201"/>
      <c r="O555" s="201"/>
      <c r="P555" s="201"/>
      <c r="Q555" s="201"/>
      <c r="R555" s="201"/>
      <c r="S555" s="201"/>
      <c r="T555" s="201"/>
      <c r="U555" s="201"/>
      <c r="V555" s="201"/>
      <c r="W555" s="201"/>
      <c r="X555" s="201"/>
      <c r="Y555" s="201"/>
      <c r="Z555" s="201"/>
    </row>
    <row r="556" s="133" customFormat="1" ht="90" customHeight="1" outlineLevel="3" spans="1:26">
      <c r="A556" s="265" t="s">
        <v>2011</v>
      </c>
      <c r="B556" s="249" t="s">
        <v>2012</v>
      </c>
      <c r="C556" s="250" t="s">
        <v>1092</v>
      </c>
      <c r="D556" s="250" t="s">
        <v>1093</v>
      </c>
      <c r="E556" s="251" t="s">
        <v>336</v>
      </c>
      <c r="F556" s="212">
        <v>865.08</v>
      </c>
      <c r="G556" s="250"/>
      <c r="H556" s="189">
        <f t="shared" si="32"/>
        <v>0</v>
      </c>
      <c r="I556" s="252" t="s">
        <v>1094</v>
      </c>
      <c r="J556" s="252" t="s">
        <v>1095</v>
      </c>
      <c r="K556" s="205" t="s">
        <v>95</v>
      </c>
      <c r="L556" s="201"/>
      <c r="M556" s="201"/>
      <c r="N556" s="201"/>
      <c r="O556" s="201"/>
      <c r="P556" s="201"/>
      <c r="Q556" s="201"/>
      <c r="R556" s="201"/>
      <c r="S556" s="201"/>
      <c r="T556" s="201"/>
      <c r="U556" s="201"/>
      <c r="V556" s="201"/>
      <c r="W556" s="201"/>
      <c r="X556" s="201"/>
      <c r="Y556" s="201"/>
      <c r="Z556" s="201"/>
    </row>
    <row r="557" s="133" customFormat="1" ht="63" customHeight="1" outlineLevel="3" spans="1:26">
      <c r="A557" s="262" t="s">
        <v>2013</v>
      </c>
      <c r="B557" s="243" t="s">
        <v>2014</v>
      </c>
      <c r="C557" s="186" t="s">
        <v>1113</v>
      </c>
      <c r="D557" s="186" t="s">
        <v>1114</v>
      </c>
      <c r="E557" s="187" t="s">
        <v>1115</v>
      </c>
      <c r="F557" s="263">
        <v>279.27</v>
      </c>
      <c r="G557" s="186"/>
      <c r="H557" s="189">
        <f t="shared" si="32"/>
        <v>0</v>
      </c>
      <c r="I557" s="266" t="s">
        <v>1116</v>
      </c>
      <c r="J557" s="208" t="s">
        <v>2015</v>
      </c>
      <c r="K557" s="205" t="s">
        <v>95</v>
      </c>
      <c r="L557" s="202"/>
      <c r="M557" s="202"/>
      <c r="N557" s="202"/>
      <c r="O557" s="264"/>
      <c r="P557" s="264"/>
      <c r="Q557" s="264"/>
      <c r="R557" s="264"/>
      <c r="S557" s="264"/>
      <c r="T557" s="264"/>
      <c r="U557" s="264"/>
      <c r="V557" s="264"/>
      <c r="W557" s="264"/>
      <c r="X557" s="264"/>
      <c r="Y557" s="264"/>
      <c r="Z557" s="264"/>
    </row>
    <row r="558" s="133" customFormat="1" ht="27" customHeight="1" outlineLevel="3" spans="1:26">
      <c r="A558" s="262" t="s">
        <v>2016</v>
      </c>
      <c r="B558" s="243" t="s">
        <v>2017</v>
      </c>
      <c r="C558" s="231" t="s">
        <v>2018</v>
      </c>
      <c r="D558" s="186" t="s">
        <v>2019</v>
      </c>
      <c r="E558" s="187" t="s">
        <v>726</v>
      </c>
      <c r="F558" s="263">
        <v>7</v>
      </c>
      <c r="G558" s="186"/>
      <c r="H558" s="189">
        <f t="shared" si="32"/>
        <v>0</v>
      </c>
      <c r="I558" s="208" t="s">
        <v>1820</v>
      </c>
      <c r="J558" s="208" t="s">
        <v>1821</v>
      </c>
      <c r="K558" s="205" t="s">
        <v>95</v>
      </c>
      <c r="L558" s="202"/>
      <c r="M558" s="202"/>
      <c r="N558" s="202"/>
      <c r="O558" s="264"/>
      <c r="P558" s="264"/>
      <c r="Q558" s="264"/>
      <c r="R558" s="264"/>
      <c r="S558" s="264"/>
      <c r="T558" s="264"/>
      <c r="U558" s="264"/>
      <c r="V558" s="264"/>
      <c r="W558" s="264"/>
      <c r="X558" s="264"/>
      <c r="Y558" s="264"/>
      <c r="Z558" s="264"/>
    </row>
    <row r="559" s="133" customFormat="1" ht="27" customHeight="1" outlineLevel="3" spans="1:26">
      <c r="A559" s="262" t="s">
        <v>2020</v>
      </c>
      <c r="B559" s="243" t="s">
        <v>2021</v>
      </c>
      <c r="C559" s="231" t="s">
        <v>2022</v>
      </c>
      <c r="D559" s="186" t="s">
        <v>2023</v>
      </c>
      <c r="E559" s="187" t="s">
        <v>726</v>
      </c>
      <c r="F559" s="263">
        <v>5</v>
      </c>
      <c r="G559" s="186"/>
      <c r="H559" s="189">
        <f t="shared" si="32"/>
        <v>0</v>
      </c>
      <c r="I559" s="208" t="s">
        <v>1820</v>
      </c>
      <c r="J559" s="208" t="s">
        <v>1821</v>
      </c>
      <c r="K559" s="205" t="s">
        <v>95</v>
      </c>
      <c r="L559" s="202"/>
      <c r="M559" s="202"/>
      <c r="N559" s="202"/>
      <c r="O559" s="264"/>
      <c r="P559" s="264"/>
      <c r="Q559" s="264"/>
      <c r="R559" s="264"/>
      <c r="S559" s="264"/>
      <c r="T559" s="264"/>
      <c r="U559" s="264"/>
      <c r="V559" s="264"/>
      <c r="W559" s="264"/>
      <c r="X559" s="264"/>
      <c r="Y559" s="264"/>
      <c r="Z559" s="264"/>
    </row>
    <row r="560" s="133" customFormat="1" ht="27" customHeight="1" outlineLevel="3" spans="1:26">
      <c r="A560" s="262" t="s">
        <v>2024</v>
      </c>
      <c r="B560" s="243" t="s">
        <v>2025</v>
      </c>
      <c r="C560" s="231" t="s">
        <v>2026</v>
      </c>
      <c r="D560" s="186" t="s">
        <v>2027</v>
      </c>
      <c r="E560" s="187" t="s">
        <v>336</v>
      </c>
      <c r="F560" s="263">
        <v>1000</v>
      </c>
      <c r="G560" s="186"/>
      <c r="H560" s="189">
        <f t="shared" si="32"/>
        <v>0</v>
      </c>
      <c r="I560" s="205" t="s">
        <v>1094</v>
      </c>
      <c r="J560" s="208" t="s">
        <v>2028</v>
      </c>
      <c r="K560" s="205" t="s">
        <v>95</v>
      </c>
      <c r="L560" s="202"/>
      <c r="M560" s="202"/>
      <c r="N560" s="202"/>
      <c r="O560" s="264"/>
      <c r="P560" s="264"/>
      <c r="Q560" s="264"/>
      <c r="R560" s="264"/>
      <c r="S560" s="264"/>
      <c r="T560" s="264"/>
      <c r="U560" s="264"/>
      <c r="V560" s="264"/>
      <c r="W560" s="264"/>
      <c r="X560" s="264"/>
      <c r="Y560" s="264"/>
      <c r="Z560" s="264"/>
    </row>
    <row r="561" s="133" customFormat="1" ht="27" customHeight="1" outlineLevel="2" spans="1:26">
      <c r="A561" s="257" t="s">
        <v>2029</v>
      </c>
      <c r="B561" s="243"/>
      <c r="C561" s="231" t="s">
        <v>2030</v>
      </c>
      <c r="D561" s="186"/>
      <c r="E561" s="181"/>
      <c r="F561" s="182"/>
      <c r="G561" s="193"/>
      <c r="H561" s="181">
        <f>SUM(H562:H588)</f>
        <v>0</v>
      </c>
      <c r="I561" s="208"/>
      <c r="J561" s="208"/>
      <c r="K561" s="163"/>
      <c r="L561" s="202"/>
      <c r="M561" s="202"/>
      <c r="N561" s="202"/>
      <c r="O561" s="264"/>
      <c r="P561" s="264"/>
      <c r="Q561" s="264"/>
      <c r="R561" s="264"/>
      <c r="S561" s="264"/>
      <c r="T561" s="264"/>
      <c r="U561" s="264"/>
      <c r="V561" s="264"/>
      <c r="W561" s="264"/>
      <c r="X561" s="264"/>
      <c r="Y561" s="264"/>
      <c r="Z561" s="264"/>
    </row>
    <row r="562" s="133" customFormat="1" ht="27" customHeight="1" outlineLevel="3" spans="1:26">
      <c r="A562" s="262" t="s">
        <v>2031</v>
      </c>
      <c r="B562" s="243" t="s">
        <v>2032</v>
      </c>
      <c r="C562" s="231" t="s">
        <v>2018</v>
      </c>
      <c r="D562" s="186" t="s">
        <v>2019</v>
      </c>
      <c r="E562" s="187" t="s">
        <v>726</v>
      </c>
      <c r="F562" s="263">
        <v>11</v>
      </c>
      <c r="G562" s="186"/>
      <c r="H562" s="189">
        <f t="shared" ref="H562:H588" si="33">ROUND(F562*G562,0)</f>
        <v>0</v>
      </c>
      <c r="I562" s="208" t="s">
        <v>1820</v>
      </c>
      <c r="J562" s="208" t="s">
        <v>1821</v>
      </c>
      <c r="K562" s="205" t="s">
        <v>95</v>
      </c>
      <c r="L562" s="202"/>
      <c r="M562" s="202"/>
      <c r="N562" s="202"/>
      <c r="O562" s="264"/>
      <c r="P562" s="264"/>
      <c r="Q562" s="264"/>
      <c r="R562" s="264"/>
      <c r="S562" s="264"/>
      <c r="T562" s="264"/>
      <c r="U562" s="264"/>
      <c r="V562" s="264"/>
      <c r="W562" s="264"/>
      <c r="X562" s="264"/>
      <c r="Y562" s="264"/>
      <c r="Z562" s="264"/>
    </row>
    <row r="563" s="133" customFormat="1" ht="27" customHeight="1" outlineLevel="3" spans="1:26">
      <c r="A563" s="262" t="s">
        <v>2033</v>
      </c>
      <c r="B563" s="243" t="s">
        <v>2034</v>
      </c>
      <c r="C563" s="231" t="s">
        <v>2035</v>
      </c>
      <c r="D563" s="186" t="s">
        <v>2036</v>
      </c>
      <c r="E563" s="187" t="s">
        <v>336</v>
      </c>
      <c r="F563" s="263">
        <v>2100</v>
      </c>
      <c r="G563" s="186"/>
      <c r="H563" s="189">
        <f t="shared" si="33"/>
        <v>0</v>
      </c>
      <c r="I563" s="205" t="s">
        <v>1094</v>
      </c>
      <c r="J563" s="208" t="s">
        <v>2037</v>
      </c>
      <c r="K563" s="205" t="s">
        <v>95</v>
      </c>
      <c r="L563" s="202"/>
      <c r="M563" s="202"/>
      <c r="N563" s="202"/>
      <c r="O563" s="264"/>
      <c r="P563" s="264"/>
      <c r="Q563" s="264"/>
      <c r="R563" s="264"/>
      <c r="S563" s="264"/>
      <c r="T563" s="264"/>
      <c r="U563" s="264"/>
      <c r="V563" s="264"/>
      <c r="W563" s="264"/>
      <c r="X563" s="264"/>
      <c r="Y563" s="264"/>
      <c r="Z563" s="264"/>
    </row>
    <row r="564" s="133" customFormat="1" ht="27" customHeight="1" outlineLevel="3" spans="1:26">
      <c r="A564" s="262" t="s">
        <v>2038</v>
      </c>
      <c r="B564" s="243" t="s">
        <v>2039</v>
      </c>
      <c r="C564" s="231" t="s">
        <v>2040</v>
      </c>
      <c r="D564" s="186" t="s">
        <v>2041</v>
      </c>
      <c r="E564" s="187" t="s">
        <v>726</v>
      </c>
      <c r="F564" s="263">
        <v>110</v>
      </c>
      <c r="G564" s="186"/>
      <c r="H564" s="189">
        <f t="shared" si="33"/>
        <v>0</v>
      </c>
      <c r="I564" s="208" t="s">
        <v>1820</v>
      </c>
      <c r="J564" s="208" t="s">
        <v>1958</v>
      </c>
      <c r="K564" s="205" t="s">
        <v>95</v>
      </c>
      <c r="L564" s="202"/>
      <c r="M564" s="202"/>
      <c r="N564" s="202"/>
      <c r="O564" s="264"/>
      <c r="P564" s="264"/>
      <c r="Q564" s="264"/>
      <c r="R564" s="264"/>
      <c r="S564" s="264"/>
      <c r="T564" s="264"/>
      <c r="U564" s="264"/>
      <c r="V564" s="264"/>
      <c r="W564" s="264"/>
      <c r="X564" s="264"/>
      <c r="Y564" s="264"/>
      <c r="Z564" s="264"/>
    </row>
    <row r="565" s="133" customFormat="1" ht="27" customHeight="1" outlineLevel="3" spans="1:26">
      <c r="A565" s="262" t="s">
        <v>2042</v>
      </c>
      <c r="B565" s="243" t="s">
        <v>2043</v>
      </c>
      <c r="C565" s="231" t="s">
        <v>2044</v>
      </c>
      <c r="D565" s="186" t="s">
        <v>2045</v>
      </c>
      <c r="E565" s="187" t="s">
        <v>726</v>
      </c>
      <c r="F565" s="263">
        <v>50</v>
      </c>
      <c r="G565" s="186"/>
      <c r="H565" s="189">
        <f t="shared" si="33"/>
        <v>0</v>
      </c>
      <c r="I565" s="208" t="s">
        <v>1820</v>
      </c>
      <c r="J565" s="208" t="s">
        <v>2046</v>
      </c>
      <c r="K565" s="205" t="s">
        <v>95</v>
      </c>
      <c r="L565" s="202"/>
      <c r="M565" s="202"/>
      <c r="N565" s="202"/>
      <c r="O565" s="264"/>
      <c r="P565" s="264"/>
      <c r="Q565" s="264"/>
      <c r="R565" s="264"/>
      <c r="S565" s="264"/>
      <c r="T565" s="264"/>
      <c r="U565" s="264"/>
      <c r="V565" s="264"/>
      <c r="W565" s="264"/>
      <c r="X565" s="264"/>
      <c r="Y565" s="264"/>
      <c r="Z565" s="264"/>
    </row>
    <row r="566" s="133" customFormat="1" ht="27" customHeight="1" outlineLevel="3" spans="1:26">
      <c r="A566" s="262" t="s">
        <v>2047</v>
      </c>
      <c r="B566" s="243" t="s">
        <v>2048</v>
      </c>
      <c r="C566" s="231" t="s">
        <v>2049</v>
      </c>
      <c r="D566" s="186" t="s">
        <v>2050</v>
      </c>
      <c r="E566" s="187" t="s">
        <v>502</v>
      </c>
      <c r="F566" s="263">
        <v>829</v>
      </c>
      <c r="G566" s="186"/>
      <c r="H566" s="189">
        <f t="shared" si="33"/>
        <v>0</v>
      </c>
      <c r="I566" s="208" t="s">
        <v>2051</v>
      </c>
      <c r="J566" s="208" t="s">
        <v>2052</v>
      </c>
      <c r="K566" s="205" t="s">
        <v>95</v>
      </c>
      <c r="L566" s="202"/>
      <c r="M566" s="202"/>
      <c r="N566" s="202"/>
      <c r="O566" s="264"/>
      <c r="P566" s="264"/>
      <c r="Q566" s="264"/>
      <c r="R566" s="264"/>
      <c r="S566" s="264"/>
      <c r="T566" s="264"/>
      <c r="U566" s="264"/>
      <c r="V566" s="264"/>
      <c r="W566" s="264"/>
      <c r="X566" s="264"/>
      <c r="Y566" s="264"/>
      <c r="Z566" s="264"/>
    </row>
    <row r="567" s="133" customFormat="1" ht="27" customHeight="1" outlineLevel="3" spans="1:26">
      <c r="A567" s="262" t="s">
        <v>2053</v>
      </c>
      <c r="B567" s="185">
        <v>30502011001</v>
      </c>
      <c r="C567" s="231" t="s">
        <v>2054</v>
      </c>
      <c r="D567" s="186" t="s">
        <v>2055</v>
      </c>
      <c r="E567" s="187" t="s">
        <v>502</v>
      </c>
      <c r="F567" s="263">
        <v>364</v>
      </c>
      <c r="G567" s="186"/>
      <c r="H567" s="189">
        <f t="shared" si="33"/>
        <v>0</v>
      </c>
      <c r="I567" s="208" t="s">
        <v>2051</v>
      </c>
      <c r="J567" s="208" t="s">
        <v>2056</v>
      </c>
      <c r="K567" s="205" t="s">
        <v>95</v>
      </c>
      <c r="L567" s="202"/>
      <c r="M567" s="202"/>
      <c r="N567" s="202"/>
      <c r="O567" s="264"/>
      <c r="P567" s="264"/>
      <c r="Q567" s="264"/>
      <c r="R567" s="264"/>
      <c r="S567" s="264"/>
      <c r="T567" s="264"/>
      <c r="U567" s="264"/>
      <c r="V567" s="264"/>
      <c r="W567" s="264"/>
      <c r="X567" s="264"/>
      <c r="Y567" s="264"/>
      <c r="Z567" s="264"/>
    </row>
    <row r="568" s="133" customFormat="1" ht="27" customHeight="1" outlineLevel="3" spans="1:26">
      <c r="A568" s="262" t="s">
        <v>2057</v>
      </c>
      <c r="B568" s="243" t="s">
        <v>2058</v>
      </c>
      <c r="C568" s="231" t="s">
        <v>2059</v>
      </c>
      <c r="D568" s="186" t="s">
        <v>2060</v>
      </c>
      <c r="E568" s="187" t="s">
        <v>502</v>
      </c>
      <c r="F568" s="263">
        <v>20</v>
      </c>
      <c r="G568" s="186"/>
      <c r="H568" s="189">
        <f t="shared" si="33"/>
        <v>0</v>
      </c>
      <c r="I568" s="208" t="s">
        <v>2051</v>
      </c>
      <c r="J568" s="208" t="s">
        <v>2061</v>
      </c>
      <c r="K568" s="205" t="s">
        <v>95</v>
      </c>
      <c r="L568" s="202"/>
      <c r="M568" s="202"/>
      <c r="N568" s="202"/>
      <c r="O568" s="264"/>
      <c r="P568" s="264"/>
      <c r="Q568" s="264"/>
      <c r="R568" s="264"/>
      <c r="S568" s="264"/>
      <c r="T568" s="264"/>
      <c r="U568" s="264"/>
      <c r="V568" s="264"/>
      <c r="W568" s="264"/>
      <c r="X568" s="264"/>
      <c r="Y568" s="264"/>
      <c r="Z568" s="264"/>
    </row>
    <row r="569" s="133" customFormat="1" ht="27" customHeight="1" outlineLevel="3" spans="1:26">
      <c r="A569" s="262" t="s">
        <v>2062</v>
      </c>
      <c r="B569" s="243" t="s">
        <v>2063</v>
      </c>
      <c r="C569" s="231" t="s">
        <v>2064</v>
      </c>
      <c r="D569" s="186" t="s">
        <v>2065</v>
      </c>
      <c r="E569" s="187" t="s">
        <v>2066</v>
      </c>
      <c r="F569" s="263">
        <v>829</v>
      </c>
      <c r="G569" s="186"/>
      <c r="H569" s="189">
        <f t="shared" si="33"/>
        <v>0</v>
      </c>
      <c r="I569" s="208" t="s">
        <v>2067</v>
      </c>
      <c r="J569" s="208" t="s">
        <v>2068</v>
      </c>
      <c r="K569" s="205" t="s">
        <v>95</v>
      </c>
      <c r="L569" s="202"/>
      <c r="M569" s="202"/>
      <c r="N569" s="202"/>
      <c r="O569" s="264"/>
      <c r="P569" s="264"/>
      <c r="Q569" s="264"/>
      <c r="R569" s="264"/>
      <c r="S569" s="264"/>
      <c r="T569" s="264"/>
      <c r="U569" s="264"/>
      <c r="V569" s="264"/>
      <c r="W569" s="264"/>
      <c r="X569" s="264"/>
      <c r="Y569" s="264"/>
      <c r="Z569" s="264"/>
    </row>
    <row r="570" s="133" customFormat="1" ht="27" customHeight="1" outlineLevel="3" spans="1:26">
      <c r="A570" s="262" t="s">
        <v>2069</v>
      </c>
      <c r="B570" s="243" t="s">
        <v>2070</v>
      </c>
      <c r="C570" s="231" t="s">
        <v>2071</v>
      </c>
      <c r="D570" s="186" t="s">
        <v>2072</v>
      </c>
      <c r="E570" s="187" t="s">
        <v>2066</v>
      </c>
      <c r="F570" s="263">
        <v>40</v>
      </c>
      <c r="G570" s="186"/>
      <c r="H570" s="189">
        <f t="shared" si="33"/>
        <v>0</v>
      </c>
      <c r="I570" s="208" t="s">
        <v>2067</v>
      </c>
      <c r="J570" s="208" t="s">
        <v>2068</v>
      </c>
      <c r="K570" s="205" t="s">
        <v>95</v>
      </c>
      <c r="L570" s="202"/>
      <c r="M570" s="202"/>
      <c r="N570" s="202"/>
      <c r="O570" s="264"/>
      <c r="P570" s="264"/>
      <c r="Q570" s="264"/>
      <c r="R570" s="264"/>
      <c r="S570" s="264"/>
      <c r="T570" s="264"/>
      <c r="U570" s="264"/>
      <c r="V570" s="264"/>
      <c r="W570" s="264"/>
      <c r="X570" s="264"/>
      <c r="Y570" s="264"/>
      <c r="Z570" s="264"/>
    </row>
    <row r="571" s="133" customFormat="1" ht="27" customHeight="1" outlineLevel="3" spans="1:26">
      <c r="A571" s="262" t="s">
        <v>2073</v>
      </c>
      <c r="B571" s="243" t="s">
        <v>2074</v>
      </c>
      <c r="C571" s="231" t="s">
        <v>2075</v>
      </c>
      <c r="D571" s="186" t="s">
        <v>2076</v>
      </c>
      <c r="E571" s="187" t="s">
        <v>726</v>
      </c>
      <c r="F571" s="263">
        <v>2</v>
      </c>
      <c r="G571" s="186"/>
      <c r="H571" s="189">
        <f t="shared" si="33"/>
        <v>0</v>
      </c>
      <c r="I571" s="208" t="s">
        <v>1820</v>
      </c>
      <c r="J571" s="208" t="s">
        <v>2046</v>
      </c>
      <c r="K571" s="205" t="s">
        <v>95</v>
      </c>
      <c r="L571" s="202"/>
      <c r="M571" s="202"/>
      <c r="N571" s="202"/>
      <c r="O571" s="264"/>
      <c r="P571" s="264"/>
      <c r="Q571" s="264"/>
      <c r="R571" s="264"/>
      <c r="S571" s="264"/>
      <c r="T571" s="264"/>
      <c r="U571" s="264"/>
      <c r="V571" s="264"/>
      <c r="W571" s="264"/>
      <c r="X571" s="264"/>
      <c r="Y571" s="264"/>
      <c r="Z571" s="264"/>
    </row>
    <row r="572" s="133" customFormat="1" ht="27" customHeight="1" outlineLevel="3" spans="1:26">
      <c r="A572" s="262" t="s">
        <v>2077</v>
      </c>
      <c r="B572" s="243" t="s">
        <v>2078</v>
      </c>
      <c r="C572" s="231" t="s">
        <v>2079</v>
      </c>
      <c r="D572" s="186" t="s">
        <v>2080</v>
      </c>
      <c r="E572" s="187" t="s">
        <v>726</v>
      </c>
      <c r="F572" s="263">
        <v>22</v>
      </c>
      <c r="G572" s="186"/>
      <c r="H572" s="189">
        <f t="shared" si="33"/>
        <v>0</v>
      </c>
      <c r="I572" s="208" t="s">
        <v>1820</v>
      </c>
      <c r="J572" s="208" t="s">
        <v>2046</v>
      </c>
      <c r="K572" s="205" t="s">
        <v>95</v>
      </c>
      <c r="L572" s="202"/>
      <c r="M572" s="202"/>
      <c r="N572" s="202"/>
      <c r="O572" s="264"/>
      <c r="P572" s="264"/>
      <c r="Q572" s="264"/>
      <c r="R572" s="264"/>
      <c r="S572" s="264"/>
      <c r="T572" s="264"/>
      <c r="U572" s="264"/>
      <c r="V572" s="264"/>
      <c r="W572" s="264"/>
      <c r="X572" s="264"/>
      <c r="Y572" s="264"/>
      <c r="Z572" s="264"/>
    </row>
    <row r="573" s="133" customFormat="1" ht="27" customHeight="1" outlineLevel="3" spans="1:26">
      <c r="A573" s="262" t="s">
        <v>2081</v>
      </c>
      <c r="B573" s="243" t="s">
        <v>2082</v>
      </c>
      <c r="C573" s="231" t="s">
        <v>2083</v>
      </c>
      <c r="D573" s="186" t="s">
        <v>2084</v>
      </c>
      <c r="E573" s="187" t="s">
        <v>502</v>
      </c>
      <c r="F573" s="263">
        <v>13</v>
      </c>
      <c r="G573" s="186"/>
      <c r="H573" s="189">
        <f t="shared" si="33"/>
        <v>0</v>
      </c>
      <c r="I573" s="208" t="s">
        <v>2051</v>
      </c>
      <c r="J573" s="208" t="s">
        <v>2061</v>
      </c>
      <c r="K573" s="205" t="s">
        <v>95</v>
      </c>
      <c r="L573" s="202"/>
      <c r="M573" s="202"/>
      <c r="N573" s="202"/>
      <c r="O573" s="264"/>
      <c r="P573" s="264"/>
      <c r="Q573" s="264"/>
      <c r="R573" s="264"/>
      <c r="S573" s="264"/>
      <c r="T573" s="264"/>
      <c r="U573" s="264"/>
      <c r="V573" s="264"/>
      <c r="W573" s="264"/>
      <c r="X573" s="264"/>
      <c r="Y573" s="264"/>
      <c r="Z573" s="264"/>
    </row>
    <row r="574" s="133" customFormat="1" ht="27" customHeight="1" outlineLevel="3" spans="1:26">
      <c r="A574" s="262" t="s">
        <v>2085</v>
      </c>
      <c r="B574" s="243" t="s">
        <v>2086</v>
      </c>
      <c r="C574" s="231" t="s">
        <v>2087</v>
      </c>
      <c r="D574" s="186" t="s">
        <v>2088</v>
      </c>
      <c r="E574" s="187" t="s">
        <v>502</v>
      </c>
      <c r="F574" s="263">
        <v>2</v>
      </c>
      <c r="G574" s="186"/>
      <c r="H574" s="189">
        <f t="shared" si="33"/>
        <v>0</v>
      </c>
      <c r="I574" s="208" t="s">
        <v>2051</v>
      </c>
      <c r="J574" s="208" t="s">
        <v>2061</v>
      </c>
      <c r="K574" s="205" t="s">
        <v>95</v>
      </c>
      <c r="L574" s="202"/>
      <c r="M574" s="202"/>
      <c r="N574" s="202"/>
      <c r="O574" s="264"/>
      <c r="P574" s="264"/>
      <c r="Q574" s="264"/>
      <c r="R574" s="264"/>
      <c r="S574" s="264"/>
      <c r="T574" s="264"/>
      <c r="U574" s="264"/>
      <c r="V574" s="264"/>
      <c r="W574" s="264"/>
      <c r="X574" s="264"/>
      <c r="Y574" s="264"/>
      <c r="Z574" s="264"/>
    </row>
    <row r="575" s="133" customFormat="1" ht="27" customHeight="1" outlineLevel="3" spans="1:26">
      <c r="A575" s="262" t="s">
        <v>2089</v>
      </c>
      <c r="B575" s="243" t="s">
        <v>2090</v>
      </c>
      <c r="C575" s="231" t="s">
        <v>2091</v>
      </c>
      <c r="D575" s="186" t="s">
        <v>2092</v>
      </c>
      <c r="E575" s="187" t="s">
        <v>726</v>
      </c>
      <c r="F575" s="263">
        <v>5</v>
      </c>
      <c r="G575" s="186"/>
      <c r="H575" s="189">
        <f t="shared" si="33"/>
        <v>0</v>
      </c>
      <c r="I575" s="208" t="s">
        <v>1820</v>
      </c>
      <c r="J575" s="208" t="s">
        <v>1958</v>
      </c>
      <c r="K575" s="205" t="s">
        <v>95</v>
      </c>
      <c r="L575" s="202"/>
      <c r="M575" s="202"/>
      <c r="N575" s="202"/>
      <c r="O575" s="264"/>
      <c r="P575" s="264"/>
      <c r="Q575" s="264"/>
      <c r="R575" s="264"/>
      <c r="S575" s="264"/>
      <c r="T575" s="264"/>
      <c r="U575" s="264"/>
      <c r="V575" s="264"/>
      <c r="W575" s="264"/>
      <c r="X575" s="264"/>
      <c r="Y575" s="264"/>
      <c r="Z575" s="264"/>
    </row>
    <row r="576" s="133" customFormat="1" ht="27" customHeight="1" outlineLevel="3" spans="1:26">
      <c r="A576" s="262" t="s">
        <v>2093</v>
      </c>
      <c r="B576" s="243" t="s">
        <v>2094</v>
      </c>
      <c r="C576" s="231" t="s">
        <v>2095</v>
      </c>
      <c r="D576" s="186" t="s">
        <v>2096</v>
      </c>
      <c r="E576" s="187" t="s">
        <v>726</v>
      </c>
      <c r="F576" s="263">
        <v>5</v>
      </c>
      <c r="G576" s="186"/>
      <c r="H576" s="189">
        <f t="shared" si="33"/>
        <v>0</v>
      </c>
      <c r="I576" s="208" t="s">
        <v>1820</v>
      </c>
      <c r="J576" s="208" t="s">
        <v>2097</v>
      </c>
      <c r="K576" s="205" t="s">
        <v>95</v>
      </c>
      <c r="L576" s="202"/>
      <c r="M576" s="202"/>
      <c r="N576" s="202"/>
      <c r="O576" s="264"/>
      <c r="P576" s="264"/>
      <c r="Q576" s="264"/>
      <c r="R576" s="264"/>
      <c r="S576" s="264"/>
      <c r="T576" s="264"/>
      <c r="U576" s="264"/>
      <c r="V576" s="264"/>
      <c r="W576" s="264"/>
      <c r="X576" s="264"/>
      <c r="Y576" s="264"/>
      <c r="Z576" s="264"/>
    </row>
    <row r="577" s="133" customFormat="1" ht="27" customHeight="1" outlineLevel="3" spans="1:26">
      <c r="A577" s="262" t="s">
        <v>2098</v>
      </c>
      <c r="B577" s="243" t="s">
        <v>2099</v>
      </c>
      <c r="C577" s="231" t="s">
        <v>2100</v>
      </c>
      <c r="D577" s="186" t="s">
        <v>2101</v>
      </c>
      <c r="E577" s="187" t="s">
        <v>502</v>
      </c>
      <c r="F577" s="263">
        <v>625</v>
      </c>
      <c r="G577" s="186"/>
      <c r="H577" s="189">
        <f t="shared" si="33"/>
        <v>0</v>
      </c>
      <c r="I577" s="208" t="s">
        <v>2051</v>
      </c>
      <c r="J577" s="208" t="s">
        <v>2102</v>
      </c>
      <c r="K577" s="205" t="s">
        <v>95</v>
      </c>
      <c r="L577" s="202"/>
      <c r="M577" s="202"/>
      <c r="N577" s="202"/>
      <c r="O577" s="264"/>
      <c r="P577" s="264"/>
      <c r="Q577" s="264"/>
      <c r="R577" s="264"/>
      <c r="S577" s="264"/>
      <c r="T577" s="264"/>
      <c r="U577" s="264"/>
      <c r="V577" s="264"/>
      <c r="W577" s="264"/>
      <c r="X577" s="264"/>
      <c r="Y577" s="264"/>
      <c r="Z577" s="264"/>
    </row>
    <row r="578" s="133" customFormat="1" ht="27" customHeight="1" outlineLevel="3" spans="1:26">
      <c r="A578" s="262" t="s">
        <v>2103</v>
      </c>
      <c r="B578" s="243" t="s">
        <v>2104</v>
      </c>
      <c r="C578" s="231" t="s">
        <v>2105</v>
      </c>
      <c r="D578" s="186" t="s">
        <v>2106</v>
      </c>
      <c r="E578" s="187" t="s">
        <v>502</v>
      </c>
      <c r="F578" s="263">
        <v>730</v>
      </c>
      <c r="G578" s="186"/>
      <c r="H578" s="189">
        <f t="shared" si="33"/>
        <v>0</v>
      </c>
      <c r="I578" s="208" t="s">
        <v>2051</v>
      </c>
      <c r="J578" s="208" t="s">
        <v>2102</v>
      </c>
      <c r="K578" s="205" t="s">
        <v>95</v>
      </c>
      <c r="L578" s="202"/>
      <c r="M578" s="202"/>
      <c r="N578" s="202"/>
      <c r="O578" s="264"/>
      <c r="P578" s="264"/>
      <c r="Q578" s="264"/>
      <c r="R578" s="264"/>
      <c r="S578" s="264"/>
      <c r="T578" s="264"/>
      <c r="U578" s="264"/>
      <c r="V578" s="264"/>
      <c r="W578" s="264"/>
      <c r="X578" s="264"/>
      <c r="Y578" s="264"/>
      <c r="Z578" s="264"/>
    </row>
    <row r="579" s="133" customFormat="1" ht="27" customHeight="1" outlineLevel="3" spans="1:26">
      <c r="A579" s="262" t="s">
        <v>2107</v>
      </c>
      <c r="B579" s="243" t="s">
        <v>2108</v>
      </c>
      <c r="C579" s="231" t="s">
        <v>1053</v>
      </c>
      <c r="D579" s="186" t="s">
        <v>2109</v>
      </c>
      <c r="E579" s="187" t="s">
        <v>502</v>
      </c>
      <c r="F579" s="263">
        <v>1465</v>
      </c>
      <c r="G579" s="186"/>
      <c r="H579" s="189">
        <f t="shared" si="33"/>
        <v>0</v>
      </c>
      <c r="I579" s="208" t="s">
        <v>2051</v>
      </c>
      <c r="J579" s="208" t="s">
        <v>2110</v>
      </c>
      <c r="K579" s="205" t="s">
        <v>95</v>
      </c>
      <c r="L579" s="202"/>
      <c r="M579" s="202"/>
      <c r="N579" s="202"/>
      <c r="O579" s="264"/>
      <c r="P579" s="264"/>
      <c r="Q579" s="264"/>
      <c r="R579" s="264"/>
      <c r="S579" s="264"/>
      <c r="T579" s="264"/>
      <c r="U579" s="264"/>
      <c r="V579" s="264"/>
      <c r="W579" s="264"/>
      <c r="X579" s="264"/>
      <c r="Y579" s="264"/>
      <c r="Z579" s="264"/>
    </row>
    <row r="580" s="133" customFormat="1" ht="27" customHeight="1" outlineLevel="3" spans="1:26">
      <c r="A580" s="262" t="s">
        <v>2111</v>
      </c>
      <c r="B580" s="243" t="s">
        <v>2112</v>
      </c>
      <c r="C580" s="231" t="s">
        <v>2113</v>
      </c>
      <c r="D580" s="186" t="s">
        <v>2114</v>
      </c>
      <c r="E580" s="187" t="s">
        <v>2115</v>
      </c>
      <c r="F580" s="263">
        <v>1465</v>
      </c>
      <c r="G580" s="186"/>
      <c r="H580" s="189">
        <f t="shared" si="33"/>
        <v>0</v>
      </c>
      <c r="I580" s="208" t="s">
        <v>2116</v>
      </c>
      <c r="J580" s="208" t="s">
        <v>2117</v>
      </c>
      <c r="K580" s="205" t="s">
        <v>95</v>
      </c>
      <c r="L580" s="202"/>
      <c r="M580" s="202"/>
      <c r="N580" s="202"/>
      <c r="O580" s="264"/>
      <c r="P580" s="264"/>
      <c r="Q580" s="264"/>
      <c r="R580" s="264"/>
      <c r="S580" s="264"/>
      <c r="T580" s="264"/>
      <c r="U580" s="264"/>
      <c r="V580" s="264"/>
      <c r="W580" s="264"/>
      <c r="X580" s="264"/>
      <c r="Y580" s="264"/>
      <c r="Z580" s="264"/>
    </row>
    <row r="581" s="133" customFormat="1" ht="27" customHeight="1" outlineLevel="3" spans="1:26">
      <c r="A581" s="262" t="s">
        <v>2118</v>
      </c>
      <c r="B581" s="243" t="s">
        <v>2119</v>
      </c>
      <c r="C581" s="231" t="s">
        <v>2120</v>
      </c>
      <c r="D581" s="186" t="s">
        <v>2121</v>
      </c>
      <c r="E581" s="187" t="s">
        <v>2115</v>
      </c>
      <c r="F581" s="263">
        <v>1000</v>
      </c>
      <c r="G581" s="186"/>
      <c r="H581" s="189">
        <f t="shared" si="33"/>
        <v>0</v>
      </c>
      <c r="I581" s="208" t="s">
        <v>2116</v>
      </c>
      <c r="J581" s="208" t="s">
        <v>2117</v>
      </c>
      <c r="K581" s="205" t="s">
        <v>95</v>
      </c>
      <c r="L581" s="202"/>
      <c r="M581" s="202"/>
      <c r="N581" s="202"/>
      <c r="O581" s="264"/>
      <c r="P581" s="264"/>
      <c r="Q581" s="264"/>
      <c r="R581" s="264"/>
      <c r="S581" s="264"/>
      <c r="T581" s="264"/>
      <c r="U581" s="264"/>
      <c r="V581" s="264"/>
      <c r="W581" s="264"/>
      <c r="X581" s="264"/>
      <c r="Y581" s="264"/>
      <c r="Z581" s="264"/>
    </row>
    <row r="582" s="133" customFormat="1" ht="27" customHeight="1" outlineLevel="3" spans="1:26">
      <c r="A582" s="262" t="s">
        <v>2122</v>
      </c>
      <c r="B582" s="243" t="s">
        <v>2123</v>
      </c>
      <c r="C582" s="231" t="s">
        <v>2124</v>
      </c>
      <c r="D582" s="186" t="s">
        <v>2125</v>
      </c>
      <c r="E582" s="187" t="s">
        <v>2126</v>
      </c>
      <c r="F582" s="263">
        <v>1932</v>
      </c>
      <c r="G582" s="186"/>
      <c r="H582" s="189">
        <f t="shared" si="33"/>
        <v>0</v>
      </c>
      <c r="I582" s="208" t="s">
        <v>2127</v>
      </c>
      <c r="J582" s="208" t="s">
        <v>2128</v>
      </c>
      <c r="K582" s="205" t="s">
        <v>95</v>
      </c>
      <c r="L582" s="202"/>
      <c r="M582" s="202"/>
      <c r="N582" s="202"/>
      <c r="O582" s="264"/>
      <c r="P582" s="264"/>
      <c r="Q582" s="264"/>
      <c r="R582" s="264"/>
      <c r="S582" s="264"/>
      <c r="T582" s="264"/>
      <c r="U582" s="264"/>
      <c r="V582" s="264"/>
      <c r="W582" s="264"/>
      <c r="X582" s="264"/>
      <c r="Y582" s="264"/>
      <c r="Z582" s="264"/>
    </row>
    <row r="583" s="133" customFormat="1" ht="27" customHeight="1" outlineLevel="3" spans="1:26">
      <c r="A583" s="262" t="s">
        <v>2129</v>
      </c>
      <c r="B583" s="243" t="s">
        <v>2130</v>
      </c>
      <c r="C583" s="231" t="s">
        <v>2131</v>
      </c>
      <c r="D583" s="186" t="s">
        <v>2132</v>
      </c>
      <c r="E583" s="187" t="s">
        <v>1404</v>
      </c>
      <c r="F583" s="263">
        <v>1</v>
      </c>
      <c r="G583" s="186"/>
      <c r="H583" s="189">
        <f t="shared" si="33"/>
        <v>0</v>
      </c>
      <c r="I583" s="208" t="s">
        <v>2005</v>
      </c>
      <c r="J583" s="208" t="s">
        <v>2133</v>
      </c>
      <c r="K583" s="205" t="s">
        <v>95</v>
      </c>
      <c r="L583" s="202"/>
      <c r="M583" s="202"/>
      <c r="N583" s="202"/>
      <c r="O583" s="264"/>
      <c r="P583" s="264"/>
      <c r="Q583" s="264"/>
      <c r="R583" s="264"/>
      <c r="S583" s="264"/>
      <c r="T583" s="264"/>
      <c r="U583" s="264"/>
      <c r="V583" s="264"/>
      <c r="W583" s="264"/>
      <c r="X583" s="264"/>
      <c r="Y583" s="264"/>
      <c r="Z583" s="264"/>
    </row>
    <row r="584" s="133" customFormat="1" ht="27" customHeight="1" outlineLevel="3" spans="1:26">
      <c r="A584" s="262" t="s">
        <v>2134</v>
      </c>
      <c r="B584" s="243" t="s">
        <v>2135</v>
      </c>
      <c r="C584" s="231" t="s">
        <v>2136</v>
      </c>
      <c r="D584" s="186" t="s">
        <v>2137</v>
      </c>
      <c r="E584" s="187" t="s">
        <v>336</v>
      </c>
      <c r="F584" s="263">
        <v>16544.03</v>
      </c>
      <c r="G584" s="186"/>
      <c r="H584" s="189">
        <f t="shared" si="33"/>
        <v>0</v>
      </c>
      <c r="I584" s="205" t="s">
        <v>1094</v>
      </c>
      <c r="J584" s="208" t="s">
        <v>2037</v>
      </c>
      <c r="K584" s="205" t="s">
        <v>95</v>
      </c>
      <c r="L584" s="202"/>
      <c r="M584" s="202"/>
      <c r="N584" s="202"/>
      <c r="O584" s="264"/>
      <c r="P584" s="264"/>
      <c r="Q584" s="264"/>
      <c r="R584" s="264"/>
      <c r="S584" s="264"/>
      <c r="T584" s="264"/>
      <c r="U584" s="264"/>
      <c r="V584" s="264"/>
      <c r="W584" s="264"/>
      <c r="X584" s="264"/>
      <c r="Y584" s="264"/>
      <c r="Z584" s="264"/>
    </row>
    <row r="585" s="133" customFormat="1" ht="27" customHeight="1" outlineLevel="3" spans="1:26">
      <c r="A585" s="262" t="s">
        <v>2138</v>
      </c>
      <c r="B585" s="243" t="s">
        <v>2139</v>
      </c>
      <c r="C585" s="231" t="s">
        <v>2140</v>
      </c>
      <c r="D585" s="186" t="s">
        <v>2141</v>
      </c>
      <c r="E585" s="187" t="s">
        <v>336</v>
      </c>
      <c r="F585" s="263">
        <v>1158.43</v>
      </c>
      <c r="G585" s="186"/>
      <c r="H585" s="189">
        <f t="shared" si="33"/>
        <v>0</v>
      </c>
      <c r="I585" s="205" t="s">
        <v>1094</v>
      </c>
      <c r="J585" s="208" t="s">
        <v>2142</v>
      </c>
      <c r="K585" s="205" t="s">
        <v>95</v>
      </c>
      <c r="L585" s="202"/>
      <c r="M585" s="202"/>
      <c r="N585" s="202"/>
      <c r="O585" s="264"/>
      <c r="P585" s="264"/>
      <c r="Q585" s="264"/>
      <c r="R585" s="264"/>
      <c r="S585" s="264"/>
      <c r="T585" s="264"/>
      <c r="U585" s="264"/>
      <c r="V585" s="264"/>
      <c r="W585" s="264"/>
      <c r="X585" s="264"/>
      <c r="Y585" s="264"/>
      <c r="Z585" s="264"/>
    </row>
    <row r="586" s="133" customFormat="1" ht="27" customHeight="1" outlineLevel="3" spans="1:26">
      <c r="A586" s="262" t="s">
        <v>2143</v>
      </c>
      <c r="B586" s="243" t="s">
        <v>2144</v>
      </c>
      <c r="C586" s="231" t="s">
        <v>2145</v>
      </c>
      <c r="D586" s="186" t="s">
        <v>2146</v>
      </c>
      <c r="E586" s="187" t="s">
        <v>336</v>
      </c>
      <c r="F586" s="263">
        <v>8370.74</v>
      </c>
      <c r="G586" s="186"/>
      <c r="H586" s="189">
        <f t="shared" si="33"/>
        <v>0</v>
      </c>
      <c r="I586" s="205" t="s">
        <v>1094</v>
      </c>
      <c r="J586" s="208" t="s">
        <v>2147</v>
      </c>
      <c r="K586" s="205" t="s">
        <v>95</v>
      </c>
      <c r="L586" s="202"/>
      <c r="M586" s="202"/>
      <c r="N586" s="202"/>
      <c r="O586" s="264"/>
      <c r="P586" s="264"/>
      <c r="Q586" s="264"/>
      <c r="R586" s="264"/>
      <c r="S586" s="264"/>
      <c r="T586" s="264"/>
      <c r="U586" s="264"/>
      <c r="V586" s="264"/>
      <c r="W586" s="264"/>
      <c r="X586" s="264"/>
      <c r="Y586" s="264"/>
      <c r="Z586" s="264"/>
    </row>
    <row r="587" s="133" customFormat="1" ht="27" customHeight="1" outlineLevel="3" spans="1:26">
      <c r="A587" s="262" t="s">
        <v>2148</v>
      </c>
      <c r="B587" s="243" t="s">
        <v>2149</v>
      </c>
      <c r="C587" s="231" t="s">
        <v>2150</v>
      </c>
      <c r="D587" s="186" t="s">
        <v>2151</v>
      </c>
      <c r="E587" s="187" t="s">
        <v>336</v>
      </c>
      <c r="F587" s="263">
        <v>6732.52</v>
      </c>
      <c r="G587" s="186"/>
      <c r="H587" s="189">
        <f t="shared" si="33"/>
        <v>0</v>
      </c>
      <c r="I587" s="205" t="s">
        <v>1094</v>
      </c>
      <c r="J587" s="208" t="s">
        <v>2147</v>
      </c>
      <c r="K587" s="205" t="s">
        <v>95</v>
      </c>
      <c r="L587" s="202"/>
      <c r="M587" s="202"/>
      <c r="N587" s="202"/>
      <c r="O587" s="264"/>
      <c r="P587" s="264"/>
      <c r="Q587" s="264"/>
      <c r="R587" s="264"/>
      <c r="S587" s="264"/>
      <c r="T587" s="264"/>
      <c r="U587" s="264"/>
      <c r="V587" s="264"/>
      <c r="W587" s="264"/>
      <c r="X587" s="264"/>
      <c r="Y587" s="264"/>
      <c r="Z587" s="264"/>
    </row>
    <row r="588" s="133" customFormat="1" ht="27" customHeight="1" outlineLevel="3" spans="1:26">
      <c r="A588" s="262" t="s">
        <v>2152</v>
      </c>
      <c r="B588" s="243" t="s">
        <v>2153</v>
      </c>
      <c r="C588" s="231" t="s">
        <v>2154</v>
      </c>
      <c r="D588" s="186" t="s">
        <v>2155</v>
      </c>
      <c r="E588" s="187" t="s">
        <v>336</v>
      </c>
      <c r="F588" s="263">
        <v>83867.43</v>
      </c>
      <c r="G588" s="186"/>
      <c r="H588" s="189">
        <f t="shared" si="33"/>
        <v>0</v>
      </c>
      <c r="I588" s="205" t="s">
        <v>1094</v>
      </c>
      <c r="J588" s="208" t="s">
        <v>1992</v>
      </c>
      <c r="K588" s="205" t="s">
        <v>95</v>
      </c>
      <c r="L588" s="202"/>
      <c r="M588" s="202"/>
      <c r="N588" s="202"/>
      <c r="O588" s="264"/>
      <c r="P588" s="264"/>
      <c r="Q588" s="264"/>
      <c r="R588" s="264"/>
      <c r="S588" s="264"/>
      <c r="T588" s="264"/>
      <c r="U588" s="264"/>
      <c r="V588" s="264"/>
      <c r="W588" s="264"/>
      <c r="X588" s="264"/>
      <c r="Y588" s="264"/>
      <c r="Z588" s="264"/>
    </row>
    <row r="589" s="133" customFormat="1" ht="27" customHeight="1" outlineLevel="2" spans="1:26">
      <c r="A589" s="257" t="s">
        <v>2156</v>
      </c>
      <c r="B589" s="243"/>
      <c r="C589" s="231" t="s">
        <v>2157</v>
      </c>
      <c r="D589" s="186"/>
      <c r="E589" s="181"/>
      <c r="F589" s="182"/>
      <c r="G589" s="193"/>
      <c r="H589" s="181">
        <f>SUM(H590:H604)</f>
        <v>0</v>
      </c>
      <c r="I589" s="208"/>
      <c r="J589" s="208"/>
      <c r="K589" s="163"/>
      <c r="L589" s="202"/>
      <c r="M589" s="202"/>
      <c r="N589" s="202"/>
      <c r="O589" s="264"/>
      <c r="P589" s="264"/>
      <c r="Q589" s="264"/>
      <c r="R589" s="264"/>
      <c r="S589" s="264"/>
      <c r="T589" s="264"/>
      <c r="U589" s="264"/>
      <c r="V589" s="264"/>
      <c r="W589" s="264"/>
      <c r="X589" s="264"/>
      <c r="Y589" s="264"/>
      <c r="Z589" s="264"/>
    </row>
    <row r="590" s="133" customFormat="1" ht="27" customHeight="1" outlineLevel="3" spans="1:26">
      <c r="A590" s="262" t="s">
        <v>2158</v>
      </c>
      <c r="B590" s="243" t="s">
        <v>2159</v>
      </c>
      <c r="C590" s="231" t="s">
        <v>2154</v>
      </c>
      <c r="D590" s="186" t="s">
        <v>2155</v>
      </c>
      <c r="E590" s="187" t="s">
        <v>336</v>
      </c>
      <c r="F590" s="263">
        <v>4021.66</v>
      </c>
      <c r="G590" s="186"/>
      <c r="H590" s="189">
        <f t="shared" ref="H590:H604" si="34">ROUND(F590*G590,0)</f>
        <v>0</v>
      </c>
      <c r="I590" s="205" t="s">
        <v>1094</v>
      </c>
      <c r="J590" s="208" t="s">
        <v>1992</v>
      </c>
      <c r="K590" s="205" t="s">
        <v>95</v>
      </c>
      <c r="L590" s="202"/>
      <c r="M590" s="202"/>
      <c r="N590" s="202"/>
      <c r="O590" s="264"/>
      <c r="P590" s="264"/>
      <c r="Q590" s="264"/>
      <c r="R590" s="264"/>
      <c r="S590" s="264"/>
      <c r="T590" s="264"/>
      <c r="U590" s="264"/>
      <c r="V590" s="264"/>
      <c r="W590" s="264"/>
      <c r="X590" s="264"/>
      <c r="Y590" s="264"/>
      <c r="Z590" s="264"/>
    </row>
    <row r="591" s="133" customFormat="1" ht="27" customHeight="1" outlineLevel="3" spans="1:26">
      <c r="A591" s="262" t="s">
        <v>2160</v>
      </c>
      <c r="B591" s="243" t="s">
        <v>2161</v>
      </c>
      <c r="C591" s="231" t="s">
        <v>2145</v>
      </c>
      <c r="D591" s="186" t="s">
        <v>2146</v>
      </c>
      <c r="E591" s="187" t="s">
        <v>336</v>
      </c>
      <c r="F591" s="263">
        <v>1294.25</v>
      </c>
      <c r="G591" s="186"/>
      <c r="H591" s="189">
        <f t="shared" si="34"/>
        <v>0</v>
      </c>
      <c r="I591" s="205" t="s">
        <v>1094</v>
      </c>
      <c r="J591" s="208" t="s">
        <v>2147</v>
      </c>
      <c r="K591" s="205" t="s">
        <v>95</v>
      </c>
      <c r="L591" s="202"/>
      <c r="M591" s="202"/>
      <c r="N591" s="202"/>
      <c r="O591" s="264"/>
      <c r="P591" s="264"/>
      <c r="Q591" s="264"/>
      <c r="R591" s="264"/>
      <c r="S591" s="264"/>
      <c r="T591" s="264"/>
      <c r="U591" s="264"/>
      <c r="V591" s="264"/>
      <c r="W591" s="264"/>
      <c r="X591" s="264"/>
      <c r="Y591" s="264"/>
      <c r="Z591" s="264"/>
    </row>
    <row r="592" s="133" customFormat="1" ht="27" customHeight="1" outlineLevel="3" spans="1:26">
      <c r="A592" s="262" t="s">
        <v>2162</v>
      </c>
      <c r="B592" s="243" t="s">
        <v>2163</v>
      </c>
      <c r="C592" s="231" t="s">
        <v>2164</v>
      </c>
      <c r="D592" s="186" t="s">
        <v>2165</v>
      </c>
      <c r="E592" s="187" t="s">
        <v>726</v>
      </c>
      <c r="F592" s="263">
        <v>53</v>
      </c>
      <c r="G592" s="186"/>
      <c r="H592" s="189">
        <f t="shared" si="34"/>
        <v>0</v>
      </c>
      <c r="I592" s="208" t="s">
        <v>1820</v>
      </c>
      <c r="J592" s="208" t="s">
        <v>2166</v>
      </c>
      <c r="K592" s="205" t="s">
        <v>95</v>
      </c>
      <c r="L592" s="202"/>
      <c r="M592" s="202"/>
      <c r="N592" s="202"/>
      <c r="O592" s="264"/>
      <c r="P592" s="264"/>
      <c r="Q592" s="264"/>
      <c r="R592" s="264"/>
      <c r="S592" s="264"/>
      <c r="T592" s="264"/>
      <c r="U592" s="264"/>
      <c r="V592" s="264"/>
      <c r="W592" s="264"/>
      <c r="X592" s="264"/>
      <c r="Y592" s="264"/>
      <c r="Z592" s="264"/>
    </row>
    <row r="593" s="133" customFormat="1" ht="27" customHeight="1" outlineLevel="3" spans="1:26">
      <c r="A593" s="262" t="s">
        <v>2167</v>
      </c>
      <c r="B593" s="243" t="s">
        <v>2168</v>
      </c>
      <c r="C593" s="231" t="s">
        <v>2169</v>
      </c>
      <c r="D593" s="186" t="s">
        <v>2170</v>
      </c>
      <c r="E593" s="187" t="s">
        <v>726</v>
      </c>
      <c r="F593" s="263">
        <v>5</v>
      </c>
      <c r="G593" s="186"/>
      <c r="H593" s="189">
        <f t="shared" si="34"/>
        <v>0</v>
      </c>
      <c r="I593" s="208" t="s">
        <v>1820</v>
      </c>
      <c r="J593" s="208" t="s">
        <v>2166</v>
      </c>
      <c r="K593" s="205" t="s">
        <v>95</v>
      </c>
      <c r="L593" s="202"/>
      <c r="M593" s="202"/>
      <c r="N593" s="202"/>
      <c r="O593" s="264"/>
      <c r="P593" s="264"/>
      <c r="Q593" s="264"/>
      <c r="R593" s="264"/>
      <c r="S593" s="264"/>
      <c r="T593" s="264"/>
      <c r="U593" s="264"/>
      <c r="V593" s="264"/>
      <c r="W593" s="264"/>
      <c r="X593" s="264"/>
      <c r="Y593" s="264"/>
      <c r="Z593" s="264"/>
    </row>
    <row r="594" s="133" customFormat="1" ht="27" customHeight="1" outlineLevel="3" spans="1:26">
      <c r="A594" s="262" t="s">
        <v>2171</v>
      </c>
      <c r="B594" s="243" t="s">
        <v>2172</v>
      </c>
      <c r="C594" s="231" t="s">
        <v>2173</v>
      </c>
      <c r="D594" s="186" t="s">
        <v>2174</v>
      </c>
      <c r="E594" s="187" t="s">
        <v>726</v>
      </c>
      <c r="F594" s="263">
        <v>61</v>
      </c>
      <c r="G594" s="186"/>
      <c r="H594" s="189">
        <f t="shared" si="34"/>
        <v>0</v>
      </c>
      <c r="I594" s="208" t="s">
        <v>1820</v>
      </c>
      <c r="J594" s="208" t="s">
        <v>2166</v>
      </c>
      <c r="K594" s="205" t="s">
        <v>95</v>
      </c>
      <c r="L594" s="202"/>
      <c r="M594" s="202"/>
      <c r="N594" s="202"/>
      <c r="O594" s="264"/>
      <c r="P594" s="264"/>
      <c r="Q594" s="264"/>
      <c r="R594" s="264"/>
      <c r="S594" s="264"/>
      <c r="T594" s="264"/>
      <c r="U594" s="264"/>
      <c r="V594" s="264"/>
      <c r="W594" s="264"/>
      <c r="X594" s="264"/>
      <c r="Y594" s="264"/>
      <c r="Z594" s="264"/>
    </row>
    <row r="595" s="133" customFormat="1" ht="27" customHeight="1" outlineLevel="3" spans="1:26">
      <c r="A595" s="262" t="s">
        <v>2175</v>
      </c>
      <c r="B595" s="243" t="s">
        <v>2176</v>
      </c>
      <c r="C595" s="231" t="s">
        <v>2177</v>
      </c>
      <c r="D595" s="186" t="s">
        <v>2178</v>
      </c>
      <c r="E595" s="187" t="s">
        <v>726</v>
      </c>
      <c r="F595" s="263">
        <v>4</v>
      </c>
      <c r="G595" s="186"/>
      <c r="H595" s="189">
        <f t="shared" si="34"/>
        <v>0</v>
      </c>
      <c r="I595" s="208" t="s">
        <v>1820</v>
      </c>
      <c r="J595" s="208" t="s">
        <v>2166</v>
      </c>
      <c r="K595" s="205" t="s">
        <v>95</v>
      </c>
      <c r="L595" s="202"/>
      <c r="M595" s="202"/>
      <c r="N595" s="202"/>
      <c r="O595" s="264"/>
      <c r="P595" s="264"/>
      <c r="Q595" s="264"/>
      <c r="R595" s="264"/>
      <c r="S595" s="264"/>
      <c r="T595" s="264"/>
      <c r="U595" s="264"/>
      <c r="V595" s="264"/>
      <c r="W595" s="264"/>
      <c r="X595" s="264"/>
      <c r="Y595" s="264"/>
      <c r="Z595" s="264"/>
    </row>
    <row r="596" s="133" customFormat="1" ht="27" customHeight="1" outlineLevel="3" spans="1:26">
      <c r="A596" s="262" t="s">
        <v>2179</v>
      </c>
      <c r="B596" s="243" t="s">
        <v>2180</v>
      </c>
      <c r="C596" s="231" t="s">
        <v>2181</v>
      </c>
      <c r="D596" s="186" t="s">
        <v>2182</v>
      </c>
      <c r="E596" s="187" t="s">
        <v>726</v>
      </c>
      <c r="F596" s="263">
        <v>4</v>
      </c>
      <c r="G596" s="186"/>
      <c r="H596" s="189">
        <f t="shared" si="34"/>
        <v>0</v>
      </c>
      <c r="I596" s="208" t="s">
        <v>1820</v>
      </c>
      <c r="J596" s="208" t="s">
        <v>1815</v>
      </c>
      <c r="K596" s="205" t="s">
        <v>95</v>
      </c>
      <c r="L596" s="202"/>
      <c r="M596" s="202"/>
      <c r="N596" s="202"/>
      <c r="O596" s="264"/>
      <c r="P596" s="264"/>
      <c r="Q596" s="264"/>
      <c r="R596" s="264"/>
      <c r="S596" s="264"/>
      <c r="T596" s="264"/>
      <c r="U596" s="264"/>
      <c r="V596" s="264"/>
      <c r="W596" s="264"/>
      <c r="X596" s="264"/>
      <c r="Y596" s="264"/>
      <c r="Z596" s="264"/>
    </row>
    <row r="597" s="133" customFormat="1" ht="27" customHeight="1" outlineLevel="3" spans="1:26">
      <c r="A597" s="262" t="s">
        <v>2183</v>
      </c>
      <c r="B597" s="243" t="s">
        <v>2184</v>
      </c>
      <c r="C597" s="231" t="s">
        <v>2185</v>
      </c>
      <c r="D597" s="186" t="s">
        <v>2186</v>
      </c>
      <c r="E597" s="187" t="s">
        <v>2066</v>
      </c>
      <c r="F597" s="263">
        <v>4</v>
      </c>
      <c r="G597" s="186"/>
      <c r="H597" s="189">
        <f t="shared" si="34"/>
        <v>0</v>
      </c>
      <c r="I597" s="208" t="s">
        <v>2067</v>
      </c>
      <c r="J597" s="208" t="s">
        <v>2068</v>
      </c>
      <c r="K597" s="205" t="s">
        <v>95</v>
      </c>
      <c r="L597" s="202"/>
      <c r="M597" s="202"/>
      <c r="N597" s="202"/>
      <c r="O597" s="264"/>
      <c r="P597" s="264"/>
      <c r="Q597" s="264"/>
      <c r="R597" s="264"/>
      <c r="S597" s="264"/>
      <c r="T597" s="264"/>
      <c r="U597" s="264"/>
      <c r="V597" s="264"/>
      <c r="W597" s="264"/>
      <c r="X597" s="264"/>
      <c r="Y597" s="264"/>
      <c r="Z597" s="264"/>
    </row>
    <row r="598" s="133" customFormat="1" ht="27" customHeight="1" outlineLevel="3" spans="1:26">
      <c r="A598" s="262" t="s">
        <v>2187</v>
      </c>
      <c r="B598" s="243" t="s">
        <v>2188</v>
      </c>
      <c r="C598" s="231" t="s">
        <v>2189</v>
      </c>
      <c r="D598" s="186" t="s">
        <v>2190</v>
      </c>
      <c r="E598" s="187" t="s">
        <v>726</v>
      </c>
      <c r="F598" s="263">
        <v>2</v>
      </c>
      <c r="G598" s="186"/>
      <c r="H598" s="189">
        <f t="shared" si="34"/>
        <v>0</v>
      </c>
      <c r="I598" s="208" t="s">
        <v>1820</v>
      </c>
      <c r="J598" s="208" t="s">
        <v>1860</v>
      </c>
      <c r="K598" s="205" t="s">
        <v>95</v>
      </c>
      <c r="L598" s="202"/>
      <c r="M598" s="202"/>
      <c r="N598" s="202"/>
      <c r="O598" s="264"/>
      <c r="P598" s="264"/>
      <c r="Q598" s="264"/>
      <c r="R598" s="264"/>
      <c r="S598" s="264"/>
      <c r="T598" s="264"/>
      <c r="U598" s="264"/>
      <c r="V598" s="264"/>
      <c r="W598" s="264"/>
      <c r="X598" s="264"/>
      <c r="Y598" s="264"/>
      <c r="Z598" s="264"/>
    </row>
    <row r="599" s="133" customFormat="1" ht="27" customHeight="1" outlineLevel="3" spans="1:26">
      <c r="A599" s="262" t="s">
        <v>2191</v>
      </c>
      <c r="B599" s="243" t="s">
        <v>2192</v>
      </c>
      <c r="C599" s="231" t="s">
        <v>2193</v>
      </c>
      <c r="D599" s="186" t="s">
        <v>2194</v>
      </c>
      <c r="E599" s="187" t="s">
        <v>726</v>
      </c>
      <c r="F599" s="263">
        <v>2</v>
      </c>
      <c r="G599" s="186"/>
      <c r="H599" s="189">
        <f t="shared" si="34"/>
        <v>0</v>
      </c>
      <c r="I599" s="208" t="s">
        <v>1820</v>
      </c>
      <c r="J599" s="208" t="s">
        <v>2195</v>
      </c>
      <c r="K599" s="205" t="s">
        <v>95</v>
      </c>
      <c r="L599" s="202"/>
      <c r="M599" s="202"/>
      <c r="N599" s="202"/>
      <c r="O599" s="264"/>
      <c r="P599" s="264"/>
      <c r="Q599" s="264"/>
      <c r="R599" s="264"/>
      <c r="S599" s="264"/>
      <c r="T599" s="264"/>
      <c r="U599" s="264"/>
      <c r="V599" s="264"/>
      <c r="W599" s="264"/>
      <c r="X599" s="264"/>
      <c r="Y599" s="264"/>
      <c r="Z599" s="264"/>
    </row>
    <row r="600" s="133" customFormat="1" ht="27" customHeight="1" outlineLevel="3" spans="1:26">
      <c r="A600" s="262" t="s">
        <v>2196</v>
      </c>
      <c r="B600" s="243" t="s">
        <v>2197</v>
      </c>
      <c r="C600" s="231" t="s">
        <v>2198</v>
      </c>
      <c r="D600" s="186" t="s">
        <v>2199</v>
      </c>
      <c r="E600" s="187" t="s">
        <v>726</v>
      </c>
      <c r="F600" s="263">
        <v>2</v>
      </c>
      <c r="G600" s="186"/>
      <c r="H600" s="189">
        <f t="shared" si="34"/>
        <v>0</v>
      </c>
      <c r="I600" s="208" t="s">
        <v>1820</v>
      </c>
      <c r="J600" s="208" t="s">
        <v>2046</v>
      </c>
      <c r="K600" s="205" t="s">
        <v>95</v>
      </c>
      <c r="L600" s="202"/>
      <c r="M600" s="202"/>
      <c r="N600" s="202"/>
      <c r="O600" s="264"/>
      <c r="P600" s="264"/>
      <c r="Q600" s="264"/>
      <c r="R600" s="264"/>
      <c r="S600" s="264"/>
      <c r="T600" s="264"/>
      <c r="U600" s="264"/>
      <c r="V600" s="264"/>
      <c r="W600" s="264"/>
      <c r="X600" s="264"/>
      <c r="Y600" s="264"/>
      <c r="Z600" s="264"/>
    </row>
    <row r="601" s="133" customFormat="1" ht="27" customHeight="1" outlineLevel="3" spans="1:26">
      <c r="A601" s="262" t="s">
        <v>2200</v>
      </c>
      <c r="B601" s="243" t="s">
        <v>2201</v>
      </c>
      <c r="C601" s="231" t="s">
        <v>2202</v>
      </c>
      <c r="D601" s="186" t="s">
        <v>2203</v>
      </c>
      <c r="E601" s="187" t="s">
        <v>726</v>
      </c>
      <c r="F601" s="263">
        <v>4</v>
      </c>
      <c r="G601" s="186"/>
      <c r="H601" s="189">
        <f t="shared" si="34"/>
        <v>0</v>
      </c>
      <c r="I601" s="208" t="s">
        <v>1820</v>
      </c>
      <c r="J601" s="208" t="s">
        <v>2046</v>
      </c>
      <c r="K601" s="205" t="s">
        <v>95</v>
      </c>
      <c r="L601" s="202"/>
      <c r="M601" s="202"/>
      <c r="N601" s="202"/>
      <c r="O601" s="264"/>
      <c r="P601" s="264"/>
      <c r="Q601" s="264"/>
      <c r="R601" s="264"/>
      <c r="S601" s="264"/>
      <c r="T601" s="264"/>
      <c r="U601" s="264"/>
      <c r="V601" s="264"/>
      <c r="W601" s="264"/>
      <c r="X601" s="264"/>
      <c r="Y601" s="264"/>
      <c r="Z601" s="264"/>
    </row>
    <row r="602" s="133" customFormat="1" ht="27" customHeight="1" outlineLevel="3" spans="1:26">
      <c r="A602" s="262" t="s">
        <v>2204</v>
      </c>
      <c r="B602" s="243" t="s">
        <v>2205</v>
      </c>
      <c r="C602" s="231" t="s">
        <v>2206</v>
      </c>
      <c r="D602" s="186" t="s">
        <v>2207</v>
      </c>
      <c r="E602" s="187" t="s">
        <v>726</v>
      </c>
      <c r="F602" s="263">
        <v>58</v>
      </c>
      <c r="G602" s="186"/>
      <c r="H602" s="189">
        <f t="shared" si="34"/>
        <v>0</v>
      </c>
      <c r="I602" s="208" t="s">
        <v>1820</v>
      </c>
      <c r="J602" s="208" t="s">
        <v>2208</v>
      </c>
      <c r="K602" s="205" t="s">
        <v>95</v>
      </c>
      <c r="L602" s="202"/>
      <c r="M602" s="202"/>
      <c r="N602" s="202"/>
      <c r="O602" s="264"/>
      <c r="P602" s="264"/>
      <c r="Q602" s="264"/>
      <c r="R602" s="264"/>
      <c r="S602" s="264"/>
      <c r="T602" s="264"/>
      <c r="U602" s="264"/>
      <c r="V602" s="264"/>
      <c r="W602" s="264"/>
      <c r="X602" s="264"/>
      <c r="Y602" s="264"/>
      <c r="Z602" s="264"/>
    </row>
    <row r="603" s="133" customFormat="1" ht="27" customHeight="1" outlineLevel="3" spans="1:26">
      <c r="A603" s="262" t="s">
        <v>2209</v>
      </c>
      <c r="B603" s="243" t="s">
        <v>2210</v>
      </c>
      <c r="C603" s="231" t="s">
        <v>2211</v>
      </c>
      <c r="D603" s="186" t="s">
        <v>2212</v>
      </c>
      <c r="E603" s="187" t="s">
        <v>726</v>
      </c>
      <c r="F603" s="263">
        <v>123</v>
      </c>
      <c r="G603" s="186"/>
      <c r="H603" s="189">
        <f t="shared" si="34"/>
        <v>0</v>
      </c>
      <c r="I603" s="208" t="s">
        <v>1820</v>
      </c>
      <c r="J603" s="208" t="s">
        <v>2213</v>
      </c>
      <c r="K603" s="205" t="s">
        <v>95</v>
      </c>
      <c r="L603" s="202"/>
      <c r="M603" s="202"/>
      <c r="N603" s="202"/>
      <c r="O603" s="264"/>
      <c r="P603" s="264"/>
      <c r="Q603" s="264"/>
      <c r="R603" s="264"/>
      <c r="S603" s="264"/>
      <c r="T603" s="264"/>
      <c r="U603" s="264"/>
      <c r="V603" s="264"/>
      <c r="W603" s="264"/>
      <c r="X603" s="264"/>
      <c r="Y603" s="264"/>
      <c r="Z603" s="264"/>
    </row>
    <row r="604" s="133" customFormat="1" ht="27" customHeight="1" outlineLevel="3" spans="1:26">
      <c r="A604" s="262" t="s">
        <v>2214</v>
      </c>
      <c r="B604" s="243" t="s">
        <v>2215</v>
      </c>
      <c r="C604" s="231" t="s">
        <v>2216</v>
      </c>
      <c r="D604" s="186" t="s">
        <v>2217</v>
      </c>
      <c r="E604" s="187" t="s">
        <v>1404</v>
      </c>
      <c r="F604" s="263">
        <v>1</v>
      </c>
      <c r="G604" s="186"/>
      <c r="H604" s="189">
        <f t="shared" si="34"/>
        <v>0</v>
      </c>
      <c r="I604" s="208" t="s">
        <v>2005</v>
      </c>
      <c r="J604" s="208" t="s">
        <v>2218</v>
      </c>
      <c r="K604" s="205" t="s">
        <v>95</v>
      </c>
      <c r="L604" s="202"/>
      <c r="M604" s="202"/>
      <c r="N604" s="202"/>
      <c r="O604" s="264"/>
      <c r="P604" s="264"/>
      <c r="Q604" s="264"/>
      <c r="R604" s="264"/>
      <c r="S604" s="264"/>
      <c r="T604" s="264"/>
      <c r="U604" s="264"/>
      <c r="V604" s="264"/>
      <c r="W604" s="264"/>
      <c r="X604" s="264"/>
      <c r="Y604" s="264"/>
      <c r="Z604" s="264"/>
    </row>
    <row r="605" s="133" customFormat="1" ht="27" customHeight="1" outlineLevel="2" spans="1:26">
      <c r="A605" s="257" t="s">
        <v>2219</v>
      </c>
      <c r="B605" s="243"/>
      <c r="C605" s="231" t="s">
        <v>2220</v>
      </c>
      <c r="D605" s="186"/>
      <c r="E605" s="181"/>
      <c r="F605" s="182"/>
      <c r="G605" s="193"/>
      <c r="H605" s="181">
        <f>SUM(H606:H621)</f>
        <v>0</v>
      </c>
      <c r="I605" s="208"/>
      <c r="J605" s="208"/>
      <c r="K605" s="163"/>
      <c r="L605" s="202"/>
      <c r="M605" s="202"/>
      <c r="N605" s="202"/>
      <c r="O605" s="264"/>
      <c r="P605" s="264"/>
      <c r="Q605" s="264"/>
      <c r="R605" s="264"/>
      <c r="S605" s="264"/>
      <c r="T605" s="264"/>
      <c r="U605" s="264"/>
      <c r="V605" s="264"/>
      <c r="W605" s="264"/>
      <c r="X605" s="264"/>
      <c r="Y605" s="264"/>
      <c r="Z605" s="264"/>
    </row>
    <row r="606" s="133" customFormat="1" ht="27" customHeight="1" outlineLevel="3" spans="1:26">
      <c r="A606" s="262" t="s">
        <v>2221</v>
      </c>
      <c r="B606" s="243" t="s">
        <v>2222</v>
      </c>
      <c r="C606" s="231" t="s">
        <v>2223</v>
      </c>
      <c r="D606" s="186" t="s">
        <v>2224</v>
      </c>
      <c r="E606" s="187" t="s">
        <v>726</v>
      </c>
      <c r="F606" s="263">
        <v>14</v>
      </c>
      <c r="G606" s="186"/>
      <c r="H606" s="189">
        <f t="shared" ref="H606:H621" si="35">ROUND(F606*G606,0)</f>
        <v>0</v>
      </c>
      <c r="I606" s="208" t="s">
        <v>1820</v>
      </c>
      <c r="J606" s="208" t="s">
        <v>2225</v>
      </c>
      <c r="K606" s="205" t="s">
        <v>95</v>
      </c>
      <c r="L606" s="202"/>
      <c r="M606" s="202"/>
      <c r="N606" s="202"/>
      <c r="O606" s="264"/>
      <c r="P606" s="264"/>
      <c r="Q606" s="264"/>
      <c r="R606" s="264"/>
      <c r="S606" s="264"/>
      <c r="T606" s="264"/>
      <c r="U606" s="264"/>
      <c r="V606" s="264"/>
      <c r="W606" s="264"/>
      <c r="X606" s="264"/>
      <c r="Y606" s="264"/>
      <c r="Z606" s="264"/>
    </row>
    <row r="607" s="133" customFormat="1" ht="27" customHeight="1" outlineLevel="3" spans="1:26">
      <c r="A607" s="262" t="s">
        <v>2226</v>
      </c>
      <c r="B607" s="243" t="s">
        <v>2227</v>
      </c>
      <c r="C607" s="231" t="s">
        <v>2228</v>
      </c>
      <c r="D607" s="186" t="s">
        <v>2229</v>
      </c>
      <c r="E607" s="187" t="s">
        <v>336</v>
      </c>
      <c r="F607" s="263">
        <v>62</v>
      </c>
      <c r="G607" s="186"/>
      <c r="H607" s="189">
        <f t="shared" si="35"/>
        <v>0</v>
      </c>
      <c r="I607" s="208" t="s">
        <v>1979</v>
      </c>
      <c r="J607" s="208" t="s">
        <v>1123</v>
      </c>
      <c r="K607" s="205" t="s">
        <v>95</v>
      </c>
      <c r="L607" s="202"/>
      <c r="M607" s="202"/>
      <c r="N607" s="202"/>
      <c r="O607" s="264"/>
      <c r="P607" s="264"/>
      <c r="Q607" s="264"/>
      <c r="R607" s="264"/>
      <c r="S607" s="264"/>
      <c r="T607" s="264"/>
      <c r="U607" s="264"/>
      <c r="V607" s="264"/>
      <c r="W607" s="264"/>
      <c r="X607" s="264"/>
      <c r="Y607" s="264"/>
      <c r="Z607" s="264"/>
    </row>
    <row r="608" s="133" customFormat="1" ht="27" customHeight="1" outlineLevel="3" spans="1:26">
      <c r="A608" s="262" t="s">
        <v>2230</v>
      </c>
      <c r="B608" s="243" t="s">
        <v>2231</v>
      </c>
      <c r="C608" s="231" t="s">
        <v>2145</v>
      </c>
      <c r="D608" s="186" t="s">
        <v>2146</v>
      </c>
      <c r="E608" s="187" t="s">
        <v>336</v>
      </c>
      <c r="F608" s="263">
        <v>1292.13</v>
      </c>
      <c r="G608" s="186"/>
      <c r="H608" s="189">
        <f t="shared" si="35"/>
        <v>0</v>
      </c>
      <c r="I608" s="205" t="s">
        <v>1094</v>
      </c>
      <c r="J608" s="208" t="s">
        <v>2147</v>
      </c>
      <c r="K608" s="205" t="s">
        <v>95</v>
      </c>
      <c r="L608" s="202"/>
      <c r="M608" s="202"/>
      <c r="N608" s="202"/>
      <c r="O608" s="264"/>
      <c r="P608" s="264"/>
      <c r="Q608" s="264"/>
      <c r="R608" s="264"/>
      <c r="S608" s="264"/>
      <c r="T608" s="264"/>
      <c r="U608" s="264"/>
      <c r="V608" s="264"/>
      <c r="W608" s="264"/>
      <c r="X608" s="264"/>
      <c r="Y608" s="264"/>
      <c r="Z608" s="264"/>
    </row>
    <row r="609" s="133" customFormat="1" ht="27" customHeight="1" outlineLevel="3" spans="1:26">
      <c r="A609" s="262" t="s">
        <v>2232</v>
      </c>
      <c r="B609" s="243" t="s">
        <v>2233</v>
      </c>
      <c r="C609" s="231" t="s">
        <v>2154</v>
      </c>
      <c r="D609" s="186" t="s">
        <v>2155</v>
      </c>
      <c r="E609" s="187" t="s">
        <v>336</v>
      </c>
      <c r="F609" s="263">
        <v>5489.02</v>
      </c>
      <c r="G609" s="186"/>
      <c r="H609" s="189">
        <f t="shared" si="35"/>
        <v>0</v>
      </c>
      <c r="I609" s="205" t="s">
        <v>1094</v>
      </c>
      <c r="J609" s="208" t="s">
        <v>1992</v>
      </c>
      <c r="K609" s="205" t="s">
        <v>95</v>
      </c>
      <c r="L609" s="202"/>
      <c r="M609" s="202"/>
      <c r="N609" s="202"/>
      <c r="O609" s="264"/>
      <c r="P609" s="264"/>
      <c r="Q609" s="264"/>
      <c r="R609" s="264"/>
      <c r="S609" s="264"/>
      <c r="T609" s="264"/>
      <c r="U609" s="264"/>
      <c r="V609" s="264"/>
      <c r="W609" s="264"/>
      <c r="X609" s="264"/>
      <c r="Y609" s="264"/>
      <c r="Z609" s="264"/>
    </row>
    <row r="610" s="133" customFormat="1" ht="27" customHeight="1" outlineLevel="3" spans="1:26">
      <c r="A610" s="262" t="s">
        <v>2234</v>
      </c>
      <c r="B610" s="243" t="s">
        <v>2235</v>
      </c>
      <c r="C610" s="231" t="s">
        <v>2236</v>
      </c>
      <c r="D610" s="186" t="s">
        <v>2237</v>
      </c>
      <c r="E610" s="187" t="s">
        <v>336</v>
      </c>
      <c r="F610" s="263">
        <v>62</v>
      </c>
      <c r="G610" s="186"/>
      <c r="H610" s="189">
        <f t="shared" si="35"/>
        <v>0</v>
      </c>
      <c r="I610" s="208" t="s">
        <v>1979</v>
      </c>
      <c r="J610" s="208" t="s">
        <v>1123</v>
      </c>
      <c r="K610" s="205" t="s">
        <v>95</v>
      </c>
      <c r="L610" s="202"/>
      <c r="M610" s="202"/>
      <c r="N610" s="202"/>
      <c r="O610" s="264"/>
      <c r="P610" s="264"/>
      <c r="Q610" s="264"/>
      <c r="R610" s="264"/>
      <c r="S610" s="264"/>
      <c r="T610" s="264"/>
      <c r="U610" s="264"/>
      <c r="V610" s="264"/>
      <c r="W610" s="264"/>
      <c r="X610" s="264"/>
      <c r="Y610" s="264"/>
      <c r="Z610" s="264"/>
    </row>
    <row r="611" s="133" customFormat="1" ht="27" customHeight="1" outlineLevel="3" spans="1:26">
      <c r="A611" s="262" t="s">
        <v>2238</v>
      </c>
      <c r="B611" s="243" t="s">
        <v>2239</v>
      </c>
      <c r="C611" s="231" t="s">
        <v>2240</v>
      </c>
      <c r="D611" s="186" t="s">
        <v>2241</v>
      </c>
      <c r="E611" s="187" t="s">
        <v>336</v>
      </c>
      <c r="F611" s="263">
        <v>5489.02</v>
      </c>
      <c r="G611" s="186"/>
      <c r="H611" s="189">
        <f t="shared" si="35"/>
        <v>0</v>
      </c>
      <c r="I611" s="208" t="s">
        <v>1979</v>
      </c>
      <c r="J611" s="208" t="s">
        <v>1123</v>
      </c>
      <c r="K611" s="205" t="s">
        <v>95</v>
      </c>
      <c r="L611" s="202"/>
      <c r="M611" s="202"/>
      <c r="N611" s="202"/>
      <c r="O611" s="264"/>
      <c r="P611" s="264"/>
      <c r="Q611" s="264"/>
      <c r="R611" s="264"/>
      <c r="S611" s="264"/>
      <c r="T611" s="264"/>
      <c r="U611" s="264"/>
      <c r="V611" s="264"/>
      <c r="W611" s="264"/>
      <c r="X611" s="264"/>
      <c r="Y611" s="264"/>
      <c r="Z611" s="264"/>
    </row>
    <row r="612" s="133" customFormat="1" ht="27" customHeight="1" outlineLevel="3" spans="1:26">
      <c r="A612" s="262" t="s">
        <v>2242</v>
      </c>
      <c r="B612" s="243" t="s">
        <v>2243</v>
      </c>
      <c r="C612" s="231" t="s">
        <v>2244</v>
      </c>
      <c r="D612" s="186" t="s">
        <v>2245</v>
      </c>
      <c r="E612" s="187" t="s">
        <v>336</v>
      </c>
      <c r="F612" s="263">
        <v>124</v>
      </c>
      <c r="G612" s="186"/>
      <c r="H612" s="189">
        <f t="shared" si="35"/>
        <v>0</v>
      </c>
      <c r="I612" s="208" t="s">
        <v>1979</v>
      </c>
      <c r="J612" s="208" t="s">
        <v>1123</v>
      </c>
      <c r="K612" s="205" t="s">
        <v>95</v>
      </c>
      <c r="L612" s="202"/>
      <c r="M612" s="202"/>
      <c r="N612" s="202"/>
      <c r="O612" s="264"/>
      <c r="P612" s="264"/>
      <c r="Q612" s="264"/>
      <c r="R612" s="264"/>
      <c r="S612" s="264"/>
      <c r="T612" s="264"/>
      <c r="U612" s="264"/>
      <c r="V612" s="264"/>
      <c r="W612" s="264"/>
      <c r="X612" s="264"/>
      <c r="Y612" s="264"/>
      <c r="Z612" s="264"/>
    </row>
    <row r="613" s="133" customFormat="1" ht="27" customHeight="1" outlineLevel="3" spans="1:26">
      <c r="A613" s="262" t="s">
        <v>2246</v>
      </c>
      <c r="B613" s="243" t="s">
        <v>2247</v>
      </c>
      <c r="C613" s="231" t="s">
        <v>2248</v>
      </c>
      <c r="D613" s="186" t="s">
        <v>2249</v>
      </c>
      <c r="E613" s="187" t="s">
        <v>726</v>
      </c>
      <c r="F613" s="263">
        <v>152</v>
      </c>
      <c r="G613" s="186"/>
      <c r="H613" s="189">
        <f t="shared" si="35"/>
        <v>0</v>
      </c>
      <c r="I613" s="208" t="s">
        <v>1820</v>
      </c>
      <c r="J613" s="208" t="s">
        <v>2225</v>
      </c>
      <c r="K613" s="205" t="s">
        <v>95</v>
      </c>
      <c r="L613" s="202"/>
      <c r="M613" s="202"/>
      <c r="N613" s="202"/>
      <c r="O613" s="264"/>
      <c r="P613" s="264"/>
      <c r="Q613" s="264"/>
      <c r="R613" s="264"/>
      <c r="S613" s="264"/>
      <c r="T613" s="264"/>
      <c r="U613" s="264"/>
      <c r="V613" s="264"/>
      <c r="W613" s="264"/>
      <c r="X613" s="264"/>
      <c r="Y613" s="264"/>
      <c r="Z613" s="264"/>
    </row>
    <row r="614" s="133" customFormat="1" ht="27" customHeight="1" outlineLevel="3" spans="1:26">
      <c r="A614" s="262" t="s">
        <v>2250</v>
      </c>
      <c r="B614" s="243" t="s">
        <v>2251</v>
      </c>
      <c r="C614" s="231" t="s">
        <v>2252</v>
      </c>
      <c r="D614" s="186" t="s">
        <v>2253</v>
      </c>
      <c r="E614" s="187" t="s">
        <v>726</v>
      </c>
      <c r="F614" s="263">
        <v>115</v>
      </c>
      <c r="G614" s="186"/>
      <c r="H614" s="189">
        <f t="shared" si="35"/>
        <v>0</v>
      </c>
      <c r="I614" s="208" t="s">
        <v>1820</v>
      </c>
      <c r="J614" s="208" t="s">
        <v>2225</v>
      </c>
      <c r="K614" s="205" t="s">
        <v>95</v>
      </c>
      <c r="L614" s="202"/>
      <c r="M614" s="202"/>
      <c r="N614" s="202"/>
      <c r="O614" s="264"/>
      <c r="P614" s="264"/>
      <c r="Q614" s="264"/>
      <c r="R614" s="264"/>
      <c r="S614" s="264"/>
      <c r="T614" s="264"/>
      <c r="U614" s="264"/>
      <c r="V614" s="264"/>
      <c r="W614" s="264"/>
      <c r="X614" s="264"/>
      <c r="Y614" s="264"/>
      <c r="Z614" s="264"/>
    </row>
    <row r="615" s="133" customFormat="1" ht="27" customHeight="1" outlineLevel="3" spans="1:26">
      <c r="A615" s="262" t="s">
        <v>2254</v>
      </c>
      <c r="B615" s="243" t="s">
        <v>2255</v>
      </c>
      <c r="C615" s="231" t="s">
        <v>2256</v>
      </c>
      <c r="D615" s="186" t="s">
        <v>2257</v>
      </c>
      <c r="E615" s="187" t="s">
        <v>726</v>
      </c>
      <c r="F615" s="263">
        <v>52</v>
      </c>
      <c r="G615" s="186"/>
      <c r="H615" s="189">
        <f t="shared" si="35"/>
        <v>0</v>
      </c>
      <c r="I615" s="208" t="s">
        <v>1820</v>
      </c>
      <c r="J615" s="208" t="s">
        <v>2225</v>
      </c>
      <c r="K615" s="205" t="s">
        <v>95</v>
      </c>
      <c r="L615" s="202"/>
      <c r="M615" s="202"/>
      <c r="N615" s="202"/>
      <c r="O615" s="264"/>
      <c r="P615" s="264"/>
      <c r="Q615" s="264"/>
      <c r="R615" s="264"/>
      <c r="S615" s="264"/>
      <c r="T615" s="264"/>
      <c r="U615" s="264"/>
      <c r="V615" s="264"/>
      <c r="W615" s="264"/>
      <c r="X615" s="264"/>
      <c r="Y615" s="264"/>
      <c r="Z615" s="264"/>
    </row>
    <row r="616" s="133" customFormat="1" ht="27" customHeight="1" outlineLevel="3" spans="1:26">
      <c r="A616" s="262" t="s">
        <v>2258</v>
      </c>
      <c r="B616" s="243" t="s">
        <v>2259</v>
      </c>
      <c r="C616" s="231" t="s">
        <v>2260</v>
      </c>
      <c r="D616" s="186" t="s">
        <v>2261</v>
      </c>
      <c r="E616" s="187" t="s">
        <v>502</v>
      </c>
      <c r="F616" s="263">
        <v>166</v>
      </c>
      <c r="G616" s="186"/>
      <c r="H616" s="189">
        <f t="shared" si="35"/>
        <v>0</v>
      </c>
      <c r="I616" s="208" t="s">
        <v>2051</v>
      </c>
      <c r="J616" s="208" t="s">
        <v>2262</v>
      </c>
      <c r="K616" s="205" t="s">
        <v>95</v>
      </c>
      <c r="L616" s="202"/>
      <c r="M616" s="202"/>
      <c r="N616" s="202"/>
      <c r="O616" s="264"/>
      <c r="P616" s="264"/>
      <c r="Q616" s="264"/>
      <c r="R616" s="264"/>
      <c r="S616" s="264"/>
      <c r="T616" s="264"/>
      <c r="U616" s="264"/>
      <c r="V616" s="264"/>
      <c r="W616" s="264"/>
      <c r="X616" s="264"/>
      <c r="Y616" s="264"/>
      <c r="Z616" s="264"/>
    </row>
    <row r="617" s="133" customFormat="1" ht="27" customHeight="1" outlineLevel="3" spans="1:26">
      <c r="A617" s="262" t="s">
        <v>2263</v>
      </c>
      <c r="B617" s="243" t="s">
        <v>2264</v>
      </c>
      <c r="C617" s="231" t="s">
        <v>2265</v>
      </c>
      <c r="D617" s="186" t="s">
        <v>2266</v>
      </c>
      <c r="E617" s="187" t="s">
        <v>726</v>
      </c>
      <c r="F617" s="263">
        <v>2</v>
      </c>
      <c r="G617" s="186"/>
      <c r="H617" s="189">
        <f t="shared" si="35"/>
        <v>0</v>
      </c>
      <c r="I617" s="208" t="s">
        <v>1820</v>
      </c>
      <c r="J617" s="208" t="s">
        <v>2225</v>
      </c>
      <c r="K617" s="205" t="s">
        <v>95</v>
      </c>
      <c r="L617" s="202"/>
      <c r="M617" s="202"/>
      <c r="N617" s="202"/>
      <c r="O617" s="264"/>
      <c r="P617" s="264"/>
      <c r="Q617" s="264"/>
      <c r="R617" s="264"/>
      <c r="S617" s="264"/>
      <c r="T617" s="264"/>
      <c r="U617" s="264"/>
      <c r="V617" s="264"/>
      <c r="W617" s="264"/>
      <c r="X617" s="264"/>
      <c r="Y617" s="264"/>
      <c r="Z617" s="264"/>
    </row>
    <row r="618" s="133" customFormat="1" ht="27" customHeight="1" outlineLevel="3" spans="1:26">
      <c r="A618" s="262" t="s">
        <v>2267</v>
      </c>
      <c r="B618" s="243" t="s">
        <v>2268</v>
      </c>
      <c r="C618" s="231" t="s">
        <v>2269</v>
      </c>
      <c r="D618" s="186" t="s">
        <v>2270</v>
      </c>
      <c r="E618" s="187" t="s">
        <v>2271</v>
      </c>
      <c r="F618" s="263">
        <v>1000</v>
      </c>
      <c r="G618" s="186"/>
      <c r="H618" s="189">
        <f t="shared" si="35"/>
        <v>0</v>
      </c>
      <c r="I618" s="208" t="s">
        <v>2272</v>
      </c>
      <c r="J618" s="208" t="s">
        <v>2225</v>
      </c>
      <c r="K618" s="205" t="s">
        <v>95</v>
      </c>
      <c r="L618" s="202"/>
      <c r="M618" s="202"/>
      <c r="N618" s="202"/>
      <c r="O618" s="264"/>
      <c r="P618" s="264"/>
      <c r="Q618" s="264"/>
      <c r="R618" s="264"/>
      <c r="S618" s="264"/>
      <c r="T618" s="264"/>
      <c r="U618" s="264"/>
      <c r="V618" s="264"/>
      <c r="W618" s="264"/>
      <c r="X618" s="264"/>
      <c r="Y618" s="264"/>
      <c r="Z618" s="264"/>
    </row>
    <row r="619" s="133" customFormat="1" ht="27" customHeight="1" outlineLevel="3" spans="1:26">
      <c r="A619" s="262" t="s">
        <v>2273</v>
      </c>
      <c r="B619" s="243" t="s">
        <v>2274</v>
      </c>
      <c r="C619" s="231" t="s">
        <v>2275</v>
      </c>
      <c r="D619" s="186" t="s">
        <v>2276</v>
      </c>
      <c r="E619" s="187" t="s">
        <v>502</v>
      </c>
      <c r="F619" s="263">
        <v>166</v>
      </c>
      <c r="G619" s="186"/>
      <c r="H619" s="189">
        <f t="shared" si="35"/>
        <v>0</v>
      </c>
      <c r="I619" s="208" t="s">
        <v>2051</v>
      </c>
      <c r="J619" s="208" t="s">
        <v>2277</v>
      </c>
      <c r="K619" s="205" t="s">
        <v>95</v>
      </c>
      <c r="L619" s="202"/>
      <c r="M619" s="202"/>
      <c r="N619" s="202"/>
      <c r="O619" s="264"/>
      <c r="P619" s="264"/>
      <c r="Q619" s="264"/>
      <c r="R619" s="264"/>
      <c r="S619" s="264"/>
      <c r="T619" s="264"/>
      <c r="U619" s="264"/>
      <c r="V619" s="264"/>
      <c r="W619" s="264"/>
      <c r="X619" s="264"/>
      <c r="Y619" s="264"/>
      <c r="Z619" s="264"/>
    </row>
    <row r="620" s="133" customFormat="1" ht="27" customHeight="1" outlineLevel="3" spans="1:26">
      <c r="A620" s="262" t="s">
        <v>2278</v>
      </c>
      <c r="B620" s="243" t="s">
        <v>2279</v>
      </c>
      <c r="C620" s="231" t="s">
        <v>2280</v>
      </c>
      <c r="D620" s="186" t="s">
        <v>2281</v>
      </c>
      <c r="E620" s="187" t="s">
        <v>726</v>
      </c>
      <c r="F620" s="263">
        <v>2</v>
      </c>
      <c r="G620" s="186"/>
      <c r="H620" s="189">
        <f t="shared" si="35"/>
        <v>0</v>
      </c>
      <c r="I620" s="208" t="s">
        <v>1820</v>
      </c>
      <c r="J620" s="208" t="s">
        <v>2046</v>
      </c>
      <c r="K620" s="205" t="s">
        <v>95</v>
      </c>
      <c r="L620" s="202"/>
      <c r="M620" s="202"/>
      <c r="N620" s="202"/>
      <c r="O620" s="264"/>
      <c r="P620" s="264"/>
      <c r="Q620" s="264"/>
      <c r="R620" s="264"/>
      <c r="S620" s="264"/>
      <c r="T620" s="264"/>
      <c r="U620" s="264"/>
      <c r="V620" s="264"/>
      <c r="W620" s="264"/>
      <c r="X620" s="264"/>
      <c r="Y620" s="264"/>
      <c r="Z620" s="264"/>
    </row>
    <row r="621" s="133" customFormat="1" ht="27" customHeight="1" outlineLevel="3" spans="1:26">
      <c r="A621" s="262" t="s">
        <v>2282</v>
      </c>
      <c r="B621" s="243" t="s">
        <v>2283</v>
      </c>
      <c r="C621" s="231" t="s">
        <v>2284</v>
      </c>
      <c r="D621" s="186" t="s">
        <v>2285</v>
      </c>
      <c r="E621" s="187" t="s">
        <v>1404</v>
      </c>
      <c r="F621" s="263">
        <v>1</v>
      </c>
      <c r="G621" s="186"/>
      <c r="H621" s="189">
        <f t="shared" si="35"/>
        <v>0</v>
      </c>
      <c r="I621" s="208" t="s">
        <v>2005</v>
      </c>
      <c r="J621" s="208" t="s">
        <v>2213</v>
      </c>
      <c r="K621" s="205" t="s">
        <v>95</v>
      </c>
      <c r="L621" s="202"/>
      <c r="M621" s="202"/>
      <c r="N621" s="202"/>
      <c r="O621" s="264"/>
      <c r="P621" s="264"/>
      <c r="Q621" s="264"/>
      <c r="R621" s="264"/>
      <c r="S621" s="264"/>
      <c r="T621" s="264"/>
      <c r="U621" s="264"/>
      <c r="V621" s="264"/>
      <c r="W621" s="264"/>
      <c r="X621" s="264"/>
      <c r="Y621" s="264"/>
      <c r="Z621" s="264"/>
    </row>
    <row r="622" s="133" customFormat="1" ht="27" customHeight="1" outlineLevel="2" spans="1:26">
      <c r="A622" s="257" t="s">
        <v>2286</v>
      </c>
      <c r="B622" s="243"/>
      <c r="C622" s="231" t="s">
        <v>2287</v>
      </c>
      <c r="D622" s="186"/>
      <c r="E622" s="181"/>
      <c r="F622" s="182"/>
      <c r="G622" s="193"/>
      <c r="H622" s="181">
        <f>SUM(H623:H629)</f>
        <v>0</v>
      </c>
      <c r="I622" s="208"/>
      <c r="J622" s="208"/>
      <c r="K622" s="163"/>
      <c r="L622" s="202"/>
      <c r="M622" s="202"/>
      <c r="N622" s="202"/>
      <c r="O622" s="264"/>
      <c r="P622" s="264"/>
      <c r="Q622" s="264"/>
      <c r="R622" s="264"/>
      <c r="S622" s="264"/>
      <c r="T622" s="264"/>
      <c r="U622" s="264"/>
      <c r="V622" s="264"/>
      <c r="W622" s="264"/>
      <c r="X622" s="264"/>
      <c r="Y622" s="264"/>
      <c r="Z622" s="264"/>
    </row>
    <row r="623" s="133" customFormat="1" ht="27" customHeight="1" outlineLevel="3" spans="1:26">
      <c r="A623" s="262" t="s">
        <v>2288</v>
      </c>
      <c r="B623" s="243" t="s">
        <v>2289</v>
      </c>
      <c r="C623" s="231" t="s">
        <v>2290</v>
      </c>
      <c r="D623" s="186" t="s">
        <v>2291</v>
      </c>
      <c r="E623" s="187" t="s">
        <v>336</v>
      </c>
      <c r="F623" s="263">
        <v>62</v>
      </c>
      <c r="G623" s="186"/>
      <c r="H623" s="189">
        <f t="shared" ref="H623:H629" si="36">ROUND(F623*G623,0)</f>
        <v>0</v>
      </c>
      <c r="I623" s="208" t="s">
        <v>1979</v>
      </c>
      <c r="J623" s="208" t="s">
        <v>1123</v>
      </c>
      <c r="K623" s="205" t="s">
        <v>95</v>
      </c>
      <c r="L623" s="202"/>
      <c r="M623" s="202"/>
      <c r="N623" s="202"/>
      <c r="O623" s="264"/>
      <c r="P623" s="264"/>
      <c r="Q623" s="264"/>
      <c r="R623" s="264"/>
      <c r="S623" s="264"/>
      <c r="T623" s="264"/>
      <c r="U623" s="264"/>
      <c r="V623" s="264"/>
      <c r="W623" s="264"/>
      <c r="X623" s="264"/>
      <c r="Y623" s="264"/>
      <c r="Z623" s="264"/>
    </row>
    <row r="624" s="133" customFormat="1" ht="27" customHeight="1" outlineLevel="3" spans="1:26">
      <c r="A624" s="262" t="s">
        <v>2292</v>
      </c>
      <c r="B624" s="243" t="s">
        <v>2293</v>
      </c>
      <c r="C624" s="231" t="s">
        <v>2145</v>
      </c>
      <c r="D624" s="186" t="s">
        <v>2146</v>
      </c>
      <c r="E624" s="187" t="s">
        <v>336</v>
      </c>
      <c r="F624" s="263">
        <v>255.8</v>
      </c>
      <c r="G624" s="186"/>
      <c r="H624" s="189">
        <f t="shared" si="36"/>
        <v>0</v>
      </c>
      <c r="I624" s="205" t="s">
        <v>1094</v>
      </c>
      <c r="J624" s="208" t="s">
        <v>2147</v>
      </c>
      <c r="K624" s="205" t="s">
        <v>95</v>
      </c>
      <c r="L624" s="202"/>
      <c r="M624" s="202"/>
      <c r="N624" s="202"/>
      <c r="O624" s="264"/>
      <c r="P624" s="264"/>
      <c r="Q624" s="264"/>
      <c r="R624" s="264"/>
      <c r="S624" s="264"/>
      <c r="T624" s="264"/>
      <c r="U624" s="264"/>
      <c r="V624" s="264"/>
      <c r="W624" s="264"/>
      <c r="X624" s="264"/>
      <c r="Y624" s="264"/>
      <c r="Z624" s="264"/>
    </row>
    <row r="625" s="133" customFormat="1" ht="27" customHeight="1" outlineLevel="3" spans="1:26">
      <c r="A625" s="262" t="s">
        <v>2294</v>
      </c>
      <c r="B625" s="243" t="s">
        <v>2295</v>
      </c>
      <c r="C625" s="231" t="s">
        <v>2296</v>
      </c>
      <c r="D625" s="186" t="s">
        <v>2297</v>
      </c>
      <c r="E625" s="187" t="s">
        <v>336</v>
      </c>
      <c r="F625" s="263">
        <v>325.76</v>
      </c>
      <c r="G625" s="186"/>
      <c r="H625" s="189">
        <f t="shared" si="36"/>
        <v>0</v>
      </c>
      <c r="I625" s="205" t="s">
        <v>1094</v>
      </c>
      <c r="J625" s="208" t="s">
        <v>2037</v>
      </c>
      <c r="K625" s="205" t="s">
        <v>95</v>
      </c>
      <c r="L625" s="202"/>
      <c r="M625" s="202"/>
      <c r="N625" s="202"/>
      <c r="O625" s="264"/>
      <c r="P625" s="264"/>
      <c r="Q625" s="264"/>
      <c r="R625" s="264"/>
      <c r="S625" s="264"/>
      <c r="T625" s="264"/>
      <c r="U625" s="264"/>
      <c r="V625" s="264"/>
      <c r="W625" s="264"/>
      <c r="X625" s="264"/>
      <c r="Y625" s="264"/>
      <c r="Z625" s="264"/>
    </row>
    <row r="626" s="133" customFormat="1" ht="27" customHeight="1" outlineLevel="3" spans="1:26">
      <c r="A626" s="262" t="s">
        <v>2298</v>
      </c>
      <c r="B626" s="243" t="s">
        <v>2299</v>
      </c>
      <c r="C626" s="231" t="s">
        <v>2300</v>
      </c>
      <c r="D626" s="186" t="s">
        <v>2301</v>
      </c>
      <c r="E626" s="187" t="s">
        <v>502</v>
      </c>
      <c r="F626" s="263">
        <v>8</v>
      </c>
      <c r="G626" s="186"/>
      <c r="H626" s="189">
        <f t="shared" si="36"/>
        <v>0</v>
      </c>
      <c r="I626" s="208" t="s">
        <v>2051</v>
      </c>
      <c r="J626" s="208" t="s">
        <v>2302</v>
      </c>
      <c r="K626" s="205" t="s">
        <v>95</v>
      </c>
      <c r="L626" s="202"/>
      <c r="M626" s="202"/>
      <c r="N626" s="202"/>
      <c r="O626" s="264"/>
      <c r="P626" s="264"/>
      <c r="Q626" s="264"/>
      <c r="R626" s="264"/>
      <c r="S626" s="264"/>
      <c r="T626" s="264"/>
      <c r="U626" s="264"/>
      <c r="V626" s="264"/>
      <c r="W626" s="264"/>
      <c r="X626" s="264"/>
      <c r="Y626" s="264"/>
      <c r="Z626" s="264"/>
    </row>
    <row r="627" s="133" customFormat="1" ht="27" customHeight="1" outlineLevel="3" spans="1:26">
      <c r="A627" s="262" t="s">
        <v>2303</v>
      </c>
      <c r="B627" s="243" t="s">
        <v>2304</v>
      </c>
      <c r="C627" s="231" t="s">
        <v>2305</v>
      </c>
      <c r="D627" s="186" t="s">
        <v>2306</v>
      </c>
      <c r="E627" s="187" t="s">
        <v>726</v>
      </c>
      <c r="F627" s="263">
        <v>4</v>
      </c>
      <c r="G627" s="186"/>
      <c r="H627" s="189">
        <f t="shared" si="36"/>
        <v>0</v>
      </c>
      <c r="I627" s="208" t="s">
        <v>1820</v>
      </c>
      <c r="J627" s="208" t="s">
        <v>1923</v>
      </c>
      <c r="K627" s="205" t="s">
        <v>95</v>
      </c>
      <c r="L627" s="202"/>
      <c r="M627" s="202"/>
      <c r="N627" s="202"/>
      <c r="O627" s="264"/>
      <c r="P627" s="264"/>
      <c r="Q627" s="264"/>
      <c r="R627" s="264"/>
      <c r="S627" s="264"/>
      <c r="T627" s="264"/>
      <c r="U627" s="264"/>
      <c r="V627" s="264"/>
      <c r="W627" s="264"/>
      <c r="X627" s="264"/>
      <c r="Y627" s="264"/>
      <c r="Z627" s="264"/>
    </row>
    <row r="628" s="133" customFormat="1" ht="27" customHeight="1" outlineLevel="3" spans="1:26">
      <c r="A628" s="262" t="s">
        <v>2307</v>
      </c>
      <c r="B628" s="243" t="s">
        <v>2308</v>
      </c>
      <c r="C628" s="231" t="s">
        <v>2309</v>
      </c>
      <c r="D628" s="186" t="s">
        <v>2310</v>
      </c>
      <c r="E628" s="187" t="s">
        <v>726</v>
      </c>
      <c r="F628" s="263">
        <v>1</v>
      </c>
      <c r="G628" s="186"/>
      <c r="H628" s="189">
        <f t="shared" si="36"/>
        <v>0</v>
      </c>
      <c r="I628" s="208" t="s">
        <v>1820</v>
      </c>
      <c r="J628" s="208" t="s">
        <v>2311</v>
      </c>
      <c r="K628" s="205" t="s">
        <v>95</v>
      </c>
      <c r="L628" s="202"/>
      <c r="M628" s="202"/>
      <c r="N628" s="202"/>
      <c r="O628" s="264"/>
      <c r="P628" s="264"/>
      <c r="Q628" s="264"/>
      <c r="R628" s="264"/>
      <c r="S628" s="264"/>
      <c r="T628" s="264"/>
      <c r="U628" s="264"/>
      <c r="V628" s="264"/>
      <c r="W628" s="264"/>
      <c r="X628" s="264"/>
      <c r="Y628" s="264"/>
      <c r="Z628" s="264"/>
    </row>
    <row r="629" s="133" customFormat="1" ht="27" customHeight="1" outlineLevel="3" spans="1:26">
      <c r="A629" s="262" t="s">
        <v>2312</v>
      </c>
      <c r="B629" s="243" t="s">
        <v>2313</v>
      </c>
      <c r="C629" s="231" t="s">
        <v>2314</v>
      </c>
      <c r="D629" s="186" t="s">
        <v>2315</v>
      </c>
      <c r="E629" s="187" t="s">
        <v>1404</v>
      </c>
      <c r="F629" s="263">
        <v>1</v>
      </c>
      <c r="G629" s="186"/>
      <c r="H629" s="189">
        <f t="shared" si="36"/>
        <v>0</v>
      </c>
      <c r="I629" s="208" t="s">
        <v>2005</v>
      </c>
      <c r="J629" s="208" t="s">
        <v>2213</v>
      </c>
      <c r="K629" s="205" t="s">
        <v>95</v>
      </c>
      <c r="L629" s="202"/>
      <c r="M629" s="202"/>
      <c r="N629" s="202"/>
      <c r="O629" s="264"/>
      <c r="P629" s="264"/>
      <c r="Q629" s="264"/>
      <c r="R629" s="264"/>
      <c r="S629" s="264"/>
      <c r="T629" s="264"/>
      <c r="U629" s="264"/>
      <c r="V629" s="264"/>
      <c r="W629" s="264"/>
      <c r="X629" s="264"/>
      <c r="Y629" s="264"/>
      <c r="Z629" s="264"/>
    </row>
    <row r="630" s="133" customFormat="1" ht="27" customHeight="1" outlineLevel="2" spans="1:26">
      <c r="A630" s="257" t="s">
        <v>2316</v>
      </c>
      <c r="B630" s="243"/>
      <c r="C630" s="231" t="s">
        <v>2317</v>
      </c>
      <c r="D630" s="186"/>
      <c r="E630" s="181"/>
      <c r="F630" s="182"/>
      <c r="G630" s="193"/>
      <c r="H630" s="181">
        <f>SUM(H631:H644)</f>
        <v>0</v>
      </c>
      <c r="I630" s="208"/>
      <c r="J630" s="208"/>
      <c r="K630" s="163"/>
      <c r="L630" s="202"/>
      <c r="M630" s="202"/>
      <c r="N630" s="202"/>
      <c r="O630" s="264"/>
      <c r="P630" s="264"/>
      <c r="Q630" s="264"/>
      <c r="R630" s="264"/>
      <c r="S630" s="264"/>
      <c r="T630" s="264"/>
      <c r="U630" s="264"/>
      <c r="V630" s="264"/>
      <c r="W630" s="264"/>
      <c r="X630" s="264"/>
      <c r="Y630" s="264"/>
      <c r="Z630" s="264"/>
    </row>
    <row r="631" s="133" customFormat="1" ht="27" customHeight="1" outlineLevel="3" spans="1:26">
      <c r="A631" s="262" t="s">
        <v>2318</v>
      </c>
      <c r="B631" s="243" t="s">
        <v>2319</v>
      </c>
      <c r="C631" s="231" t="s">
        <v>1084</v>
      </c>
      <c r="D631" s="186" t="s">
        <v>2320</v>
      </c>
      <c r="E631" s="187" t="s">
        <v>502</v>
      </c>
      <c r="F631" s="263">
        <v>41</v>
      </c>
      <c r="G631" s="186"/>
      <c r="H631" s="189">
        <f t="shared" ref="H631:H644" si="37">ROUND(F631*G631,0)</f>
        <v>0</v>
      </c>
      <c r="I631" s="208" t="s">
        <v>2051</v>
      </c>
      <c r="J631" s="208" t="s">
        <v>2262</v>
      </c>
      <c r="K631" s="205" t="s">
        <v>95</v>
      </c>
      <c r="L631" s="202"/>
      <c r="M631" s="202"/>
      <c r="N631" s="202"/>
      <c r="O631" s="264"/>
      <c r="P631" s="264"/>
      <c r="Q631" s="264"/>
      <c r="R631" s="264"/>
      <c r="S631" s="264"/>
      <c r="T631" s="264"/>
      <c r="U631" s="264"/>
      <c r="V631" s="264"/>
      <c r="W631" s="264"/>
      <c r="X631" s="264"/>
      <c r="Y631" s="264"/>
      <c r="Z631" s="264"/>
    </row>
    <row r="632" s="133" customFormat="1" ht="27" customHeight="1" outlineLevel="3" spans="1:26">
      <c r="A632" s="262" t="s">
        <v>2321</v>
      </c>
      <c r="B632" s="243" t="s">
        <v>2322</v>
      </c>
      <c r="C632" s="231" t="s">
        <v>2323</v>
      </c>
      <c r="D632" s="186" t="s">
        <v>2324</v>
      </c>
      <c r="E632" s="187" t="s">
        <v>502</v>
      </c>
      <c r="F632" s="263">
        <v>11</v>
      </c>
      <c r="G632" s="186"/>
      <c r="H632" s="189">
        <f t="shared" si="37"/>
        <v>0</v>
      </c>
      <c r="I632" s="208" t="s">
        <v>2051</v>
      </c>
      <c r="J632" s="208" t="s">
        <v>2325</v>
      </c>
      <c r="K632" s="205" t="s">
        <v>95</v>
      </c>
      <c r="L632" s="202"/>
      <c r="M632" s="202"/>
      <c r="N632" s="202"/>
      <c r="O632" s="264"/>
      <c r="P632" s="264"/>
      <c r="Q632" s="264"/>
      <c r="R632" s="264"/>
      <c r="S632" s="264"/>
      <c r="T632" s="264"/>
      <c r="U632" s="264"/>
      <c r="V632" s="264"/>
      <c r="W632" s="264"/>
      <c r="X632" s="264"/>
      <c r="Y632" s="264"/>
      <c r="Z632" s="264"/>
    </row>
    <row r="633" s="133" customFormat="1" ht="27" customHeight="1" outlineLevel="3" spans="1:26">
      <c r="A633" s="262" t="s">
        <v>2326</v>
      </c>
      <c r="B633" s="243" t="s">
        <v>2327</v>
      </c>
      <c r="C633" s="231" t="s">
        <v>2328</v>
      </c>
      <c r="D633" s="186" t="s">
        <v>2329</v>
      </c>
      <c r="E633" s="187" t="s">
        <v>726</v>
      </c>
      <c r="F633" s="263">
        <v>1</v>
      </c>
      <c r="G633" s="186"/>
      <c r="H633" s="189">
        <f t="shared" si="37"/>
        <v>0</v>
      </c>
      <c r="I633" s="208" t="s">
        <v>1820</v>
      </c>
      <c r="J633" s="208" t="s">
        <v>728</v>
      </c>
      <c r="K633" s="205" t="s">
        <v>95</v>
      </c>
      <c r="L633" s="202"/>
      <c r="M633" s="202"/>
      <c r="N633" s="202"/>
      <c r="O633" s="264"/>
      <c r="P633" s="264"/>
      <c r="Q633" s="264"/>
      <c r="R633" s="264"/>
      <c r="S633" s="264"/>
      <c r="T633" s="264"/>
      <c r="U633" s="264"/>
      <c r="V633" s="264"/>
      <c r="W633" s="264"/>
      <c r="X633" s="264"/>
      <c r="Y633" s="264"/>
      <c r="Z633" s="264"/>
    </row>
    <row r="634" s="133" customFormat="1" ht="27" customHeight="1" outlineLevel="3" spans="1:26">
      <c r="A634" s="262" t="s">
        <v>2330</v>
      </c>
      <c r="B634" s="243" t="s">
        <v>2331</v>
      </c>
      <c r="C634" s="231" t="s">
        <v>2332</v>
      </c>
      <c r="D634" s="186" t="s">
        <v>2333</v>
      </c>
      <c r="E634" s="187" t="s">
        <v>726</v>
      </c>
      <c r="F634" s="263">
        <v>1</v>
      </c>
      <c r="G634" s="186"/>
      <c r="H634" s="189">
        <f t="shared" si="37"/>
        <v>0</v>
      </c>
      <c r="I634" s="208" t="s">
        <v>1820</v>
      </c>
      <c r="J634" s="208" t="s">
        <v>2311</v>
      </c>
      <c r="K634" s="205" t="s">
        <v>95</v>
      </c>
      <c r="L634" s="202"/>
      <c r="M634" s="202"/>
      <c r="N634" s="202"/>
      <c r="O634" s="264"/>
      <c r="P634" s="264"/>
      <c r="Q634" s="264"/>
      <c r="R634" s="264"/>
      <c r="S634" s="264"/>
      <c r="T634" s="264"/>
      <c r="U634" s="264"/>
      <c r="V634" s="264"/>
      <c r="W634" s="264"/>
      <c r="X634" s="264"/>
      <c r="Y634" s="264"/>
      <c r="Z634" s="264"/>
    </row>
    <row r="635" s="133" customFormat="1" ht="27" customHeight="1" outlineLevel="3" spans="1:26">
      <c r="A635" s="262" t="s">
        <v>2334</v>
      </c>
      <c r="B635" s="243" t="s">
        <v>2335</v>
      </c>
      <c r="C635" s="231" t="s">
        <v>2336</v>
      </c>
      <c r="D635" s="186" t="s">
        <v>2337</v>
      </c>
      <c r="E635" s="187" t="s">
        <v>726</v>
      </c>
      <c r="F635" s="263">
        <v>1</v>
      </c>
      <c r="G635" s="186"/>
      <c r="H635" s="189">
        <f t="shared" si="37"/>
        <v>0</v>
      </c>
      <c r="I635" s="208" t="s">
        <v>1820</v>
      </c>
      <c r="J635" s="208" t="s">
        <v>2195</v>
      </c>
      <c r="K635" s="205" t="s">
        <v>95</v>
      </c>
      <c r="L635" s="202"/>
      <c r="M635" s="202"/>
      <c r="N635" s="202"/>
      <c r="O635" s="264"/>
      <c r="P635" s="264"/>
      <c r="Q635" s="264"/>
      <c r="R635" s="264"/>
      <c r="S635" s="264"/>
      <c r="T635" s="264"/>
      <c r="U635" s="264"/>
      <c r="V635" s="264"/>
      <c r="W635" s="264"/>
      <c r="X635" s="264"/>
      <c r="Y635" s="264"/>
      <c r="Z635" s="264"/>
    </row>
    <row r="636" s="133" customFormat="1" ht="27" customHeight="1" outlineLevel="3" spans="1:26">
      <c r="A636" s="262" t="s">
        <v>2338</v>
      </c>
      <c r="B636" s="243" t="s">
        <v>2339</v>
      </c>
      <c r="C636" s="231" t="s">
        <v>2340</v>
      </c>
      <c r="D636" s="186" t="s">
        <v>2341</v>
      </c>
      <c r="E636" s="187" t="s">
        <v>502</v>
      </c>
      <c r="F636" s="263">
        <v>1</v>
      </c>
      <c r="G636" s="186"/>
      <c r="H636" s="189">
        <f t="shared" si="37"/>
        <v>0</v>
      </c>
      <c r="I636" s="208" t="s">
        <v>2051</v>
      </c>
      <c r="J636" s="208" t="s">
        <v>2342</v>
      </c>
      <c r="K636" s="205" t="s">
        <v>95</v>
      </c>
      <c r="L636" s="202"/>
      <c r="M636" s="202"/>
      <c r="N636" s="202"/>
      <c r="O636" s="264"/>
      <c r="P636" s="264"/>
      <c r="Q636" s="264"/>
      <c r="R636" s="264"/>
      <c r="S636" s="264"/>
      <c r="T636" s="264"/>
      <c r="U636" s="264"/>
      <c r="V636" s="264"/>
      <c r="W636" s="264"/>
      <c r="X636" s="264"/>
      <c r="Y636" s="264"/>
      <c r="Z636" s="264"/>
    </row>
    <row r="637" s="133" customFormat="1" ht="27" customHeight="1" outlineLevel="3" spans="1:26">
      <c r="A637" s="262" t="s">
        <v>2343</v>
      </c>
      <c r="B637" s="243" t="s">
        <v>2344</v>
      </c>
      <c r="C637" s="231" t="s">
        <v>2345</v>
      </c>
      <c r="D637" s="186" t="s">
        <v>2346</v>
      </c>
      <c r="E637" s="187" t="s">
        <v>726</v>
      </c>
      <c r="F637" s="263">
        <v>1</v>
      </c>
      <c r="G637" s="186"/>
      <c r="H637" s="189">
        <f t="shared" si="37"/>
        <v>0</v>
      </c>
      <c r="I637" s="208" t="s">
        <v>1820</v>
      </c>
      <c r="J637" s="208" t="s">
        <v>2046</v>
      </c>
      <c r="K637" s="205" t="s">
        <v>95</v>
      </c>
      <c r="L637" s="202"/>
      <c r="M637" s="202"/>
      <c r="N637" s="202"/>
      <c r="O637" s="264"/>
      <c r="P637" s="264"/>
      <c r="Q637" s="264"/>
      <c r="R637" s="264"/>
      <c r="S637" s="264"/>
      <c r="T637" s="264"/>
      <c r="U637" s="264"/>
      <c r="V637" s="264"/>
      <c r="W637" s="264"/>
      <c r="X637" s="264"/>
      <c r="Y637" s="264"/>
      <c r="Z637" s="264"/>
    </row>
    <row r="638" s="133" customFormat="1" ht="27" customHeight="1" outlineLevel="3" spans="1:26">
      <c r="A638" s="262" t="s">
        <v>2347</v>
      </c>
      <c r="B638" s="243" t="s">
        <v>2348</v>
      </c>
      <c r="C638" s="231" t="s">
        <v>2349</v>
      </c>
      <c r="D638" s="186" t="s">
        <v>2350</v>
      </c>
      <c r="E638" s="187" t="s">
        <v>726</v>
      </c>
      <c r="F638" s="263">
        <v>1</v>
      </c>
      <c r="G638" s="186"/>
      <c r="H638" s="189">
        <f t="shared" si="37"/>
        <v>0</v>
      </c>
      <c r="I638" s="208" t="s">
        <v>1820</v>
      </c>
      <c r="J638" s="208" t="s">
        <v>2046</v>
      </c>
      <c r="K638" s="205" t="s">
        <v>95</v>
      </c>
      <c r="L638" s="202"/>
      <c r="M638" s="202"/>
      <c r="N638" s="202"/>
      <c r="O638" s="264"/>
      <c r="P638" s="264"/>
      <c r="Q638" s="264"/>
      <c r="R638" s="264"/>
      <c r="S638" s="264"/>
      <c r="T638" s="264"/>
      <c r="U638" s="264"/>
      <c r="V638" s="264"/>
      <c r="W638" s="264"/>
      <c r="X638" s="264"/>
      <c r="Y638" s="264"/>
      <c r="Z638" s="264"/>
    </row>
    <row r="639" s="133" customFormat="1" ht="27" customHeight="1" outlineLevel="3" spans="1:26">
      <c r="A639" s="262" t="s">
        <v>2351</v>
      </c>
      <c r="B639" s="243" t="s">
        <v>2352</v>
      </c>
      <c r="C639" s="231" t="s">
        <v>2353</v>
      </c>
      <c r="D639" s="186" t="s">
        <v>2354</v>
      </c>
      <c r="E639" s="187" t="s">
        <v>726</v>
      </c>
      <c r="F639" s="263">
        <v>1</v>
      </c>
      <c r="G639" s="186"/>
      <c r="H639" s="189">
        <f t="shared" si="37"/>
        <v>0</v>
      </c>
      <c r="I639" s="208" t="s">
        <v>1820</v>
      </c>
      <c r="J639" s="208" t="s">
        <v>2046</v>
      </c>
      <c r="K639" s="205" t="s">
        <v>95</v>
      </c>
      <c r="L639" s="202"/>
      <c r="M639" s="202"/>
      <c r="N639" s="202"/>
      <c r="O639" s="264"/>
      <c r="P639" s="264"/>
      <c r="Q639" s="264"/>
      <c r="R639" s="264"/>
      <c r="S639" s="264"/>
      <c r="T639" s="264"/>
      <c r="U639" s="264"/>
      <c r="V639" s="264"/>
      <c r="W639" s="264"/>
      <c r="X639" s="264"/>
      <c r="Y639" s="264"/>
      <c r="Z639" s="264"/>
    </row>
    <row r="640" s="133" customFormat="1" ht="27" customHeight="1" outlineLevel="3" spans="1:26">
      <c r="A640" s="262" t="s">
        <v>2355</v>
      </c>
      <c r="B640" s="243" t="s">
        <v>2356</v>
      </c>
      <c r="C640" s="231" t="s">
        <v>2357</v>
      </c>
      <c r="D640" s="186" t="s">
        <v>2358</v>
      </c>
      <c r="E640" s="187" t="s">
        <v>1404</v>
      </c>
      <c r="F640" s="263">
        <v>1</v>
      </c>
      <c r="G640" s="186"/>
      <c r="H640" s="189">
        <f t="shared" si="37"/>
        <v>0</v>
      </c>
      <c r="I640" s="208" t="s">
        <v>2005</v>
      </c>
      <c r="J640" s="208" t="s">
        <v>2133</v>
      </c>
      <c r="K640" s="205" t="s">
        <v>95</v>
      </c>
      <c r="L640" s="202"/>
      <c r="M640" s="202"/>
      <c r="N640" s="202"/>
      <c r="O640" s="264"/>
      <c r="P640" s="264"/>
      <c r="Q640" s="264"/>
      <c r="R640" s="264"/>
      <c r="S640" s="264"/>
      <c r="T640" s="264"/>
      <c r="U640" s="264"/>
      <c r="V640" s="264"/>
      <c r="W640" s="264"/>
      <c r="X640" s="264"/>
      <c r="Y640" s="264"/>
      <c r="Z640" s="264"/>
    </row>
    <row r="641" s="133" customFormat="1" ht="27" customHeight="1" outlineLevel="3" spans="1:26">
      <c r="A641" s="262" t="s">
        <v>2359</v>
      </c>
      <c r="B641" s="243" t="s">
        <v>2360</v>
      </c>
      <c r="C641" s="231" t="s">
        <v>2228</v>
      </c>
      <c r="D641" s="186" t="s">
        <v>2229</v>
      </c>
      <c r="E641" s="187" t="s">
        <v>336</v>
      </c>
      <c r="F641" s="263">
        <v>330.9</v>
      </c>
      <c r="G641" s="186"/>
      <c r="H641" s="189">
        <f t="shared" si="37"/>
        <v>0</v>
      </c>
      <c r="I641" s="208" t="s">
        <v>1979</v>
      </c>
      <c r="J641" s="208" t="s">
        <v>1123</v>
      </c>
      <c r="K641" s="205" t="s">
        <v>95</v>
      </c>
      <c r="L641" s="202"/>
      <c r="M641" s="202"/>
      <c r="N641" s="202"/>
      <c r="O641" s="264"/>
      <c r="P641" s="264"/>
      <c r="Q641" s="264"/>
      <c r="R641" s="264"/>
      <c r="S641" s="264"/>
      <c r="T641" s="264"/>
      <c r="U641" s="264"/>
      <c r="V641" s="264"/>
      <c r="W641" s="264"/>
      <c r="X641" s="264"/>
      <c r="Y641" s="264"/>
      <c r="Z641" s="264"/>
    </row>
    <row r="642" s="133" customFormat="1" ht="27" customHeight="1" outlineLevel="3" spans="1:26">
      <c r="A642" s="262" t="s">
        <v>2361</v>
      </c>
      <c r="B642" s="243" t="s">
        <v>2362</v>
      </c>
      <c r="C642" s="231" t="s">
        <v>2244</v>
      </c>
      <c r="D642" s="186" t="s">
        <v>2245</v>
      </c>
      <c r="E642" s="187" t="s">
        <v>336</v>
      </c>
      <c r="F642" s="263">
        <v>1300.7</v>
      </c>
      <c r="G642" s="186"/>
      <c r="H642" s="189">
        <f t="shared" si="37"/>
        <v>0</v>
      </c>
      <c r="I642" s="208" t="s">
        <v>1979</v>
      </c>
      <c r="J642" s="208" t="s">
        <v>1123</v>
      </c>
      <c r="K642" s="205" t="s">
        <v>95</v>
      </c>
      <c r="L642" s="202"/>
      <c r="M642" s="202"/>
      <c r="N642" s="202"/>
      <c r="O642" s="264"/>
      <c r="P642" s="264"/>
      <c r="Q642" s="264"/>
      <c r="R642" s="264"/>
      <c r="S642" s="264"/>
      <c r="T642" s="264"/>
      <c r="U642" s="264"/>
      <c r="V642" s="264"/>
      <c r="W642" s="264"/>
      <c r="X642" s="264"/>
      <c r="Y642" s="264"/>
      <c r="Z642" s="264"/>
    </row>
    <row r="643" s="133" customFormat="1" ht="27" customHeight="1" outlineLevel="3" spans="1:26">
      <c r="A643" s="262" t="s">
        <v>2363</v>
      </c>
      <c r="B643" s="243" t="s">
        <v>2364</v>
      </c>
      <c r="C643" s="231" t="s">
        <v>2365</v>
      </c>
      <c r="D643" s="186" t="s">
        <v>2366</v>
      </c>
      <c r="E643" s="187" t="s">
        <v>336</v>
      </c>
      <c r="F643" s="263">
        <v>65.6</v>
      </c>
      <c r="G643" s="186"/>
      <c r="H643" s="189">
        <f t="shared" si="37"/>
        <v>0</v>
      </c>
      <c r="I643" s="208" t="s">
        <v>1979</v>
      </c>
      <c r="J643" s="208" t="s">
        <v>1123</v>
      </c>
      <c r="K643" s="205" t="s">
        <v>95</v>
      </c>
      <c r="L643" s="202"/>
      <c r="M643" s="202"/>
      <c r="N643" s="202"/>
      <c r="O643" s="264"/>
      <c r="P643" s="264"/>
      <c r="Q643" s="264"/>
      <c r="R643" s="264"/>
      <c r="S643" s="264"/>
      <c r="T643" s="264"/>
      <c r="U643" s="264"/>
      <c r="V643" s="264"/>
      <c r="W643" s="264"/>
      <c r="X643" s="264"/>
      <c r="Y643" s="264"/>
      <c r="Z643" s="264"/>
    </row>
    <row r="644" s="133" customFormat="1" ht="27" customHeight="1" outlineLevel="3" spans="1:26">
      <c r="A644" s="262" t="s">
        <v>2367</v>
      </c>
      <c r="B644" s="243" t="s">
        <v>2368</v>
      </c>
      <c r="C644" s="231" t="s">
        <v>2369</v>
      </c>
      <c r="D644" s="186" t="s">
        <v>2370</v>
      </c>
      <c r="E644" s="187" t="s">
        <v>336</v>
      </c>
      <c r="F644" s="263">
        <v>408.2</v>
      </c>
      <c r="G644" s="186"/>
      <c r="H644" s="189">
        <f t="shared" si="37"/>
        <v>0</v>
      </c>
      <c r="I644" s="205" t="s">
        <v>1094</v>
      </c>
      <c r="J644" s="208" t="s">
        <v>2371</v>
      </c>
      <c r="K644" s="205" t="s">
        <v>95</v>
      </c>
      <c r="L644" s="202"/>
      <c r="M644" s="202"/>
      <c r="N644" s="202"/>
      <c r="O644" s="264"/>
      <c r="P644" s="264"/>
      <c r="Q644" s="264"/>
      <c r="R644" s="264"/>
      <c r="S644" s="264"/>
      <c r="T644" s="264"/>
      <c r="U644" s="264"/>
      <c r="V644" s="264"/>
      <c r="W644" s="264"/>
      <c r="X644" s="264"/>
      <c r="Y644" s="264"/>
      <c r="Z644" s="264"/>
    </row>
    <row r="645" s="133" customFormat="1" ht="27" customHeight="1" outlineLevel="2" spans="1:26">
      <c r="A645" s="257" t="s">
        <v>2372</v>
      </c>
      <c r="B645" s="243"/>
      <c r="C645" s="231" t="s">
        <v>2373</v>
      </c>
      <c r="D645" s="186"/>
      <c r="E645" s="181"/>
      <c r="F645" s="182"/>
      <c r="G645" s="193"/>
      <c r="H645" s="181">
        <f>SUM(H646:H650)</f>
        <v>0</v>
      </c>
      <c r="I645" s="208"/>
      <c r="J645" s="208"/>
      <c r="K645" s="163"/>
      <c r="L645" s="202"/>
      <c r="M645" s="202"/>
      <c r="N645" s="202"/>
      <c r="O645" s="264"/>
      <c r="P645" s="264"/>
      <c r="Q645" s="264"/>
      <c r="R645" s="264"/>
      <c r="S645" s="264"/>
      <c r="T645" s="264"/>
      <c r="U645" s="264"/>
      <c r="V645" s="264"/>
      <c r="W645" s="264"/>
      <c r="X645" s="264"/>
      <c r="Y645" s="264"/>
      <c r="Z645" s="264"/>
    </row>
    <row r="646" s="133" customFormat="1" ht="27" customHeight="1" outlineLevel="3" spans="1:26">
      <c r="A646" s="262" t="s">
        <v>2374</v>
      </c>
      <c r="B646" s="243" t="s">
        <v>2375</v>
      </c>
      <c r="C646" s="231" t="s">
        <v>2145</v>
      </c>
      <c r="D646" s="186" t="s">
        <v>2146</v>
      </c>
      <c r="E646" s="187" t="s">
        <v>336</v>
      </c>
      <c r="F646" s="263">
        <v>53.5</v>
      </c>
      <c r="G646" s="186"/>
      <c r="H646" s="189">
        <f t="shared" ref="H646:H650" si="38">ROUND(F646*G646,0)</f>
        <v>0</v>
      </c>
      <c r="I646" s="205" t="s">
        <v>1094</v>
      </c>
      <c r="J646" s="208" t="s">
        <v>2147</v>
      </c>
      <c r="K646" s="205" t="s">
        <v>95</v>
      </c>
      <c r="L646" s="202"/>
      <c r="M646" s="202"/>
      <c r="N646" s="202"/>
      <c r="O646" s="264"/>
      <c r="P646" s="264"/>
      <c r="Q646" s="264"/>
      <c r="R646" s="264"/>
      <c r="S646" s="264"/>
      <c r="T646" s="264"/>
      <c r="U646" s="264"/>
      <c r="V646" s="264"/>
      <c r="W646" s="264"/>
      <c r="X646" s="264"/>
      <c r="Y646" s="264"/>
      <c r="Z646" s="264"/>
    </row>
    <row r="647" s="133" customFormat="1" ht="27" customHeight="1" outlineLevel="3" spans="1:26">
      <c r="A647" s="262" t="s">
        <v>2376</v>
      </c>
      <c r="B647" s="243" t="s">
        <v>2377</v>
      </c>
      <c r="C647" s="231" t="s">
        <v>2378</v>
      </c>
      <c r="D647" s="186" t="s">
        <v>2379</v>
      </c>
      <c r="E647" s="187" t="s">
        <v>336</v>
      </c>
      <c r="F647" s="263">
        <v>390.95</v>
      </c>
      <c r="G647" s="186"/>
      <c r="H647" s="189">
        <f t="shared" si="38"/>
        <v>0</v>
      </c>
      <c r="I647" s="208" t="s">
        <v>1979</v>
      </c>
      <c r="J647" s="208" t="s">
        <v>1123</v>
      </c>
      <c r="K647" s="205" t="s">
        <v>95</v>
      </c>
      <c r="L647" s="202"/>
      <c r="M647" s="202"/>
      <c r="N647" s="202"/>
      <c r="O647" s="264"/>
      <c r="P647" s="264"/>
      <c r="Q647" s="264"/>
      <c r="R647" s="264"/>
      <c r="S647" s="264"/>
      <c r="T647" s="264"/>
      <c r="U647" s="264"/>
      <c r="V647" s="264"/>
      <c r="W647" s="264"/>
      <c r="X647" s="264"/>
      <c r="Y647" s="264"/>
      <c r="Z647" s="264"/>
    </row>
    <row r="648" s="133" customFormat="1" ht="27" customHeight="1" outlineLevel="3" spans="1:26">
      <c r="A648" s="262" t="s">
        <v>2380</v>
      </c>
      <c r="B648" s="243" t="s">
        <v>2381</v>
      </c>
      <c r="C648" s="231" t="s">
        <v>2382</v>
      </c>
      <c r="D648" s="186" t="s">
        <v>2383</v>
      </c>
      <c r="E648" s="187" t="s">
        <v>726</v>
      </c>
      <c r="F648" s="263">
        <v>1</v>
      </c>
      <c r="G648" s="186"/>
      <c r="H648" s="189">
        <f t="shared" si="38"/>
        <v>0</v>
      </c>
      <c r="I648" s="208" t="s">
        <v>1820</v>
      </c>
      <c r="J648" s="208" t="s">
        <v>2046</v>
      </c>
      <c r="K648" s="205" t="s">
        <v>95</v>
      </c>
      <c r="L648" s="202"/>
      <c r="M648" s="202"/>
      <c r="N648" s="202"/>
      <c r="O648" s="264"/>
      <c r="P648" s="264"/>
      <c r="Q648" s="264"/>
      <c r="R648" s="264"/>
      <c r="S648" s="264"/>
      <c r="T648" s="264"/>
      <c r="U648" s="264"/>
      <c r="V648" s="264"/>
      <c r="W648" s="264"/>
      <c r="X648" s="264"/>
      <c r="Y648" s="264"/>
      <c r="Z648" s="264"/>
    </row>
    <row r="649" s="133" customFormat="1" ht="27" customHeight="1" outlineLevel="3" spans="1:26">
      <c r="A649" s="262" t="s">
        <v>2384</v>
      </c>
      <c r="B649" s="243" t="s">
        <v>2385</v>
      </c>
      <c r="C649" s="231" t="s">
        <v>2386</v>
      </c>
      <c r="D649" s="186" t="s">
        <v>2387</v>
      </c>
      <c r="E649" s="187" t="s">
        <v>1404</v>
      </c>
      <c r="F649" s="263">
        <v>1</v>
      </c>
      <c r="G649" s="186"/>
      <c r="H649" s="189">
        <f t="shared" si="38"/>
        <v>0</v>
      </c>
      <c r="I649" s="208" t="s">
        <v>2005</v>
      </c>
      <c r="J649" s="208" t="s">
        <v>2133</v>
      </c>
      <c r="K649" s="205" t="s">
        <v>95</v>
      </c>
      <c r="L649" s="202"/>
      <c r="M649" s="202"/>
      <c r="N649" s="202"/>
      <c r="O649" s="264"/>
      <c r="P649" s="264"/>
      <c r="Q649" s="264"/>
      <c r="R649" s="264"/>
      <c r="S649" s="264"/>
      <c r="T649" s="264"/>
      <c r="U649" s="264"/>
      <c r="V649" s="264"/>
      <c r="W649" s="264"/>
      <c r="X649" s="264"/>
      <c r="Y649" s="264"/>
      <c r="Z649" s="264"/>
    </row>
    <row r="650" s="133" customFormat="1" ht="27" customHeight="1" outlineLevel="3" spans="1:26">
      <c r="A650" s="262" t="s">
        <v>2388</v>
      </c>
      <c r="B650" s="243" t="s">
        <v>2389</v>
      </c>
      <c r="C650" s="231" t="s">
        <v>2390</v>
      </c>
      <c r="D650" s="186" t="s">
        <v>2391</v>
      </c>
      <c r="E650" s="187" t="s">
        <v>726</v>
      </c>
      <c r="F650" s="263">
        <v>1</v>
      </c>
      <c r="G650" s="186"/>
      <c r="H650" s="189">
        <f t="shared" si="38"/>
        <v>0</v>
      </c>
      <c r="I650" s="208" t="s">
        <v>1820</v>
      </c>
      <c r="J650" s="208" t="s">
        <v>2311</v>
      </c>
      <c r="K650" s="205" t="s">
        <v>95</v>
      </c>
      <c r="L650" s="202"/>
      <c r="M650" s="202"/>
      <c r="N650" s="202"/>
      <c r="O650" s="264"/>
      <c r="P650" s="264"/>
      <c r="Q650" s="264"/>
      <c r="R650" s="264"/>
      <c r="S650" s="264"/>
      <c r="T650" s="264"/>
      <c r="U650" s="264"/>
      <c r="V650" s="264"/>
      <c r="W650" s="264"/>
      <c r="X650" s="264"/>
      <c r="Y650" s="264"/>
      <c r="Z650" s="264"/>
    </row>
    <row r="651" s="133" customFormat="1" ht="27" customHeight="1" outlineLevel="2" spans="1:26">
      <c r="A651" s="257" t="s">
        <v>2392</v>
      </c>
      <c r="B651" s="243"/>
      <c r="C651" s="231" t="s">
        <v>2393</v>
      </c>
      <c r="D651" s="186"/>
      <c r="E651" s="181"/>
      <c r="F651" s="182"/>
      <c r="G651" s="193"/>
      <c r="H651" s="181">
        <f>SUM(H652:H672)</f>
        <v>0</v>
      </c>
      <c r="I651" s="208"/>
      <c r="J651" s="208"/>
      <c r="K651" s="163"/>
      <c r="L651" s="202"/>
      <c r="M651" s="202"/>
      <c r="N651" s="202"/>
      <c r="O651" s="264"/>
      <c r="P651" s="264"/>
      <c r="Q651" s="264"/>
      <c r="R651" s="264"/>
      <c r="S651" s="264"/>
      <c r="T651" s="264"/>
      <c r="U651" s="264"/>
      <c r="V651" s="264"/>
      <c r="W651" s="264"/>
      <c r="X651" s="264"/>
      <c r="Y651" s="264"/>
      <c r="Z651" s="264"/>
    </row>
    <row r="652" s="133" customFormat="1" ht="27" customHeight="1" outlineLevel="3" spans="1:26">
      <c r="A652" s="262" t="s">
        <v>2394</v>
      </c>
      <c r="B652" s="243" t="s">
        <v>2395</v>
      </c>
      <c r="C652" s="231" t="s">
        <v>2396</v>
      </c>
      <c r="D652" s="186" t="s">
        <v>2397</v>
      </c>
      <c r="E652" s="187" t="s">
        <v>726</v>
      </c>
      <c r="F652" s="263">
        <v>4</v>
      </c>
      <c r="G652" s="186"/>
      <c r="H652" s="189">
        <f t="shared" ref="H652:H672" si="39">ROUND(F652*G652,0)</f>
        <v>0</v>
      </c>
      <c r="I652" s="208" t="s">
        <v>1820</v>
      </c>
      <c r="J652" s="208" t="s">
        <v>2398</v>
      </c>
      <c r="K652" s="205" t="s">
        <v>95</v>
      </c>
      <c r="L652" s="202"/>
      <c r="M652" s="202"/>
      <c r="N652" s="202"/>
      <c r="O652" s="264"/>
      <c r="P652" s="264"/>
      <c r="Q652" s="264"/>
      <c r="R652" s="264"/>
      <c r="S652" s="264"/>
      <c r="T652" s="264"/>
      <c r="U652" s="264"/>
      <c r="V652" s="264"/>
      <c r="W652" s="264"/>
      <c r="X652" s="264"/>
      <c r="Y652" s="264"/>
      <c r="Z652" s="264"/>
    </row>
    <row r="653" s="133" customFormat="1" ht="27" customHeight="1" outlineLevel="3" spans="1:26">
      <c r="A653" s="262" t="s">
        <v>2399</v>
      </c>
      <c r="B653" s="243" t="s">
        <v>2400</v>
      </c>
      <c r="C653" s="231" t="s">
        <v>2401</v>
      </c>
      <c r="D653" s="186" t="s">
        <v>2402</v>
      </c>
      <c r="E653" s="187" t="s">
        <v>336</v>
      </c>
      <c r="F653" s="263">
        <v>400</v>
      </c>
      <c r="G653" s="186"/>
      <c r="H653" s="189">
        <f t="shared" si="39"/>
        <v>0</v>
      </c>
      <c r="I653" s="208" t="s">
        <v>1979</v>
      </c>
      <c r="J653" s="208" t="s">
        <v>1123</v>
      </c>
      <c r="K653" s="205" t="s">
        <v>95</v>
      </c>
      <c r="L653" s="202"/>
      <c r="M653" s="202"/>
      <c r="N653" s="202"/>
      <c r="O653" s="264"/>
      <c r="P653" s="264"/>
      <c r="Q653" s="264"/>
      <c r="R653" s="264"/>
      <c r="S653" s="264"/>
      <c r="T653" s="264"/>
      <c r="U653" s="264"/>
      <c r="V653" s="264"/>
      <c r="W653" s="264"/>
      <c r="X653" s="264"/>
      <c r="Y653" s="264"/>
      <c r="Z653" s="264"/>
    </row>
    <row r="654" s="133" customFormat="1" ht="27" customHeight="1" outlineLevel="3" spans="1:26">
      <c r="A654" s="262" t="s">
        <v>2403</v>
      </c>
      <c r="B654" s="243" t="s">
        <v>2404</v>
      </c>
      <c r="C654" s="231" t="s">
        <v>2405</v>
      </c>
      <c r="D654" s="186" t="s">
        <v>2406</v>
      </c>
      <c r="E654" s="187" t="s">
        <v>336</v>
      </c>
      <c r="F654" s="263">
        <v>150</v>
      </c>
      <c r="G654" s="186"/>
      <c r="H654" s="189">
        <f t="shared" si="39"/>
        <v>0</v>
      </c>
      <c r="I654" s="205" t="s">
        <v>1094</v>
      </c>
      <c r="J654" s="208" t="s">
        <v>2037</v>
      </c>
      <c r="K654" s="205" t="s">
        <v>95</v>
      </c>
      <c r="L654" s="202"/>
      <c r="M654" s="202"/>
      <c r="N654" s="202"/>
      <c r="O654" s="264"/>
      <c r="P654" s="264"/>
      <c r="Q654" s="264"/>
      <c r="R654" s="264"/>
      <c r="S654" s="264"/>
      <c r="T654" s="264"/>
      <c r="U654" s="264"/>
      <c r="V654" s="264"/>
      <c r="W654" s="264"/>
      <c r="X654" s="264"/>
      <c r="Y654" s="264"/>
      <c r="Z654" s="264"/>
    </row>
    <row r="655" s="133" customFormat="1" ht="27" customHeight="1" outlineLevel="3" spans="1:26">
      <c r="A655" s="262" t="s">
        <v>2407</v>
      </c>
      <c r="B655" s="243" t="s">
        <v>2408</v>
      </c>
      <c r="C655" s="231" t="s">
        <v>2240</v>
      </c>
      <c r="D655" s="186" t="s">
        <v>2241</v>
      </c>
      <c r="E655" s="187" t="s">
        <v>336</v>
      </c>
      <c r="F655" s="263">
        <v>200</v>
      </c>
      <c r="G655" s="186"/>
      <c r="H655" s="189">
        <f t="shared" si="39"/>
        <v>0</v>
      </c>
      <c r="I655" s="208" t="s">
        <v>1979</v>
      </c>
      <c r="J655" s="208" t="s">
        <v>1123</v>
      </c>
      <c r="K655" s="205" t="s">
        <v>95</v>
      </c>
      <c r="L655" s="202"/>
      <c r="M655" s="202"/>
      <c r="N655" s="202"/>
      <c r="O655" s="264"/>
      <c r="P655" s="264"/>
      <c r="Q655" s="264"/>
      <c r="R655" s="264"/>
      <c r="S655" s="264"/>
      <c r="T655" s="264"/>
      <c r="U655" s="264"/>
      <c r="V655" s="264"/>
      <c r="W655" s="264"/>
      <c r="X655" s="264"/>
      <c r="Y655" s="264"/>
      <c r="Z655" s="264"/>
    </row>
    <row r="656" s="133" customFormat="1" ht="27" customHeight="1" outlineLevel="3" spans="1:26">
      <c r="A656" s="262" t="s">
        <v>2409</v>
      </c>
      <c r="B656" s="243" t="s">
        <v>2410</v>
      </c>
      <c r="C656" s="231" t="s">
        <v>2154</v>
      </c>
      <c r="D656" s="186" t="s">
        <v>2155</v>
      </c>
      <c r="E656" s="187" t="s">
        <v>336</v>
      </c>
      <c r="F656" s="263">
        <v>150</v>
      </c>
      <c r="G656" s="186"/>
      <c r="H656" s="189">
        <f t="shared" si="39"/>
        <v>0</v>
      </c>
      <c r="I656" s="205" t="s">
        <v>1094</v>
      </c>
      <c r="J656" s="208" t="s">
        <v>1992</v>
      </c>
      <c r="K656" s="205" t="s">
        <v>95</v>
      </c>
      <c r="L656" s="202"/>
      <c r="M656" s="202"/>
      <c r="N656" s="202"/>
      <c r="O656" s="264"/>
      <c r="P656" s="264"/>
      <c r="Q656" s="264"/>
      <c r="R656" s="264"/>
      <c r="S656" s="264"/>
      <c r="T656" s="264"/>
      <c r="U656" s="264"/>
      <c r="V656" s="264"/>
      <c r="W656" s="264"/>
      <c r="X656" s="264"/>
      <c r="Y656" s="264"/>
      <c r="Z656" s="264"/>
    </row>
    <row r="657" s="133" customFormat="1" ht="27" customHeight="1" outlineLevel="3" spans="1:26">
      <c r="A657" s="262" t="s">
        <v>2411</v>
      </c>
      <c r="B657" s="243" t="s">
        <v>2412</v>
      </c>
      <c r="C657" s="231" t="s">
        <v>2413</v>
      </c>
      <c r="D657" s="186" t="s">
        <v>2414</v>
      </c>
      <c r="E657" s="187" t="s">
        <v>336</v>
      </c>
      <c r="F657" s="263">
        <v>600</v>
      </c>
      <c r="G657" s="186"/>
      <c r="H657" s="189">
        <f t="shared" si="39"/>
        <v>0</v>
      </c>
      <c r="I657" s="205" t="s">
        <v>1094</v>
      </c>
      <c r="J657" s="208" t="s">
        <v>2371</v>
      </c>
      <c r="K657" s="205" t="s">
        <v>95</v>
      </c>
      <c r="L657" s="202"/>
      <c r="M657" s="202"/>
      <c r="N657" s="202"/>
      <c r="O657" s="264"/>
      <c r="P657" s="264"/>
      <c r="Q657" s="264"/>
      <c r="R657" s="264"/>
      <c r="S657" s="264"/>
      <c r="T657" s="264"/>
      <c r="U657" s="264"/>
      <c r="V657" s="264"/>
      <c r="W657" s="264"/>
      <c r="X657" s="264"/>
      <c r="Y657" s="264"/>
      <c r="Z657" s="264"/>
    </row>
    <row r="658" s="133" customFormat="1" ht="27" customHeight="1" outlineLevel="3" spans="1:26">
      <c r="A658" s="262" t="s">
        <v>2415</v>
      </c>
      <c r="B658" s="243" t="s">
        <v>2416</v>
      </c>
      <c r="C658" s="231" t="s">
        <v>2417</v>
      </c>
      <c r="D658" s="186" t="s">
        <v>2418</v>
      </c>
      <c r="E658" s="187" t="s">
        <v>726</v>
      </c>
      <c r="F658" s="263">
        <v>4</v>
      </c>
      <c r="G658" s="186"/>
      <c r="H658" s="189">
        <f t="shared" si="39"/>
        <v>0</v>
      </c>
      <c r="I658" s="208" t="s">
        <v>1820</v>
      </c>
      <c r="J658" s="208" t="s">
        <v>2398</v>
      </c>
      <c r="K658" s="205" t="s">
        <v>95</v>
      </c>
      <c r="L658" s="202"/>
      <c r="M658" s="202"/>
      <c r="N658" s="202"/>
      <c r="O658" s="264"/>
      <c r="P658" s="264"/>
      <c r="Q658" s="264"/>
      <c r="R658" s="264"/>
      <c r="S658" s="264"/>
      <c r="T658" s="264"/>
      <c r="U658" s="264"/>
      <c r="V658" s="264"/>
      <c r="W658" s="264"/>
      <c r="X658" s="264"/>
      <c r="Y658" s="264"/>
      <c r="Z658" s="264"/>
    </row>
    <row r="659" s="133" customFormat="1" ht="27" customHeight="1" outlineLevel="3" spans="1:26">
      <c r="A659" s="262" t="s">
        <v>2419</v>
      </c>
      <c r="B659" s="243" t="s">
        <v>2420</v>
      </c>
      <c r="C659" s="231" t="s">
        <v>2421</v>
      </c>
      <c r="D659" s="186" t="s">
        <v>2422</v>
      </c>
      <c r="E659" s="187" t="s">
        <v>726</v>
      </c>
      <c r="F659" s="263">
        <v>2</v>
      </c>
      <c r="G659" s="186"/>
      <c r="H659" s="189">
        <f t="shared" si="39"/>
        <v>0</v>
      </c>
      <c r="I659" s="208" t="s">
        <v>1820</v>
      </c>
      <c r="J659" s="208" t="s">
        <v>2423</v>
      </c>
      <c r="K659" s="205" t="s">
        <v>95</v>
      </c>
      <c r="L659" s="202"/>
      <c r="M659" s="202"/>
      <c r="N659" s="202"/>
      <c r="O659" s="264"/>
      <c r="P659" s="264"/>
      <c r="Q659" s="264"/>
      <c r="R659" s="264"/>
      <c r="S659" s="264"/>
      <c r="T659" s="264"/>
      <c r="U659" s="264"/>
      <c r="V659" s="264"/>
      <c r="W659" s="264"/>
      <c r="X659" s="264"/>
      <c r="Y659" s="264"/>
      <c r="Z659" s="264"/>
    </row>
    <row r="660" s="133" customFormat="1" ht="27" customHeight="1" outlineLevel="3" spans="1:26">
      <c r="A660" s="262" t="s">
        <v>2424</v>
      </c>
      <c r="B660" s="243" t="s">
        <v>2425</v>
      </c>
      <c r="C660" s="231" t="s">
        <v>2426</v>
      </c>
      <c r="D660" s="186" t="s">
        <v>2427</v>
      </c>
      <c r="E660" s="187" t="s">
        <v>726</v>
      </c>
      <c r="F660" s="263">
        <v>4</v>
      </c>
      <c r="G660" s="186"/>
      <c r="H660" s="189">
        <f t="shared" si="39"/>
        <v>0</v>
      </c>
      <c r="I660" s="208" t="s">
        <v>1820</v>
      </c>
      <c r="J660" s="208" t="s">
        <v>2423</v>
      </c>
      <c r="K660" s="205" t="s">
        <v>95</v>
      </c>
      <c r="L660" s="202"/>
      <c r="M660" s="202"/>
      <c r="N660" s="202"/>
      <c r="O660" s="264"/>
      <c r="P660" s="264"/>
      <c r="Q660" s="264"/>
      <c r="R660" s="264"/>
      <c r="S660" s="264"/>
      <c r="T660" s="264"/>
      <c r="U660" s="264"/>
      <c r="V660" s="264"/>
      <c r="W660" s="264"/>
      <c r="X660" s="264"/>
      <c r="Y660" s="264"/>
      <c r="Z660" s="264"/>
    </row>
    <row r="661" s="133" customFormat="1" ht="27" customHeight="1" outlineLevel="3" spans="1:26">
      <c r="A661" s="262" t="s">
        <v>2428</v>
      </c>
      <c r="B661" s="243" t="s">
        <v>2429</v>
      </c>
      <c r="C661" s="231" t="s">
        <v>2430</v>
      </c>
      <c r="D661" s="186" t="s">
        <v>2431</v>
      </c>
      <c r="E661" s="187" t="s">
        <v>726</v>
      </c>
      <c r="F661" s="263">
        <v>4</v>
      </c>
      <c r="G661" s="186"/>
      <c r="H661" s="189">
        <f t="shared" si="39"/>
        <v>0</v>
      </c>
      <c r="I661" s="208" t="s">
        <v>1820</v>
      </c>
      <c r="J661" s="208" t="s">
        <v>2423</v>
      </c>
      <c r="K661" s="205" t="s">
        <v>95</v>
      </c>
      <c r="L661" s="202"/>
      <c r="M661" s="202"/>
      <c r="N661" s="202"/>
      <c r="O661" s="264"/>
      <c r="P661" s="264"/>
      <c r="Q661" s="264"/>
      <c r="R661" s="264"/>
      <c r="S661" s="264"/>
      <c r="T661" s="264"/>
      <c r="U661" s="264"/>
      <c r="V661" s="264"/>
      <c r="W661" s="264"/>
      <c r="X661" s="264"/>
      <c r="Y661" s="264"/>
      <c r="Z661" s="264"/>
    </row>
    <row r="662" s="133" customFormat="1" ht="27" customHeight="1" outlineLevel="3" spans="1:26">
      <c r="A662" s="262" t="s">
        <v>2432</v>
      </c>
      <c r="B662" s="243" t="s">
        <v>2433</v>
      </c>
      <c r="C662" s="231" t="s">
        <v>2434</v>
      </c>
      <c r="D662" s="186" t="s">
        <v>2435</v>
      </c>
      <c r="E662" s="187" t="s">
        <v>726</v>
      </c>
      <c r="F662" s="263">
        <v>4</v>
      </c>
      <c r="G662" s="186"/>
      <c r="H662" s="189">
        <f t="shared" si="39"/>
        <v>0</v>
      </c>
      <c r="I662" s="208" t="s">
        <v>1820</v>
      </c>
      <c r="J662" s="208" t="s">
        <v>2423</v>
      </c>
      <c r="K662" s="205" t="s">
        <v>95</v>
      </c>
      <c r="L662" s="202"/>
      <c r="M662" s="202"/>
      <c r="N662" s="202"/>
      <c r="O662" s="264"/>
      <c r="P662" s="264"/>
      <c r="Q662" s="264"/>
      <c r="R662" s="264"/>
      <c r="S662" s="264"/>
      <c r="T662" s="264"/>
      <c r="U662" s="264"/>
      <c r="V662" s="264"/>
      <c r="W662" s="264"/>
      <c r="X662" s="264"/>
      <c r="Y662" s="264"/>
      <c r="Z662" s="264"/>
    </row>
    <row r="663" s="133" customFormat="1" ht="27" customHeight="1" outlineLevel="3" spans="1:26">
      <c r="A663" s="262" t="s">
        <v>2436</v>
      </c>
      <c r="B663" s="243" t="s">
        <v>2437</v>
      </c>
      <c r="C663" s="231" t="s">
        <v>2438</v>
      </c>
      <c r="D663" s="186" t="s">
        <v>2439</v>
      </c>
      <c r="E663" s="187" t="s">
        <v>726</v>
      </c>
      <c r="F663" s="263">
        <v>2</v>
      </c>
      <c r="G663" s="186"/>
      <c r="H663" s="189">
        <f t="shared" si="39"/>
        <v>0</v>
      </c>
      <c r="I663" s="208" t="s">
        <v>1820</v>
      </c>
      <c r="J663" s="208" t="s">
        <v>2166</v>
      </c>
      <c r="K663" s="205" t="s">
        <v>95</v>
      </c>
      <c r="L663" s="202"/>
      <c r="M663" s="202"/>
      <c r="N663" s="202"/>
      <c r="O663" s="264"/>
      <c r="P663" s="264"/>
      <c r="Q663" s="264"/>
      <c r="R663" s="264"/>
      <c r="S663" s="264"/>
      <c r="T663" s="264"/>
      <c r="U663" s="264"/>
      <c r="V663" s="264"/>
      <c r="W663" s="264"/>
      <c r="X663" s="264"/>
      <c r="Y663" s="264"/>
      <c r="Z663" s="264"/>
    </row>
    <row r="664" s="133" customFormat="1" ht="27" customHeight="1" outlineLevel="3" spans="1:26">
      <c r="A664" s="262" t="s">
        <v>2440</v>
      </c>
      <c r="B664" s="243" t="s">
        <v>2441</v>
      </c>
      <c r="C664" s="231" t="s">
        <v>2442</v>
      </c>
      <c r="D664" s="186" t="s">
        <v>2443</v>
      </c>
      <c r="E664" s="187" t="s">
        <v>354</v>
      </c>
      <c r="F664" s="263">
        <v>1</v>
      </c>
      <c r="G664" s="186"/>
      <c r="H664" s="189">
        <f t="shared" si="39"/>
        <v>0</v>
      </c>
      <c r="I664" s="208" t="s">
        <v>1814</v>
      </c>
      <c r="J664" s="208" t="s">
        <v>2444</v>
      </c>
      <c r="K664" s="205" t="s">
        <v>95</v>
      </c>
      <c r="L664" s="202"/>
      <c r="M664" s="202"/>
      <c r="N664" s="202"/>
      <c r="O664" s="264"/>
      <c r="P664" s="264"/>
      <c r="Q664" s="264"/>
      <c r="R664" s="264"/>
      <c r="S664" s="264"/>
      <c r="T664" s="264"/>
      <c r="U664" s="264"/>
      <c r="V664" s="264"/>
      <c r="W664" s="264"/>
      <c r="X664" s="264"/>
      <c r="Y664" s="264"/>
      <c r="Z664" s="264"/>
    </row>
    <row r="665" s="133" customFormat="1" ht="27" customHeight="1" outlineLevel="3" spans="1:26">
      <c r="A665" s="262" t="s">
        <v>2445</v>
      </c>
      <c r="B665" s="243" t="s">
        <v>2446</v>
      </c>
      <c r="C665" s="231" t="s">
        <v>2447</v>
      </c>
      <c r="D665" s="186" t="s">
        <v>2448</v>
      </c>
      <c r="E665" s="187" t="s">
        <v>726</v>
      </c>
      <c r="F665" s="263">
        <v>1</v>
      </c>
      <c r="G665" s="186"/>
      <c r="H665" s="189">
        <f t="shared" si="39"/>
        <v>0</v>
      </c>
      <c r="I665" s="208" t="s">
        <v>1820</v>
      </c>
      <c r="J665" s="208" t="s">
        <v>2046</v>
      </c>
      <c r="K665" s="205" t="s">
        <v>95</v>
      </c>
      <c r="L665" s="202"/>
      <c r="M665" s="202"/>
      <c r="N665" s="202"/>
      <c r="O665" s="264"/>
      <c r="P665" s="264"/>
      <c r="Q665" s="264"/>
      <c r="R665" s="264"/>
      <c r="S665" s="264"/>
      <c r="T665" s="264"/>
      <c r="U665" s="264"/>
      <c r="V665" s="264"/>
      <c r="W665" s="264"/>
      <c r="X665" s="264"/>
      <c r="Y665" s="264"/>
      <c r="Z665" s="264"/>
    </row>
    <row r="666" s="133" customFormat="1" ht="27" customHeight="1" outlineLevel="3" spans="1:26">
      <c r="A666" s="262" t="s">
        <v>2449</v>
      </c>
      <c r="B666" s="243" t="s">
        <v>2450</v>
      </c>
      <c r="C666" s="231" t="s">
        <v>2451</v>
      </c>
      <c r="D666" s="186" t="s">
        <v>2452</v>
      </c>
      <c r="E666" s="187" t="s">
        <v>726</v>
      </c>
      <c r="F666" s="263">
        <v>2</v>
      </c>
      <c r="G666" s="186"/>
      <c r="H666" s="189">
        <f t="shared" si="39"/>
        <v>0</v>
      </c>
      <c r="I666" s="208" t="s">
        <v>1820</v>
      </c>
      <c r="J666" s="208" t="s">
        <v>2046</v>
      </c>
      <c r="K666" s="205" t="s">
        <v>95</v>
      </c>
      <c r="L666" s="202"/>
      <c r="M666" s="202"/>
      <c r="N666" s="202"/>
      <c r="O666" s="264"/>
      <c r="P666" s="264"/>
      <c r="Q666" s="264"/>
      <c r="R666" s="264"/>
      <c r="S666" s="264"/>
      <c r="T666" s="264"/>
      <c r="U666" s="264"/>
      <c r="V666" s="264"/>
      <c r="W666" s="264"/>
      <c r="X666" s="264"/>
      <c r="Y666" s="264"/>
      <c r="Z666" s="264"/>
    </row>
    <row r="667" s="133" customFormat="1" ht="27" customHeight="1" outlineLevel="3" spans="1:26">
      <c r="A667" s="262" t="s">
        <v>2453</v>
      </c>
      <c r="B667" s="243" t="s">
        <v>2454</v>
      </c>
      <c r="C667" s="231" t="s">
        <v>2455</v>
      </c>
      <c r="D667" s="186" t="s">
        <v>2456</v>
      </c>
      <c r="E667" s="187" t="s">
        <v>726</v>
      </c>
      <c r="F667" s="263">
        <v>1</v>
      </c>
      <c r="G667" s="186"/>
      <c r="H667" s="189">
        <f t="shared" si="39"/>
        <v>0</v>
      </c>
      <c r="I667" s="208" t="s">
        <v>1820</v>
      </c>
      <c r="J667" s="208" t="s">
        <v>2398</v>
      </c>
      <c r="K667" s="205" t="s">
        <v>95</v>
      </c>
      <c r="L667" s="202"/>
      <c r="M667" s="202"/>
      <c r="N667" s="202"/>
      <c r="O667" s="264"/>
      <c r="P667" s="264"/>
      <c r="Q667" s="264"/>
      <c r="R667" s="264"/>
      <c r="S667" s="264"/>
      <c r="T667" s="264"/>
      <c r="U667" s="264"/>
      <c r="V667" s="264"/>
      <c r="W667" s="264"/>
      <c r="X667" s="264"/>
      <c r="Y667" s="264"/>
      <c r="Z667" s="264"/>
    </row>
    <row r="668" s="133" customFormat="1" ht="27" customHeight="1" outlineLevel="3" spans="1:26">
      <c r="A668" s="262" t="s">
        <v>2457</v>
      </c>
      <c r="B668" s="243" t="s">
        <v>2458</v>
      </c>
      <c r="C668" s="231" t="s">
        <v>2459</v>
      </c>
      <c r="D668" s="186" t="s">
        <v>2460</v>
      </c>
      <c r="E668" s="187" t="s">
        <v>1404</v>
      </c>
      <c r="F668" s="263">
        <v>1</v>
      </c>
      <c r="G668" s="186"/>
      <c r="H668" s="189">
        <f t="shared" si="39"/>
        <v>0</v>
      </c>
      <c r="I668" s="208" t="s">
        <v>2005</v>
      </c>
      <c r="J668" s="208" t="s">
        <v>2461</v>
      </c>
      <c r="K668" s="205" t="s">
        <v>95</v>
      </c>
      <c r="L668" s="202"/>
      <c r="M668" s="202"/>
      <c r="N668" s="202"/>
      <c r="O668" s="264"/>
      <c r="P668" s="264"/>
      <c r="Q668" s="264"/>
      <c r="R668" s="264"/>
      <c r="S668" s="264"/>
      <c r="T668" s="264"/>
      <c r="U668" s="264"/>
      <c r="V668" s="264"/>
      <c r="W668" s="264"/>
      <c r="X668" s="264"/>
      <c r="Y668" s="264"/>
      <c r="Z668" s="264"/>
    </row>
    <row r="669" s="133" customFormat="1" ht="27" customHeight="1" outlineLevel="3" spans="1:26">
      <c r="A669" s="262" t="s">
        <v>2462</v>
      </c>
      <c r="B669" s="243" t="s">
        <v>2463</v>
      </c>
      <c r="C669" s="231" t="s">
        <v>2464</v>
      </c>
      <c r="D669" s="186" t="s">
        <v>2465</v>
      </c>
      <c r="E669" s="187" t="s">
        <v>726</v>
      </c>
      <c r="F669" s="263">
        <v>2</v>
      </c>
      <c r="G669" s="186"/>
      <c r="H669" s="189">
        <f t="shared" si="39"/>
        <v>0</v>
      </c>
      <c r="I669" s="208" t="s">
        <v>1820</v>
      </c>
      <c r="J669" s="208" t="s">
        <v>2398</v>
      </c>
      <c r="K669" s="205" t="s">
        <v>95</v>
      </c>
      <c r="L669" s="202"/>
      <c r="M669" s="202"/>
      <c r="N669" s="202"/>
      <c r="O669" s="264"/>
      <c r="P669" s="264"/>
      <c r="Q669" s="264"/>
      <c r="R669" s="264"/>
      <c r="S669" s="264"/>
      <c r="T669" s="264"/>
      <c r="U669" s="264"/>
      <c r="V669" s="264"/>
      <c r="W669" s="264"/>
      <c r="X669" s="264"/>
      <c r="Y669" s="264"/>
      <c r="Z669" s="264"/>
    </row>
    <row r="670" s="133" customFormat="1" ht="27" customHeight="1" outlineLevel="3" spans="1:26">
      <c r="A670" s="262" t="s">
        <v>2466</v>
      </c>
      <c r="B670" s="243" t="s">
        <v>2467</v>
      </c>
      <c r="C670" s="231" t="s">
        <v>2468</v>
      </c>
      <c r="D670" s="186" t="s">
        <v>2469</v>
      </c>
      <c r="E670" s="187" t="s">
        <v>726</v>
      </c>
      <c r="F670" s="263">
        <v>1</v>
      </c>
      <c r="G670" s="186"/>
      <c r="H670" s="189">
        <f t="shared" si="39"/>
        <v>0</v>
      </c>
      <c r="I670" s="208" t="s">
        <v>1820</v>
      </c>
      <c r="J670" s="208" t="s">
        <v>2444</v>
      </c>
      <c r="K670" s="205" t="s">
        <v>95</v>
      </c>
      <c r="L670" s="202"/>
      <c r="M670" s="202"/>
      <c r="N670" s="202"/>
      <c r="O670" s="264"/>
      <c r="P670" s="264"/>
      <c r="Q670" s="264"/>
      <c r="R670" s="264"/>
      <c r="S670" s="264"/>
      <c r="T670" s="264"/>
      <c r="U670" s="264"/>
      <c r="V670" s="264"/>
      <c r="W670" s="264"/>
      <c r="X670" s="264"/>
      <c r="Y670" s="264"/>
      <c r="Z670" s="264"/>
    </row>
    <row r="671" s="133" customFormat="1" ht="27" customHeight="1" outlineLevel="3" spans="1:26">
      <c r="A671" s="262" t="s">
        <v>2470</v>
      </c>
      <c r="B671" s="243" t="s">
        <v>2471</v>
      </c>
      <c r="C671" s="231" t="s">
        <v>2472</v>
      </c>
      <c r="D671" s="186" t="s">
        <v>2473</v>
      </c>
      <c r="E671" s="187" t="s">
        <v>726</v>
      </c>
      <c r="F671" s="263">
        <v>1</v>
      </c>
      <c r="G671" s="186"/>
      <c r="H671" s="189">
        <f t="shared" si="39"/>
        <v>0</v>
      </c>
      <c r="I671" s="208" t="s">
        <v>1820</v>
      </c>
      <c r="J671" s="208" t="s">
        <v>2046</v>
      </c>
      <c r="K671" s="205" t="s">
        <v>95</v>
      </c>
      <c r="L671" s="202"/>
      <c r="M671" s="202"/>
      <c r="N671" s="202"/>
      <c r="O671" s="264"/>
      <c r="P671" s="264"/>
      <c r="Q671" s="264"/>
      <c r="R671" s="264"/>
      <c r="S671" s="264"/>
      <c r="T671" s="264"/>
      <c r="U671" s="264"/>
      <c r="V671" s="264"/>
      <c r="W671" s="264"/>
      <c r="X671" s="264"/>
      <c r="Y671" s="264"/>
      <c r="Z671" s="264"/>
    </row>
    <row r="672" s="133" customFormat="1" ht="27" customHeight="1" outlineLevel="3" spans="1:26">
      <c r="A672" s="262" t="s">
        <v>2474</v>
      </c>
      <c r="B672" s="243" t="s">
        <v>2475</v>
      </c>
      <c r="C672" s="231" t="s">
        <v>2476</v>
      </c>
      <c r="D672" s="186" t="s">
        <v>2477</v>
      </c>
      <c r="E672" s="187" t="s">
        <v>2066</v>
      </c>
      <c r="F672" s="263">
        <v>2</v>
      </c>
      <c r="G672" s="186"/>
      <c r="H672" s="189">
        <f t="shared" si="39"/>
        <v>0</v>
      </c>
      <c r="I672" s="208" t="s">
        <v>2067</v>
      </c>
      <c r="J672" s="208" t="s">
        <v>2068</v>
      </c>
      <c r="K672" s="205" t="s">
        <v>95</v>
      </c>
      <c r="L672" s="202"/>
      <c r="M672" s="202"/>
      <c r="N672" s="202"/>
      <c r="O672" s="264"/>
      <c r="P672" s="264"/>
      <c r="Q672" s="264"/>
      <c r="R672" s="264"/>
      <c r="S672" s="264"/>
      <c r="T672" s="264"/>
      <c r="U672" s="264"/>
      <c r="V672" s="264"/>
      <c r="W672" s="264"/>
      <c r="X672" s="264"/>
      <c r="Y672" s="264"/>
      <c r="Z672" s="264"/>
    </row>
    <row r="673" s="133" customFormat="1" ht="27" customHeight="1" outlineLevel="2" spans="1:26">
      <c r="A673" s="257" t="s">
        <v>2478</v>
      </c>
      <c r="B673" s="243"/>
      <c r="C673" s="231" t="s">
        <v>2479</v>
      </c>
      <c r="D673" s="186"/>
      <c r="E673" s="181"/>
      <c r="F673" s="182"/>
      <c r="G673" s="193"/>
      <c r="H673" s="181">
        <f>SUM(H674:H692)</f>
        <v>0</v>
      </c>
      <c r="I673" s="208"/>
      <c r="J673" s="208"/>
      <c r="K673" s="163"/>
      <c r="L673" s="202"/>
      <c r="M673" s="202"/>
      <c r="N673" s="202"/>
      <c r="O673" s="264"/>
      <c r="P673" s="264"/>
      <c r="Q673" s="264"/>
      <c r="R673" s="264"/>
      <c r="S673" s="264"/>
      <c r="T673" s="264"/>
      <c r="U673" s="264"/>
      <c r="V673" s="264"/>
      <c r="W673" s="264"/>
      <c r="X673" s="264"/>
      <c r="Y673" s="264"/>
      <c r="Z673" s="264"/>
    </row>
    <row r="674" s="133" customFormat="1" ht="27" customHeight="1" outlineLevel="3" spans="1:26">
      <c r="A674" s="262" t="s">
        <v>2480</v>
      </c>
      <c r="B674" s="243" t="s">
        <v>2481</v>
      </c>
      <c r="C674" s="231" t="s">
        <v>2482</v>
      </c>
      <c r="D674" s="186" t="s">
        <v>2483</v>
      </c>
      <c r="E674" s="187" t="s">
        <v>726</v>
      </c>
      <c r="F674" s="263">
        <v>1</v>
      </c>
      <c r="G674" s="186"/>
      <c r="H674" s="189">
        <f t="shared" ref="H674:H692" si="40">ROUND(F674*G674,0)</f>
        <v>0</v>
      </c>
      <c r="I674" s="208" t="s">
        <v>1820</v>
      </c>
      <c r="J674" s="208" t="s">
        <v>1958</v>
      </c>
      <c r="K674" s="205" t="s">
        <v>95</v>
      </c>
      <c r="L674" s="202"/>
      <c r="M674" s="202"/>
      <c r="N674" s="202"/>
      <c r="O674" s="264"/>
      <c r="P674" s="264"/>
      <c r="Q674" s="264"/>
      <c r="R674" s="264"/>
      <c r="S674" s="264"/>
      <c r="T674" s="264"/>
      <c r="U674" s="264"/>
      <c r="V674" s="264"/>
      <c r="W674" s="264"/>
      <c r="X674" s="264"/>
      <c r="Y674" s="264"/>
      <c r="Z674" s="264"/>
    </row>
    <row r="675" s="133" customFormat="1" ht="27" customHeight="1" outlineLevel="3" spans="1:26">
      <c r="A675" s="262" t="s">
        <v>2484</v>
      </c>
      <c r="B675" s="243" t="s">
        <v>2485</v>
      </c>
      <c r="C675" s="231" t="s">
        <v>2083</v>
      </c>
      <c r="D675" s="186" t="s">
        <v>2486</v>
      </c>
      <c r="E675" s="187" t="s">
        <v>502</v>
      </c>
      <c r="F675" s="263">
        <v>44</v>
      </c>
      <c r="G675" s="186"/>
      <c r="H675" s="189">
        <f t="shared" si="40"/>
        <v>0</v>
      </c>
      <c r="I675" s="208" t="s">
        <v>2051</v>
      </c>
      <c r="J675" s="208" t="s">
        <v>2061</v>
      </c>
      <c r="K675" s="205" t="s">
        <v>95</v>
      </c>
      <c r="L675" s="202"/>
      <c r="M675" s="202"/>
      <c r="N675" s="202"/>
      <c r="O675" s="264"/>
      <c r="P675" s="264"/>
      <c r="Q675" s="264"/>
      <c r="R675" s="264"/>
      <c r="S675" s="264"/>
      <c r="T675" s="264"/>
      <c r="U675" s="264"/>
      <c r="V675" s="264"/>
      <c r="W675" s="264"/>
      <c r="X675" s="264"/>
      <c r="Y675" s="264"/>
      <c r="Z675" s="264"/>
    </row>
    <row r="676" s="133" customFormat="1" ht="27" customHeight="1" outlineLevel="3" spans="1:26">
      <c r="A676" s="262" t="s">
        <v>2487</v>
      </c>
      <c r="B676" s="243" t="s">
        <v>2488</v>
      </c>
      <c r="C676" s="231" t="s">
        <v>2489</v>
      </c>
      <c r="D676" s="186" t="s">
        <v>2490</v>
      </c>
      <c r="E676" s="187" t="s">
        <v>1418</v>
      </c>
      <c r="F676" s="263">
        <v>898</v>
      </c>
      <c r="G676" s="186"/>
      <c r="H676" s="189">
        <f t="shared" si="40"/>
        <v>0</v>
      </c>
      <c r="I676" s="205" t="s">
        <v>1419</v>
      </c>
      <c r="J676" s="208" t="s">
        <v>2491</v>
      </c>
      <c r="K676" s="205" t="s">
        <v>95</v>
      </c>
      <c r="L676" s="202"/>
      <c r="M676" s="202"/>
      <c r="N676" s="202"/>
      <c r="O676" s="264"/>
      <c r="P676" s="264"/>
      <c r="Q676" s="264"/>
      <c r="R676" s="264"/>
      <c r="S676" s="264"/>
      <c r="T676" s="264"/>
      <c r="U676" s="264"/>
      <c r="V676" s="264"/>
      <c r="W676" s="264"/>
      <c r="X676" s="264"/>
      <c r="Y676" s="264"/>
      <c r="Z676" s="264"/>
    </row>
    <row r="677" s="133" customFormat="1" ht="27" customHeight="1" outlineLevel="3" spans="1:26">
      <c r="A677" s="262" t="s">
        <v>2492</v>
      </c>
      <c r="B677" s="243" t="s">
        <v>2493</v>
      </c>
      <c r="C677" s="231" t="s">
        <v>2494</v>
      </c>
      <c r="D677" s="186" t="s">
        <v>2495</v>
      </c>
      <c r="E677" s="187" t="s">
        <v>502</v>
      </c>
      <c r="F677" s="263">
        <v>59</v>
      </c>
      <c r="G677" s="186"/>
      <c r="H677" s="189">
        <f t="shared" si="40"/>
        <v>0</v>
      </c>
      <c r="I677" s="208" t="s">
        <v>2051</v>
      </c>
      <c r="J677" s="208" t="s">
        <v>2061</v>
      </c>
      <c r="K677" s="205" t="s">
        <v>95</v>
      </c>
      <c r="L677" s="202"/>
      <c r="M677" s="202"/>
      <c r="N677" s="202"/>
      <c r="O677" s="264"/>
      <c r="P677" s="264"/>
      <c r="Q677" s="264"/>
      <c r="R677" s="264"/>
      <c r="S677" s="264"/>
      <c r="T677" s="264"/>
      <c r="U677" s="264"/>
      <c r="V677" s="264"/>
      <c r="W677" s="264"/>
      <c r="X677" s="264"/>
      <c r="Y677" s="264"/>
      <c r="Z677" s="264"/>
    </row>
    <row r="678" s="133" customFormat="1" ht="27" customHeight="1" outlineLevel="3" spans="1:26">
      <c r="A678" s="262" t="s">
        <v>2496</v>
      </c>
      <c r="B678" s="243" t="s">
        <v>2497</v>
      </c>
      <c r="C678" s="231" t="s">
        <v>2498</v>
      </c>
      <c r="D678" s="186" t="s">
        <v>2499</v>
      </c>
      <c r="E678" s="187" t="s">
        <v>726</v>
      </c>
      <c r="F678" s="263">
        <v>22</v>
      </c>
      <c r="G678" s="186"/>
      <c r="H678" s="189">
        <f t="shared" si="40"/>
        <v>0</v>
      </c>
      <c r="I678" s="208" t="s">
        <v>1820</v>
      </c>
      <c r="J678" s="208" t="s">
        <v>2046</v>
      </c>
      <c r="K678" s="205" t="s">
        <v>95</v>
      </c>
      <c r="L678" s="202"/>
      <c r="M678" s="202"/>
      <c r="N678" s="202"/>
      <c r="O678" s="264"/>
      <c r="P678" s="264"/>
      <c r="Q678" s="264"/>
      <c r="R678" s="264"/>
      <c r="S678" s="264"/>
      <c r="T678" s="264"/>
      <c r="U678" s="264"/>
      <c r="V678" s="264"/>
      <c r="W678" s="264"/>
      <c r="X678" s="264"/>
      <c r="Y678" s="264"/>
      <c r="Z678" s="264"/>
    </row>
    <row r="679" s="133" customFormat="1" ht="27" customHeight="1" outlineLevel="3" spans="1:26">
      <c r="A679" s="262" t="s">
        <v>2500</v>
      </c>
      <c r="B679" s="243" t="s">
        <v>2501</v>
      </c>
      <c r="C679" s="231" t="s">
        <v>2502</v>
      </c>
      <c r="D679" s="186" t="s">
        <v>2503</v>
      </c>
      <c r="E679" s="187" t="s">
        <v>2066</v>
      </c>
      <c r="F679" s="263">
        <v>22</v>
      </c>
      <c r="G679" s="186"/>
      <c r="H679" s="189">
        <f t="shared" si="40"/>
        <v>0</v>
      </c>
      <c r="I679" s="208" t="s">
        <v>2067</v>
      </c>
      <c r="J679" s="208" t="s">
        <v>2068</v>
      </c>
      <c r="K679" s="205" t="s">
        <v>95</v>
      </c>
      <c r="L679" s="202"/>
      <c r="M679" s="202"/>
      <c r="N679" s="202"/>
      <c r="O679" s="264"/>
      <c r="P679" s="264"/>
      <c r="Q679" s="264"/>
      <c r="R679" s="264"/>
      <c r="S679" s="264"/>
      <c r="T679" s="264"/>
      <c r="U679" s="264"/>
      <c r="V679" s="264"/>
      <c r="W679" s="264"/>
      <c r="X679" s="264"/>
      <c r="Y679" s="264"/>
      <c r="Z679" s="264"/>
    </row>
    <row r="680" s="133" customFormat="1" ht="27" customHeight="1" outlineLevel="3" spans="1:26">
      <c r="A680" s="262" t="s">
        <v>2504</v>
      </c>
      <c r="B680" s="243" t="s">
        <v>2505</v>
      </c>
      <c r="C680" s="231" t="s">
        <v>2506</v>
      </c>
      <c r="D680" s="186" t="s">
        <v>2507</v>
      </c>
      <c r="E680" s="187" t="s">
        <v>2066</v>
      </c>
      <c r="F680" s="263">
        <v>20</v>
      </c>
      <c r="G680" s="186"/>
      <c r="H680" s="189">
        <f t="shared" si="40"/>
        <v>0</v>
      </c>
      <c r="I680" s="208" t="s">
        <v>2067</v>
      </c>
      <c r="J680" s="208" t="s">
        <v>2068</v>
      </c>
      <c r="K680" s="205" t="s">
        <v>95</v>
      </c>
      <c r="L680" s="202"/>
      <c r="M680" s="202"/>
      <c r="N680" s="202"/>
      <c r="O680" s="264"/>
      <c r="P680" s="264"/>
      <c r="Q680" s="264"/>
      <c r="R680" s="264"/>
      <c r="S680" s="264"/>
      <c r="T680" s="264"/>
      <c r="U680" s="264"/>
      <c r="V680" s="264"/>
      <c r="W680" s="264"/>
      <c r="X680" s="264"/>
      <c r="Y680" s="264"/>
      <c r="Z680" s="264"/>
    </row>
    <row r="681" s="133" customFormat="1" ht="27" customHeight="1" outlineLevel="3" spans="1:26">
      <c r="A681" s="262" t="s">
        <v>2508</v>
      </c>
      <c r="B681" s="243" t="s">
        <v>2509</v>
      </c>
      <c r="C681" s="231" t="s">
        <v>2035</v>
      </c>
      <c r="D681" s="186" t="s">
        <v>2036</v>
      </c>
      <c r="E681" s="187" t="s">
        <v>336</v>
      </c>
      <c r="F681" s="263">
        <v>1476.18</v>
      </c>
      <c r="G681" s="186"/>
      <c r="H681" s="189">
        <f t="shared" si="40"/>
        <v>0</v>
      </c>
      <c r="I681" s="205" t="s">
        <v>1094</v>
      </c>
      <c r="J681" s="208" t="s">
        <v>2037</v>
      </c>
      <c r="K681" s="205" t="s">
        <v>95</v>
      </c>
      <c r="L681" s="202"/>
      <c r="M681" s="202"/>
      <c r="N681" s="202"/>
      <c r="O681" s="264"/>
      <c r="P681" s="264"/>
      <c r="Q681" s="264"/>
      <c r="R681" s="264"/>
      <c r="S681" s="264"/>
      <c r="T681" s="264"/>
      <c r="U681" s="264"/>
      <c r="V681" s="264"/>
      <c r="W681" s="264"/>
      <c r="X681" s="264"/>
      <c r="Y681" s="264"/>
      <c r="Z681" s="264"/>
    </row>
    <row r="682" s="133" customFormat="1" ht="27" customHeight="1" outlineLevel="3" spans="1:26">
      <c r="A682" s="262" t="s">
        <v>2510</v>
      </c>
      <c r="B682" s="243" t="s">
        <v>2511</v>
      </c>
      <c r="C682" s="231" t="s">
        <v>2154</v>
      </c>
      <c r="D682" s="186" t="s">
        <v>2155</v>
      </c>
      <c r="E682" s="187" t="s">
        <v>336</v>
      </c>
      <c r="F682" s="263">
        <v>4803.49</v>
      </c>
      <c r="G682" s="186"/>
      <c r="H682" s="189">
        <f t="shared" si="40"/>
        <v>0</v>
      </c>
      <c r="I682" s="205" t="s">
        <v>1094</v>
      </c>
      <c r="J682" s="208" t="s">
        <v>1992</v>
      </c>
      <c r="K682" s="205" t="s">
        <v>95</v>
      </c>
      <c r="L682" s="202"/>
      <c r="M682" s="202"/>
      <c r="N682" s="202"/>
      <c r="O682" s="264"/>
      <c r="P682" s="264"/>
      <c r="Q682" s="264"/>
      <c r="R682" s="264"/>
      <c r="S682" s="264"/>
      <c r="T682" s="264"/>
      <c r="U682" s="264"/>
      <c r="V682" s="264"/>
      <c r="W682" s="264"/>
      <c r="X682" s="264"/>
      <c r="Y682" s="264"/>
      <c r="Z682" s="264"/>
    </row>
    <row r="683" s="133" customFormat="1" ht="27" customHeight="1" outlineLevel="3" spans="1:26">
      <c r="A683" s="262" t="s">
        <v>2512</v>
      </c>
      <c r="B683" s="243" t="s">
        <v>2513</v>
      </c>
      <c r="C683" s="231" t="s">
        <v>2514</v>
      </c>
      <c r="D683" s="186" t="s">
        <v>2515</v>
      </c>
      <c r="E683" s="187" t="s">
        <v>726</v>
      </c>
      <c r="F683" s="263">
        <v>2</v>
      </c>
      <c r="G683" s="186"/>
      <c r="H683" s="189">
        <f t="shared" si="40"/>
        <v>0</v>
      </c>
      <c r="I683" s="208" t="s">
        <v>1820</v>
      </c>
      <c r="J683" s="208" t="s">
        <v>2046</v>
      </c>
      <c r="K683" s="205" t="s">
        <v>95</v>
      </c>
      <c r="L683" s="202"/>
      <c r="M683" s="202"/>
      <c r="N683" s="202"/>
      <c r="O683" s="264"/>
      <c r="P683" s="264"/>
      <c r="Q683" s="264"/>
      <c r="R683" s="264"/>
      <c r="S683" s="264"/>
      <c r="T683" s="264"/>
      <c r="U683" s="264"/>
      <c r="V683" s="264"/>
      <c r="W683" s="264"/>
      <c r="X683" s="264"/>
      <c r="Y683" s="264"/>
      <c r="Z683" s="264"/>
    </row>
    <row r="684" s="133" customFormat="1" ht="27" customHeight="1" outlineLevel="3" spans="1:26">
      <c r="A684" s="262" t="s">
        <v>2516</v>
      </c>
      <c r="B684" s="243" t="s">
        <v>2517</v>
      </c>
      <c r="C684" s="231" t="s">
        <v>2079</v>
      </c>
      <c r="D684" s="186" t="s">
        <v>2518</v>
      </c>
      <c r="E684" s="187" t="s">
        <v>726</v>
      </c>
      <c r="F684" s="263">
        <v>2</v>
      </c>
      <c r="G684" s="186"/>
      <c r="H684" s="189">
        <f t="shared" si="40"/>
        <v>0</v>
      </c>
      <c r="I684" s="208" t="s">
        <v>1820</v>
      </c>
      <c r="J684" s="208" t="s">
        <v>2046</v>
      </c>
      <c r="K684" s="205" t="s">
        <v>95</v>
      </c>
      <c r="L684" s="202"/>
      <c r="M684" s="202"/>
      <c r="N684" s="202"/>
      <c r="O684" s="264"/>
      <c r="P684" s="264"/>
      <c r="Q684" s="264"/>
      <c r="R684" s="264"/>
      <c r="S684" s="264"/>
      <c r="T684" s="264"/>
      <c r="U684" s="264"/>
      <c r="V684" s="264"/>
      <c r="W684" s="264"/>
      <c r="X684" s="264"/>
      <c r="Y684" s="264"/>
      <c r="Z684" s="264"/>
    </row>
    <row r="685" s="133" customFormat="1" ht="27" customHeight="1" outlineLevel="3" spans="1:26">
      <c r="A685" s="262" t="s">
        <v>2519</v>
      </c>
      <c r="B685" s="243" t="s">
        <v>2520</v>
      </c>
      <c r="C685" s="231" t="s">
        <v>2521</v>
      </c>
      <c r="D685" s="186" t="s">
        <v>2522</v>
      </c>
      <c r="E685" s="187" t="s">
        <v>726</v>
      </c>
      <c r="F685" s="263">
        <v>6</v>
      </c>
      <c r="G685" s="186"/>
      <c r="H685" s="189">
        <f t="shared" si="40"/>
        <v>0</v>
      </c>
      <c r="I685" s="208" t="s">
        <v>1820</v>
      </c>
      <c r="J685" s="208" t="s">
        <v>2046</v>
      </c>
      <c r="K685" s="205" t="s">
        <v>95</v>
      </c>
      <c r="L685" s="202"/>
      <c r="M685" s="202"/>
      <c r="N685" s="202"/>
      <c r="O685" s="264"/>
      <c r="P685" s="264"/>
      <c r="Q685" s="264"/>
      <c r="R685" s="264"/>
      <c r="S685" s="264"/>
      <c r="T685" s="264"/>
      <c r="U685" s="264"/>
      <c r="V685" s="264"/>
      <c r="W685" s="264"/>
      <c r="X685" s="264"/>
      <c r="Y685" s="264"/>
      <c r="Z685" s="264"/>
    </row>
    <row r="686" s="133" customFormat="1" ht="27" customHeight="1" outlineLevel="3" spans="1:26">
      <c r="A686" s="262" t="s">
        <v>2523</v>
      </c>
      <c r="B686" s="243" t="s">
        <v>2524</v>
      </c>
      <c r="C686" s="231" t="s">
        <v>2091</v>
      </c>
      <c r="D686" s="186" t="s">
        <v>2092</v>
      </c>
      <c r="E686" s="187" t="s">
        <v>726</v>
      </c>
      <c r="F686" s="263">
        <v>2</v>
      </c>
      <c r="G686" s="186"/>
      <c r="H686" s="189">
        <f t="shared" si="40"/>
        <v>0</v>
      </c>
      <c r="I686" s="208" t="s">
        <v>1820</v>
      </c>
      <c r="J686" s="208" t="s">
        <v>1958</v>
      </c>
      <c r="K686" s="205" t="s">
        <v>95</v>
      </c>
      <c r="L686" s="202"/>
      <c r="M686" s="202"/>
      <c r="N686" s="202"/>
      <c r="O686" s="264"/>
      <c r="P686" s="264"/>
      <c r="Q686" s="264"/>
      <c r="R686" s="264"/>
      <c r="S686" s="264"/>
      <c r="T686" s="264"/>
      <c r="U686" s="264"/>
      <c r="V686" s="264"/>
      <c r="W686" s="264"/>
      <c r="X686" s="264"/>
      <c r="Y686" s="264"/>
      <c r="Z686" s="264"/>
    </row>
    <row r="687" s="133" customFormat="1" ht="27" customHeight="1" outlineLevel="3" spans="1:26">
      <c r="A687" s="262" t="s">
        <v>2525</v>
      </c>
      <c r="B687" s="243" t="s">
        <v>2526</v>
      </c>
      <c r="C687" s="231" t="s">
        <v>2095</v>
      </c>
      <c r="D687" s="186" t="s">
        <v>2096</v>
      </c>
      <c r="E687" s="187" t="s">
        <v>726</v>
      </c>
      <c r="F687" s="263">
        <v>2</v>
      </c>
      <c r="G687" s="186"/>
      <c r="H687" s="189">
        <f t="shared" si="40"/>
        <v>0</v>
      </c>
      <c r="I687" s="208" t="s">
        <v>1820</v>
      </c>
      <c r="J687" s="208" t="s">
        <v>2097</v>
      </c>
      <c r="K687" s="205" t="s">
        <v>95</v>
      </c>
      <c r="L687" s="202"/>
      <c r="M687" s="202"/>
      <c r="N687" s="202"/>
      <c r="O687" s="264"/>
      <c r="P687" s="264"/>
      <c r="Q687" s="264"/>
      <c r="R687" s="264"/>
      <c r="S687" s="264"/>
      <c r="T687" s="264"/>
      <c r="U687" s="264"/>
      <c r="V687" s="264"/>
      <c r="W687" s="264"/>
      <c r="X687" s="264"/>
      <c r="Y687" s="264"/>
      <c r="Z687" s="264"/>
    </row>
    <row r="688" s="133" customFormat="1" ht="27" customHeight="1" outlineLevel="3" spans="1:26">
      <c r="A688" s="262" t="s">
        <v>2527</v>
      </c>
      <c r="B688" s="243" t="s">
        <v>2528</v>
      </c>
      <c r="C688" s="231" t="s">
        <v>2529</v>
      </c>
      <c r="D688" s="186" t="s">
        <v>2530</v>
      </c>
      <c r="E688" s="187" t="s">
        <v>502</v>
      </c>
      <c r="F688" s="263">
        <v>2</v>
      </c>
      <c r="G688" s="186"/>
      <c r="H688" s="189">
        <f t="shared" si="40"/>
        <v>0</v>
      </c>
      <c r="I688" s="208" t="s">
        <v>2051</v>
      </c>
      <c r="J688" s="208" t="s">
        <v>2056</v>
      </c>
      <c r="K688" s="205" t="s">
        <v>95</v>
      </c>
      <c r="L688" s="202"/>
      <c r="M688" s="202"/>
      <c r="N688" s="202"/>
      <c r="O688" s="264"/>
      <c r="P688" s="264"/>
      <c r="Q688" s="264"/>
      <c r="R688" s="264"/>
      <c r="S688" s="264"/>
      <c r="T688" s="264"/>
      <c r="U688" s="264"/>
      <c r="V688" s="264"/>
      <c r="W688" s="264"/>
      <c r="X688" s="264"/>
      <c r="Y688" s="264"/>
      <c r="Z688" s="264"/>
    </row>
    <row r="689" s="133" customFormat="1" ht="27" customHeight="1" outlineLevel="3" spans="1:26">
      <c r="A689" s="262" t="s">
        <v>2531</v>
      </c>
      <c r="B689" s="243" t="s">
        <v>2532</v>
      </c>
      <c r="C689" s="231" t="s">
        <v>2533</v>
      </c>
      <c r="D689" s="186" t="s">
        <v>2534</v>
      </c>
      <c r="E689" s="187" t="s">
        <v>2066</v>
      </c>
      <c r="F689" s="263">
        <v>2</v>
      </c>
      <c r="G689" s="186"/>
      <c r="H689" s="189">
        <f t="shared" si="40"/>
        <v>0</v>
      </c>
      <c r="I689" s="208" t="s">
        <v>2067</v>
      </c>
      <c r="J689" s="208" t="s">
        <v>2068</v>
      </c>
      <c r="K689" s="205" t="s">
        <v>95</v>
      </c>
      <c r="L689" s="202"/>
      <c r="M689" s="202"/>
      <c r="N689" s="202"/>
      <c r="O689" s="264"/>
      <c r="P689" s="264"/>
      <c r="Q689" s="264"/>
      <c r="R689" s="264"/>
      <c r="S689" s="264"/>
      <c r="T689" s="264"/>
      <c r="U689" s="264"/>
      <c r="V689" s="264"/>
      <c r="W689" s="264"/>
      <c r="X689" s="264"/>
      <c r="Y689" s="264"/>
      <c r="Z689" s="264"/>
    </row>
    <row r="690" s="133" customFormat="1" ht="27" customHeight="1" outlineLevel="3" spans="1:26">
      <c r="A690" s="262" t="s">
        <v>2535</v>
      </c>
      <c r="B690" s="185" t="s">
        <v>2536</v>
      </c>
      <c r="C690" s="231" t="s">
        <v>2537</v>
      </c>
      <c r="D690" s="186" t="s">
        <v>2538</v>
      </c>
      <c r="E690" s="187" t="s">
        <v>726</v>
      </c>
      <c r="F690" s="263">
        <v>1</v>
      </c>
      <c r="G690" s="186"/>
      <c r="H690" s="189">
        <f t="shared" si="40"/>
        <v>0</v>
      </c>
      <c r="I690" s="208" t="s">
        <v>1820</v>
      </c>
      <c r="J690" s="208" t="s">
        <v>1958</v>
      </c>
      <c r="K690" s="205" t="s">
        <v>95</v>
      </c>
      <c r="L690" s="202"/>
      <c r="M690" s="202"/>
      <c r="N690" s="202"/>
      <c r="O690" s="264"/>
      <c r="P690" s="264"/>
      <c r="Q690" s="264"/>
      <c r="R690" s="264"/>
      <c r="S690" s="264"/>
      <c r="T690" s="264"/>
      <c r="U690" s="264"/>
      <c r="V690" s="264"/>
      <c r="W690" s="264"/>
      <c r="X690" s="264"/>
      <c r="Y690" s="264"/>
      <c r="Z690" s="264"/>
    </row>
    <row r="691" s="133" customFormat="1" ht="27" customHeight="1" outlineLevel="3" spans="1:26">
      <c r="A691" s="262" t="s">
        <v>2539</v>
      </c>
      <c r="B691" s="185" t="s">
        <v>2540</v>
      </c>
      <c r="C691" s="231" t="s">
        <v>2541</v>
      </c>
      <c r="D691" s="186" t="s">
        <v>2542</v>
      </c>
      <c r="E691" s="187" t="s">
        <v>726</v>
      </c>
      <c r="F691" s="263">
        <v>8</v>
      </c>
      <c r="G691" s="186"/>
      <c r="H691" s="189">
        <f t="shared" si="40"/>
        <v>0</v>
      </c>
      <c r="I691" s="208" t="s">
        <v>1820</v>
      </c>
      <c r="J691" s="208" t="s">
        <v>2543</v>
      </c>
      <c r="K691" s="205" t="s">
        <v>95</v>
      </c>
      <c r="L691" s="202"/>
      <c r="M691" s="202"/>
      <c r="N691" s="202"/>
      <c r="O691" s="264"/>
      <c r="P691" s="264"/>
      <c r="Q691" s="264"/>
      <c r="R691" s="264"/>
      <c r="S691" s="264"/>
      <c r="T691" s="264"/>
      <c r="U691" s="264"/>
      <c r="V691" s="264"/>
      <c r="W691" s="264"/>
      <c r="X691" s="264"/>
      <c r="Y691" s="264"/>
      <c r="Z691" s="264"/>
    </row>
    <row r="692" s="133" customFormat="1" ht="27" customHeight="1" outlineLevel="3" spans="1:26">
      <c r="A692" s="262" t="s">
        <v>2544</v>
      </c>
      <c r="B692" s="243" t="s">
        <v>2545</v>
      </c>
      <c r="C692" s="231" t="s">
        <v>2546</v>
      </c>
      <c r="D692" s="186" t="s">
        <v>2547</v>
      </c>
      <c r="E692" s="187" t="s">
        <v>1404</v>
      </c>
      <c r="F692" s="263">
        <v>1</v>
      </c>
      <c r="G692" s="186"/>
      <c r="H692" s="189">
        <f t="shared" si="40"/>
        <v>0</v>
      </c>
      <c r="I692" s="208" t="s">
        <v>2548</v>
      </c>
      <c r="J692" s="208" t="s">
        <v>2133</v>
      </c>
      <c r="K692" s="205" t="s">
        <v>95</v>
      </c>
      <c r="L692" s="202"/>
      <c r="M692" s="202"/>
      <c r="N692" s="202"/>
      <c r="O692" s="264"/>
      <c r="P692" s="264"/>
      <c r="Q692" s="264"/>
      <c r="R692" s="264"/>
      <c r="S692" s="264"/>
      <c r="T692" s="264"/>
      <c r="U692" s="264"/>
      <c r="V692" s="264"/>
      <c r="W692" s="264"/>
      <c r="X692" s="264"/>
      <c r="Y692" s="264"/>
      <c r="Z692" s="264"/>
    </row>
    <row r="693" s="133" customFormat="1" ht="27" customHeight="1" outlineLevel="2" spans="1:26">
      <c r="A693" s="257" t="s">
        <v>2549</v>
      </c>
      <c r="B693" s="243"/>
      <c r="C693" s="231" t="s">
        <v>2550</v>
      </c>
      <c r="D693" s="186"/>
      <c r="E693" s="181"/>
      <c r="F693" s="182"/>
      <c r="G693" s="193"/>
      <c r="H693" s="181">
        <f>SUM(H694:H698)</f>
        <v>0</v>
      </c>
      <c r="I693" s="208"/>
      <c r="J693" s="208"/>
      <c r="K693" s="163"/>
      <c r="L693" s="202"/>
      <c r="M693" s="202"/>
      <c r="N693" s="202"/>
      <c r="O693" s="264"/>
      <c r="P693" s="264"/>
      <c r="Q693" s="264"/>
      <c r="R693" s="264"/>
      <c r="S693" s="264"/>
      <c r="T693" s="264"/>
      <c r="U693" s="264"/>
      <c r="V693" s="264"/>
      <c r="W693" s="264"/>
      <c r="X693" s="264"/>
      <c r="Y693" s="264"/>
      <c r="Z693" s="264"/>
    </row>
    <row r="694" s="133" customFormat="1" ht="27" customHeight="1" outlineLevel="3" spans="1:26">
      <c r="A694" s="262" t="s">
        <v>2551</v>
      </c>
      <c r="B694" s="243" t="s">
        <v>2552</v>
      </c>
      <c r="C694" s="231" t="s">
        <v>2553</v>
      </c>
      <c r="D694" s="186" t="s">
        <v>2554</v>
      </c>
      <c r="E694" s="187" t="s">
        <v>726</v>
      </c>
      <c r="F694" s="263">
        <v>1</v>
      </c>
      <c r="G694" s="186"/>
      <c r="H694" s="189">
        <f t="shared" ref="H694:H698" si="41">ROUND(F694*G694,0)</f>
        <v>0</v>
      </c>
      <c r="I694" s="208" t="s">
        <v>1820</v>
      </c>
      <c r="J694" s="208" t="s">
        <v>728</v>
      </c>
      <c r="K694" s="205" t="s">
        <v>95</v>
      </c>
      <c r="L694" s="202"/>
      <c r="M694" s="202"/>
      <c r="N694" s="202"/>
      <c r="O694" s="264"/>
      <c r="P694" s="264"/>
      <c r="Q694" s="264"/>
      <c r="R694" s="264"/>
      <c r="S694" s="264"/>
      <c r="T694" s="264"/>
      <c r="U694" s="264"/>
      <c r="V694" s="264"/>
      <c r="W694" s="264"/>
      <c r="X694" s="264"/>
      <c r="Y694" s="264"/>
      <c r="Z694" s="264"/>
    </row>
    <row r="695" s="133" customFormat="1" ht="27" customHeight="1" outlineLevel="3" spans="1:26">
      <c r="A695" s="262" t="s">
        <v>2555</v>
      </c>
      <c r="B695" s="243" t="s">
        <v>2556</v>
      </c>
      <c r="C695" s="231" t="s">
        <v>2557</v>
      </c>
      <c r="D695" s="186" t="s">
        <v>2558</v>
      </c>
      <c r="E695" s="187" t="s">
        <v>726</v>
      </c>
      <c r="F695" s="263">
        <v>1</v>
      </c>
      <c r="G695" s="186"/>
      <c r="H695" s="189">
        <f t="shared" si="41"/>
        <v>0</v>
      </c>
      <c r="I695" s="208" t="s">
        <v>1820</v>
      </c>
      <c r="J695" s="208" t="s">
        <v>728</v>
      </c>
      <c r="K695" s="205" t="s">
        <v>95</v>
      </c>
      <c r="L695" s="202"/>
      <c r="M695" s="202"/>
      <c r="N695" s="202"/>
      <c r="O695" s="264"/>
      <c r="P695" s="264"/>
      <c r="Q695" s="264"/>
      <c r="R695" s="264"/>
      <c r="S695" s="264"/>
      <c r="T695" s="264"/>
      <c r="U695" s="264"/>
      <c r="V695" s="264"/>
      <c r="W695" s="264"/>
      <c r="X695" s="264"/>
      <c r="Y695" s="264"/>
      <c r="Z695" s="264"/>
    </row>
    <row r="696" s="133" customFormat="1" ht="27" customHeight="1" outlineLevel="3" spans="1:26">
      <c r="A696" s="262" t="s">
        <v>2559</v>
      </c>
      <c r="B696" s="243" t="s">
        <v>2560</v>
      </c>
      <c r="C696" s="231" t="s">
        <v>2561</v>
      </c>
      <c r="D696" s="186" t="s">
        <v>2562</v>
      </c>
      <c r="E696" s="187" t="s">
        <v>726</v>
      </c>
      <c r="F696" s="263">
        <v>1</v>
      </c>
      <c r="G696" s="186"/>
      <c r="H696" s="189">
        <f t="shared" si="41"/>
        <v>0</v>
      </c>
      <c r="I696" s="208" t="s">
        <v>1820</v>
      </c>
      <c r="J696" s="208" t="s">
        <v>728</v>
      </c>
      <c r="K696" s="205" t="s">
        <v>95</v>
      </c>
      <c r="L696" s="202"/>
      <c r="M696" s="202"/>
      <c r="N696" s="202"/>
      <c r="O696" s="264"/>
      <c r="P696" s="264"/>
      <c r="Q696" s="264"/>
      <c r="R696" s="264"/>
      <c r="S696" s="264"/>
      <c r="T696" s="264"/>
      <c r="U696" s="264"/>
      <c r="V696" s="264"/>
      <c r="W696" s="264"/>
      <c r="X696" s="264"/>
      <c r="Y696" s="264"/>
      <c r="Z696" s="264"/>
    </row>
    <row r="697" s="133" customFormat="1" ht="27" customHeight="1" outlineLevel="3" spans="1:26">
      <c r="A697" s="262" t="s">
        <v>2563</v>
      </c>
      <c r="B697" s="243" t="s">
        <v>2564</v>
      </c>
      <c r="C697" s="231" t="s">
        <v>2565</v>
      </c>
      <c r="D697" s="186" t="s">
        <v>2566</v>
      </c>
      <c r="E697" s="187" t="s">
        <v>726</v>
      </c>
      <c r="F697" s="263">
        <v>2</v>
      </c>
      <c r="G697" s="186"/>
      <c r="H697" s="189">
        <f t="shared" si="41"/>
        <v>0</v>
      </c>
      <c r="I697" s="208" t="s">
        <v>1820</v>
      </c>
      <c r="J697" s="208" t="s">
        <v>728</v>
      </c>
      <c r="K697" s="205" t="s">
        <v>95</v>
      </c>
      <c r="L697" s="202"/>
      <c r="M697" s="202"/>
      <c r="N697" s="202"/>
      <c r="O697" s="264"/>
      <c r="P697" s="264"/>
      <c r="Q697" s="264"/>
      <c r="R697" s="264"/>
      <c r="S697" s="264"/>
      <c r="T697" s="264"/>
      <c r="U697" s="264"/>
      <c r="V697" s="264"/>
      <c r="W697" s="264"/>
      <c r="X697" s="264"/>
      <c r="Y697" s="264"/>
      <c r="Z697" s="264"/>
    </row>
    <row r="698" s="133" customFormat="1" ht="27" customHeight="1" outlineLevel="3" spans="1:26">
      <c r="A698" s="262" t="s">
        <v>2567</v>
      </c>
      <c r="B698" s="243" t="s">
        <v>2568</v>
      </c>
      <c r="C698" s="231" t="s">
        <v>2569</v>
      </c>
      <c r="D698" s="186" t="s">
        <v>2570</v>
      </c>
      <c r="E698" s="187" t="s">
        <v>726</v>
      </c>
      <c r="F698" s="263">
        <v>2</v>
      </c>
      <c r="G698" s="186"/>
      <c r="H698" s="189">
        <f t="shared" si="41"/>
        <v>0</v>
      </c>
      <c r="I698" s="208" t="s">
        <v>1820</v>
      </c>
      <c r="J698" s="208" t="s">
        <v>2571</v>
      </c>
      <c r="K698" s="205" t="s">
        <v>95</v>
      </c>
      <c r="L698" s="202"/>
      <c r="M698" s="202"/>
      <c r="N698" s="202"/>
      <c r="O698" s="264"/>
      <c r="P698" s="264"/>
      <c r="Q698" s="264"/>
      <c r="R698" s="264"/>
      <c r="S698" s="264"/>
      <c r="T698" s="264"/>
      <c r="U698" s="264"/>
      <c r="V698" s="264"/>
      <c r="W698" s="264"/>
      <c r="X698" s="264"/>
      <c r="Y698" s="264"/>
      <c r="Z698" s="264"/>
    </row>
    <row r="699" s="133" customFormat="1" ht="27" customHeight="1" outlineLevel="1" spans="1:26">
      <c r="A699" s="233">
        <v>2.3</v>
      </c>
      <c r="B699" s="234"/>
      <c r="C699" s="267" t="s">
        <v>22</v>
      </c>
      <c r="D699" s="164"/>
      <c r="E699" s="165"/>
      <c r="F699" s="268"/>
      <c r="G699" s="261"/>
      <c r="H699" s="168">
        <f>H700+H836</f>
        <v>0</v>
      </c>
      <c r="I699" s="200"/>
      <c r="J699" s="200"/>
      <c r="K699" s="205"/>
      <c r="L699" s="202"/>
      <c r="M699" s="202"/>
      <c r="N699" s="202"/>
      <c r="O699" s="202"/>
      <c r="P699" s="202"/>
      <c r="Q699" s="202"/>
      <c r="R699" s="202"/>
      <c r="S699" s="202"/>
      <c r="T699" s="202"/>
      <c r="U699" s="202"/>
      <c r="V699" s="202"/>
      <c r="W699" s="202"/>
      <c r="X699" s="202"/>
      <c r="Y699" s="202"/>
      <c r="Z699" s="202"/>
    </row>
    <row r="700" s="132" customFormat="1" ht="27" customHeight="1" outlineLevel="2" spans="1:26">
      <c r="A700" s="233" t="s">
        <v>2572</v>
      </c>
      <c r="B700" s="269"/>
      <c r="C700" s="270" t="s">
        <v>2573</v>
      </c>
      <c r="D700" s="271"/>
      <c r="E700" s="271"/>
      <c r="F700" s="272"/>
      <c r="G700" s="208"/>
      <c r="H700" s="181">
        <f>H701+H744+H787+H796+H817+H830+H834</f>
        <v>0</v>
      </c>
      <c r="I700" s="204"/>
      <c r="J700" s="204"/>
      <c r="K700" s="205"/>
      <c r="L700" s="201"/>
      <c r="M700" s="201"/>
      <c r="N700" s="201"/>
      <c r="O700" s="201"/>
      <c r="P700" s="201"/>
      <c r="Q700" s="201"/>
      <c r="R700" s="201"/>
      <c r="S700" s="201"/>
      <c r="T700" s="201"/>
      <c r="U700" s="201"/>
      <c r="V700" s="201"/>
      <c r="W700" s="201"/>
      <c r="X700" s="201"/>
      <c r="Y700" s="201"/>
      <c r="Z700" s="201"/>
    </row>
    <row r="701" s="132" customFormat="1" ht="13" outlineLevel="3" spans="1:26">
      <c r="A701" s="187" t="s">
        <v>2574</v>
      </c>
      <c r="B701" s="273"/>
      <c r="C701" s="186" t="s">
        <v>2575</v>
      </c>
      <c r="D701" s="186"/>
      <c r="E701" s="186"/>
      <c r="F701" s="188"/>
      <c r="G701" s="186"/>
      <c r="H701" s="186">
        <f>SUM(H702:H743)</f>
        <v>0</v>
      </c>
      <c r="I701" s="205"/>
      <c r="J701" s="205"/>
      <c r="K701" s="205"/>
      <c r="L701" s="201"/>
      <c r="M701" s="201"/>
      <c r="N701" s="201"/>
      <c r="O701" s="201"/>
      <c r="P701" s="201"/>
      <c r="Q701" s="201"/>
      <c r="R701" s="201"/>
      <c r="S701" s="201"/>
      <c r="T701" s="201"/>
      <c r="U701" s="201"/>
      <c r="V701" s="201"/>
      <c r="W701" s="201"/>
      <c r="X701" s="201"/>
      <c r="Y701" s="201"/>
      <c r="Z701" s="201"/>
    </row>
    <row r="702" s="132" customFormat="1" ht="156" outlineLevel="3" spans="1:26">
      <c r="A702" s="187" t="s">
        <v>2576</v>
      </c>
      <c r="B702" s="243" t="s">
        <v>2577</v>
      </c>
      <c r="C702" s="186" t="s">
        <v>2578</v>
      </c>
      <c r="D702" s="186" t="s">
        <v>2579</v>
      </c>
      <c r="E702" s="186" t="s">
        <v>726</v>
      </c>
      <c r="F702" s="188">
        <v>3</v>
      </c>
      <c r="G702" s="186"/>
      <c r="H702" s="189">
        <f t="shared" ref="H702:H743" si="42">ROUND(F702*G702,0)</f>
        <v>0</v>
      </c>
      <c r="I702" s="205" t="s">
        <v>727</v>
      </c>
      <c r="J702" s="205" t="s">
        <v>2580</v>
      </c>
      <c r="K702" s="205" t="s">
        <v>95</v>
      </c>
      <c r="L702" s="201"/>
      <c r="M702" s="201"/>
      <c r="N702" s="201"/>
      <c r="O702" s="201"/>
      <c r="P702" s="201"/>
      <c r="Q702" s="201"/>
      <c r="R702" s="201"/>
      <c r="S702" s="201"/>
      <c r="T702" s="201"/>
      <c r="U702" s="201"/>
      <c r="V702" s="201"/>
      <c r="W702" s="201"/>
      <c r="X702" s="201"/>
      <c r="Y702" s="201"/>
      <c r="Z702" s="201"/>
    </row>
    <row r="703" s="132" customFormat="1" ht="182" outlineLevel="3" spans="1:26">
      <c r="A703" s="187" t="s">
        <v>2581</v>
      </c>
      <c r="B703" s="243" t="s">
        <v>2582</v>
      </c>
      <c r="C703" s="186" t="s">
        <v>2583</v>
      </c>
      <c r="D703" s="186" t="s">
        <v>2584</v>
      </c>
      <c r="E703" s="186" t="s">
        <v>726</v>
      </c>
      <c r="F703" s="188">
        <v>10</v>
      </c>
      <c r="G703" s="186"/>
      <c r="H703" s="189">
        <f t="shared" si="42"/>
        <v>0</v>
      </c>
      <c r="I703" s="205" t="s">
        <v>727</v>
      </c>
      <c r="J703" s="205" t="s">
        <v>2580</v>
      </c>
      <c r="K703" s="205" t="s">
        <v>95</v>
      </c>
      <c r="L703" s="201"/>
      <c r="M703" s="201"/>
      <c r="N703" s="201"/>
      <c r="O703" s="201"/>
      <c r="P703" s="201"/>
      <c r="Q703" s="201"/>
      <c r="R703" s="201"/>
      <c r="S703" s="201"/>
      <c r="T703" s="201"/>
      <c r="U703" s="201"/>
      <c r="V703" s="201"/>
      <c r="W703" s="201"/>
      <c r="X703" s="201"/>
      <c r="Y703" s="201"/>
      <c r="Z703" s="201"/>
    </row>
    <row r="704" s="132" customFormat="1" ht="143" outlineLevel="3" spans="1:26">
      <c r="A704" s="187" t="s">
        <v>2585</v>
      </c>
      <c r="B704" s="243" t="s">
        <v>2586</v>
      </c>
      <c r="C704" s="186" t="s">
        <v>2587</v>
      </c>
      <c r="D704" s="186" t="s">
        <v>2588</v>
      </c>
      <c r="E704" s="186" t="s">
        <v>726</v>
      </c>
      <c r="F704" s="188">
        <v>2</v>
      </c>
      <c r="G704" s="186"/>
      <c r="H704" s="189">
        <f t="shared" si="42"/>
        <v>0</v>
      </c>
      <c r="I704" s="205" t="s">
        <v>727</v>
      </c>
      <c r="J704" s="205" t="s">
        <v>2580</v>
      </c>
      <c r="K704" s="205" t="s">
        <v>95</v>
      </c>
      <c r="L704" s="201"/>
      <c r="M704" s="201"/>
      <c r="N704" s="201"/>
      <c r="O704" s="201"/>
      <c r="P704" s="201"/>
      <c r="Q704" s="201"/>
      <c r="R704" s="201"/>
      <c r="S704" s="201"/>
      <c r="T704" s="201"/>
      <c r="U704" s="201"/>
      <c r="V704" s="201"/>
      <c r="W704" s="201"/>
      <c r="X704" s="201"/>
      <c r="Y704" s="201"/>
      <c r="Z704" s="201"/>
    </row>
    <row r="705" s="132" customFormat="1" ht="156" outlineLevel="3" spans="1:26">
      <c r="A705" s="187" t="s">
        <v>2589</v>
      </c>
      <c r="B705" s="243" t="s">
        <v>2590</v>
      </c>
      <c r="C705" s="186" t="s">
        <v>2591</v>
      </c>
      <c r="D705" s="186" t="s">
        <v>2592</v>
      </c>
      <c r="E705" s="186" t="s">
        <v>726</v>
      </c>
      <c r="F705" s="188">
        <v>2</v>
      </c>
      <c r="G705" s="186"/>
      <c r="H705" s="189">
        <f t="shared" si="42"/>
        <v>0</v>
      </c>
      <c r="I705" s="205" t="s">
        <v>727</v>
      </c>
      <c r="J705" s="205" t="s">
        <v>2580</v>
      </c>
      <c r="K705" s="205" t="s">
        <v>95</v>
      </c>
      <c r="L705" s="201"/>
      <c r="M705" s="201"/>
      <c r="N705" s="201"/>
      <c r="O705" s="201"/>
      <c r="P705" s="201"/>
      <c r="Q705" s="201"/>
      <c r="R705" s="201"/>
      <c r="S705" s="201"/>
      <c r="T705" s="201"/>
      <c r="U705" s="201"/>
      <c r="V705" s="201"/>
      <c r="W705" s="201"/>
      <c r="X705" s="201"/>
      <c r="Y705" s="201"/>
      <c r="Z705" s="201"/>
    </row>
    <row r="706" s="132" customFormat="1" ht="156" outlineLevel="3" spans="1:26">
      <c r="A706" s="187" t="s">
        <v>2593</v>
      </c>
      <c r="B706" s="243" t="s">
        <v>2594</v>
      </c>
      <c r="C706" s="186" t="s">
        <v>2595</v>
      </c>
      <c r="D706" s="186" t="s">
        <v>2596</v>
      </c>
      <c r="E706" s="186" t="s">
        <v>726</v>
      </c>
      <c r="F706" s="188">
        <v>2</v>
      </c>
      <c r="G706" s="186"/>
      <c r="H706" s="189">
        <f t="shared" si="42"/>
        <v>0</v>
      </c>
      <c r="I706" s="205" t="s">
        <v>727</v>
      </c>
      <c r="J706" s="205" t="s">
        <v>2580</v>
      </c>
      <c r="K706" s="205" t="s">
        <v>95</v>
      </c>
      <c r="L706" s="201"/>
      <c r="M706" s="201"/>
      <c r="N706" s="201"/>
      <c r="O706" s="201"/>
      <c r="P706" s="201"/>
      <c r="Q706" s="201"/>
      <c r="R706" s="201"/>
      <c r="S706" s="201"/>
      <c r="T706" s="201"/>
      <c r="U706" s="201"/>
      <c r="V706" s="201"/>
      <c r="W706" s="201"/>
      <c r="X706" s="201"/>
      <c r="Y706" s="201"/>
      <c r="Z706" s="201"/>
    </row>
    <row r="707" s="132" customFormat="1" ht="156" outlineLevel="3" spans="1:26">
      <c r="A707" s="187" t="s">
        <v>2597</v>
      </c>
      <c r="B707" s="243" t="s">
        <v>2598</v>
      </c>
      <c r="C707" s="186" t="s">
        <v>2599</v>
      </c>
      <c r="D707" s="186" t="s">
        <v>2600</v>
      </c>
      <c r="E707" s="186" t="s">
        <v>726</v>
      </c>
      <c r="F707" s="188">
        <v>1</v>
      </c>
      <c r="G707" s="186"/>
      <c r="H707" s="189">
        <f t="shared" si="42"/>
        <v>0</v>
      </c>
      <c r="I707" s="205" t="s">
        <v>727</v>
      </c>
      <c r="J707" s="205" t="s">
        <v>2580</v>
      </c>
      <c r="K707" s="205" t="s">
        <v>95</v>
      </c>
      <c r="L707" s="201"/>
      <c r="M707" s="201"/>
      <c r="N707" s="201"/>
      <c r="O707" s="201"/>
      <c r="P707" s="201"/>
      <c r="Q707" s="201"/>
      <c r="R707" s="201"/>
      <c r="S707" s="201"/>
      <c r="T707" s="201"/>
      <c r="U707" s="201"/>
      <c r="V707" s="201"/>
      <c r="W707" s="201"/>
      <c r="X707" s="201"/>
      <c r="Y707" s="201"/>
      <c r="Z707" s="201"/>
    </row>
    <row r="708" s="132" customFormat="1" ht="156" outlineLevel="3" spans="1:26">
      <c r="A708" s="187" t="s">
        <v>2601</v>
      </c>
      <c r="B708" s="243" t="s">
        <v>2602</v>
      </c>
      <c r="C708" s="186" t="s">
        <v>2603</v>
      </c>
      <c r="D708" s="186" t="s">
        <v>2604</v>
      </c>
      <c r="E708" s="186" t="s">
        <v>726</v>
      </c>
      <c r="F708" s="188">
        <v>1</v>
      </c>
      <c r="G708" s="186"/>
      <c r="H708" s="189">
        <f t="shared" si="42"/>
        <v>0</v>
      </c>
      <c r="I708" s="205" t="s">
        <v>727</v>
      </c>
      <c r="J708" s="205" t="s">
        <v>2580</v>
      </c>
      <c r="K708" s="205" t="s">
        <v>95</v>
      </c>
      <c r="L708" s="201"/>
      <c r="M708" s="201"/>
      <c r="N708" s="201"/>
      <c r="O708" s="201"/>
      <c r="P708" s="201"/>
      <c r="Q708" s="201"/>
      <c r="R708" s="201"/>
      <c r="S708" s="201"/>
      <c r="T708" s="201"/>
      <c r="U708" s="201"/>
      <c r="V708" s="201"/>
      <c r="W708" s="201"/>
      <c r="X708" s="201"/>
      <c r="Y708" s="201"/>
      <c r="Z708" s="201"/>
    </row>
    <row r="709" s="132" customFormat="1" ht="156" outlineLevel="3" spans="1:26">
      <c r="A709" s="187" t="s">
        <v>2605</v>
      </c>
      <c r="B709" s="243" t="s">
        <v>2606</v>
      </c>
      <c r="C709" s="186" t="s">
        <v>2607</v>
      </c>
      <c r="D709" s="186" t="s">
        <v>2608</v>
      </c>
      <c r="E709" s="186" t="s">
        <v>726</v>
      </c>
      <c r="F709" s="188">
        <v>1</v>
      </c>
      <c r="G709" s="186"/>
      <c r="H709" s="189">
        <f t="shared" si="42"/>
        <v>0</v>
      </c>
      <c r="I709" s="205" t="s">
        <v>727</v>
      </c>
      <c r="J709" s="205" t="s">
        <v>2580</v>
      </c>
      <c r="K709" s="205" t="s">
        <v>95</v>
      </c>
      <c r="L709" s="201"/>
      <c r="M709" s="201"/>
      <c r="N709" s="201"/>
      <c r="O709" s="201"/>
      <c r="P709" s="201"/>
      <c r="Q709" s="201"/>
      <c r="R709" s="201"/>
      <c r="S709" s="201"/>
      <c r="T709" s="201"/>
      <c r="U709" s="201"/>
      <c r="V709" s="201"/>
      <c r="W709" s="201"/>
      <c r="X709" s="201"/>
      <c r="Y709" s="201"/>
      <c r="Z709" s="201"/>
    </row>
    <row r="710" s="132" customFormat="1" ht="156" outlineLevel="3" spans="1:26">
      <c r="A710" s="187" t="s">
        <v>2609</v>
      </c>
      <c r="B710" s="243" t="s">
        <v>2610</v>
      </c>
      <c r="C710" s="186" t="s">
        <v>2611</v>
      </c>
      <c r="D710" s="186" t="s">
        <v>2612</v>
      </c>
      <c r="E710" s="186" t="s">
        <v>726</v>
      </c>
      <c r="F710" s="188">
        <v>2</v>
      </c>
      <c r="G710" s="186"/>
      <c r="H710" s="189">
        <f t="shared" si="42"/>
        <v>0</v>
      </c>
      <c r="I710" s="205" t="s">
        <v>727</v>
      </c>
      <c r="J710" s="205" t="s">
        <v>2580</v>
      </c>
      <c r="K710" s="205" t="s">
        <v>95</v>
      </c>
      <c r="L710" s="201"/>
      <c r="M710" s="201"/>
      <c r="N710" s="201"/>
      <c r="O710" s="201"/>
      <c r="P710" s="201"/>
      <c r="Q710" s="201"/>
      <c r="R710" s="201"/>
      <c r="S710" s="201"/>
      <c r="T710" s="201"/>
      <c r="U710" s="201"/>
      <c r="V710" s="201"/>
      <c r="W710" s="201"/>
      <c r="X710" s="201"/>
      <c r="Y710" s="201"/>
      <c r="Z710" s="201"/>
    </row>
    <row r="711" s="132" customFormat="1" ht="156" outlineLevel="3" spans="1:26">
      <c r="A711" s="187" t="s">
        <v>2613</v>
      </c>
      <c r="B711" s="243" t="s">
        <v>2614</v>
      </c>
      <c r="C711" s="186" t="s">
        <v>2615</v>
      </c>
      <c r="D711" s="186" t="s">
        <v>2616</v>
      </c>
      <c r="E711" s="186" t="s">
        <v>726</v>
      </c>
      <c r="F711" s="188">
        <v>1</v>
      </c>
      <c r="G711" s="186"/>
      <c r="H711" s="189">
        <f t="shared" si="42"/>
        <v>0</v>
      </c>
      <c r="I711" s="205" t="s">
        <v>727</v>
      </c>
      <c r="J711" s="205" t="s">
        <v>2617</v>
      </c>
      <c r="K711" s="205" t="s">
        <v>95</v>
      </c>
      <c r="L711" s="201"/>
      <c r="M711" s="201"/>
      <c r="N711" s="201"/>
      <c r="O711" s="201"/>
      <c r="P711" s="201"/>
      <c r="Q711" s="201"/>
      <c r="R711" s="201"/>
      <c r="S711" s="201"/>
      <c r="T711" s="201"/>
      <c r="U711" s="201"/>
      <c r="V711" s="201"/>
      <c r="W711" s="201"/>
      <c r="X711" s="201"/>
      <c r="Y711" s="201"/>
      <c r="Z711" s="201"/>
    </row>
    <row r="712" s="132" customFormat="1" ht="156" outlineLevel="3" spans="1:26">
      <c r="A712" s="187" t="s">
        <v>2618</v>
      </c>
      <c r="B712" s="243" t="s">
        <v>2619</v>
      </c>
      <c r="C712" s="186" t="s">
        <v>2620</v>
      </c>
      <c r="D712" s="186" t="s">
        <v>2621</v>
      </c>
      <c r="E712" s="186" t="s">
        <v>726</v>
      </c>
      <c r="F712" s="188">
        <v>2</v>
      </c>
      <c r="G712" s="186"/>
      <c r="H712" s="189">
        <f t="shared" si="42"/>
        <v>0</v>
      </c>
      <c r="I712" s="205" t="s">
        <v>727</v>
      </c>
      <c r="J712" s="205" t="s">
        <v>2580</v>
      </c>
      <c r="K712" s="205" t="s">
        <v>95</v>
      </c>
      <c r="L712" s="201"/>
      <c r="M712" s="201"/>
      <c r="N712" s="201"/>
      <c r="O712" s="201"/>
      <c r="P712" s="201"/>
      <c r="Q712" s="201"/>
      <c r="R712" s="201"/>
      <c r="S712" s="201"/>
      <c r="T712" s="201"/>
      <c r="U712" s="201"/>
      <c r="V712" s="201"/>
      <c r="W712" s="201"/>
      <c r="X712" s="201"/>
      <c r="Y712" s="201"/>
      <c r="Z712" s="201"/>
    </row>
    <row r="713" s="132" customFormat="1" ht="156" outlineLevel="3" spans="1:26">
      <c r="A713" s="187" t="s">
        <v>2622</v>
      </c>
      <c r="B713" s="243" t="s">
        <v>2623</v>
      </c>
      <c r="C713" s="186" t="s">
        <v>2624</v>
      </c>
      <c r="D713" s="186" t="s">
        <v>2625</v>
      </c>
      <c r="E713" s="186" t="s">
        <v>726</v>
      </c>
      <c r="F713" s="188">
        <v>1</v>
      </c>
      <c r="G713" s="186"/>
      <c r="H713" s="189">
        <f t="shared" si="42"/>
        <v>0</v>
      </c>
      <c r="I713" s="205" t="s">
        <v>727</v>
      </c>
      <c r="J713" s="205" t="s">
        <v>2580</v>
      </c>
      <c r="K713" s="205" t="s">
        <v>95</v>
      </c>
      <c r="L713" s="201"/>
      <c r="M713" s="201"/>
      <c r="N713" s="201"/>
      <c r="O713" s="201"/>
      <c r="P713" s="201"/>
      <c r="Q713" s="201"/>
      <c r="R713" s="201"/>
      <c r="S713" s="201"/>
      <c r="T713" s="201"/>
      <c r="U713" s="201"/>
      <c r="V713" s="201"/>
      <c r="W713" s="201"/>
      <c r="X713" s="201"/>
      <c r="Y713" s="201"/>
      <c r="Z713" s="201"/>
    </row>
    <row r="714" s="132" customFormat="1" ht="156" outlineLevel="3" spans="1:26">
      <c r="A714" s="187" t="s">
        <v>2626</v>
      </c>
      <c r="B714" s="243" t="s">
        <v>2627</v>
      </c>
      <c r="C714" s="186" t="s">
        <v>2628</v>
      </c>
      <c r="D714" s="186" t="s">
        <v>2629</v>
      </c>
      <c r="E714" s="186" t="s">
        <v>726</v>
      </c>
      <c r="F714" s="188">
        <v>1</v>
      </c>
      <c r="G714" s="186"/>
      <c r="H714" s="189">
        <f t="shared" si="42"/>
        <v>0</v>
      </c>
      <c r="I714" s="205" t="s">
        <v>727</v>
      </c>
      <c r="J714" s="205" t="s">
        <v>2580</v>
      </c>
      <c r="K714" s="205" t="s">
        <v>95</v>
      </c>
      <c r="L714" s="201"/>
      <c r="M714" s="201"/>
      <c r="N714" s="201"/>
      <c r="O714" s="201"/>
      <c r="P714" s="201"/>
      <c r="Q714" s="201"/>
      <c r="R714" s="201"/>
      <c r="S714" s="201"/>
      <c r="T714" s="201"/>
      <c r="U714" s="201"/>
      <c r="V714" s="201"/>
      <c r="W714" s="201"/>
      <c r="X714" s="201"/>
      <c r="Y714" s="201"/>
      <c r="Z714" s="201"/>
    </row>
    <row r="715" s="132" customFormat="1" ht="156" outlineLevel="3" spans="1:26">
      <c r="A715" s="187" t="s">
        <v>2630</v>
      </c>
      <c r="B715" s="243" t="s">
        <v>2631</v>
      </c>
      <c r="C715" s="186" t="s">
        <v>2632</v>
      </c>
      <c r="D715" s="186" t="s">
        <v>2633</v>
      </c>
      <c r="E715" s="186" t="s">
        <v>726</v>
      </c>
      <c r="F715" s="188">
        <v>1</v>
      </c>
      <c r="G715" s="186"/>
      <c r="H715" s="189">
        <f t="shared" si="42"/>
        <v>0</v>
      </c>
      <c r="I715" s="205" t="s">
        <v>727</v>
      </c>
      <c r="J715" s="205" t="s">
        <v>2580</v>
      </c>
      <c r="K715" s="205" t="s">
        <v>95</v>
      </c>
      <c r="L715" s="201"/>
      <c r="M715" s="201"/>
      <c r="N715" s="201"/>
      <c r="O715" s="201"/>
      <c r="P715" s="201"/>
      <c r="Q715" s="201"/>
      <c r="R715" s="201"/>
      <c r="S715" s="201"/>
      <c r="T715" s="201"/>
      <c r="U715" s="201"/>
      <c r="V715" s="201"/>
      <c r="W715" s="201"/>
      <c r="X715" s="201"/>
      <c r="Y715" s="201"/>
      <c r="Z715" s="201"/>
    </row>
    <row r="716" s="132" customFormat="1" ht="156" outlineLevel="3" spans="1:26">
      <c r="A716" s="187" t="s">
        <v>2634</v>
      </c>
      <c r="B716" s="243" t="s">
        <v>2635</v>
      </c>
      <c r="C716" s="186" t="s">
        <v>2636</v>
      </c>
      <c r="D716" s="186" t="s">
        <v>2637</v>
      </c>
      <c r="E716" s="186" t="s">
        <v>726</v>
      </c>
      <c r="F716" s="188">
        <v>1</v>
      </c>
      <c r="G716" s="186"/>
      <c r="H716" s="189">
        <f t="shared" si="42"/>
        <v>0</v>
      </c>
      <c r="I716" s="205" t="s">
        <v>727</v>
      </c>
      <c r="J716" s="205" t="s">
        <v>2580</v>
      </c>
      <c r="K716" s="205" t="s">
        <v>95</v>
      </c>
      <c r="L716" s="201"/>
      <c r="M716" s="201"/>
      <c r="N716" s="201"/>
      <c r="O716" s="201"/>
      <c r="P716" s="201"/>
      <c r="Q716" s="201"/>
      <c r="R716" s="201"/>
      <c r="S716" s="201"/>
      <c r="T716" s="201"/>
      <c r="U716" s="201"/>
      <c r="V716" s="201"/>
      <c r="W716" s="201"/>
      <c r="X716" s="201"/>
      <c r="Y716" s="201"/>
      <c r="Z716" s="201"/>
    </row>
    <row r="717" s="132" customFormat="1" ht="156" outlineLevel="3" spans="1:26">
      <c r="A717" s="187" t="s">
        <v>2638</v>
      </c>
      <c r="B717" s="243" t="s">
        <v>2639</v>
      </c>
      <c r="C717" s="186" t="s">
        <v>2640</v>
      </c>
      <c r="D717" s="186" t="s">
        <v>2641</v>
      </c>
      <c r="E717" s="186" t="s">
        <v>726</v>
      </c>
      <c r="F717" s="188">
        <v>1</v>
      </c>
      <c r="G717" s="186"/>
      <c r="H717" s="189">
        <f t="shared" si="42"/>
        <v>0</v>
      </c>
      <c r="I717" s="205" t="s">
        <v>727</v>
      </c>
      <c r="J717" s="205" t="s">
        <v>2580</v>
      </c>
      <c r="K717" s="205" t="s">
        <v>95</v>
      </c>
      <c r="L717" s="201"/>
      <c r="M717" s="201"/>
      <c r="N717" s="201"/>
      <c r="O717" s="201"/>
      <c r="P717" s="201"/>
      <c r="Q717" s="201"/>
      <c r="R717" s="201"/>
      <c r="S717" s="201"/>
      <c r="T717" s="201"/>
      <c r="U717" s="201"/>
      <c r="V717" s="201"/>
      <c r="W717" s="201"/>
      <c r="X717" s="201"/>
      <c r="Y717" s="201"/>
      <c r="Z717" s="201"/>
    </row>
    <row r="718" s="132" customFormat="1" ht="156" outlineLevel="3" spans="1:26">
      <c r="A718" s="187" t="s">
        <v>2642</v>
      </c>
      <c r="B718" s="243" t="s">
        <v>2643</v>
      </c>
      <c r="C718" s="186" t="s">
        <v>2644</v>
      </c>
      <c r="D718" s="186" t="s">
        <v>2645</v>
      </c>
      <c r="E718" s="186" t="s">
        <v>726</v>
      </c>
      <c r="F718" s="188">
        <v>2</v>
      </c>
      <c r="G718" s="186"/>
      <c r="H718" s="189">
        <f t="shared" si="42"/>
        <v>0</v>
      </c>
      <c r="I718" s="205" t="s">
        <v>727</v>
      </c>
      <c r="J718" s="205" t="s">
        <v>2580</v>
      </c>
      <c r="K718" s="205" t="s">
        <v>95</v>
      </c>
      <c r="L718" s="201"/>
      <c r="M718" s="201"/>
      <c r="N718" s="201"/>
      <c r="O718" s="201"/>
      <c r="P718" s="201"/>
      <c r="Q718" s="201"/>
      <c r="R718" s="201"/>
      <c r="S718" s="201"/>
      <c r="T718" s="201"/>
      <c r="U718" s="201"/>
      <c r="V718" s="201"/>
      <c r="W718" s="201"/>
      <c r="X718" s="201"/>
      <c r="Y718" s="201"/>
      <c r="Z718" s="201"/>
    </row>
    <row r="719" s="132" customFormat="1" ht="156" outlineLevel="3" spans="1:26">
      <c r="A719" s="187" t="s">
        <v>2646</v>
      </c>
      <c r="B719" s="243" t="s">
        <v>2647</v>
      </c>
      <c r="C719" s="186" t="s">
        <v>2648</v>
      </c>
      <c r="D719" s="186" t="s">
        <v>2649</v>
      </c>
      <c r="E719" s="186" t="s">
        <v>726</v>
      </c>
      <c r="F719" s="188">
        <v>1</v>
      </c>
      <c r="G719" s="186"/>
      <c r="H719" s="189">
        <f t="shared" si="42"/>
        <v>0</v>
      </c>
      <c r="I719" s="205" t="s">
        <v>727</v>
      </c>
      <c r="J719" s="205" t="s">
        <v>2580</v>
      </c>
      <c r="K719" s="205" t="s">
        <v>95</v>
      </c>
      <c r="L719" s="201"/>
      <c r="M719" s="201"/>
      <c r="N719" s="201"/>
      <c r="O719" s="201"/>
      <c r="P719" s="201"/>
      <c r="Q719" s="201"/>
      <c r="R719" s="201"/>
      <c r="S719" s="201"/>
      <c r="T719" s="201"/>
      <c r="U719" s="201"/>
      <c r="V719" s="201"/>
      <c r="W719" s="201"/>
      <c r="X719" s="201"/>
      <c r="Y719" s="201"/>
      <c r="Z719" s="201"/>
    </row>
    <row r="720" s="132" customFormat="1" ht="156" outlineLevel="3" spans="1:26">
      <c r="A720" s="187" t="s">
        <v>2650</v>
      </c>
      <c r="B720" s="243" t="s">
        <v>2651</v>
      </c>
      <c r="C720" s="186" t="s">
        <v>2652</v>
      </c>
      <c r="D720" s="186" t="s">
        <v>2653</v>
      </c>
      <c r="E720" s="186" t="s">
        <v>726</v>
      </c>
      <c r="F720" s="188">
        <v>3</v>
      </c>
      <c r="G720" s="186"/>
      <c r="H720" s="189">
        <f t="shared" si="42"/>
        <v>0</v>
      </c>
      <c r="I720" s="205" t="s">
        <v>727</v>
      </c>
      <c r="J720" s="205" t="s">
        <v>2580</v>
      </c>
      <c r="K720" s="205" t="s">
        <v>95</v>
      </c>
      <c r="L720" s="201"/>
      <c r="M720" s="201"/>
      <c r="N720" s="201"/>
      <c r="O720" s="201"/>
      <c r="P720" s="201"/>
      <c r="Q720" s="201"/>
      <c r="R720" s="201"/>
      <c r="S720" s="201"/>
      <c r="T720" s="201"/>
      <c r="U720" s="201"/>
      <c r="V720" s="201"/>
      <c r="W720" s="201"/>
      <c r="X720" s="201"/>
      <c r="Y720" s="201"/>
      <c r="Z720" s="201"/>
    </row>
    <row r="721" s="132" customFormat="1" ht="156" outlineLevel="3" spans="1:26">
      <c r="A721" s="187" t="s">
        <v>2654</v>
      </c>
      <c r="B721" s="243" t="s">
        <v>2655</v>
      </c>
      <c r="C721" s="186" t="s">
        <v>2656</v>
      </c>
      <c r="D721" s="186" t="s">
        <v>2657</v>
      </c>
      <c r="E721" s="186" t="s">
        <v>726</v>
      </c>
      <c r="F721" s="188">
        <v>40</v>
      </c>
      <c r="G721" s="186"/>
      <c r="H721" s="189">
        <f t="shared" si="42"/>
        <v>0</v>
      </c>
      <c r="I721" s="205" t="s">
        <v>727</v>
      </c>
      <c r="J721" s="205" t="s">
        <v>2580</v>
      </c>
      <c r="K721" s="205" t="s">
        <v>95</v>
      </c>
      <c r="L721" s="201"/>
      <c r="M721" s="201"/>
      <c r="N721" s="201"/>
      <c r="O721" s="201"/>
      <c r="P721" s="201"/>
      <c r="Q721" s="201"/>
      <c r="R721" s="201"/>
      <c r="S721" s="201"/>
      <c r="T721" s="201"/>
      <c r="U721" s="201"/>
      <c r="V721" s="201"/>
      <c r="W721" s="201"/>
      <c r="X721" s="201"/>
      <c r="Y721" s="201"/>
      <c r="Z721" s="201"/>
    </row>
    <row r="722" s="132" customFormat="1" ht="156" outlineLevel="3" spans="1:26">
      <c r="A722" s="187" t="s">
        <v>2658</v>
      </c>
      <c r="B722" s="243" t="s">
        <v>2659</v>
      </c>
      <c r="C722" s="186" t="s">
        <v>2660</v>
      </c>
      <c r="D722" s="186" t="s">
        <v>2661</v>
      </c>
      <c r="E722" s="186" t="s">
        <v>726</v>
      </c>
      <c r="F722" s="188">
        <v>21</v>
      </c>
      <c r="G722" s="186"/>
      <c r="H722" s="189">
        <f t="shared" si="42"/>
        <v>0</v>
      </c>
      <c r="I722" s="205" t="s">
        <v>727</v>
      </c>
      <c r="J722" s="205" t="s">
        <v>2580</v>
      </c>
      <c r="K722" s="205" t="s">
        <v>95</v>
      </c>
      <c r="L722" s="201"/>
      <c r="M722" s="201"/>
      <c r="N722" s="201"/>
      <c r="O722" s="201"/>
      <c r="P722" s="201"/>
      <c r="Q722" s="201"/>
      <c r="R722" s="201"/>
      <c r="S722" s="201"/>
      <c r="T722" s="201"/>
      <c r="U722" s="201"/>
      <c r="V722" s="201"/>
      <c r="W722" s="201"/>
      <c r="X722" s="201"/>
      <c r="Y722" s="201"/>
      <c r="Z722" s="201"/>
    </row>
    <row r="723" s="132" customFormat="1" ht="156" outlineLevel="3" spans="1:26">
      <c r="A723" s="187" t="s">
        <v>2662</v>
      </c>
      <c r="B723" s="243" t="s">
        <v>2663</v>
      </c>
      <c r="C723" s="186" t="s">
        <v>2664</v>
      </c>
      <c r="D723" s="186" t="s">
        <v>2665</v>
      </c>
      <c r="E723" s="186" t="s">
        <v>726</v>
      </c>
      <c r="F723" s="188">
        <v>17</v>
      </c>
      <c r="G723" s="186"/>
      <c r="H723" s="189">
        <f t="shared" si="42"/>
        <v>0</v>
      </c>
      <c r="I723" s="205" t="s">
        <v>727</v>
      </c>
      <c r="J723" s="205" t="s">
        <v>2580</v>
      </c>
      <c r="K723" s="205" t="s">
        <v>95</v>
      </c>
      <c r="L723" s="201"/>
      <c r="M723" s="201"/>
      <c r="N723" s="201"/>
      <c r="O723" s="201"/>
      <c r="P723" s="201"/>
      <c r="Q723" s="201"/>
      <c r="R723" s="201"/>
      <c r="S723" s="201"/>
      <c r="T723" s="201"/>
      <c r="U723" s="201"/>
      <c r="V723" s="201"/>
      <c r="W723" s="201"/>
      <c r="X723" s="201"/>
      <c r="Y723" s="201"/>
      <c r="Z723" s="201"/>
    </row>
    <row r="724" s="132" customFormat="1" ht="156" outlineLevel="3" spans="1:26">
      <c r="A724" s="187" t="s">
        <v>2666</v>
      </c>
      <c r="B724" s="243" t="s">
        <v>2667</v>
      </c>
      <c r="C724" s="186" t="s">
        <v>2668</v>
      </c>
      <c r="D724" s="186" t="s">
        <v>2669</v>
      </c>
      <c r="E724" s="186" t="s">
        <v>726</v>
      </c>
      <c r="F724" s="188">
        <v>10</v>
      </c>
      <c r="G724" s="186"/>
      <c r="H724" s="189">
        <f t="shared" si="42"/>
        <v>0</v>
      </c>
      <c r="I724" s="205" t="s">
        <v>727</v>
      </c>
      <c r="J724" s="205" t="s">
        <v>2580</v>
      </c>
      <c r="K724" s="205" t="s">
        <v>95</v>
      </c>
      <c r="L724" s="201"/>
      <c r="M724" s="201"/>
      <c r="N724" s="201"/>
      <c r="O724" s="201"/>
      <c r="P724" s="201"/>
      <c r="Q724" s="201"/>
      <c r="R724" s="201"/>
      <c r="S724" s="201"/>
      <c r="T724" s="201"/>
      <c r="U724" s="201"/>
      <c r="V724" s="201"/>
      <c r="W724" s="201"/>
      <c r="X724" s="201"/>
      <c r="Y724" s="201"/>
      <c r="Z724" s="201"/>
    </row>
    <row r="725" s="132" customFormat="1" ht="156" outlineLevel="3" spans="1:26">
      <c r="A725" s="187" t="s">
        <v>2670</v>
      </c>
      <c r="B725" s="243" t="s">
        <v>2671</v>
      </c>
      <c r="C725" s="186" t="s">
        <v>2672</v>
      </c>
      <c r="D725" s="186" t="s">
        <v>2673</v>
      </c>
      <c r="E725" s="186" t="s">
        <v>726</v>
      </c>
      <c r="F725" s="188">
        <v>9</v>
      </c>
      <c r="G725" s="186"/>
      <c r="H725" s="189">
        <f t="shared" si="42"/>
        <v>0</v>
      </c>
      <c r="I725" s="205" t="s">
        <v>727</v>
      </c>
      <c r="J725" s="205" t="s">
        <v>2580</v>
      </c>
      <c r="K725" s="205" t="s">
        <v>95</v>
      </c>
      <c r="L725" s="201"/>
      <c r="M725" s="201"/>
      <c r="N725" s="201"/>
      <c r="O725" s="201"/>
      <c r="P725" s="201"/>
      <c r="Q725" s="201"/>
      <c r="R725" s="201"/>
      <c r="S725" s="201"/>
      <c r="T725" s="201"/>
      <c r="U725" s="201"/>
      <c r="V725" s="201"/>
      <c r="W725" s="201"/>
      <c r="X725" s="201"/>
      <c r="Y725" s="201"/>
      <c r="Z725" s="201"/>
    </row>
    <row r="726" s="132" customFormat="1" ht="156" outlineLevel="3" spans="1:26">
      <c r="A726" s="187" t="s">
        <v>2674</v>
      </c>
      <c r="B726" s="243" t="s">
        <v>2675</v>
      </c>
      <c r="C726" s="186" t="s">
        <v>2676</v>
      </c>
      <c r="D726" s="186" t="s">
        <v>2677</v>
      </c>
      <c r="E726" s="186" t="s">
        <v>726</v>
      </c>
      <c r="F726" s="188">
        <v>22</v>
      </c>
      <c r="G726" s="186"/>
      <c r="H726" s="189">
        <f t="shared" si="42"/>
        <v>0</v>
      </c>
      <c r="I726" s="205" t="s">
        <v>727</v>
      </c>
      <c r="J726" s="205" t="s">
        <v>2580</v>
      </c>
      <c r="K726" s="205" t="s">
        <v>95</v>
      </c>
      <c r="L726" s="201"/>
      <c r="M726" s="201"/>
      <c r="N726" s="201"/>
      <c r="O726" s="201"/>
      <c r="P726" s="201"/>
      <c r="Q726" s="201"/>
      <c r="R726" s="201"/>
      <c r="S726" s="201"/>
      <c r="T726" s="201"/>
      <c r="U726" s="201"/>
      <c r="V726" s="201"/>
      <c r="W726" s="201"/>
      <c r="X726" s="201"/>
      <c r="Y726" s="201"/>
      <c r="Z726" s="201"/>
    </row>
    <row r="727" s="132" customFormat="1" ht="156" outlineLevel="3" spans="1:26">
      <c r="A727" s="187" t="s">
        <v>2678</v>
      </c>
      <c r="B727" s="243" t="s">
        <v>2679</v>
      </c>
      <c r="C727" s="186" t="s">
        <v>2680</v>
      </c>
      <c r="D727" s="186" t="s">
        <v>2681</v>
      </c>
      <c r="E727" s="186" t="s">
        <v>726</v>
      </c>
      <c r="F727" s="188">
        <v>24</v>
      </c>
      <c r="G727" s="186"/>
      <c r="H727" s="189">
        <f t="shared" si="42"/>
        <v>0</v>
      </c>
      <c r="I727" s="205" t="s">
        <v>727</v>
      </c>
      <c r="J727" s="205" t="s">
        <v>2580</v>
      </c>
      <c r="K727" s="205" t="s">
        <v>95</v>
      </c>
      <c r="L727" s="201"/>
      <c r="M727" s="201"/>
      <c r="N727" s="201"/>
      <c r="O727" s="201"/>
      <c r="P727" s="201"/>
      <c r="Q727" s="201"/>
      <c r="R727" s="201"/>
      <c r="S727" s="201"/>
      <c r="T727" s="201"/>
      <c r="U727" s="201"/>
      <c r="V727" s="201"/>
      <c r="W727" s="201"/>
      <c r="X727" s="201"/>
      <c r="Y727" s="201"/>
      <c r="Z727" s="201"/>
    </row>
    <row r="728" s="132" customFormat="1" ht="156" outlineLevel="3" spans="1:26">
      <c r="A728" s="187" t="s">
        <v>2682</v>
      </c>
      <c r="B728" s="243" t="s">
        <v>2683</v>
      </c>
      <c r="C728" s="186" t="s">
        <v>2684</v>
      </c>
      <c r="D728" s="186" t="s">
        <v>2685</v>
      </c>
      <c r="E728" s="186" t="s">
        <v>726</v>
      </c>
      <c r="F728" s="188">
        <v>43</v>
      </c>
      <c r="G728" s="186"/>
      <c r="H728" s="189">
        <f t="shared" si="42"/>
        <v>0</v>
      </c>
      <c r="I728" s="205" t="s">
        <v>727</v>
      </c>
      <c r="J728" s="205" t="s">
        <v>2580</v>
      </c>
      <c r="K728" s="205" t="s">
        <v>95</v>
      </c>
      <c r="L728" s="201"/>
      <c r="M728" s="201"/>
      <c r="N728" s="201"/>
      <c r="O728" s="201"/>
      <c r="P728" s="201"/>
      <c r="Q728" s="201"/>
      <c r="R728" s="201"/>
      <c r="S728" s="201"/>
      <c r="T728" s="201"/>
      <c r="U728" s="201"/>
      <c r="V728" s="201"/>
      <c r="W728" s="201"/>
      <c r="X728" s="201"/>
      <c r="Y728" s="201"/>
      <c r="Z728" s="201"/>
    </row>
    <row r="729" s="132" customFormat="1" ht="156" outlineLevel="3" spans="1:26">
      <c r="A729" s="187" t="s">
        <v>2686</v>
      </c>
      <c r="B729" s="243" t="s">
        <v>2687</v>
      </c>
      <c r="C729" s="186" t="s">
        <v>2688</v>
      </c>
      <c r="D729" s="186" t="s">
        <v>2689</v>
      </c>
      <c r="E729" s="186" t="s">
        <v>726</v>
      </c>
      <c r="F729" s="188">
        <v>31</v>
      </c>
      <c r="G729" s="186"/>
      <c r="H729" s="189">
        <f t="shared" si="42"/>
        <v>0</v>
      </c>
      <c r="I729" s="205" t="s">
        <v>727</v>
      </c>
      <c r="J729" s="205" t="s">
        <v>2580</v>
      </c>
      <c r="K729" s="205" t="s">
        <v>95</v>
      </c>
      <c r="L729" s="201"/>
      <c r="M729" s="201"/>
      <c r="N729" s="201"/>
      <c r="O729" s="201"/>
      <c r="P729" s="201"/>
      <c r="Q729" s="201"/>
      <c r="R729" s="201"/>
      <c r="S729" s="201"/>
      <c r="T729" s="201"/>
      <c r="U729" s="201"/>
      <c r="V729" s="201"/>
      <c r="W729" s="201"/>
      <c r="X729" s="201"/>
      <c r="Y729" s="201"/>
      <c r="Z729" s="201"/>
    </row>
    <row r="730" s="132" customFormat="1" ht="156" outlineLevel="3" spans="1:26">
      <c r="A730" s="187" t="s">
        <v>2690</v>
      </c>
      <c r="B730" s="243" t="s">
        <v>2691</v>
      </c>
      <c r="C730" s="186" t="s">
        <v>2692</v>
      </c>
      <c r="D730" s="186" t="s">
        <v>2693</v>
      </c>
      <c r="E730" s="186" t="s">
        <v>726</v>
      </c>
      <c r="F730" s="188">
        <v>39</v>
      </c>
      <c r="G730" s="186"/>
      <c r="H730" s="189">
        <f t="shared" si="42"/>
        <v>0</v>
      </c>
      <c r="I730" s="205" t="s">
        <v>727</v>
      </c>
      <c r="J730" s="205" t="s">
        <v>2580</v>
      </c>
      <c r="K730" s="205" t="s">
        <v>95</v>
      </c>
      <c r="L730" s="201"/>
      <c r="M730" s="201"/>
      <c r="N730" s="201"/>
      <c r="O730" s="201"/>
      <c r="P730" s="201"/>
      <c r="Q730" s="201"/>
      <c r="R730" s="201"/>
      <c r="S730" s="201"/>
      <c r="T730" s="201"/>
      <c r="U730" s="201"/>
      <c r="V730" s="201"/>
      <c r="W730" s="201"/>
      <c r="X730" s="201"/>
      <c r="Y730" s="201"/>
      <c r="Z730" s="201"/>
    </row>
    <row r="731" s="132" customFormat="1" ht="156" outlineLevel="3" spans="1:26">
      <c r="A731" s="187" t="s">
        <v>2694</v>
      </c>
      <c r="B731" s="243" t="s">
        <v>2695</v>
      </c>
      <c r="C731" s="186" t="s">
        <v>2696</v>
      </c>
      <c r="D731" s="186" t="s">
        <v>2697</v>
      </c>
      <c r="E731" s="186" t="s">
        <v>726</v>
      </c>
      <c r="F731" s="188">
        <v>10</v>
      </c>
      <c r="G731" s="186"/>
      <c r="H731" s="189">
        <f t="shared" si="42"/>
        <v>0</v>
      </c>
      <c r="I731" s="205" t="s">
        <v>727</v>
      </c>
      <c r="J731" s="205" t="s">
        <v>2580</v>
      </c>
      <c r="K731" s="205" t="s">
        <v>95</v>
      </c>
      <c r="L731" s="201"/>
      <c r="M731" s="201"/>
      <c r="N731" s="201"/>
      <c r="O731" s="201"/>
      <c r="P731" s="201"/>
      <c r="Q731" s="201"/>
      <c r="R731" s="201"/>
      <c r="S731" s="201"/>
      <c r="T731" s="201"/>
      <c r="U731" s="201"/>
      <c r="V731" s="201"/>
      <c r="W731" s="201"/>
      <c r="X731" s="201"/>
      <c r="Y731" s="201"/>
      <c r="Z731" s="201"/>
    </row>
    <row r="732" s="132" customFormat="1" ht="156" outlineLevel="3" spans="1:26">
      <c r="A732" s="187" t="s">
        <v>2698</v>
      </c>
      <c r="B732" s="243" t="s">
        <v>2699</v>
      </c>
      <c r="C732" s="186" t="s">
        <v>2700</v>
      </c>
      <c r="D732" s="186" t="s">
        <v>2701</v>
      </c>
      <c r="E732" s="186" t="s">
        <v>726</v>
      </c>
      <c r="F732" s="188">
        <v>1</v>
      </c>
      <c r="G732" s="186"/>
      <c r="H732" s="189">
        <f t="shared" si="42"/>
        <v>0</v>
      </c>
      <c r="I732" s="205" t="s">
        <v>727</v>
      </c>
      <c r="J732" s="205" t="s">
        <v>2580</v>
      </c>
      <c r="K732" s="205" t="s">
        <v>95</v>
      </c>
      <c r="L732" s="201"/>
      <c r="M732" s="201"/>
      <c r="N732" s="201"/>
      <c r="O732" s="201"/>
      <c r="P732" s="201"/>
      <c r="Q732" s="201"/>
      <c r="R732" s="201"/>
      <c r="S732" s="201"/>
      <c r="T732" s="201"/>
      <c r="U732" s="201"/>
      <c r="V732" s="201"/>
      <c r="W732" s="201"/>
      <c r="X732" s="201"/>
      <c r="Y732" s="201"/>
      <c r="Z732" s="201"/>
    </row>
    <row r="733" s="132" customFormat="1" ht="156" outlineLevel="3" spans="1:26">
      <c r="A733" s="187" t="s">
        <v>2702</v>
      </c>
      <c r="B733" s="243" t="s">
        <v>2703</v>
      </c>
      <c r="C733" s="186" t="s">
        <v>2704</v>
      </c>
      <c r="D733" s="186" t="s">
        <v>2705</v>
      </c>
      <c r="E733" s="186" t="s">
        <v>726</v>
      </c>
      <c r="F733" s="188">
        <v>1</v>
      </c>
      <c r="G733" s="186"/>
      <c r="H733" s="189">
        <f t="shared" si="42"/>
        <v>0</v>
      </c>
      <c r="I733" s="205" t="s">
        <v>727</v>
      </c>
      <c r="J733" s="205" t="s">
        <v>2580</v>
      </c>
      <c r="K733" s="205" t="s">
        <v>95</v>
      </c>
      <c r="L733" s="201"/>
      <c r="M733" s="201"/>
      <c r="N733" s="201"/>
      <c r="O733" s="201"/>
      <c r="P733" s="201"/>
      <c r="Q733" s="201"/>
      <c r="R733" s="201"/>
      <c r="S733" s="201"/>
      <c r="T733" s="201"/>
      <c r="U733" s="201"/>
      <c r="V733" s="201"/>
      <c r="W733" s="201"/>
      <c r="X733" s="201"/>
      <c r="Y733" s="201"/>
      <c r="Z733" s="201"/>
    </row>
    <row r="734" s="132" customFormat="1" ht="156" outlineLevel="3" spans="1:26">
      <c r="A734" s="187" t="s">
        <v>2706</v>
      </c>
      <c r="B734" s="243" t="s">
        <v>2707</v>
      </c>
      <c r="C734" s="186" t="s">
        <v>2708</v>
      </c>
      <c r="D734" s="186" t="s">
        <v>2709</v>
      </c>
      <c r="E734" s="186" t="s">
        <v>726</v>
      </c>
      <c r="F734" s="188">
        <v>5</v>
      </c>
      <c r="G734" s="186"/>
      <c r="H734" s="189">
        <f t="shared" si="42"/>
        <v>0</v>
      </c>
      <c r="I734" s="205" t="s">
        <v>727</v>
      </c>
      <c r="J734" s="205" t="s">
        <v>2580</v>
      </c>
      <c r="K734" s="205" t="s">
        <v>95</v>
      </c>
      <c r="L734" s="201"/>
      <c r="M734" s="201"/>
      <c r="N734" s="201"/>
      <c r="O734" s="201"/>
      <c r="P734" s="201"/>
      <c r="Q734" s="201"/>
      <c r="R734" s="201"/>
      <c r="S734" s="201"/>
      <c r="T734" s="201"/>
      <c r="U734" s="201"/>
      <c r="V734" s="201"/>
      <c r="W734" s="201"/>
      <c r="X734" s="201"/>
      <c r="Y734" s="201"/>
      <c r="Z734" s="201"/>
    </row>
    <row r="735" s="132" customFormat="1" ht="169" outlineLevel="3" spans="1:26">
      <c r="A735" s="187" t="s">
        <v>2710</v>
      </c>
      <c r="B735" s="243" t="s">
        <v>2711</v>
      </c>
      <c r="C735" s="186" t="s">
        <v>2712</v>
      </c>
      <c r="D735" s="186" t="s">
        <v>2713</v>
      </c>
      <c r="E735" s="186" t="s">
        <v>726</v>
      </c>
      <c r="F735" s="188">
        <v>7</v>
      </c>
      <c r="G735" s="186"/>
      <c r="H735" s="189">
        <f t="shared" si="42"/>
        <v>0</v>
      </c>
      <c r="I735" s="205" t="s">
        <v>727</v>
      </c>
      <c r="J735" s="205" t="s">
        <v>2580</v>
      </c>
      <c r="K735" s="205" t="s">
        <v>95</v>
      </c>
      <c r="L735" s="201"/>
      <c r="M735" s="201"/>
      <c r="N735" s="201"/>
      <c r="O735" s="201"/>
      <c r="P735" s="201"/>
      <c r="Q735" s="201"/>
      <c r="R735" s="201"/>
      <c r="S735" s="201"/>
      <c r="T735" s="201"/>
      <c r="U735" s="201"/>
      <c r="V735" s="201"/>
      <c r="W735" s="201"/>
      <c r="X735" s="201"/>
      <c r="Y735" s="201"/>
      <c r="Z735" s="201"/>
    </row>
    <row r="736" s="132" customFormat="1" ht="143" outlineLevel="3" spans="1:26">
      <c r="A736" s="187" t="s">
        <v>2714</v>
      </c>
      <c r="B736" s="243" t="s">
        <v>2715</v>
      </c>
      <c r="C736" s="186" t="s">
        <v>2716</v>
      </c>
      <c r="D736" s="186" t="s">
        <v>2717</v>
      </c>
      <c r="E736" s="186" t="s">
        <v>726</v>
      </c>
      <c r="F736" s="188">
        <v>1</v>
      </c>
      <c r="G736" s="186"/>
      <c r="H736" s="189">
        <f t="shared" si="42"/>
        <v>0</v>
      </c>
      <c r="I736" s="205" t="s">
        <v>727</v>
      </c>
      <c r="J736" s="205" t="s">
        <v>2580</v>
      </c>
      <c r="K736" s="205" t="s">
        <v>95</v>
      </c>
      <c r="L736" s="201"/>
      <c r="M736" s="201"/>
      <c r="N736" s="201"/>
      <c r="O736" s="201"/>
      <c r="P736" s="201"/>
      <c r="Q736" s="201"/>
      <c r="R736" s="201"/>
      <c r="S736" s="201"/>
      <c r="T736" s="201"/>
      <c r="U736" s="201"/>
      <c r="V736" s="201"/>
      <c r="W736" s="201"/>
      <c r="X736" s="201"/>
      <c r="Y736" s="201"/>
      <c r="Z736" s="201"/>
    </row>
    <row r="737" s="132" customFormat="1" ht="143" outlineLevel="3" spans="1:26">
      <c r="A737" s="187" t="s">
        <v>2718</v>
      </c>
      <c r="B737" s="243" t="s">
        <v>2719</v>
      </c>
      <c r="C737" s="186" t="s">
        <v>2720</v>
      </c>
      <c r="D737" s="186" t="s">
        <v>2721</v>
      </c>
      <c r="E737" s="186" t="s">
        <v>726</v>
      </c>
      <c r="F737" s="188">
        <v>1</v>
      </c>
      <c r="G737" s="186"/>
      <c r="H737" s="189">
        <f t="shared" si="42"/>
        <v>0</v>
      </c>
      <c r="I737" s="205" t="s">
        <v>727</v>
      </c>
      <c r="J737" s="205" t="s">
        <v>2580</v>
      </c>
      <c r="K737" s="205" t="s">
        <v>95</v>
      </c>
      <c r="L737" s="201"/>
      <c r="M737" s="201"/>
      <c r="N737" s="201"/>
      <c r="O737" s="201"/>
      <c r="P737" s="201"/>
      <c r="Q737" s="201"/>
      <c r="R737" s="201"/>
      <c r="S737" s="201"/>
      <c r="T737" s="201"/>
      <c r="U737" s="201"/>
      <c r="V737" s="201"/>
      <c r="W737" s="201"/>
      <c r="X737" s="201"/>
      <c r="Y737" s="201"/>
      <c r="Z737" s="201"/>
    </row>
    <row r="738" s="132" customFormat="1" ht="91" outlineLevel="3" spans="1:26">
      <c r="A738" s="187" t="s">
        <v>2722</v>
      </c>
      <c r="B738" s="243" t="s">
        <v>2723</v>
      </c>
      <c r="C738" s="186" t="s">
        <v>2724</v>
      </c>
      <c r="D738" s="186" t="s">
        <v>2725</v>
      </c>
      <c r="E738" s="186" t="s">
        <v>726</v>
      </c>
      <c r="F738" s="188">
        <v>1</v>
      </c>
      <c r="G738" s="186"/>
      <c r="H738" s="189">
        <f t="shared" si="42"/>
        <v>0</v>
      </c>
      <c r="I738" s="205" t="s">
        <v>727</v>
      </c>
      <c r="J738" s="205" t="s">
        <v>2580</v>
      </c>
      <c r="K738" s="205" t="s">
        <v>95</v>
      </c>
      <c r="L738" s="201"/>
      <c r="M738" s="201"/>
      <c r="N738" s="201"/>
      <c r="O738" s="201"/>
      <c r="P738" s="201"/>
      <c r="Q738" s="201"/>
      <c r="R738" s="201"/>
      <c r="S738" s="201"/>
      <c r="T738" s="201"/>
      <c r="U738" s="201"/>
      <c r="V738" s="201"/>
      <c r="W738" s="201"/>
      <c r="X738" s="201"/>
      <c r="Y738" s="201"/>
      <c r="Z738" s="201"/>
    </row>
    <row r="739" s="132" customFormat="1" ht="91" outlineLevel="3" spans="1:26">
      <c r="A739" s="187" t="s">
        <v>2726</v>
      </c>
      <c r="B739" s="243" t="s">
        <v>2727</v>
      </c>
      <c r="C739" s="186" t="s">
        <v>2728</v>
      </c>
      <c r="D739" s="186" t="s">
        <v>2729</v>
      </c>
      <c r="E739" s="186" t="s">
        <v>726</v>
      </c>
      <c r="F739" s="188">
        <v>30</v>
      </c>
      <c r="G739" s="186"/>
      <c r="H739" s="189">
        <f t="shared" si="42"/>
        <v>0</v>
      </c>
      <c r="I739" s="205" t="s">
        <v>727</v>
      </c>
      <c r="J739" s="205" t="s">
        <v>2580</v>
      </c>
      <c r="K739" s="205" t="s">
        <v>95</v>
      </c>
      <c r="L739" s="201"/>
      <c r="M739" s="201"/>
      <c r="N739" s="201"/>
      <c r="O739" s="201"/>
      <c r="P739" s="201"/>
      <c r="Q739" s="201"/>
      <c r="R739" s="201"/>
      <c r="S739" s="201"/>
      <c r="T739" s="201"/>
      <c r="U739" s="201"/>
      <c r="V739" s="201"/>
      <c r="W739" s="201"/>
      <c r="X739" s="201"/>
      <c r="Y739" s="201"/>
      <c r="Z739" s="201"/>
    </row>
    <row r="740" s="132" customFormat="1" ht="91" outlineLevel="3" spans="1:26">
      <c r="A740" s="187" t="s">
        <v>2730</v>
      </c>
      <c r="B740" s="243" t="s">
        <v>2731</v>
      </c>
      <c r="C740" s="186" t="s">
        <v>2732</v>
      </c>
      <c r="D740" s="186" t="s">
        <v>2733</v>
      </c>
      <c r="E740" s="186" t="s">
        <v>726</v>
      </c>
      <c r="F740" s="188">
        <v>52</v>
      </c>
      <c r="G740" s="186"/>
      <c r="H740" s="189">
        <f t="shared" si="42"/>
        <v>0</v>
      </c>
      <c r="I740" s="205" t="s">
        <v>727</v>
      </c>
      <c r="J740" s="205" t="s">
        <v>2580</v>
      </c>
      <c r="K740" s="205" t="s">
        <v>95</v>
      </c>
      <c r="L740" s="201"/>
      <c r="M740" s="201"/>
      <c r="N740" s="201"/>
      <c r="O740" s="201"/>
      <c r="P740" s="201"/>
      <c r="Q740" s="201"/>
      <c r="R740" s="201"/>
      <c r="S740" s="201"/>
      <c r="T740" s="201"/>
      <c r="U740" s="201"/>
      <c r="V740" s="201"/>
      <c r="W740" s="201"/>
      <c r="X740" s="201"/>
      <c r="Y740" s="201"/>
      <c r="Z740" s="201"/>
    </row>
    <row r="741" s="132" customFormat="1" ht="91" outlineLevel="3" spans="1:26">
      <c r="A741" s="187" t="s">
        <v>2734</v>
      </c>
      <c r="B741" s="243" t="s">
        <v>2735</v>
      </c>
      <c r="C741" s="186" t="s">
        <v>2736</v>
      </c>
      <c r="D741" s="186" t="s">
        <v>2737</v>
      </c>
      <c r="E741" s="186" t="s">
        <v>726</v>
      </c>
      <c r="F741" s="188">
        <v>8</v>
      </c>
      <c r="G741" s="186"/>
      <c r="H741" s="189">
        <f t="shared" si="42"/>
        <v>0</v>
      </c>
      <c r="I741" s="205" t="s">
        <v>727</v>
      </c>
      <c r="J741" s="205" t="s">
        <v>2580</v>
      </c>
      <c r="K741" s="205" t="s">
        <v>95</v>
      </c>
      <c r="L741" s="201"/>
      <c r="M741" s="201"/>
      <c r="N741" s="201"/>
      <c r="O741" s="201"/>
      <c r="P741" s="201"/>
      <c r="Q741" s="201"/>
      <c r="R741" s="201"/>
      <c r="S741" s="201"/>
      <c r="T741" s="201"/>
      <c r="U741" s="201"/>
      <c r="V741" s="201"/>
      <c r="W741" s="201"/>
      <c r="X741" s="201"/>
      <c r="Y741" s="201"/>
      <c r="Z741" s="201"/>
    </row>
    <row r="742" s="132" customFormat="1" ht="91" outlineLevel="3" spans="1:26">
      <c r="A742" s="187" t="s">
        <v>2738</v>
      </c>
      <c r="B742" s="243" t="s">
        <v>2739</v>
      </c>
      <c r="C742" s="186" t="s">
        <v>2740</v>
      </c>
      <c r="D742" s="186" t="s">
        <v>2741</v>
      </c>
      <c r="E742" s="186" t="s">
        <v>726</v>
      </c>
      <c r="F742" s="188">
        <v>8</v>
      </c>
      <c r="G742" s="186"/>
      <c r="H742" s="189">
        <f t="shared" si="42"/>
        <v>0</v>
      </c>
      <c r="I742" s="205" t="s">
        <v>727</v>
      </c>
      <c r="J742" s="205" t="s">
        <v>2580</v>
      </c>
      <c r="K742" s="205" t="s">
        <v>95</v>
      </c>
      <c r="L742" s="201"/>
      <c r="M742" s="201"/>
      <c r="N742" s="201"/>
      <c r="O742" s="201"/>
      <c r="P742" s="201"/>
      <c r="Q742" s="201"/>
      <c r="R742" s="201"/>
      <c r="S742" s="201"/>
      <c r="T742" s="201"/>
      <c r="U742" s="201"/>
      <c r="V742" s="201"/>
      <c r="W742" s="201"/>
      <c r="X742" s="201"/>
      <c r="Y742" s="201"/>
      <c r="Z742" s="201"/>
    </row>
    <row r="743" s="132" customFormat="1" ht="91" outlineLevel="3" spans="1:26">
      <c r="A743" s="187" t="s">
        <v>2742</v>
      </c>
      <c r="B743" s="243" t="s">
        <v>2743</v>
      </c>
      <c r="C743" s="186" t="s">
        <v>2744</v>
      </c>
      <c r="D743" s="186" t="s">
        <v>2745</v>
      </c>
      <c r="E743" s="186" t="s">
        <v>726</v>
      </c>
      <c r="F743" s="188">
        <v>8</v>
      </c>
      <c r="G743" s="186"/>
      <c r="H743" s="189">
        <f t="shared" si="42"/>
        <v>0</v>
      </c>
      <c r="I743" s="205" t="s">
        <v>727</v>
      </c>
      <c r="J743" s="205" t="s">
        <v>2580</v>
      </c>
      <c r="K743" s="205" t="s">
        <v>95</v>
      </c>
      <c r="L743" s="201"/>
      <c r="M743" s="201"/>
      <c r="N743" s="201"/>
      <c r="O743" s="201"/>
      <c r="P743" s="201"/>
      <c r="Q743" s="201"/>
      <c r="R743" s="201"/>
      <c r="S743" s="201"/>
      <c r="T743" s="201"/>
      <c r="U743" s="201"/>
      <c r="V743" s="201"/>
      <c r="W743" s="201"/>
      <c r="X743" s="201"/>
      <c r="Y743" s="201"/>
      <c r="Z743" s="201"/>
    </row>
    <row r="744" s="132" customFormat="1" ht="30.75" customHeight="1" outlineLevel="3" spans="1:26">
      <c r="A744" s="187" t="s">
        <v>2746</v>
      </c>
      <c r="B744" s="273"/>
      <c r="C744" s="186" t="s">
        <v>2747</v>
      </c>
      <c r="D744" s="186"/>
      <c r="E744" s="186"/>
      <c r="F744" s="188"/>
      <c r="G744" s="193"/>
      <c r="H744" s="186">
        <f>SUM(H745:H786)</f>
        <v>0</v>
      </c>
      <c r="I744" s="205"/>
      <c r="J744" s="205"/>
      <c r="K744" s="205"/>
      <c r="L744" s="201"/>
      <c r="M744" s="201"/>
      <c r="N744" s="201"/>
      <c r="O744" s="201"/>
      <c r="P744" s="201"/>
      <c r="Q744" s="201"/>
      <c r="R744" s="201"/>
      <c r="S744" s="201"/>
      <c r="T744" s="201"/>
      <c r="U744" s="201"/>
      <c r="V744" s="201"/>
      <c r="W744" s="201"/>
      <c r="X744" s="201"/>
      <c r="Y744" s="201"/>
      <c r="Z744" s="201"/>
    </row>
    <row r="745" s="132" customFormat="1" ht="71.25" customHeight="1" outlineLevel="3" spans="1:26">
      <c r="A745" s="187" t="s">
        <v>2748</v>
      </c>
      <c r="B745" s="243" t="s">
        <v>2749</v>
      </c>
      <c r="C745" s="186" t="s">
        <v>2750</v>
      </c>
      <c r="D745" s="186" t="s">
        <v>2751</v>
      </c>
      <c r="E745" s="186" t="s">
        <v>726</v>
      </c>
      <c r="F745" s="188">
        <v>3</v>
      </c>
      <c r="G745" s="186"/>
      <c r="H745" s="189">
        <f t="shared" ref="H745:H786" si="43">ROUND(F745*G745,0)</f>
        <v>0</v>
      </c>
      <c r="I745" s="205" t="s">
        <v>727</v>
      </c>
      <c r="J745" s="205" t="s">
        <v>2752</v>
      </c>
      <c r="K745" s="205" t="s">
        <v>95</v>
      </c>
      <c r="L745" s="201"/>
      <c r="M745" s="201"/>
      <c r="N745" s="201"/>
      <c r="O745" s="201"/>
      <c r="P745" s="201"/>
      <c r="Q745" s="201"/>
      <c r="R745" s="201"/>
      <c r="S745" s="201"/>
      <c r="T745" s="201"/>
      <c r="U745" s="201"/>
      <c r="V745" s="201"/>
      <c r="W745" s="201"/>
      <c r="X745" s="201"/>
      <c r="Y745" s="201"/>
      <c r="Z745" s="201"/>
    </row>
    <row r="746" s="132" customFormat="1" ht="71.25" customHeight="1" outlineLevel="3" spans="1:26">
      <c r="A746" s="187" t="s">
        <v>2753</v>
      </c>
      <c r="B746" s="243" t="s">
        <v>2754</v>
      </c>
      <c r="C746" s="186" t="s">
        <v>2755</v>
      </c>
      <c r="D746" s="186" t="s">
        <v>2756</v>
      </c>
      <c r="E746" s="186" t="s">
        <v>726</v>
      </c>
      <c r="F746" s="188">
        <v>10</v>
      </c>
      <c r="G746" s="186"/>
      <c r="H746" s="189">
        <f t="shared" si="43"/>
        <v>0</v>
      </c>
      <c r="I746" s="205" t="s">
        <v>727</v>
      </c>
      <c r="J746" s="205" t="s">
        <v>2752</v>
      </c>
      <c r="K746" s="205" t="s">
        <v>95</v>
      </c>
      <c r="L746" s="201"/>
      <c r="M746" s="201"/>
      <c r="N746" s="201"/>
      <c r="O746" s="201"/>
      <c r="P746" s="201"/>
      <c r="Q746" s="201"/>
      <c r="R746" s="201"/>
      <c r="S746" s="201"/>
      <c r="T746" s="201"/>
      <c r="U746" s="201"/>
      <c r="V746" s="201"/>
      <c r="W746" s="201"/>
      <c r="X746" s="201"/>
      <c r="Y746" s="201"/>
      <c r="Z746" s="201"/>
    </row>
    <row r="747" s="132" customFormat="1" ht="71.25" customHeight="1" outlineLevel="3" spans="1:26">
      <c r="A747" s="187" t="s">
        <v>2757</v>
      </c>
      <c r="B747" s="243" t="s">
        <v>2758</v>
      </c>
      <c r="C747" s="186" t="s">
        <v>2759</v>
      </c>
      <c r="D747" s="186" t="s">
        <v>2760</v>
      </c>
      <c r="E747" s="186" t="s">
        <v>726</v>
      </c>
      <c r="F747" s="188">
        <v>2</v>
      </c>
      <c r="G747" s="186"/>
      <c r="H747" s="189">
        <f t="shared" si="43"/>
        <v>0</v>
      </c>
      <c r="I747" s="205" t="s">
        <v>727</v>
      </c>
      <c r="J747" s="205" t="s">
        <v>2752</v>
      </c>
      <c r="K747" s="205" t="s">
        <v>95</v>
      </c>
      <c r="L747" s="201"/>
      <c r="M747" s="201"/>
      <c r="N747" s="201"/>
      <c r="O747" s="201"/>
      <c r="P747" s="201"/>
      <c r="Q747" s="201"/>
      <c r="R747" s="201"/>
      <c r="S747" s="201"/>
      <c r="T747" s="201"/>
      <c r="U747" s="201"/>
      <c r="V747" s="201"/>
      <c r="W747" s="201"/>
      <c r="X747" s="201"/>
      <c r="Y747" s="201"/>
      <c r="Z747" s="201"/>
    </row>
    <row r="748" s="132" customFormat="1" ht="71.25" customHeight="1" outlineLevel="3" spans="1:26">
      <c r="A748" s="187" t="s">
        <v>2761</v>
      </c>
      <c r="B748" s="243" t="s">
        <v>2762</v>
      </c>
      <c r="C748" s="186" t="s">
        <v>2763</v>
      </c>
      <c r="D748" s="186" t="s">
        <v>2764</v>
      </c>
      <c r="E748" s="186" t="s">
        <v>726</v>
      </c>
      <c r="F748" s="188">
        <v>2</v>
      </c>
      <c r="G748" s="186"/>
      <c r="H748" s="189">
        <f t="shared" si="43"/>
        <v>0</v>
      </c>
      <c r="I748" s="205" t="s">
        <v>727</v>
      </c>
      <c r="J748" s="205" t="s">
        <v>2752</v>
      </c>
      <c r="K748" s="205" t="s">
        <v>95</v>
      </c>
      <c r="L748" s="201"/>
      <c r="M748" s="201"/>
      <c r="N748" s="201"/>
      <c r="O748" s="201"/>
      <c r="P748" s="201"/>
      <c r="Q748" s="201"/>
      <c r="R748" s="201"/>
      <c r="S748" s="201"/>
      <c r="T748" s="201"/>
      <c r="U748" s="201"/>
      <c r="V748" s="201"/>
      <c r="W748" s="201"/>
      <c r="X748" s="201"/>
      <c r="Y748" s="201"/>
      <c r="Z748" s="201"/>
    </row>
    <row r="749" s="132" customFormat="1" ht="71.25" customHeight="1" outlineLevel="3" spans="1:26">
      <c r="A749" s="187" t="s">
        <v>2765</v>
      </c>
      <c r="B749" s="243" t="s">
        <v>2766</v>
      </c>
      <c r="C749" s="186" t="s">
        <v>2767</v>
      </c>
      <c r="D749" s="186" t="s">
        <v>2768</v>
      </c>
      <c r="E749" s="186" t="s">
        <v>726</v>
      </c>
      <c r="F749" s="188">
        <v>2</v>
      </c>
      <c r="G749" s="186"/>
      <c r="H749" s="189">
        <f t="shared" si="43"/>
        <v>0</v>
      </c>
      <c r="I749" s="205" t="s">
        <v>727</v>
      </c>
      <c r="J749" s="205" t="s">
        <v>2752</v>
      </c>
      <c r="K749" s="205" t="s">
        <v>95</v>
      </c>
      <c r="L749" s="201"/>
      <c r="M749" s="201"/>
      <c r="N749" s="201"/>
      <c r="O749" s="201"/>
      <c r="P749" s="201"/>
      <c r="Q749" s="201"/>
      <c r="R749" s="201"/>
      <c r="S749" s="201"/>
      <c r="T749" s="201"/>
      <c r="U749" s="201"/>
      <c r="V749" s="201"/>
      <c r="W749" s="201"/>
      <c r="X749" s="201"/>
      <c r="Y749" s="201"/>
      <c r="Z749" s="201"/>
    </row>
    <row r="750" s="132" customFormat="1" ht="55.5" customHeight="1" outlineLevel="3" spans="1:26">
      <c r="A750" s="187" t="s">
        <v>2769</v>
      </c>
      <c r="B750" s="243" t="s">
        <v>2770</v>
      </c>
      <c r="C750" s="186" t="s">
        <v>2771</v>
      </c>
      <c r="D750" s="186" t="s">
        <v>2772</v>
      </c>
      <c r="E750" s="186" t="s">
        <v>726</v>
      </c>
      <c r="F750" s="188">
        <v>1</v>
      </c>
      <c r="G750" s="186"/>
      <c r="H750" s="189">
        <f t="shared" si="43"/>
        <v>0</v>
      </c>
      <c r="I750" s="205" t="s">
        <v>727</v>
      </c>
      <c r="J750" s="205" t="s">
        <v>2752</v>
      </c>
      <c r="K750" s="205" t="s">
        <v>95</v>
      </c>
      <c r="L750" s="201"/>
      <c r="M750" s="201"/>
      <c r="N750" s="201"/>
      <c r="O750" s="201"/>
      <c r="P750" s="201"/>
      <c r="Q750" s="201"/>
      <c r="R750" s="201"/>
      <c r="S750" s="201"/>
      <c r="T750" s="201"/>
      <c r="U750" s="201"/>
      <c r="V750" s="201"/>
      <c r="W750" s="201"/>
      <c r="X750" s="201"/>
      <c r="Y750" s="201"/>
      <c r="Z750" s="201"/>
    </row>
    <row r="751" s="132" customFormat="1" ht="55.5" customHeight="1" outlineLevel="3" spans="1:26">
      <c r="A751" s="187" t="s">
        <v>2773</v>
      </c>
      <c r="B751" s="243" t="s">
        <v>2774</v>
      </c>
      <c r="C751" s="186" t="s">
        <v>2775</v>
      </c>
      <c r="D751" s="186" t="s">
        <v>2776</v>
      </c>
      <c r="E751" s="186" t="s">
        <v>726</v>
      </c>
      <c r="F751" s="188">
        <v>1</v>
      </c>
      <c r="G751" s="186"/>
      <c r="H751" s="189">
        <f t="shared" si="43"/>
        <v>0</v>
      </c>
      <c r="I751" s="205" t="s">
        <v>727</v>
      </c>
      <c r="J751" s="205" t="s">
        <v>2752</v>
      </c>
      <c r="K751" s="205" t="s">
        <v>95</v>
      </c>
      <c r="L751" s="201"/>
      <c r="M751" s="201"/>
      <c r="N751" s="201"/>
      <c r="O751" s="201"/>
      <c r="P751" s="201"/>
      <c r="Q751" s="201"/>
      <c r="R751" s="201"/>
      <c r="S751" s="201"/>
      <c r="T751" s="201"/>
      <c r="U751" s="201"/>
      <c r="V751" s="201"/>
      <c r="W751" s="201"/>
      <c r="X751" s="201"/>
      <c r="Y751" s="201"/>
      <c r="Z751" s="201"/>
    </row>
    <row r="752" s="132" customFormat="1" ht="55.5" customHeight="1" outlineLevel="3" spans="1:26">
      <c r="A752" s="187" t="s">
        <v>2777</v>
      </c>
      <c r="B752" s="243" t="s">
        <v>2778</v>
      </c>
      <c r="C752" s="186" t="s">
        <v>2779</v>
      </c>
      <c r="D752" s="186" t="s">
        <v>2780</v>
      </c>
      <c r="E752" s="186" t="s">
        <v>726</v>
      </c>
      <c r="F752" s="188">
        <v>1</v>
      </c>
      <c r="G752" s="186"/>
      <c r="H752" s="189">
        <f t="shared" si="43"/>
        <v>0</v>
      </c>
      <c r="I752" s="205" t="s">
        <v>727</v>
      </c>
      <c r="J752" s="205" t="s">
        <v>2752</v>
      </c>
      <c r="K752" s="205" t="s">
        <v>95</v>
      </c>
      <c r="L752" s="201"/>
      <c r="M752" s="201"/>
      <c r="N752" s="201"/>
      <c r="O752" s="201"/>
      <c r="P752" s="201"/>
      <c r="Q752" s="201"/>
      <c r="R752" s="201"/>
      <c r="S752" s="201"/>
      <c r="T752" s="201"/>
      <c r="U752" s="201"/>
      <c r="V752" s="201"/>
      <c r="W752" s="201"/>
      <c r="X752" s="201"/>
      <c r="Y752" s="201"/>
      <c r="Z752" s="201"/>
    </row>
    <row r="753" s="132" customFormat="1" ht="55.5" customHeight="1" outlineLevel="3" spans="1:26">
      <c r="A753" s="187" t="s">
        <v>2781</v>
      </c>
      <c r="B753" s="243" t="s">
        <v>2782</v>
      </c>
      <c r="C753" s="186" t="s">
        <v>2783</v>
      </c>
      <c r="D753" s="186" t="s">
        <v>2784</v>
      </c>
      <c r="E753" s="186" t="s">
        <v>726</v>
      </c>
      <c r="F753" s="188">
        <v>2</v>
      </c>
      <c r="G753" s="186"/>
      <c r="H753" s="189">
        <f t="shared" si="43"/>
        <v>0</v>
      </c>
      <c r="I753" s="205" t="s">
        <v>727</v>
      </c>
      <c r="J753" s="205" t="s">
        <v>2752</v>
      </c>
      <c r="K753" s="205" t="s">
        <v>95</v>
      </c>
      <c r="L753" s="201"/>
      <c r="M753" s="201"/>
      <c r="N753" s="201"/>
      <c r="O753" s="201"/>
      <c r="P753" s="201"/>
      <c r="Q753" s="201"/>
      <c r="R753" s="201"/>
      <c r="S753" s="201"/>
      <c r="T753" s="201"/>
      <c r="U753" s="201"/>
      <c r="V753" s="201"/>
      <c r="W753" s="201"/>
      <c r="X753" s="201"/>
      <c r="Y753" s="201"/>
      <c r="Z753" s="201"/>
    </row>
    <row r="754" s="132" customFormat="1" ht="55.5" customHeight="1" outlineLevel="3" spans="1:26">
      <c r="A754" s="187" t="s">
        <v>2785</v>
      </c>
      <c r="B754" s="243" t="s">
        <v>2786</v>
      </c>
      <c r="C754" s="186" t="s">
        <v>2787</v>
      </c>
      <c r="D754" s="186" t="s">
        <v>2788</v>
      </c>
      <c r="E754" s="186" t="s">
        <v>726</v>
      </c>
      <c r="F754" s="188">
        <v>1</v>
      </c>
      <c r="G754" s="186"/>
      <c r="H754" s="189">
        <f t="shared" si="43"/>
        <v>0</v>
      </c>
      <c r="I754" s="205" t="s">
        <v>727</v>
      </c>
      <c r="J754" s="205" t="s">
        <v>2752</v>
      </c>
      <c r="K754" s="205" t="s">
        <v>95</v>
      </c>
      <c r="L754" s="201"/>
      <c r="M754" s="201"/>
      <c r="N754" s="201"/>
      <c r="O754" s="201"/>
      <c r="P754" s="201"/>
      <c r="Q754" s="201"/>
      <c r="R754" s="201"/>
      <c r="S754" s="201"/>
      <c r="T754" s="201"/>
      <c r="U754" s="201"/>
      <c r="V754" s="201"/>
      <c r="W754" s="201"/>
      <c r="X754" s="201"/>
      <c r="Y754" s="201"/>
      <c r="Z754" s="201"/>
    </row>
    <row r="755" s="132" customFormat="1" ht="55.5" customHeight="1" outlineLevel="3" spans="1:26">
      <c r="A755" s="187" t="s">
        <v>2789</v>
      </c>
      <c r="B755" s="243" t="s">
        <v>2790</v>
      </c>
      <c r="C755" s="186" t="s">
        <v>2791</v>
      </c>
      <c r="D755" s="186" t="s">
        <v>2792</v>
      </c>
      <c r="E755" s="186" t="s">
        <v>726</v>
      </c>
      <c r="F755" s="188">
        <v>2</v>
      </c>
      <c r="G755" s="186"/>
      <c r="H755" s="189">
        <f t="shared" si="43"/>
        <v>0</v>
      </c>
      <c r="I755" s="205" t="s">
        <v>727</v>
      </c>
      <c r="J755" s="205" t="s">
        <v>2752</v>
      </c>
      <c r="K755" s="205" t="s">
        <v>95</v>
      </c>
      <c r="L755" s="201"/>
      <c r="M755" s="201"/>
      <c r="N755" s="201"/>
      <c r="O755" s="201"/>
      <c r="P755" s="201"/>
      <c r="Q755" s="201"/>
      <c r="R755" s="201"/>
      <c r="S755" s="201"/>
      <c r="T755" s="201"/>
      <c r="U755" s="201"/>
      <c r="V755" s="201"/>
      <c r="W755" s="201"/>
      <c r="X755" s="201"/>
      <c r="Y755" s="201"/>
      <c r="Z755" s="201"/>
    </row>
    <row r="756" s="132" customFormat="1" ht="55.5" customHeight="1" outlineLevel="3" spans="1:26">
      <c r="A756" s="187" t="s">
        <v>2793</v>
      </c>
      <c r="B756" s="243" t="s">
        <v>2794</v>
      </c>
      <c r="C756" s="186" t="s">
        <v>2795</v>
      </c>
      <c r="D756" s="186" t="s">
        <v>2796</v>
      </c>
      <c r="E756" s="186" t="s">
        <v>726</v>
      </c>
      <c r="F756" s="188">
        <v>1</v>
      </c>
      <c r="G756" s="186"/>
      <c r="H756" s="189">
        <f t="shared" si="43"/>
        <v>0</v>
      </c>
      <c r="I756" s="205" t="s">
        <v>727</v>
      </c>
      <c r="J756" s="205" t="s">
        <v>2752</v>
      </c>
      <c r="K756" s="205" t="s">
        <v>95</v>
      </c>
      <c r="L756" s="201"/>
      <c r="M756" s="201"/>
      <c r="N756" s="201"/>
      <c r="O756" s="201"/>
      <c r="P756" s="201"/>
      <c r="Q756" s="201"/>
      <c r="R756" s="201"/>
      <c r="S756" s="201"/>
      <c r="T756" s="201"/>
      <c r="U756" s="201"/>
      <c r="V756" s="201"/>
      <c r="W756" s="201"/>
      <c r="X756" s="201"/>
      <c r="Y756" s="201"/>
      <c r="Z756" s="201"/>
    </row>
    <row r="757" s="132" customFormat="1" ht="55.5" customHeight="1" outlineLevel="3" spans="1:26">
      <c r="A757" s="187" t="s">
        <v>2797</v>
      </c>
      <c r="B757" s="243" t="s">
        <v>2798</v>
      </c>
      <c r="C757" s="186" t="s">
        <v>2799</v>
      </c>
      <c r="D757" s="186" t="s">
        <v>2800</v>
      </c>
      <c r="E757" s="186" t="s">
        <v>726</v>
      </c>
      <c r="F757" s="188">
        <v>1</v>
      </c>
      <c r="G757" s="186"/>
      <c r="H757" s="189">
        <f t="shared" si="43"/>
        <v>0</v>
      </c>
      <c r="I757" s="205" t="s">
        <v>727</v>
      </c>
      <c r="J757" s="205" t="s">
        <v>2752</v>
      </c>
      <c r="K757" s="205" t="s">
        <v>95</v>
      </c>
      <c r="L757" s="201"/>
      <c r="M757" s="201"/>
      <c r="N757" s="201"/>
      <c r="O757" s="201"/>
      <c r="P757" s="201"/>
      <c r="Q757" s="201"/>
      <c r="R757" s="201"/>
      <c r="S757" s="201"/>
      <c r="T757" s="201"/>
      <c r="U757" s="201"/>
      <c r="V757" s="201"/>
      <c r="W757" s="201"/>
      <c r="X757" s="201"/>
      <c r="Y757" s="201"/>
      <c r="Z757" s="201"/>
    </row>
    <row r="758" s="132" customFormat="1" ht="55.5" customHeight="1" outlineLevel="3" spans="1:26">
      <c r="A758" s="187" t="s">
        <v>2801</v>
      </c>
      <c r="B758" s="243" t="s">
        <v>2802</v>
      </c>
      <c r="C758" s="186" t="s">
        <v>2803</v>
      </c>
      <c r="D758" s="186" t="s">
        <v>2804</v>
      </c>
      <c r="E758" s="186" t="s">
        <v>726</v>
      </c>
      <c r="F758" s="188">
        <v>1</v>
      </c>
      <c r="G758" s="186"/>
      <c r="H758" s="189">
        <f t="shared" si="43"/>
        <v>0</v>
      </c>
      <c r="I758" s="205" t="s">
        <v>727</v>
      </c>
      <c r="J758" s="205" t="s">
        <v>2752</v>
      </c>
      <c r="K758" s="205" t="s">
        <v>95</v>
      </c>
      <c r="L758" s="201"/>
      <c r="M758" s="201"/>
      <c r="N758" s="201"/>
      <c r="O758" s="201"/>
      <c r="P758" s="201"/>
      <c r="Q758" s="201"/>
      <c r="R758" s="201"/>
      <c r="S758" s="201"/>
      <c r="T758" s="201"/>
      <c r="U758" s="201"/>
      <c r="V758" s="201"/>
      <c r="W758" s="201"/>
      <c r="X758" s="201"/>
      <c r="Y758" s="201"/>
      <c r="Z758" s="201"/>
    </row>
    <row r="759" s="132" customFormat="1" ht="69.75" customHeight="1" outlineLevel="3" spans="1:26">
      <c r="A759" s="187" t="s">
        <v>2805</v>
      </c>
      <c r="B759" s="243" t="s">
        <v>2806</v>
      </c>
      <c r="C759" s="186" t="s">
        <v>2807</v>
      </c>
      <c r="D759" s="186" t="s">
        <v>2808</v>
      </c>
      <c r="E759" s="186" t="s">
        <v>726</v>
      </c>
      <c r="F759" s="188">
        <v>1</v>
      </c>
      <c r="G759" s="186"/>
      <c r="H759" s="189">
        <f t="shared" si="43"/>
        <v>0</v>
      </c>
      <c r="I759" s="205" t="s">
        <v>727</v>
      </c>
      <c r="J759" s="205" t="s">
        <v>2752</v>
      </c>
      <c r="K759" s="205" t="s">
        <v>95</v>
      </c>
      <c r="L759" s="201"/>
      <c r="M759" s="201"/>
      <c r="N759" s="201"/>
      <c r="O759" s="201"/>
      <c r="P759" s="201"/>
      <c r="Q759" s="201"/>
      <c r="R759" s="201"/>
      <c r="S759" s="201"/>
      <c r="T759" s="201"/>
      <c r="U759" s="201"/>
      <c r="V759" s="201"/>
      <c r="W759" s="201"/>
      <c r="X759" s="201"/>
      <c r="Y759" s="201"/>
      <c r="Z759" s="201"/>
    </row>
    <row r="760" s="132" customFormat="1" ht="69.75" customHeight="1" outlineLevel="3" spans="1:26">
      <c r="A760" s="187" t="s">
        <v>2809</v>
      </c>
      <c r="B760" s="243" t="s">
        <v>2810</v>
      </c>
      <c r="C760" s="186" t="s">
        <v>2811</v>
      </c>
      <c r="D760" s="186" t="s">
        <v>2812</v>
      </c>
      <c r="E760" s="186" t="s">
        <v>726</v>
      </c>
      <c r="F760" s="188">
        <v>1</v>
      </c>
      <c r="G760" s="186"/>
      <c r="H760" s="189">
        <f t="shared" si="43"/>
        <v>0</v>
      </c>
      <c r="I760" s="205" t="s">
        <v>727</v>
      </c>
      <c r="J760" s="205" t="s">
        <v>2752</v>
      </c>
      <c r="K760" s="205" t="s">
        <v>95</v>
      </c>
      <c r="L760" s="201"/>
      <c r="M760" s="201"/>
      <c r="N760" s="201"/>
      <c r="O760" s="201"/>
      <c r="P760" s="201"/>
      <c r="Q760" s="201"/>
      <c r="R760" s="201"/>
      <c r="S760" s="201"/>
      <c r="T760" s="201"/>
      <c r="U760" s="201"/>
      <c r="V760" s="201"/>
      <c r="W760" s="201"/>
      <c r="X760" s="201"/>
      <c r="Y760" s="201"/>
      <c r="Z760" s="201"/>
    </row>
    <row r="761" s="132" customFormat="1" ht="69.75" customHeight="1" outlineLevel="3" spans="1:26">
      <c r="A761" s="187" t="s">
        <v>2813</v>
      </c>
      <c r="B761" s="243" t="s">
        <v>2814</v>
      </c>
      <c r="C761" s="186" t="s">
        <v>2815</v>
      </c>
      <c r="D761" s="186" t="s">
        <v>2816</v>
      </c>
      <c r="E761" s="186" t="s">
        <v>726</v>
      </c>
      <c r="F761" s="188">
        <v>2</v>
      </c>
      <c r="G761" s="186"/>
      <c r="H761" s="189">
        <f t="shared" si="43"/>
        <v>0</v>
      </c>
      <c r="I761" s="205" t="s">
        <v>727</v>
      </c>
      <c r="J761" s="205" t="s">
        <v>2752</v>
      </c>
      <c r="K761" s="205" t="s">
        <v>95</v>
      </c>
      <c r="L761" s="201"/>
      <c r="M761" s="201"/>
      <c r="N761" s="201"/>
      <c r="O761" s="201"/>
      <c r="P761" s="201"/>
      <c r="Q761" s="201"/>
      <c r="R761" s="201"/>
      <c r="S761" s="201"/>
      <c r="T761" s="201"/>
      <c r="U761" s="201"/>
      <c r="V761" s="201"/>
      <c r="W761" s="201"/>
      <c r="X761" s="201"/>
      <c r="Y761" s="201"/>
      <c r="Z761" s="201"/>
    </row>
    <row r="762" s="132" customFormat="1" ht="69.75" customHeight="1" outlineLevel="3" spans="1:26">
      <c r="A762" s="187" t="s">
        <v>2817</v>
      </c>
      <c r="B762" s="243" t="s">
        <v>2818</v>
      </c>
      <c r="C762" s="186" t="s">
        <v>2819</v>
      </c>
      <c r="D762" s="186" t="s">
        <v>2820</v>
      </c>
      <c r="E762" s="186" t="s">
        <v>726</v>
      </c>
      <c r="F762" s="188">
        <v>1</v>
      </c>
      <c r="G762" s="186"/>
      <c r="H762" s="189">
        <f t="shared" si="43"/>
        <v>0</v>
      </c>
      <c r="I762" s="205" t="s">
        <v>727</v>
      </c>
      <c r="J762" s="205" t="s">
        <v>2752</v>
      </c>
      <c r="K762" s="205" t="s">
        <v>95</v>
      </c>
      <c r="L762" s="201"/>
      <c r="M762" s="201"/>
      <c r="N762" s="201"/>
      <c r="O762" s="201"/>
      <c r="P762" s="201"/>
      <c r="Q762" s="201"/>
      <c r="R762" s="201"/>
      <c r="S762" s="201"/>
      <c r="T762" s="201"/>
      <c r="U762" s="201"/>
      <c r="V762" s="201"/>
      <c r="W762" s="201"/>
      <c r="X762" s="201"/>
      <c r="Y762" s="201"/>
      <c r="Z762" s="201"/>
    </row>
    <row r="763" s="132" customFormat="1" ht="69.75" customHeight="1" outlineLevel="3" spans="1:26">
      <c r="A763" s="187" t="s">
        <v>2821</v>
      </c>
      <c r="B763" s="243" t="s">
        <v>2822</v>
      </c>
      <c r="C763" s="186" t="s">
        <v>2823</v>
      </c>
      <c r="D763" s="186" t="s">
        <v>2824</v>
      </c>
      <c r="E763" s="186" t="s">
        <v>726</v>
      </c>
      <c r="F763" s="188">
        <v>3</v>
      </c>
      <c r="G763" s="186"/>
      <c r="H763" s="189">
        <f t="shared" si="43"/>
        <v>0</v>
      </c>
      <c r="I763" s="205" t="s">
        <v>727</v>
      </c>
      <c r="J763" s="205" t="s">
        <v>2752</v>
      </c>
      <c r="K763" s="205" t="s">
        <v>95</v>
      </c>
      <c r="L763" s="201"/>
      <c r="M763" s="201"/>
      <c r="N763" s="201"/>
      <c r="O763" s="201"/>
      <c r="P763" s="201"/>
      <c r="Q763" s="201"/>
      <c r="R763" s="201"/>
      <c r="S763" s="201"/>
      <c r="T763" s="201"/>
      <c r="U763" s="201"/>
      <c r="V763" s="201"/>
      <c r="W763" s="201"/>
      <c r="X763" s="201"/>
      <c r="Y763" s="201"/>
      <c r="Z763" s="201"/>
    </row>
    <row r="764" s="132" customFormat="1" ht="69.75" customHeight="1" outlineLevel="3" spans="1:26">
      <c r="A764" s="187" t="s">
        <v>2825</v>
      </c>
      <c r="B764" s="243" t="s">
        <v>2826</v>
      </c>
      <c r="C764" s="186" t="s">
        <v>2827</v>
      </c>
      <c r="D764" s="186" t="s">
        <v>2828</v>
      </c>
      <c r="E764" s="186" t="s">
        <v>726</v>
      </c>
      <c r="F764" s="188">
        <v>40</v>
      </c>
      <c r="G764" s="186"/>
      <c r="H764" s="189">
        <f t="shared" si="43"/>
        <v>0</v>
      </c>
      <c r="I764" s="205" t="s">
        <v>727</v>
      </c>
      <c r="J764" s="205" t="s">
        <v>2752</v>
      </c>
      <c r="K764" s="205" t="s">
        <v>95</v>
      </c>
      <c r="L764" s="201"/>
      <c r="M764" s="201"/>
      <c r="N764" s="201"/>
      <c r="O764" s="201"/>
      <c r="P764" s="201"/>
      <c r="Q764" s="201"/>
      <c r="R764" s="201"/>
      <c r="S764" s="201"/>
      <c r="T764" s="201"/>
      <c r="U764" s="201"/>
      <c r="V764" s="201"/>
      <c r="W764" s="201"/>
      <c r="X764" s="201"/>
      <c r="Y764" s="201"/>
      <c r="Z764" s="201"/>
    </row>
    <row r="765" s="132" customFormat="1" ht="69.75" customHeight="1" outlineLevel="3" spans="1:26">
      <c r="A765" s="187" t="s">
        <v>2829</v>
      </c>
      <c r="B765" s="243" t="s">
        <v>2830</v>
      </c>
      <c r="C765" s="186" t="s">
        <v>2831</v>
      </c>
      <c r="D765" s="186" t="s">
        <v>2832</v>
      </c>
      <c r="E765" s="186" t="s">
        <v>726</v>
      </c>
      <c r="F765" s="188">
        <v>21</v>
      </c>
      <c r="G765" s="186"/>
      <c r="H765" s="189">
        <f t="shared" si="43"/>
        <v>0</v>
      </c>
      <c r="I765" s="205" t="s">
        <v>727</v>
      </c>
      <c r="J765" s="205" t="s">
        <v>2752</v>
      </c>
      <c r="K765" s="205" t="s">
        <v>95</v>
      </c>
      <c r="L765" s="201"/>
      <c r="M765" s="201"/>
      <c r="N765" s="201"/>
      <c r="O765" s="201"/>
      <c r="P765" s="201"/>
      <c r="Q765" s="201"/>
      <c r="R765" s="201"/>
      <c r="S765" s="201"/>
      <c r="T765" s="201"/>
      <c r="U765" s="201"/>
      <c r="V765" s="201"/>
      <c r="W765" s="201"/>
      <c r="X765" s="201"/>
      <c r="Y765" s="201"/>
      <c r="Z765" s="201"/>
    </row>
    <row r="766" s="132" customFormat="1" ht="69.75" customHeight="1" outlineLevel="3" spans="1:26">
      <c r="A766" s="187" t="s">
        <v>2833</v>
      </c>
      <c r="B766" s="243" t="s">
        <v>2834</v>
      </c>
      <c r="C766" s="186" t="s">
        <v>2835</v>
      </c>
      <c r="D766" s="186" t="s">
        <v>2836</v>
      </c>
      <c r="E766" s="186" t="s">
        <v>726</v>
      </c>
      <c r="F766" s="188">
        <v>17</v>
      </c>
      <c r="G766" s="186"/>
      <c r="H766" s="189">
        <f t="shared" si="43"/>
        <v>0</v>
      </c>
      <c r="I766" s="205" t="s">
        <v>727</v>
      </c>
      <c r="J766" s="205" t="s">
        <v>2752</v>
      </c>
      <c r="K766" s="205" t="s">
        <v>95</v>
      </c>
      <c r="L766" s="201"/>
      <c r="M766" s="201"/>
      <c r="N766" s="201"/>
      <c r="O766" s="201"/>
      <c r="P766" s="201"/>
      <c r="Q766" s="201"/>
      <c r="R766" s="201"/>
      <c r="S766" s="201"/>
      <c r="T766" s="201"/>
      <c r="U766" s="201"/>
      <c r="V766" s="201"/>
      <c r="W766" s="201"/>
      <c r="X766" s="201"/>
      <c r="Y766" s="201"/>
      <c r="Z766" s="201"/>
    </row>
    <row r="767" s="132" customFormat="1" ht="104" outlineLevel="3" spans="1:26">
      <c r="A767" s="187" t="s">
        <v>2837</v>
      </c>
      <c r="B767" s="243" t="s">
        <v>2838</v>
      </c>
      <c r="C767" s="186" t="s">
        <v>2839</v>
      </c>
      <c r="D767" s="186" t="s">
        <v>2840</v>
      </c>
      <c r="E767" s="186" t="s">
        <v>726</v>
      </c>
      <c r="F767" s="188">
        <v>10</v>
      </c>
      <c r="G767" s="186"/>
      <c r="H767" s="189">
        <f t="shared" si="43"/>
        <v>0</v>
      </c>
      <c r="I767" s="205" t="s">
        <v>727</v>
      </c>
      <c r="J767" s="205" t="s">
        <v>2752</v>
      </c>
      <c r="K767" s="205" t="s">
        <v>95</v>
      </c>
      <c r="L767" s="201"/>
      <c r="M767" s="201"/>
      <c r="N767" s="201"/>
      <c r="O767" s="201"/>
      <c r="P767" s="201"/>
      <c r="Q767" s="201"/>
      <c r="R767" s="201"/>
      <c r="S767" s="201"/>
      <c r="T767" s="201"/>
      <c r="U767" s="201"/>
      <c r="V767" s="201"/>
      <c r="W767" s="201"/>
      <c r="X767" s="201"/>
      <c r="Y767" s="201"/>
      <c r="Z767" s="201"/>
    </row>
    <row r="768" s="132" customFormat="1" ht="104" outlineLevel="3" spans="1:26">
      <c r="A768" s="187" t="s">
        <v>2841</v>
      </c>
      <c r="B768" s="243" t="s">
        <v>2842</v>
      </c>
      <c r="C768" s="186" t="s">
        <v>2843</v>
      </c>
      <c r="D768" s="186" t="s">
        <v>2844</v>
      </c>
      <c r="E768" s="186" t="s">
        <v>726</v>
      </c>
      <c r="F768" s="188">
        <v>9</v>
      </c>
      <c r="G768" s="186"/>
      <c r="H768" s="189">
        <f t="shared" si="43"/>
        <v>0</v>
      </c>
      <c r="I768" s="205" t="s">
        <v>727</v>
      </c>
      <c r="J768" s="205" t="s">
        <v>2752</v>
      </c>
      <c r="K768" s="205" t="s">
        <v>95</v>
      </c>
      <c r="L768" s="201"/>
      <c r="M768" s="201"/>
      <c r="N768" s="201"/>
      <c r="O768" s="201"/>
      <c r="P768" s="201"/>
      <c r="Q768" s="201"/>
      <c r="R768" s="201"/>
      <c r="S768" s="201"/>
      <c r="T768" s="201"/>
      <c r="U768" s="201"/>
      <c r="V768" s="201"/>
      <c r="W768" s="201"/>
      <c r="X768" s="201"/>
      <c r="Y768" s="201"/>
      <c r="Z768" s="201"/>
    </row>
    <row r="769" s="132" customFormat="1" ht="104" outlineLevel="3" spans="1:26">
      <c r="A769" s="187" t="s">
        <v>2845</v>
      </c>
      <c r="B769" s="243" t="s">
        <v>2846</v>
      </c>
      <c r="C769" s="186" t="s">
        <v>2847</v>
      </c>
      <c r="D769" s="186" t="s">
        <v>2848</v>
      </c>
      <c r="E769" s="186" t="s">
        <v>726</v>
      </c>
      <c r="F769" s="188">
        <v>22</v>
      </c>
      <c r="G769" s="186"/>
      <c r="H769" s="189">
        <f t="shared" si="43"/>
        <v>0</v>
      </c>
      <c r="I769" s="205" t="s">
        <v>727</v>
      </c>
      <c r="J769" s="205" t="s">
        <v>2752</v>
      </c>
      <c r="K769" s="205" t="s">
        <v>95</v>
      </c>
      <c r="L769" s="201"/>
      <c r="M769" s="201"/>
      <c r="N769" s="201"/>
      <c r="O769" s="201"/>
      <c r="P769" s="201"/>
      <c r="Q769" s="201"/>
      <c r="R769" s="201"/>
      <c r="S769" s="201"/>
      <c r="T769" s="201"/>
      <c r="U769" s="201"/>
      <c r="V769" s="201"/>
      <c r="W769" s="201"/>
      <c r="X769" s="201"/>
      <c r="Y769" s="201"/>
      <c r="Z769" s="201"/>
    </row>
    <row r="770" s="132" customFormat="1" ht="55.5" customHeight="1" outlineLevel="3" spans="1:26">
      <c r="A770" s="187" t="s">
        <v>2849</v>
      </c>
      <c r="B770" s="243" t="s">
        <v>2850</v>
      </c>
      <c r="C770" s="186" t="s">
        <v>2851</v>
      </c>
      <c r="D770" s="186" t="s">
        <v>2852</v>
      </c>
      <c r="E770" s="186" t="s">
        <v>726</v>
      </c>
      <c r="F770" s="188">
        <v>24</v>
      </c>
      <c r="G770" s="186"/>
      <c r="H770" s="189">
        <f t="shared" si="43"/>
        <v>0</v>
      </c>
      <c r="I770" s="205" t="s">
        <v>727</v>
      </c>
      <c r="J770" s="205" t="s">
        <v>2752</v>
      </c>
      <c r="K770" s="205" t="s">
        <v>95</v>
      </c>
      <c r="L770" s="201"/>
      <c r="M770" s="201"/>
      <c r="N770" s="201"/>
      <c r="O770" s="201"/>
      <c r="P770" s="201"/>
      <c r="Q770" s="201"/>
      <c r="R770" s="201"/>
      <c r="S770" s="201"/>
      <c r="T770" s="201"/>
      <c r="U770" s="201"/>
      <c r="V770" s="201"/>
      <c r="W770" s="201"/>
      <c r="X770" s="201"/>
      <c r="Y770" s="201"/>
      <c r="Z770" s="201"/>
    </row>
    <row r="771" s="132" customFormat="1" ht="55.5" customHeight="1" outlineLevel="3" spans="1:26">
      <c r="A771" s="187" t="s">
        <v>2853</v>
      </c>
      <c r="B771" s="243" t="s">
        <v>2854</v>
      </c>
      <c r="C771" s="186" t="s">
        <v>2855</v>
      </c>
      <c r="D771" s="186" t="s">
        <v>2856</v>
      </c>
      <c r="E771" s="186" t="s">
        <v>726</v>
      </c>
      <c r="F771" s="188">
        <v>43</v>
      </c>
      <c r="G771" s="186"/>
      <c r="H771" s="189">
        <f t="shared" si="43"/>
        <v>0</v>
      </c>
      <c r="I771" s="205" t="s">
        <v>727</v>
      </c>
      <c r="J771" s="205" t="s">
        <v>2752</v>
      </c>
      <c r="K771" s="205" t="s">
        <v>95</v>
      </c>
      <c r="L771" s="201"/>
      <c r="M771" s="201"/>
      <c r="N771" s="201"/>
      <c r="O771" s="201"/>
      <c r="P771" s="201"/>
      <c r="Q771" s="201"/>
      <c r="R771" s="201"/>
      <c r="S771" s="201"/>
      <c r="T771" s="201"/>
      <c r="U771" s="201"/>
      <c r="V771" s="201"/>
      <c r="W771" s="201"/>
      <c r="X771" s="201"/>
      <c r="Y771" s="201"/>
      <c r="Z771" s="201"/>
    </row>
    <row r="772" s="132" customFormat="1" ht="104" outlineLevel="3" spans="1:26">
      <c r="A772" s="187" t="s">
        <v>2857</v>
      </c>
      <c r="B772" s="243" t="s">
        <v>2858</v>
      </c>
      <c r="C772" s="186" t="s">
        <v>2859</v>
      </c>
      <c r="D772" s="186" t="s">
        <v>2860</v>
      </c>
      <c r="E772" s="186" t="s">
        <v>726</v>
      </c>
      <c r="F772" s="188">
        <v>31</v>
      </c>
      <c r="G772" s="186"/>
      <c r="H772" s="189">
        <f t="shared" si="43"/>
        <v>0</v>
      </c>
      <c r="I772" s="205" t="s">
        <v>727</v>
      </c>
      <c r="J772" s="205" t="s">
        <v>2752</v>
      </c>
      <c r="K772" s="205" t="s">
        <v>95</v>
      </c>
      <c r="L772" s="201"/>
      <c r="M772" s="201"/>
      <c r="N772" s="201"/>
      <c r="O772" s="201"/>
      <c r="P772" s="201"/>
      <c r="Q772" s="201"/>
      <c r="R772" s="201"/>
      <c r="S772" s="201"/>
      <c r="T772" s="201"/>
      <c r="U772" s="201"/>
      <c r="V772" s="201"/>
      <c r="W772" s="201"/>
      <c r="X772" s="201"/>
      <c r="Y772" s="201"/>
      <c r="Z772" s="201"/>
    </row>
    <row r="773" s="132" customFormat="1" ht="104" outlineLevel="3" spans="1:26">
      <c r="A773" s="187" t="s">
        <v>2861</v>
      </c>
      <c r="B773" s="243" t="s">
        <v>2862</v>
      </c>
      <c r="C773" s="186" t="s">
        <v>2863</v>
      </c>
      <c r="D773" s="186" t="s">
        <v>2864</v>
      </c>
      <c r="E773" s="186" t="s">
        <v>726</v>
      </c>
      <c r="F773" s="188">
        <v>39</v>
      </c>
      <c r="G773" s="186"/>
      <c r="H773" s="189">
        <f t="shared" si="43"/>
        <v>0</v>
      </c>
      <c r="I773" s="205" t="s">
        <v>727</v>
      </c>
      <c r="J773" s="205" t="s">
        <v>2752</v>
      </c>
      <c r="K773" s="205" t="s">
        <v>95</v>
      </c>
      <c r="L773" s="201"/>
      <c r="M773" s="201"/>
      <c r="N773" s="201"/>
      <c r="O773" s="201"/>
      <c r="P773" s="201"/>
      <c r="Q773" s="201"/>
      <c r="R773" s="201"/>
      <c r="S773" s="201"/>
      <c r="T773" s="201"/>
      <c r="U773" s="201"/>
      <c r="V773" s="201"/>
      <c r="W773" s="201"/>
      <c r="X773" s="201"/>
      <c r="Y773" s="201"/>
      <c r="Z773" s="201"/>
    </row>
    <row r="774" s="132" customFormat="1" ht="104" outlineLevel="3" spans="1:26">
      <c r="A774" s="187" t="s">
        <v>2865</v>
      </c>
      <c r="B774" s="243" t="s">
        <v>2866</v>
      </c>
      <c r="C774" s="186" t="s">
        <v>2867</v>
      </c>
      <c r="D774" s="186" t="s">
        <v>2868</v>
      </c>
      <c r="E774" s="186" t="s">
        <v>726</v>
      </c>
      <c r="F774" s="188">
        <v>10</v>
      </c>
      <c r="G774" s="186"/>
      <c r="H774" s="189">
        <f t="shared" si="43"/>
        <v>0</v>
      </c>
      <c r="I774" s="205" t="s">
        <v>727</v>
      </c>
      <c r="J774" s="205" t="s">
        <v>2752</v>
      </c>
      <c r="K774" s="205" t="s">
        <v>95</v>
      </c>
      <c r="L774" s="201"/>
      <c r="M774" s="201"/>
      <c r="N774" s="201"/>
      <c r="O774" s="201"/>
      <c r="P774" s="201"/>
      <c r="Q774" s="201"/>
      <c r="R774" s="201"/>
      <c r="S774" s="201"/>
      <c r="T774" s="201"/>
      <c r="U774" s="201"/>
      <c r="V774" s="201"/>
      <c r="W774" s="201"/>
      <c r="X774" s="201"/>
      <c r="Y774" s="201"/>
      <c r="Z774" s="201"/>
    </row>
    <row r="775" s="132" customFormat="1" ht="55.5" customHeight="1" outlineLevel="3" spans="1:26">
      <c r="A775" s="187" t="s">
        <v>2869</v>
      </c>
      <c r="B775" s="243" t="s">
        <v>2870</v>
      </c>
      <c r="C775" s="186" t="s">
        <v>2871</v>
      </c>
      <c r="D775" s="186" t="s">
        <v>2872</v>
      </c>
      <c r="E775" s="186" t="s">
        <v>726</v>
      </c>
      <c r="F775" s="188">
        <v>1</v>
      </c>
      <c r="G775" s="186"/>
      <c r="H775" s="189">
        <f t="shared" si="43"/>
        <v>0</v>
      </c>
      <c r="I775" s="205" t="s">
        <v>727</v>
      </c>
      <c r="J775" s="205" t="s">
        <v>2752</v>
      </c>
      <c r="K775" s="205" t="s">
        <v>95</v>
      </c>
      <c r="L775" s="201"/>
      <c r="M775" s="201"/>
      <c r="N775" s="201"/>
      <c r="O775" s="201"/>
      <c r="P775" s="201"/>
      <c r="Q775" s="201"/>
      <c r="R775" s="201"/>
      <c r="S775" s="201"/>
      <c r="T775" s="201"/>
      <c r="U775" s="201"/>
      <c r="V775" s="201"/>
      <c r="W775" s="201"/>
      <c r="X775" s="201"/>
      <c r="Y775" s="201"/>
      <c r="Z775" s="201"/>
    </row>
    <row r="776" s="132" customFormat="1" ht="104" outlineLevel="3" spans="1:26">
      <c r="A776" s="187" t="s">
        <v>2873</v>
      </c>
      <c r="B776" s="243" t="s">
        <v>2874</v>
      </c>
      <c r="C776" s="186" t="s">
        <v>2875</v>
      </c>
      <c r="D776" s="186" t="s">
        <v>2876</v>
      </c>
      <c r="E776" s="186" t="s">
        <v>726</v>
      </c>
      <c r="F776" s="188">
        <v>1</v>
      </c>
      <c r="G776" s="186"/>
      <c r="H776" s="189">
        <f t="shared" si="43"/>
        <v>0</v>
      </c>
      <c r="I776" s="205" t="s">
        <v>727</v>
      </c>
      <c r="J776" s="205" t="s">
        <v>2752</v>
      </c>
      <c r="K776" s="205" t="s">
        <v>95</v>
      </c>
      <c r="L776" s="201"/>
      <c r="M776" s="201"/>
      <c r="N776" s="201"/>
      <c r="O776" s="201"/>
      <c r="P776" s="201"/>
      <c r="Q776" s="201"/>
      <c r="R776" s="201"/>
      <c r="S776" s="201"/>
      <c r="T776" s="201"/>
      <c r="U776" s="201"/>
      <c r="V776" s="201"/>
      <c r="W776" s="201"/>
      <c r="X776" s="201"/>
      <c r="Y776" s="201"/>
      <c r="Z776" s="201"/>
    </row>
    <row r="777" s="132" customFormat="1" ht="156" outlineLevel="3" spans="1:26">
      <c r="A777" s="187" t="s">
        <v>2877</v>
      </c>
      <c r="B777" s="243" t="s">
        <v>2878</v>
      </c>
      <c r="C777" s="186" t="s">
        <v>2879</v>
      </c>
      <c r="D777" s="186" t="s">
        <v>2709</v>
      </c>
      <c r="E777" s="186" t="s">
        <v>726</v>
      </c>
      <c r="F777" s="188">
        <v>5</v>
      </c>
      <c r="G777" s="186"/>
      <c r="H777" s="189">
        <f t="shared" si="43"/>
        <v>0</v>
      </c>
      <c r="I777" s="205" t="s">
        <v>727</v>
      </c>
      <c r="J777" s="205" t="s">
        <v>2752</v>
      </c>
      <c r="K777" s="205" t="s">
        <v>95</v>
      </c>
      <c r="L777" s="201"/>
      <c r="M777" s="201"/>
      <c r="N777" s="201"/>
      <c r="O777" s="201"/>
      <c r="P777" s="201"/>
      <c r="Q777" s="201"/>
      <c r="R777" s="201"/>
      <c r="S777" s="201"/>
      <c r="T777" s="201"/>
      <c r="U777" s="201"/>
      <c r="V777" s="201"/>
      <c r="W777" s="201"/>
      <c r="X777" s="201"/>
      <c r="Y777" s="201"/>
      <c r="Z777" s="201"/>
    </row>
    <row r="778" s="132" customFormat="1" ht="117" outlineLevel="3" spans="1:26">
      <c r="A778" s="187" t="s">
        <v>2880</v>
      </c>
      <c r="B778" s="243" t="s">
        <v>2881</v>
      </c>
      <c r="C778" s="186" t="s">
        <v>2882</v>
      </c>
      <c r="D778" s="186" t="s">
        <v>2883</v>
      </c>
      <c r="E778" s="186" t="s">
        <v>726</v>
      </c>
      <c r="F778" s="188">
        <v>7</v>
      </c>
      <c r="G778" s="186"/>
      <c r="H778" s="189">
        <f t="shared" si="43"/>
        <v>0</v>
      </c>
      <c r="I778" s="205" t="s">
        <v>727</v>
      </c>
      <c r="J778" s="205" t="s">
        <v>2752</v>
      </c>
      <c r="K778" s="205" t="s">
        <v>95</v>
      </c>
      <c r="L778" s="201"/>
      <c r="M778" s="201"/>
      <c r="N778" s="201"/>
      <c r="O778" s="201"/>
      <c r="P778" s="201"/>
      <c r="Q778" s="201"/>
      <c r="R778" s="201"/>
      <c r="S778" s="201"/>
      <c r="T778" s="201"/>
      <c r="U778" s="201"/>
      <c r="V778" s="201"/>
      <c r="W778" s="201"/>
      <c r="X778" s="201"/>
      <c r="Y778" s="201"/>
      <c r="Z778" s="201"/>
    </row>
    <row r="779" s="132" customFormat="1" ht="55.5" customHeight="1" outlineLevel="3" spans="1:26">
      <c r="A779" s="187" t="s">
        <v>2884</v>
      </c>
      <c r="B779" s="243" t="s">
        <v>2885</v>
      </c>
      <c r="C779" s="186" t="s">
        <v>2886</v>
      </c>
      <c r="D779" s="186" t="s">
        <v>2887</v>
      </c>
      <c r="E779" s="186" t="s">
        <v>726</v>
      </c>
      <c r="F779" s="188">
        <v>1</v>
      </c>
      <c r="G779" s="186"/>
      <c r="H779" s="189">
        <f t="shared" si="43"/>
        <v>0</v>
      </c>
      <c r="I779" s="205" t="s">
        <v>727</v>
      </c>
      <c r="J779" s="205" t="s">
        <v>2752</v>
      </c>
      <c r="K779" s="205" t="s">
        <v>95</v>
      </c>
      <c r="L779" s="201"/>
      <c r="M779" s="201"/>
      <c r="N779" s="201"/>
      <c r="O779" s="201"/>
      <c r="P779" s="201"/>
      <c r="Q779" s="201"/>
      <c r="R779" s="201"/>
      <c r="S779" s="201"/>
      <c r="T779" s="201"/>
      <c r="U779" s="201"/>
      <c r="V779" s="201"/>
      <c r="W779" s="201"/>
      <c r="X779" s="201"/>
      <c r="Y779" s="201"/>
      <c r="Z779" s="201"/>
    </row>
    <row r="780" s="132" customFormat="1" ht="91" outlineLevel="3" spans="1:26">
      <c r="A780" s="187" t="s">
        <v>2888</v>
      </c>
      <c r="B780" s="243" t="s">
        <v>2889</v>
      </c>
      <c r="C780" s="186" t="s">
        <v>2890</v>
      </c>
      <c r="D780" s="186" t="s">
        <v>2891</v>
      </c>
      <c r="E780" s="186" t="s">
        <v>726</v>
      </c>
      <c r="F780" s="188">
        <v>1</v>
      </c>
      <c r="G780" s="186"/>
      <c r="H780" s="189">
        <f t="shared" si="43"/>
        <v>0</v>
      </c>
      <c r="I780" s="205" t="s">
        <v>727</v>
      </c>
      <c r="J780" s="205" t="s">
        <v>2752</v>
      </c>
      <c r="K780" s="205" t="s">
        <v>95</v>
      </c>
      <c r="L780" s="201"/>
      <c r="M780" s="201"/>
      <c r="N780" s="201"/>
      <c r="O780" s="201"/>
      <c r="P780" s="201"/>
      <c r="Q780" s="201"/>
      <c r="R780" s="201"/>
      <c r="S780" s="201"/>
      <c r="T780" s="201"/>
      <c r="U780" s="201"/>
      <c r="V780" s="201"/>
      <c r="W780" s="201"/>
      <c r="X780" s="201"/>
      <c r="Y780" s="201"/>
      <c r="Z780" s="201"/>
    </row>
    <row r="781" s="132" customFormat="1" ht="55.5" customHeight="1" outlineLevel="3" spans="1:26">
      <c r="A781" s="187" t="s">
        <v>2892</v>
      </c>
      <c r="B781" s="243" t="s">
        <v>2893</v>
      </c>
      <c r="C781" s="186" t="s">
        <v>2894</v>
      </c>
      <c r="D781" s="186" t="s">
        <v>2725</v>
      </c>
      <c r="E781" s="186" t="s">
        <v>726</v>
      </c>
      <c r="F781" s="188">
        <v>1</v>
      </c>
      <c r="G781" s="186"/>
      <c r="H781" s="189">
        <f t="shared" si="43"/>
        <v>0</v>
      </c>
      <c r="I781" s="205" t="s">
        <v>727</v>
      </c>
      <c r="J781" s="205" t="s">
        <v>2752</v>
      </c>
      <c r="K781" s="205" t="s">
        <v>95</v>
      </c>
      <c r="L781" s="201"/>
      <c r="M781" s="201"/>
      <c r="N781" s="201"/>
      <c r="O781" s="201"/>
      <c r="P781" s="201"/>
      <c r="Q781" s="201"/>
      <c r="R781" s="201"/>
      <c r="S781" s="201"/>
      <c r="T781" s="201"/>
      <c r="U781" s="201"/>
      <c r="V781" s="201"/>
      <c r="W781" s="201"/>
      <c r="X781" s="201"/>
      <c r="Y781" s="201"/>
      <c r="Z781" s="201"/>
    </row>
    <row r="782" s="132" customFormat="1" ht="55.5" customHeight="1" outlineLevel="3" spans="1:26">
      <c r="A782" s="187" t="s">
        <v>2895</v>
      </c>
      <c r="B782" s="243" t="s">
        <v>2896</v>
      </c>
      <c r="C782" s="186" t="s">
        <v>2897</v>
      </c>
      <c r="D782" s="186" t="s">
        <v>2898</v>
      </c>
      <c r="E782" s="186" t="s">
        <v>726</v>
      </c>
      <c r="F782" s="188">
        <v>30</v>
      </c>
      <c r="G782" s="186"/>
      <c r="H782" s="189">
        <f t="shared" si="43"/>
        <v>0</v>
      </c>
      <c r="I782" s="205" t="s">
        <v>727</v>
      </c>
      <c r="J782" s="205" t="s">
        <v>2752</v>
      </c>
      <c r="K782" s="205" t="s">
        <v>95</v>
      </c>
      <c r="L782" s="201"/>
      <c r="M782" s="201"/>
      <c r="N782" s="201"/>
      <c r="O782" s="201"/>
      <c r="P782" s="201"/>
      <c r="Q782" s="201"/>
      <c r="R782" s="201"/>
      <c r="S782" s="201"/>
      <c r="T782" s="201"/>
      <c r="U782" s="201"/>
      <c r="V782" s="201"/>
      <c r="W782" s="201"/>
      <c r="X782" s="201"/>
      <c r="Y782" s="201"/>
      <c r="Z782" s="201"/>
    </row>
    <row r="783" s="132" customFormat="1" ht="55.5" customHeight="1" outlineLevel="3" spans="1:26">
      <c r="A783" s="187" t="s">
        <v>2899</v>
      </c>
      <c r="B783" s="243" t="s">
        <v>2900</v>
      </c>
      <c r="C783" s="186" t="s">
        <v>2901</v>
      </c>
      <c r="D783" s="186" t="s">
        <v>2902</v>
      </c>
      <c r="E783" s="186" t="s">
        <v>726</v>
      </c>
      <c r="F783" s="188">
        <v>52</v>
      </c>
      <c r="G783" s="186"/>
      <c r="H783" s="189">
        <f t="shared" si="43"/>
        <v>0</v>
      </c>
      <c r="I783" s="205" t="s">
        <v>727</v>
      </c>
      <c r="J783" s="205" t="s">
        <v>2752</v>
      </c>
      <c r="K783" s="205" t="s">
        <v>95</v>
      </c>
      <c r="L783" s="201"/>
      <c r="M783" s="201"/>
      <c r="N783" s="201"/>
      <c r="O783" s="201"/>
      <c r="P783" s="201"/>
      <c r="Q783" s="201"/>
      <c r="R783" s="201"/>
      <c r="S783" s="201"/>
      <c r="T783" s="201"/>
      <c r="U783" s="201"/>
      <c r="V783" s="201"/>
      <c r="W783" s="201"/>
      <c r="X783" s="201"/>
      <c r="Y783" s="201"/>
      <c r="Z783" s="201"/>
    </row>
    <row r="784" s="132" customFormat="1" ht="55.5" customHeight="1" outlineLevel="3" spans="1:26">
      <c r="A784" s="187" t="s">
        <v>2903</v>
      </c>
      <c r="B784" s="243" t="s">
        <v>2904</v>
      </c>
      <c r="C784" s="186" t="s">
        <v>2905</v>
      </c>
      <c r="D784" s="186" t="s">
        <v>2906</v>
      </c>
      <c r="E784" s="186" t="s">
        <v>726</v>
      </c>
      <c r="F784" s="188">
        <v>8</v>
      </c>
      <c r="G784" s="186"/>
      <c r="H784" s="189">
        <f t="shared" si="43"/>
        <v>0</v>
      </c>
      <c r="I784" s="205" t="s">
        <v>727</v>
      </c>
      <c r="J784" s="205" t="s">
        <v>2752</v>
      </c>
      <c r="K784" s="205" t="s">
        <v>95</v>
      </c>
      <c r="L784" s="201"/>
      <c r="M784" s="201"/>
      <c r="N784" s="201"/>
      <c r="O784" s="201"/>
      <c r="P784" s="201"/>
      <c r="Q784" s="201"/>
      <c r="R784" s="201"/>
      <c r="S784" s="201"/>
      <c r="T784" s="201"/>
      <c r="U784" s="201"/>
      <c r="V784" s="201"/>
      <c r="W784" s="201"/>
      <c r="X784" s="201"/>
      <c r="Y784" s="201"/>
      <c r="Z784" s="201"/>
    </row>
    <row r="785" s="132" customFormat="1" ht="55.5" customHeight="1" outlineLevel="3" spans="1:26">
      <c r="A785" s="187" t="s">
        <v>2907</v>
      </c>
      <c r="B785" s="243" t="s">
        <v>2908</v>
      </c>
      <c r="C785" s="186" t="s">
        <v>2909</v>
      </c>
      <c r="D785" s="186" t="s">
        <v>2910</v>
      </c>
      <c r="E785" s="186" t="s">
        <v>726</v>
      </c>
      <c r="F785" s="188">
        <v>8</v>
      </c>
      <c r="G785" s="186"/>
      <c r="H785" s="189">
        <f t="shared" si="43"/>
        <v>0</v>
      </c>
      <c r="I785" s="205" t="s">
        <v>727</v>
      </c>
      <c r="J785" s="205" t="s">
        <v>2752</v>
      </c>
      <c r="K785" s="205" t="s">
        <v>95</v>
      </c>
      <c r="L785" s="201"/>
      <c r="M785" s="201"/>
      <c r="N785" s="201"/>
      <c r="O785" s="201"/>
      <c r="P785" s="201"/>
      <c r="Q785" s="201"/>
      <c r="R785" s="201"/>
      <c r="S785" s="201"/>
      <c r="T785" s="201"/>
      <c r="U785" s="201"/>
      <c r="V785" s="201"/>
      <c r="W785" s="201"/>
      <c r="X785" s="201"/>
      <c r="Y785" s="201"/>
      <c r="Z785" s="201"/>
    </row>
    <row r="786" s="132" customFormat="1" ht="55.5" customHeight="1" outlineLevel="3" spans="1:26">
      <c r="A786" s="187" t="s">
        <v>2911</v>
      </c>
      <c r="B786" s="243" t="s">
        <v>2912</v>
      </c>
      <c r="C786" s="186" t="s">
        <v>2913</v>
      </c>
      <c r="D786" s="186" t="s">
        <v>2914</v>
      </c>
      <c r="E786" s="186" t="s">
        <v>726</v>
      </c>
      <c r="F786" s="188">
        <v>8</v>
      </c>
      <c r="G786" s="186"/>
      <c r="H786" s="189">
        <f t="shared" si="43"/>
        <v>0</v>
      </c>
      <c r="I786" s="205" t="s">
        <v>727</v>
      </c>
      <c r="J786" s="205" t="s">
        <v>2752</v>
      </c>
      <c r="K786" s="205" t="s">
        <v>95</v>
      </c>
      <c r="L786" s="201"/>
      <c r="M786" s="201"/>
      <c r="N786" s="201"/>
      <c r="O786" s="201"/>
      <c r="P786" s="201"/>
      <c r="Q786" s="201"/>
      <c r="R786" s="201"/>
      <c r="S786" s="201"/>
      <c r="T786" s="201"/>
      <c r="U786" s="201"/>
      <c r="V786" s="201"/>
      <c r="W786" s="201"/>
      <c r="X786" s="201"/>
      <c r="Y786" s="201"/>
      <c r="Z786" s="201"/>
    </row>
    <row r="787" s="132" customFormat="1" ht="13" outlineLevel="3" spans="1:26">
      <c r="A787" s="187" t="s">
        <v>2915</v>
      </c>
      <c r="B787" s="273"/>
      <c r="C787" s="186" t="s">
        <v>2916</v>
      </c>
      <c r="D787" s="186"/>
      <c r="E787" s="186"/>
      <c r="F787" s="188"/>
      <c r="G787" s="193"/>
      <c r="H787" s="186">
        <f>SUM(H788:H795)</f>
        <v>0</v>
      </c>
      <c r="I787" s="205"/>
      <c r="J787" s="205"/>
      <c r="K787" s="205"/>
      <c r="L787" s="201"/>
      <c r="M787" s="201"/>
      <c r="N787" s="201"/>
      <c r="O787" s="201"/>
      <c r="P787" s="201"/>
      <c r="Q787" s="201"/>
      <c r="R787" s="201"/>
      <c r="S787" s="201"/>
      <c r="T787" s="201"/>
      <c r="U787" s="201"/>
      <c r="V787" s="201"/>
      <c r="W787" s="201"/>
      <c r="X787" s="201"/>
      <c r="Y787" s="201"/>
      <c r="Z787" s="201"/>
    </row>
    <row r="788" s="132" customFormat="1" ht="117" outlineLevel="3" spans="1:26">
      <c r="A788" s="187" t="s">
        <v>2917</v>
      </c>
      <c r="B788" s="243" t="s">
        <v>2918</v>
      </c>
      <c r="C788" s="186" t="s">
        <v>2919</v>
      </c>
      <c r="D788" s="186" t="s">
        <v>2920</v>
      </c>
      <c r="E788" s="186" t="s">
        <v>103</v>
      </c>
      <c r="F788" s="188">
        <v>552.49</v>
      </c>
      <c r="G788" s="186"/>
      <c r="H788" s="189">
        <f t="shared" ref="H788:H795" si="44">ROUND(F788*G788,0)</f>
        <v>0</v>
      </c>
      <c r="I788" s="205" t="s">
        <v>1773</v>
      </c>
      <c r="J788" s="205" t="s">
        <v>2921</v>
      </c>
      <c r="K788" s="205" t="s">
        <v>95</v>
      </c>
      <c r="L788" s="201"/>
      <c r="M788" s="201"/>
      <c r="N788" s="201"/>
      <c r="O788" s="201"/>
      <c r="P788" s="201"/>
      <c r="Q788" s="201"/>
      <c r="R788" s="201"/>
      <c r="S788" s="201"/>
      <c r="T788" s="201"/>
      <c r="U788" s="201"/>
      <c r="V788" s="201"/>
      <c r="W788" s="201"/>
      <c r="X788" s="201"/>
      <c r="Y788" s="201"/>
      <c r="Z788" s="201"/>
    </row>
    <row r="789" s="132" customFormat="1" ht="27" customHeight="1" outlineLevel="3" spans="1:26">
      <c r="A789" s="187" t="s">
        <v>2922</v>
      </c>
      <c r="B789" s="243" t="s">
        <v>2923</v>
      </c>
      <c r="C789" s="186" t="s">
        <v>2919</v>
      </c>
      <c r="D789" s="186" t="s">
        <v>2924</v>
      </c>
      <c r="E789" s="186" t="s">
        <v>103</v>
      </c>
      <c r="F789" s="188">
        <v>317.56</v>
      </c>
      <c r="G789" s="186"/>
      <c r="H789" s="189">
        <f t="shared" si="44"/>
        <v>0</v>
      </c>
      <c r="I789" s="205" t="s">
        <v>1773</v>
      </c>
      <c r="J789" s="205" t="s">
        <v>2921</v>
      </c>
      <c r="K789" s="205" t="s">
        <v>95</v>
      </c>
      <c r="L789" s="201"/>
      <c r="M789" s="201"/>
      <c r="N789" s="201"/>
      <c r="O789" s="201"/>
      <c r="P789" s="201"/>
      <c r="Q789" s="201"/>
      <c r="R789" s="201"/>
      <c r="S789" s="201"/>
      <c r="T789" s="201"/>
      <c r="U789" s="201"/>
      <c r="V789" s="201"/>
      <c r="W789" s="201"/>
      <c r="X789" s="201"/>
      <c r="Y789" s="201"/>
      <c r="Z789" s="201"/>
    </row>
    <row r="790" s="132" customFormat="1" ht="27" customHeight="1" outlineLevel="3" spans="1:26">
      <c r="A790" s="187" t="s">
        <v>2925</v>
      </c>
      <c r="B790" s="243" t="s">
        <v>2926</v>
      </c>
      <c r="C790" s="186" t="s">
        <v>2919</v>
      </c>
      <c r="D790" s="186" t="s">
        <v>2927</v>
      </c>
      <c r="E790" s="186" t="s">
        <v>103</v>
      </c>
      <c r="F790" s="188">
        <v>226.46</v>
      </c>
      <c r="G790" s="186"/>
      <c r="H790" s="189">
        <f t="shared" si="44"/>
        <v>0</v>
      </c>
      <c r="I790" s="205" t="s">
        <v>1773</v>
      </c>
      <c r="J790" s="205" t="s">
        <v>2921</v>
      </c>
      <c r="K790" s="205" t="s">
        <v>95</v>
      </c>
      <c r="L790" s="201"/>
      <c r="M790" s="201"/>
      <c r="N790" s="201"/>
      <c r="O790" s="201"/>
      <c r="P790" s="201"/>
      <c r="Q790" s="201"/>
      <c r="R790" s="201"/>
      <c r="S790" s="201"/>
      <c r="T790" s="201"/>
      <c r="U790" s="201"/>
      <c r="V790" s="201"/>
      <c r="W790" s="201"/>
      <c r="X790" s="201"/>
      <c r="Y790" s="201"/>
      <c r="Z790" s="201"/>
    </row>
    <row r="791" s="132" customFormat="1" ht="27" customHeight="1" outlineLevel="3" spans="1:26">
      <c r="A791" s="187" t="s">
        <v>2928</v>
      </c>
      <c r="B791" s="243" t="s">
        <v>2929</v>
      </c>
      <c r="C791" s="186" t="s">
        <v>2919</v>
      </c>
      <c r="D791" s="186" t="s">
        <v>2930</v>
      </c>
      <c r="E791" s="186" t="s">
        <v>103</v>
      </c>
      <c r="F791" s="188">
        <v>546.45</v>
      </c>
      <c r="G791" s="186"/>
      <c r="H791" s="189">
        <f t="shared" si="44"/>
        <v>0</v>
      </c>
      <c r="I791" s="205" t="s">
        <v>1773</v>
      </c>
      <c r="J791" s="205" t="s">
        <v>2921</v>
      </c>
      <c r="K791" s="205" t="s">
        <v>95</v>
      </c>
      <c r="L791" s="201"/>
      <c r="M791" s="201"/>
      <c r="N791" s="201"/>
      <c r="O791" s="201"/>
      <c r="P791" s="201"/>
      <c r="Q791" s="201"/>
      <c r="R791" s="201"/>
      <c r="S791" s="201"/>
      <c r="T791" s="201"/>
      <c r="U791" s="201"/>
      <c r="V791" s="201"/>
      <c r="W791" s="201"/>
      <c r="X791" s="201"/>
      <c r="Y791" s="201"/>
      <c r="Z791" s="201"/>
    </row>
    <row r="792" s="132" customFormat="1" ht="27" customHeight="1" outlineLevel="3" spans="1:26">
      <c r="A792" s="187" t="s">
        <v>2931</v>
      </c>
      <c r="B792" s="243" t="s">
        <v>2932</v>
      </c>
      <c r="C792" s="186" t="s">
        <v>2919</v>
      </c>
      <c r="D792" s="186" t="s">
        <v>2933</v>
      </c>
      <c r="E792" s="186" t="s">
        <v>103</v>
      </c>
      <c r="F792" s="188">
        <v>90.61</v>
      </c>
      <c r="G792" s="186"/>
      <c r="H792" s="189">
        <f t="shared" si="44"/>
        <v>0</v>
      </c>
      <c r="I792" s="205" t="s">
        <v>1773</v>
      </c>
      <c r="J792" s="205" t="s">
        <v>2921</v>
      </c>
      <c r="K792" s="205" t="s">
        <v>95</v>
      </c>
      <c r="L792" s="201"/>
      <c r="M792" s="201"/>
      <c r="N792" s="201"/>
      <c r="O792" s="201"/>
      <c r="P792" s="201"/>
      <c r="Q792" s="201"/>
      <c r="R792" s="201"/>
      <c r="S792" s="201"/>
      <c r="T792" s="201"/>
      <c r="U792" s="201"/>
      <c r="V792" s="201"/>
      <c r="W792" s="201"/>
      <c r="X792" s="201"/>
      <c r="Y792" s="201"/>
      <c r="Z792" s="201"/>
    </row>
    <row r="793" s="132" customFormat="1" ht="27" customHeight="1" outlineLevel="3" spans="1:26">
      <c r="A793" s="187" t="s">
        <v>2934</v>
      </c>
      <c r="B793" s="243" t="s">
        <v>2935</v>
      </c>
      <c r="C793" s="186" t="s">
        <v>2936</v>
      </c>
      <c r="D793" s="186" t="s">
        <v>2937</v>
      </c>
      <c r="E793" s="186" t="s">
        <v>103</v>
      </c>
      <c r="F793" s="188">
        <v>33.66</v>
      </c>
      <c r="G793" s="186"/>
      <c r="H793" s="189">
        <f t="shared" si="44"/>
        <v>0</v>
      </c>
      <c r="I793" s="205" t="s">
        <v>1773</v>
      </c>
      <c r="J793" s="205" t="s">
        <v>2938</v>
      </c>
      <c r="K793" s="205" t="s">
        <v>95</v>
      </c>
      <c r="L793" s="201"/>
      <c r="M793" s="201"/>
      <c r="N793" s="201"/>
      <c r="O793" s="201"/>
      <c r="P793" s="201"/>
      <c r="Q793" s="201"/>
      <c r="R793" s="201"/>
      <c r="S793" s="201"/>
      <c r="T793" s="201"/>
      <c r="U793" s="201"/>
      <c r="V793" s="201"/>
      <c r="W793" s="201"/>
      <c r="X793" s="201"/>
      <c r="Y793" s="201"/>
      <c r="Z793" s="201"/>
    </row>
    <row r="794" s="132" customFormat="1" ht="27" customHeight="1" outlineLevel="3" spans="1:26">
      <c r="A794" s="187" t="s">
        <v>2939</v>
      </c>
      <c r="B794" s="243" t="s">
        <v>2940</v>
      </c>
      <c r="C794" s="186" t="s">
        <v>2941</v>
      </c>
      <c r="D794" s="186" t="s">
        <v>2942</v>
      </c>
      <c r="E794" s="186" t="s">
        <v>103</v>
      </c>
      <c r="F794" s="188">
        <v>72.53</v>
      </c>
      <c r="G794" s="186"/>
      <c r="H794" s="189">
        <f t="shared" si="44"/>
        <v>0</v>
      </c>
      <c r="I794" s="205" t="s">
        <v>2943</v>
      </c>
      <c r="J794" s="205" t="s">
        <v>2944</v>
      </c>
      <c r="K794" s="205" t="s">
        <v>95</v>
      </c>
      <c r="L794" s="201"/>
      <c r="M794" s="201"/>
      <c r="N794" s="201"/>
      <c r="O794" s="201"/>
      <c r="P794" s="201"/>
      <c r="Q794" s="201"/>
      <c r="R794" s="201"/>
      <c r="S794" s="201"/>
      <c r="T794" s="201"/>
      <c r="U794" s="201"/>
      <c r="V794" s="201"/>
      <c r="W794" s="201"/>
      <c r="X794" s="201"/>
      <c r="Y794" s="201"/>
      <c r="Z794" s="201"/>
    </row>
    <row r="795" s="132" customFormat="1" ht="27" customHeight="1" outlineLevel="3" spans="1:26">
      <c r="A795" s="187" t="s">
        <v>2945</v>
      </c>
      <c r="B795" s="243" t="s">
        <v>2946</v>
      </c>
      <c r="C795" s="186" t="s">
        <v>2947</v>
      </c>
      <c r="D795" s="186" t="s">
        <v>2948</v>
      </c>
      <c r="E795" s="186" t="s">
        <v>103</v>
      </c>
      <c r="F795" s="188">
        <v>8.63</v>
      </c>
      <c r="G795" s="186"/>
      <c r="H795" s="189">
        <f t="shared" si="44"/>
        <v>0</v>
      </c>
      <c r="I795" s="205" t="s">
        <v>1773</v>
      </c>
      <c r="J795" s="205" t="s">
        <v>2938</v>
      </c>
      <c r="K795" s="205" t="s">
        <v>95</v>
      </c>
      <c r="L795" s="201"/>
      <c r="M795" s="201"/>
      <c r="N795" s="201"/>
      <c r="O795" s="201"/>
      <c r="P795" s="201"/>
      <c r="Q795" s="201"/>
      <c r="R795" s="201"/>
      <c r="S795" s="201"/>
      <c r="T795" s="201"/>
      <c r="U795" s="201"/>
      <c r="V795" s="201"/>
      <c r="W795" s="201"/>
      <c r="X795" s="201"/>
      <c r="Y795" s="201"/>
      <c r="Z795" s="201"/>
    </row>
    <row r="796" s="132" customFormat="1" ht="27" customHeight="1" outlineLevel="3" spans="1:26">
      <c r="A796" s="187" t="s">
        <v>2949</v>
      </c>
      <c r="B796" s="273"/>
      <c r="C796" s="186" t="s">
        <v>2950</v>
      </c>
      <c r="D796" s="186"/>
      <c r="E796" s="186"/>
      <c r="F796" s="188"/>
      <c r="G796" s="193"/>
      <c r="H796" s="186">
        <f>SUM(H797:H816)</f>
        <v>0</v>
      </c>
      <c r="I796" s="205"/>
      <c r="J796" s="205"/>
      <c r="K796" s="205"/>
      <c r="L796" s="201"/>
      <c r="M796" s="201"/>
      <c r="N796" s="201"/>
      <c r="O796" s="201"/>
      <c r="P796" s="201"/>
      <c r="Q796" s="201"/>
      <c r="R796" s="201"/>
      <c r="S796" s="201"/>
      <c r="T796" s="201"/>
      <c r="U796" s="201"/>
      <c r="V796" s="201"/>
      <c r="W796" s="201"/>
      <c r="X796" s="201"/>
      <c r="Y796" s="201"/>
      <c r="Z796" s="201"/>
    </row>
    <row r="797" s="132" customFormat="1" ht="27" customHeight="1" outlineLevel="3" spans="1:26">
      <c r="A797" s="187" t="s">
        <v>2951</v>
      </c>
      <c r="B797" s="243" t="s">
        <v>2952</v>
      </c>
      <c r="C797" s="186" t="s">
        <v>2953</v>
      </c>
      <c r="D797" s="186" t="s">
        <v>2954</v>
      </c>
      <c r="E797" s="186" t="s">
        <v>502</v>
      </c>
      <c r="F797" s="188">
        <v>10</v>
      </c>
      <c r="G797" s="186"/>
      <c r="H797" s="189">
        <f t="shared" ref="H797:H816" si="45">ROUND(F797*G797,0)</f>
        <v>0</v>
      </c>
      <c r="I797" s="205" t="s">
        <v>2955</v>
      </c>
      <c r="J797" s="205" t="s">
        <v>2956</v>
      </c>
      <c r="K797" s="205" t="s">
        <v>95</v>
      </c>
      <c r="L797" s="201"/>
      <c r="M797" s="201"/>
      <c r="N797" s="201"/>
      <c r="O797" s="201"/>
      <c r="P797" s="201"/>
      <c r="Q797" s="201"/>
      <c r="R797" s="201"/>
      <c r="S797" s="201"/>
      <c r="T797" s="201"/>
      <c r="U797" s="201"/>
      <c r="V797" s="201"/>
      <c r="W797" s="201"/>
      <c r="X797" s="201"/>
      <c r="Y797" s="201"/>
      <c r="Z797" s="201"/>
    </row>
    <row r="798" s="132" customFormat="1" ht="27" customHeight="1" outlineLevel="3" spans="1:26">
      <c r="A798" s="187" t="s">
        <v>2957</v>
      </c>
      <c r="B798" s="243" t="s">
        <v>2958</v>
      </c>
      <c r="C798" s="186" t="s">
        <v>2953</v>
      </c>
      <c r="D798" s="186" t="s">
        <v>2959</v>
      </c>
      <c r="E798" s="186" t="s">
        <v>502</v>
      </c>
      <c r="F798" s="188">
        <v>22</v>
      </c>
      <c r="G798" s="186"/>
      <c r="H798" s="189">
        <f t="shared" si="45"/>
        <v>0</v>
      </c>
      <c r="I798" s="205" t="s">
        <v>2955</v>
      </c>
      <c r="J798" s="205" t="s">
        <v>2956</v>
      </c>
      <c r="K798" s="205" t="s">
        <v>95</v>
      </c>
      <c r="L798" s="201"/>
      <c r="M798" s="201"/>
      <c r="N798" s="201"/>
      <c r="O798" s="201"/>
      <c r="P798" s="201"/>
      <c r="Q798" s="201"/>
      <c r="R798" s="201"/>
      <c r="S798" s="201"/>
      <c r="T798" s="201"/>
      <c r="U798" s="201"/>
      <c r="V798" s="201"/>
      <c r="W798" s="201"/>
      <c r="X798" s="201"/>
      <c r="Y798" s="201"/>
      <c r="Z798" s="201"/>
    </row>
    <row r="799" s="132" customFormat="1" ht="27" customHeight="1" outlineLevel="3" spans="1:26">
      <c r="A799" s="187" t="s">
        <v>2960</v>
      </c>
      <c r="B799" s="243" t="s">
        <v>2961</v>
      </c>
      <c r="C799" s="186" t="s">
        <v>2953</v>
      </c>
      <c r="D799" s="186" t="s">
        <v>2962</v>
      </c>
      <c r="E799" s="186" t="s">
        <v>502</v>
      </c>
      <c r="F799" s="188">
        <v>12</v>
      </c>
      <c r="G799" s="186"/>
      <c r="H799" s="189">
        <f t="shared" si="45"/>
        <v>0</v>
      </c>
      <c r="I799" s="205" t="s">
        <v>2955</v>
      </c>
      <c r="J799" s="205" t="s">
        <v>2956</v>
      </c>
      <c r="K799" s="205" t="s">
        <v>95</v>
      </c>
      <c r="L799" s="201"/>
      <c r="M799" s="201"/>
      <c r="N799" s="201"/>
      <c r="O799" s="201"/>
      <c r="P799" s="201"/>
      <c r="Q799" s="201"/>
      <c r="R799" s="201"/>
      <c r="S799" s="201"/>
      <c r="T799" s="201"/>
      <c r="U799" s="201"/>
      <c r="V799" s="201"/>
      <c r="W799" s="201"/>
      <c r="X799" s="201"/>
      <c r="Y799" s="201"/>
      <c r="Z799" s="201"/>
    </row>
    <row r="800" s="132" customFormat="1" ht="27" customHeight="1" outlineLevel="3" spans="1:26">
      <c r="A800" s="187" t="s">
        <v>2963</v>
      </c>
      <c r="B800" s="243" t="s">
        <v>2964</v>
      </c>
      <c r="C800" s="186" t="s">
        <v>2953</v>
      </c>
      <c r="D800" s="186" t="s">
        <v>2965</v>
      </c>
      <c r="E800" s="186" t="s">
        <v>502</v>
      </c>
      <c r="F800" s="188">
        <v>3</v>
      </c>
      <c r="G800" s="186"/>
      <c r="H800" s="189">
        <f t="shared" si="45"/>
        <v>0</v>
      </c>
      <c r="I800" s="205" t="s">
        <v>2955</v>
      </c>
      <c r="J800" s="205" t="s">
        <v>2956</v>
      </c>
      <c r="K800" s="205" t="s">
        <v>95</v>
      </c>
      <c r="L800" s="201"/>
      <c r="M800" s="201"/>
      <c r="N800" s="201"/>
      <c r="O800" s="201"/>
      <c r="P800" s="201"/>
      <c r="Q800" s="201"/>
      <c r="R800" s="201"/>
      <c r="S800" s="201"/>
      <c r="T800" s="201"/>
      <c r="U800" s="201"/>
      <c r="V800" s="201"/>
      <c r="W800" s="201"/>
      <c r="X800" s="201"/>
      <c r="Y800" s="201"/>
      <c r="Z800" s="201"/>
    </row>
    <row r="801" s="132" customFormat="1" ht="27" customHeight="1" outlineLevel="3" spans="1:26">
      <c r="A801" s="187" t="s">
        <v>2966</v>
      </c>
      <c r="B801" s="243" t="s">
        <v>2967</v>
      </c>
      <c r="C801" s="186" t="s">
        <v>2953</v>
      </c>
      <c r="D801" s="186" t="s">
        <v>2968</v>
      </c>
      <c r="E801" s="186" t="s">
        <v>502</v>
      </c>
      <c r="F801" s="188">
        <v>1</v>
      </c>
      <c r="G801" s="186"/>
      <c r="H801" s="189">
        <f t="shared" si="45"/>
        <v>0</v>
      </c>
      <c r="I801" s="205" t="s">
        <v>2955</v>
      </c>
      <c r="J801" s="205" t="s">
        <v>2956</v>
      </c>
      <c r="K801" s="205" t="s">
        <v>95</v>
      </c>
      <c r="L801" s="201"/>
      <c r="M801" s="201"/>
      <c r="N801" s="201"/>
      <c r="O801" s="201"/>
      <c r="P801" s="201"/>
      <c r="Q801" s="201"/>
      <c r="R801" s="201"/>
      <c r="S801" s="201"/>
      <c r="T801" s="201"/>
      <c r="U801" s="201"/>
      <c r="V801" s="201"/>
      <c r="W801" s="201"/>
      <c r="X801" s="201"/>
      <c r="Y801" s="201"/>
      <c r="Z801" s="201"/>
    </row>
    <row r="802" s="132" customFormat="1" ht="27" customHeight="1" outlineLevel="3" spans="1:26">
      <c r="A802" s="187" t="s">
        <v>2969</v>
      </c>
      <c r="B802" s="243" t="s">
        <v>2970</v>
      </c>
      <c r="C802" s="186" t="s">
        <v>2953</v>
      </c>
      <c r="D802" s="186" t="s">
        <v>2971</v>
      </c>
      <c r="E802" s="186" t="s">
        <v>502</v>
      </c>
      <c r="F802" s="188">
        <v>1</v>
      </c>
      <c r="G802" s="186"/>
      <c r="H802" s="189">
        <f t="shared" si="45"/>
        <v>0</v>
      </c>
      <c r="I802" s="205" t="s">
        <v>2955</v>
      </c>
      <c r="J802" s="205" t="s">
        <v>2956</v>
      </c>
      <c r="K802" s="205" t="s">
        <v>95</v>
      </c>
      <c r="L802" s="201"/>
      <c r="M802" s="201"/>
      <c r="N802" s="201"/>
      <c r="O802" s="201"/>
      <c r="P802" s="201"/>
      <c r="Q802" s="201"/>
      <c r="R802" s="201"/>
      <c r="S802" s="201"/>
      <c r="T802" s="201"/>
      <c r="U802" s="201"/>
      <c r="V802" s="201"/>
      <c r="W802" s="201"/>
      <c r="X802" s="201"/>
      <c r="Y802" s="201"/>
      <c r="Z802" s="201"/>
    </row>
    <row r="803" s="132" customFormat="1" ht="27" customHeight="1" outlineLevel="3" spans="1:26">
      <c r="A803" s="187" t="s">
        <v>2972</v>
      </c>
      <c r="B803" s="243" t="s">
        <v>2973</v>
      </c>
      <c r="C803" s="186" t="s">
        <v>2953</v>
      </c>
      <c r="D803" s="186" t="s">
        <v>2974</v>
      </c>
      <c r="E803" s="186" t="s">
        <v>502</v>
      </c>
      <c r="F803" s="188">
        <v>1</v>
      </c>
      <c r="G803" s="186"/>
      <c r="H803" s="189">
        <f t="shared" si="45"/>
        <v>0</v>
      </c>
      <c r="I803" s="205" t="s">
        <v>2955</v>
      </c>
      <c r="J803" s="205" t="s">
        <v>2956</v>
      </c>
      <c r="K803" s="205" t="s">
        <v>95</v>
      </c>
      <c r="L803" s="201"/>
      <c r="M803" s="201"/>
      <c r="N803" s="201"/>
      <c r="O803" s="201"/>
      <c r="P803" s="201"/>
      <c r="Q803" s="201"/>
      <c r="R803" s="201"/>
      <c r="S803" s="201"/>
      <c r="T803" s="201"/>
      <c r="U803" s="201"/>
      <c r="V803" s="201"/>
      <c r="W803" s="201"/>
      <c r="X803" s="201"/>
      <c r="Y803" s="201"/>
      <c r="Z803" s="201"/>
    </row>
    <row r="804" s="132" customFormat="1" ht="27" customHeight="1" outlineLevel="3" spans="1:26">
      <c r="A804" s="187" t="s">
        <v>2975</v>
      </c>
      <c r="B804" s="243" t="s">
        <v>2976</v>
      </c>
      <c r="C804" s="186" t="s">
        <v>2953</v>
      </c>
      <c r="D804" s="186" t="s">
        <v>2977</v>
      </c>
      <c r="E804" s="186" t="s">
        <v>502</v>
      </c>
      <c r="F804" s="188">
        <v>5</v>
      </c>
      <c r="G804" s="186"/>
      <c r="H804" s="189">
        <f t="shared" si="45"/>
        <v>0</v>
      </c>
      <c r="I804" s="205" t="s">
        <v>2955</v>
      </c>
      <c r="J804" s="205" t="s">
        <v>2956</v>
      </c>
      <c r="K804" s="205" t="s">
        <v>95</v>
      </c>
      <c r="L804" s="201"/>
      <c r="M804" s="201"/>
      <c r="N804" s="201"/>
      <c r="O804" s="201"/>
      <c r="P804" s="201"/>
      <c r="Q804" s="201"/>
      <c r="R804" s="201"/>
      <c r="S804" s="201"/>
      <c r="T804" s="201"/>
      <c r="U804" s="201"/>
      <c r="V804" s="201"/>
      <c r="W804" s="201"/>
      <c r="X804" s="201"/>
      <c r="Y804" s="201"/>
      <c r="Z804" s="201"/>
    </row>
    <row r="805" s="132" customFormat="1" ht="27" customHeight="1" outlineLevel="3" spans="1:26">
      <c r="A805" s="187" t="s">
        <v>2978</v>
      </c>
      <c r="B805" s="243" t="s">
        <v>2979</v>
      </c>
      <c r="C805" s="186" t="s">
        <v>2980</v>
      </c>
      <c r="D805" s="186" t="s">
        <v>2981</v>
      </c>
      <c r="E805" s="186" t="s">
        <v>502</v>
      </c>
      <c r="F805" s="188">
        <v>5</v>
      </c>
      <c r="G805" s="186"/>
      <c r="H805" s="189">
        <f t="shared" si="45"/>
        <v>0</v>
      </c>
      <c r="I805" s="205" t="s">
        <v>2955</v>
      </c>
      <c r="J805" s="205" t="s">
        <v>2956</v>
      </c>
      <c r="K805" s="205" t="s">
        <v>95</v>
      </c>
      <c r="L805" s="201"/>
      <c r="M805" s="201"/>
      <c r="N805" s="201"/>
      <c r="O805" s="201"/>
      <c r="P805" s="201"/>
      <c r="Q805" s="201"/>
      <c r="R805" s="201"/>
      <c r="S805" s="201"/>
      <c r="T805" s="201"/>
      <c r="U805" s="201"/>
      <c r="V805" s="201"/>
      <c r="W805" s="201"/>
      <c r="X805" s="201"/>
      <c r="Y805" s="201"/>
      <c r="Z805" s="201"/>
    </row>
    <row r="806" s="132" customFormat="1" ht="27" customHeight="1" outlineLevel="3" spans="1:26">
      <c r="A806" s="187" t="s">
        <v>2982</v>
      </c>
      <c r="B806" s="243" t="s">
        <v>2983</v>
      </c>
      <c r="C806" s="186" t="s">
        <v>2980</v>
      </c>
      <c r="D806" s="186" t="s">
        <v>2984</v>
      </c>
      <c r="E806" s="186" t="s">
        <v>502</v>
      </c>
      <c r="F806" s="188">
        <v>1</v>
      </c>
      <c r="G806" s="186"/>
      <c r="H806" s="189">
        <f t="shared" si="45"/>
        <v>0</v>
      </c>
      <c r="I806" s="205" t="s">
        <v>2955</v>
      </c>
      <c r="J806" s="205" t="s">
        <v>2956</v>
      </c>
      <c r="K806" s="205" t="s">
        <v>95</v>
      </c>
      <c r="L806" s="201"/>
      <c r="M806" s="201"/>
      <c r="N806" s="201"/>
      <c r="O806" s="201"/>
      <c r="P806" s="201"/>
      <c r="Q806" s="201"/>
      <c r="R806" s="201"/>
      <c r="S806" s="201"/>
      <c r="T806" s="201"/>
      <c r="U806" s="201"/>
      <c r="V806" s="201"/>
      <c r="W806" s="201"/>
      <c r="X806" s="201"/>
      <c r="Y806" s="201"/>
      <c r="Z806" s="201"/>
    </row>
    <row r="807" s="132" customFormat="1" ht="27" customHeight="1" outlineLevel="3" spans="1:26">
      <c r="A807" s="187" t="s">
        <v>2985</v>
      </c>
      <c r="B807" s="243" t="s">
        <v>2986</v>
      </c>
      <c r="C807" s="186" t="s">
        <v>2980</v>
      </c>
      <c r="D807" s="186" t="s">
        <v>2987</v>
      </c>
      <c r="E807" s="186" t="s">
        <v>502</v>
      </c>
      <c r="F807" s="188">
        <v>77</v>
      </c>
      <c r="G807" s="186"/>
      <c r="H807" s="189">
        <f t="shared" si="45"/>
        <v>0</v>
      </c>
      <c r="I807" s="205" t="s">
        <v>2955</v>
      </c>
      <c r="J807" s="205" t="s">
        <v>2956</v>
      </c>
      <c r="K807" s="205" t="s">
        <v>95</v>
      </c>
      <c r="L807" s="201"/>
      <c r="M807" s="201"/>
      <c r="N807" s="201"/>
      <c r="O807" s="201"/>
      <c r="P807" s="201"/>
      <c r="Q807" s="201"/>
      <c r="R807" s="201"/>
      <c r="S807" s="201"/>
      <c r="T807" s="201"/>
      <c r="U807" s="201"/>
      <c r="V807" s="201"/>
      <c r="W807" s="201"/>
      <c r="X807" s="201"/>
      <c r="Y807" s="201"/>
      <c r="Z807" s="201"/>
    </row>
    <row r="808" s="132" customFormat="1" ht="27" customHeight="1" outlineLevel="3" spans="1:26">
      <c r="A808" s="187" t="s">
        <v>2988</v>
      </c>
      <c r="B808" s="243" t="s">
        <v>2989</v>
      </c>
      <c r="C808" s="186" t="s">
        <v>2980</v>
      </c>
      <c r="D808" s="186" t="s">
        <v>2990</v>
      </c>
      <c r="E808" s="186" t="s">
        <v>502</v>
      </c>
      <c r="F808" s="188">
        <v>27</v>
      </c>
      <c r="G808" s="186"/>
      <c r="H808" s="189">
        <f t="shared" si="45"/>
        <v>0</v>
      </c>
      <c r="I808" s="205" t="s">
        <v>2955</v>
      </c>
      <c r="J808" s="205" t="s">
        <v>2956</v>
      </c>
      <c r="K808" s="205" t="s">
        <v>95</v>
      </c>
      <c r="L808" s="201"/>
      <c r="M808" s="201"/>
      <c r="N808" s="201"/>
      <c r="O808" s="201"/>
      <c r="P808" s="201"/>
      <c r="Q808" s="201"/>
      <c r="R808" s="201"/>
      <c r="S808" s="201"/>
      <c r="T808" s="201"/>
      <c r="U808" s="201"/>
      <c r="V808" s="201"/>
      <c r="W808" s="201"/>
      <c r="X808" s="201"/>
      <c r="Y808" s="201"/>
      <c r="Z808" s="201"/>
    </row>
    <row r="809" s="132" customFormat="1" ht="27" customHeight="1" outlineLevel="3" spans="1:26">
      <c r="A809" s="187" t="s">
        <v>2991</v>
      </c>
      <c r="B809" s="243" t="s">
        <v>2992</v>
      </c>
      <c r="C809" s="186" t="s">
        <v>2980</v>
      </c>
      <c r="D809" s="186" t="s">
        <v>2993</v>
      </c>
      <c r="E809" s="186" t="s">
        <v>502</v>
      </c>
      <c r="F809" s="188">
        <v>4</v>
      </c>
      <c r="G809" s="186"/>
      <c r="H809" s="189">
        <f t="shared" si="45"/>
        <v>0</v>
      </c>
      <c r="I809" s="205" t="s">
        <v>2955</v>
      </c>
      <c r="J809" s="205" t="s">
        <v>2956</v>
      </c>
      <c r="K809" s="205" t="s">
        <v>95</v>
      </c>
      <c r="L809" s="201"/>
      <c r="M809" s="201"/>
      <c r="N809" s="201"/>
      <c r="O809" s="201"/>
      <c r="P809" s="201"/>
      <c r="Q809" s="201"/>
      <c r="R809" s="201"/>
      <c r="S809" s="201"/>
      <c r="T809" s="201"/>
      <c r="U809" s="201"/>
      <c r="V809" s="201"/>
      <c r="W809" s="201"/>
      <c r="X809" s="201"/>
      <c r="Y809" s="201"/>
      <c r="Z809" s="201"/>
    </row>
    <row r="810" s="132" customFormat="1" ht="27" customHeight="1" outlineLevel="3" spans="1:26">
      <c r="A810" s="187" t="s">
        <v>2994</v>
      </c>
      <c r="B810" s="243" t="s">
        <v>2995</v>
      </c>
      <c r="C810" s="186" t="s">
        <v>2980</v>
      </c>
      <c r="D810" s="186" t="s">
        <v>2996</v>
      </c>
      <c r="E810" s="186" t="s">
        <v>502</v>
      </c>
      <c r="F810" s="188">
        <v>3</v>
      </c>
      <c r="G810" s="186"/>
      <c r="H810" s="189">
        <f t="shared" si="45"/>
        <v>0</v>
      </c>
      <c r="I810" s="205" t="s">
        <v>2955</v>
      </c>
      <c r="J810" s="205" t="s">
        <v>2956</v>
      </c>
      <c r="K810" s="205" t="s">
        <v>95</v>
      </c>
      <c r="L810" s="201"/>
      <c r="M810" s="201"/>
      <c r="N810" s="201"/>
      <c r="O810" s="201"/>
      <c r="P810" s="201"/>
      <c r="Q810" s="201"/>
      <c r="R810" s="201"/>
      <c r="S810" s="201"/>
      <c r="T810" s="201"/>
      <c r="U810" s="201"/>
      <c r="V810" s="201"/>
      <c r="W810" s="201"/>
      <c r="X810" s="201"/>
      <c r="Y810" s="201"/>
      <c r="Z810" s="201"/>
    </row>
    <row r="811" s="132" customFormat="1" ht="27" customHeight="1" outlineLevel="3" spans="1:26">
      <c r="A811" s="187" t="s">
        <v>2997</v>
      </c>
      <c r="B811" s="243" t="s">
        <v>2998</v>
      </c>
      <c r="C811" s="186" t="s">
        <v>2980</v>
      </c>
      <c r="D811" s="186" t="s">
        <v>2999</v>
      </c>
      <c r="E811" s="186" t="s">
        <v>502</v>
      </c>
      <c r="F811" s="188">
        <v>24</v>
      </c>
      <c r="G811" s="186"/>
      <c r="H811" s="189">
        <f t="shared" si="45"/>
        <v>0</v>
      </c>
      <c r="I811" s="205" t="s">
        <v>2955</v>
      </c>
      <c r="J811" s="205" t="s">
        <v>2956</v>
      </c>
      <c r="K811" s="205" t="s">
        <v>95</v>
      </c>
      <c r="L811" s="201"/>
      <c r="M811" s="201"/>
      <c r="N811" s="201"/>
      <c r="O811" s="201"/>
      <c r="P811" s="201"/>
      <c r="Q811" s="201"/>
      <c r="R811" s="201"/>
      <c r="S811" s="201"/>
      <c r="T811" s="201"/>
      <c r="U811" s="201"/>
      <c r="V811" s="201"/>
      <c r="W811" s="201"/>
      <c r="X811" s="201"/>
      <c r="Y811" s="201"/>
      <c r="Z811" s="201"/>
    </row>
    <row r="812" s="132" customFormat="1" ht="27" customHeight="1" outlineLevel="3" spans="1:26">
      <c r="A812" s="187" t="s">
        <v>3000</v>
      </c>
      <c r="B812" s="243" t="s">
        <v>3001</v>
      </c>
      <c r="C812" s="186" t="s">
        <v>2980</v>
      </c>
      <c r="D812" s="186" t="s">
        <v>3002</v>
      </c>
      <c r="E812" s="186" t="s">
        <v>502</v>
      </c>
      <c r="F812" s="188">
        <v>9</v>
      </c>
      <c r="G812" s="186"/>
      <c r="H812" s="189">
        <f t="shared" si="45"/>
        <v>0</v>
      </c>
      <c r="I812" s="205" t="s">
        <v>2955</v>
      </c>
      <c r="J812" s="205" t="s">
        <v>2956</v>
      </c>
      <c r="K812" s="205" t="s">
        <v>95</v>
      </c>
      <c r="L812" s="201"/>
      <c r="M812" s="201"/>
      <c r="N812" s="201"/>
      <c r="O812" s="201"/>
      <c r="P812" s="201"/>
      <c r="Q812" s="201"/>
      <c r="R812" s="201"/>
      <c r="S812" s="201"/>
      <c r="T812" s="201"/>
      <c r="U812" s="201"/>
      <c r="V812" s="201"/>
      <c r="W812" s="201"/>
      <c r="X812" s="201"/>
      <c r="Y812" s="201"/>
      <c r="Z812" s="201"/>
    </row>
    <row r="813" s="132" customFormat="1" ht="27" customHeight="1" outlineLevel="3" spans="1:26">
      <c r="A813" s="187" t="s">
        <v>3003</v>
      </c>
      <c r="B813" s="243" t="s">
        <v>3004</v>
      </c>
      <c r="C813" s="186" t="s">
        <v>2980</v>
      </c>
      <c r="D813" s="186" t="s">
        <v>3005</v>
      </c>
      <c r="E813" s="186" t="s">
        <v>502</v>
      </c>
      <c r="F813" s="188">
        <v>3</v>
      </c>
      <c r="G813" s="186"/>
      <c r="H813" s="189">
        <f t="shared" si="45"/>
        <v>0</v>
      </c>
      <c r="I813" s="205" t="s">
        <v>2955</v>
      </c>
      <c r="J813" s="205" t="s">
        <v>2956</v>
      </c>
      <c r="K813" s="205" t="s">
        <v>95</v>
      </c>
      <c r="L813" s="201"/>
      <c r="M813" s="201"/>
      <c r="N813" s="201"/>
      <c r="O813" s="201"/>
      <c r="P813" s="201"/>
      <c r="Q813" s="201"/>
      <c r="R813" s="201"/>
      <c r="S813" s="201"/>
      <c r="T813" s="201"/>
      <c r="U813" s="201"/>
      <c r="V813" s="201"/>
      <c r="W813" s="201"/>
      <c r="X813" s="201"/>
      <c r="Y813" s="201"/>
      <c r="Z813" s="201"/>
    </row>
    <row r="814" s="132" customFormat="1" ht="27" customHeight="1" outlineLevel="3" spans="1:26">
      <c r="A814" s="187" t="s">
        <v>3006</v>
      </c>
      <c r="B814" s="243" t="s">
        <v>3007</v>
      </c>
      <c r="C814" s="186" t="s">
        <v>3008</v>
      </c>
      <c r="D814" s="186" t="s">
        <v>3009</v>
      </c>
      <c r="E814" s="186" t="s">
        <v>502</v>
      </c>
      <c r="F814" s="188">
        <v>1</v>
      </c>
      <c r="G814" s="186"/>
      <c r="H814" s="189">
        <f t="shared" si="45"/>
        <v>0</v>
      </c>
      <c r="I814" s="205" t="s">
        <v>2955</v>
      </c>
      <c r="J814" s="205" t="s">
        <v>2956</v>
      </c>
      <c r="K814" s="205" t="s">
        <v>95</v>
      </c>
      <c r="L814" s="201"/>
      <c r="M814" s="201"/>
      <c r="N814" s="201"/>
      <c r="O814" s="201"/>
      <c r="P814" s="201"/>
      <c r="Q814" s="201"/>
      <c r="R814" s="201"/>
      <c r="S814" s="201"/>
      <c r="T814" s="201"/>
      <c r="U814" s="201"/>
      <c r="V814" s="201"/>
      <c r="W814" s="201"/>
      <c r="X814" s="201"/>
      <c r="Y814" s="201"/>
      <c r="Z814" s="201"/>
    </row>
    <row r="815" s="132" customFormat="1" ht="27" customHeight="1" outlineLevel="3" spans="1:26">
      <c r="A815" s="187" t="s">
        <v>3010</v>
      </c>
      <c r="B815" s="243" t="s">
        <v>3011</v>
      </c>
      <c r="C815" s="186" t="s">
        <v>3008</v>
      </c>
      <c r="D815" s="186" t="s">
        <v>3012</v>
      </c>
      <c r="E815" s="186" t="s">
        <v>502</v>
      </c>
      <c r="F815" s="188">
        <v>1</v>
      </c>
      <c r="G815" s="186"/>
      <c r="H815" s="189">
        <f t="shared" si="45"/>
        <v>0</v>
      </c>
      <c r="I815" s="205" t="s">
        <v>2955</v>
      </c>
      <c r="J815" s="205" t="s">
        <v>2938</v>
      </c>
      <c r="K815" s="205" t="s">
        <v>95</v>
      </c>
      <c r="L815" s="201"/>
      <c r="M815" s="201"/>
      <c r="N815" s="201"/>
      <c r="O815" s="201"/>
      <c r="P815" s="201"/>
      <c r="Q815" s="201"/>
      <c r="R815" s="201"/>
      <c r="S815" s="201"/>
      <c r="T815" s="201"/>
      <c r="U815" s="201"/>
      <c r="V815" s="201"/>
      <c r="W815" s="201"/>
      <c r="X815" s="201"/>
      <c r="Y815" s="201"/>
      <c r="Z815" s="201"/>
    </row>
    <row r="816" s="132" customFormat="1" ht="27" customHeight="1" outlineLevel="3" spans="1:26">
      <c r="A816" s="187" t="s">
        <v>3013</v>
      </c>
      <c r="B816" s="243" t="s">
        <v>3014</v>
      </c>
      <c r="C816" s="186" t="s">
        <v>3015</v>
      </c>
      <c r="D816" s="186" t="s">
        <v>3016</v>
      </c>
      <c r="E816" s="186" t="s">
        <v>1115</v>
      </c>
      <c r="F816" s="188">
        <v>1180.96</v>
      </c>
      <c r="G816" s="186"/>
      <c r="H816" s="189">
        <f t="shared" si="45"/>
        <v>0</v>
      </c>
      <c r="I816" s="266" t="s">
        <v>1116</v>
      </c>
      <c r="J816" s="205" t="s">
        <v>3017</v>
      </c>
      <c r="K816" s="205" t="s">
        <v>95</v>
      </c>
      <c r="L816" s="201"/>
      <c r="M816" s="201"/>
      <c r="N816" s="201"/>
      <c r="O816" s="201"/>
      <c r="P816" s="201"/>
      <c r="Q816" s="201"/>
      <c r="R816" s="201"/>
      <c r="S816" s="201"/>
      <c r="T816" s="201"/>
      <c r="U816" s="201"/>
      <c r="V816" s="201"/>
      <c r="W816" s="201"/>
      <c r="X816" s="201"/>
      <c r="Y816" s="201"/>
      <c r="Z816" s="201"/>
    </row>
    <row r="817" s="132" customFormat="1" ht="27" customHeight="1" outlineLevel="3" spans="1:26">
      <c r="A817" s="187" t="s">
        <v>3018</v>
      </c>
      <c r="B817" s="273"/>
      <c r="C817" s="186" t="s">
        <v>3019</v>
      </c>
      <c r="D817" s="186"/>
      <c r="E817" s="186"/>
      <c r="F817" s="188"/>
      <c r="G817" s="193"/>
      <c r="H817" s="186">
        <f>SUM(H818:H829)</f>
        <v>0</v>
      </c>
      <c r="I817" s="205"/>
      <c r="J817" s="205"/>
      <c r="K817" s="205"/>
      <c r="L817" s="201"/>
      <c r="M817" s="201"/>
      <c r="N817" s="201"/>
      <c r="O817" s="201"/>
      <c r="P817" s="201"/>
      <c r="Q817" s="201"/>
      <c r="R817" s="201"/>
      <c r="S817" s="201"/>
      <c r="T817" s="201"/>
      <c r="U817" s="201"/>
      <c r="V817" s="201"/>
      <c r="W817" s="201"/>
      <c r="X817" s="201"/>
      <c r="Y817" s="201"/>
      <c r="Z817" s="201"/>
    </row>
    <row r="818" s="132" customFormat="1" ht="27" customHeight="1" outlineLevel="3" spans="1:26">
      <c r="A818" s="187" t="s">
        <v>3020</v>
      </c>
      <c r="B818" s="243" t="s">
        <v>3021</v>
      </c>
      <c r="C818" s="186" t="s">
        <v>3022</v>
      </c>
      <c r="D818" s="186" t="s">
        <v>3023</v>
      </c>
      <c r="E818" s="186" t="s">
        <v>502</v>
      </c>
      <c r="F818" s="188">
        <v>1</v>
      </c>
      <c r="G818" s="186"/>
      <c r="H818" s="189">
        <f t="shared" ref="H818:H829" si="46">ROUND(F818*G818,0)</f>
        <v>0</v>
      </c>
      <c r="I818" s="205" t="s">
        <v>2955</v>
      </c>
      <c r="J818" s="205" t="s">
        <v>2938</v>
      </c>
      <c r="K818" s="205" t="s">
        <v>95</v>
      </c>
      <c r="L818" s="201"/>
      <c r="M818" s="201"/>
      <c r="N818" s="201"/>
      <c r="O818" s="201"/>
      <c r="P818" s="201"/>
      <c r="Q818" s="201"/>
      <c r="R818" s="201"/>
      <c r="S818" s="201"/>
      <c r="T818" s="201"/>
      <c r="U818" s="201"/>
      <c r="V818" s="201"/>
      <c r="W818" s="201"/>
      <c r="X818" s="201"/>
      <c r="Y818" s="201"/>
      <c r="Z818" s="201"/>
    </row>
    <row r="819" s="132" customFormat="1" ht="27" customHeight="1" outlineLevel="3" spans="1:26">
      <c r="A819" s="187" t="s">
        <v>3024</v>
      </c>
      <c r="B819" s="243" t="s">
        <v>3025</v>
      </c>
      <c r="C819" s="186" t="s">
        <v>3022</v>
      </c>
      <c r="D819" s="186" t="s">
        <v>3026</v>
      </c>
      <c r="E819" s="186" t="s">
        <v>502</v>
      </c>
      <c r="F819" s="188">
        <v>1</v>
      </c>
      <c r="G819" s="186"/>
      <c r="H819" s="189">
        <f t="shared" si="46"/>
        <v>0</v>
      </c>
      <c r="I819" s="205" t="s">
        <v>2955</v>
      </c>
      <c r="J819" s="205" t="s">
        <v>2938</v>
      </c>
      <c r="K819" s="205" t="s">
        <v>95</v>
      </c>
      <c r="L819" s="201"/>
      <c r="M819" s="201"/>
      <c r="N819" s="201"/>
      <c r="O819" s="201"/>
      <c r="P819" s="201"/>
      <c r="Q819" s="201"/>
      <c r="R819" s="201"/>
      <c r="S819" s="201"/>
      <c r="T819" s="201"/>
      <c r="U819" s="201"/>
      <c r="V819" s="201"/>
      <c r="W819" s="201"/>
      <c r="X819" s="201"/>
      <c r="Y819" s="201"/>
      <c r="Z819" s="201"/>
    </row>
    <row r="820" s="132" customFormat="1" ht="27" customHeight="1" outlineLevel="3" spans="1:26">
      <c r="A820" s="187" t="s">
        <v>3027</v>
      </c>
      <c r="B820" s="243" t="s">
        <v>3028</v>
      </c>
      <c r="C820" s="186" t="s">
        <v>3022</v>
      </c>
      <c r="D820" s="186" t="s">
        <v>3029</v>
      </c>
      <c r="E820" s="186" t="s">
        <v>502</v>
      </c>
      <c r="F820" s="188">
        <v>8</v>
      </c>
      <c r="G820" s="186"/>
      <c r="H820" s="189">
        <f t="shared" si="46"/>
        <v>0</v>
      </c>
      <c r="I820" s="205" t="s">
        <v>2955</v>
      </c>
      <c r="J820" s="205" t="s">
        <v>2938</v>
      </c>
      <c r="K820" s="205" t="s">
        <v>95</v>
      </c>
      <c r="L820" s="201"/>
      <c r="M820" s="201"/>
      <c r="N820" s="201"/>
      <c r="O820" s="201"/>
      <c r="P820" s="201"/>
      <c r="Q820" s="201"/>
      <c r="R820" s="201"/>
      <c r="S820" s="201"/>
      <c r="T820" s="201"/>
      <c r="U820" s="201"/>
      <c r="V820" s="201"/>
      <c r="W820" s="201"/>
      <c r="X820" s="201"/>
      <c r="Y820" s="201"/>
      <c r="Z820" s="201"/>
    </row>
    <row r="821" s="132" customFormat="1" ht="27" customHeight="1" outlineLevel="3" spans="1:26">
      <c r="A821" s="187" t="s">
        <v>3030</v>
      </c>
      <c r="B821" s="243" t="s">
        <v>3031</v>
      </c>
      <c r="C821" s="186" t="s">
        <v>3032</v>
      </c>
      <c r="D821" s="186" t="s">
        <v>3033</v>
      </c>
      <c r="E821" s="186" t="s">
        <v>502</v>
      </c>
      <c r="F821" s="188">
        <v>1</v>
      </c>
      <c r="G821" s="186"/>
      <c r="H821" s="189">
        <f t="shared" si="46"/>
        <v>0</v>
      </c>
      <c r="I821" s="205" t="s">
        <v>2955</v>
      </c>
      <c r="J821" s="205" t="s">
        <v>2938</v>
      </c>
      <c r="K821" s="205" t="s">
        <v>95</v>
      </c>
      <c r="L821" s="201"/>
      <c r="M821" s="201"/>
      <c r="N821" s="201"/>
      <c r="O821" s="201"/>
      <c r="P821" s="201"/>
      <c r="Q821" s="201"/>
      <c r="R821" s="201"/>
      <c r="S821" s="201"/>
      <c r="T821" s="201"/>
      <c r="U821" s="201"/>
      <c r="V821" s="201"/>
      <c r="W821" s="201"/>
      <c r="X821" s="201"/>
      <c r="Y821" s="201"/>
      <c r="Z821" s="201"/>
    </row>
    <row r="822" s="132" customFormat="1" ht="27" customHeight="1" outlineLevel="3" spans="1:26">
      <c r="A822" s="187" t="s">
        <v>3034</v>
      </c>
      <c r="B822" s="243" t="s">
        <v>3035</v>
      </c>
      <c r="C822" s="186" t="s">
        <v>3032</v>
      </c>
      <c r="D822" s="186" t="s">
        <v>3036</v>
      </c>
      <c r="E822" s="186" t="s">
        <v>502</v>
      </c>
      <c r="F822" s="188">
        <v>2</v>
      </c>
      <c r="G822" s="186"/>
      <c r="H822" s="189">
        <f t="shared" si="46"/>
        <v>0</v>
      </c>
      <c r="I822" s="205" t="s">
        <v>2955</v>
      </c>
      <c r="J822" s="205" t="s">
        <v>2938</v>
      </c>
      <c r="K822" s="205" t="s">
        <v>95</v>
      </c>
      <c r="L822" s="201"/>
      <c r="M822" s="201"/>
      <c r="N822" s="201"/>
      <c r="O822" s="201"/>
      <c r="P822" s="201"/>
      <c r="Q822" s="201"/>
      <c r="R822" s="201"/>
      <c r="S822" s="201"/>
      <c r="T822" s="201"/>
      <c r="U822" s="201"/>
      <c r="V822" s="201"/>
      <c r="W822" s="201"/>
      <c r="X822" s="201"/>
      <c r="Y822" s="201"/>
      <c r="Z822" s="201"/>
    </row>
    <row r="823" s="132" customFormat="1" ht="27" customHeight="1" outlineLevel="3" spans="1:26">
      <c r="A823" s="187" t="s">
        <v>3037</v>
      </c>
      <c r="B823" s="243" t="s">
        <v>3038</v>
      </c>
      <c r="C823" s="186" t="s">
        <v>3032</v>
      </c>
      <c r="D823" s="186" t="s">
        <v>3039</v>
      </c>
      <c r="E823" s="186" t="s">
        <v>502</v>
      </c>
      <c r="F823" s="188">
        <v>4</v>
      </c>
      <c r="G823" s="186"/>
      <c r="H823" s="189">
        <f t="shared" si="46"/>
        <v>0</v>
      </c>
      <c r="I823" s="205" t="s">
        <v>2955</v>
      </c>
      <c r="J823" s="205" t="s">
        <v>2938</v>
      </c>
      <c r="K823" s="205" t="s">
        <v>95</v>
      </c>
      <c r="L823" s="201"/>
      <c r="M823" s="201"/>
      <c r="N823" s="201"/>
      <c r="O823" s="201"/>
      <c r="P823" s="201"/>
      <c r="Q823" s="201"/>
      <c r="R823" s="201"/>
      <c r="S823" s="201"/>
      <c r="T823" s="201"/>
      <c r="U823" s="201"/>
      <c r="V823" s="201"/>
      <c r="W823" s="201"/>
      <c r="X823" s="201"/>
      <c r="Y823" s="201"/>
      <c r="Z823" s="201"/>
    </row>
    <row r="824" s="132" customFormat="1" ht="27" customHeight="1" outlineLevel="3" spans="1:26">
      <c r="A824" s="187" t="s">
        <v>3040</v>
      </c>
      <c r="B824" s="243" t="s">
        <v>3041</v>
      </c>
      <c r="C824" s="186" t="s">
        <v>3042</v>
      </c>
      <c r="D824" s="186" t="s">
        <v>3043</v>
      </c>
      <c r="E824" s="186" t="s">
        <v>502</v>
      </c>
      <c r="F824" s="188">
        <v>88</v>
      </c>
      <c r="G824" s="186"/>
      <c r="H824" s="189">
        <f t="shared" si="46"/>
        <v>0</v>
      </c>
      <c r="I824" s="205" t="s">
        <v>2955</v>
      </c>
      <c r="J824" s="205" t="s">
        <v>2938</v>
      </c>
      <c r="K824" s="205" t="s">
        <v>95</v>
      </c>
      <c r="L824" s="201"/>
      <c r="M824" s="201"/>
      <c r="N824" s="201"/>
      <c r="O824" s="201"/>
      <c r="P824" s="201"/>
      <c r="Q824" s="201"/>
      <c r="R824" s="201"/>
      <c r="S824" s="201"/>
      <c r="T824" s="201"/>
      <c r="U824" s="201"/>
      <c r="V824" s="201"/>
      <c r="W824" s="201"/>
      <c r="X824" s="201"/>
      <c r="Y824" s="201"/>
      <c r="Z824" s="201"/>
    </row>
    <row r="825" s="132" customFormat="1" ht="27" customHeight="1" outlineLevel="3" spans="1:26">
      <c r="A825" s="187" t="s">
        <v>3044</v>
      </c>
      <c r="B825" s="243" t="s">
        <v>3045</v>
      </c>
      <c r="C825" s="186" t="s">
        <v>3042</v>
      </c>
      <c r="D825" s="186" t="s">
        <v>3046</v>
      </c>
      <c r="E825" s="186" t="s">
        <v>502</v>
      </c>
      <c r="F825" s="188">
        <v>25</v>
      </c>
      <c r="G825" s="186"/>
      <c r="H825" s="189">
        <f t="shared" si="46"/>
        <v>0</v>
      </c>
      <c r="I825" s="205" t="s">
        <v>2955</v>
      </c>
      <c r="J825" s="205" t="s">
        <v>2938</v>
      </c>
      <c r="K825" s="205" t="s">
        <v>95</v>
      </c>
      <c r="L825" s="201"/>
      <c r="M825" s="201"/>
      <c r="N825" s="201"/>
      <c r="O825" s="201"/>
      <c r="P825" s="201"/>
      <c r="Q825" s="201"/>
      <c r="R825" s="201"/>
      <c r="S825" s="201"/>
      <c r="T825" s="201"/>
      <c r="U825" s="201"/>
      <c r="V825" s="201"/>
      <c r="W825" s="201"/>
      <c r="X825" s="201"/>
      <c r="Y825" s="201"/>
      <c r="Z825" s="201"/>
    </row>
    <row r="826" s="132" customFormat="1" ht="27" customHeight="1" outlineLevel="3" spans="1:26">
      <c r="A826" s="187" t="s">
        <v>3047</v>
      </c>
      <c r="B826" s="243" t="s">
        <v>3048</v>
      </c>
      <c r="C826" s="186" t="s">
        <v>3042</v>
      </c>
      <c r="D826" s="186" t="s">
        <v>3049</v>
      </c>
      <c r="E826" s="186" t="s">
        <v>502</v>
      </c>
      <c r="F826" s="188">
        <v>23</v>
      </c>
      <c r="G826" s="186"/>
      <c r="H826" s="189">
        <f t="shared" si="46"/>
        <v>0</v>
      </c>
      <c r="I826" s="205" t="s">
        <v>2955</v>
      </c>
      <c r="J826" s="205" t="s">
        <v>2938</v>
      </c>
      <c r="K826" s="205" t="s">
        <v>95</v>
      </c>
      <c r="L826" s="201"/>
      <c r="M826" s="201"/>
      <c r="N826" s="201"/>
      <c r="O826" s="201"/>
      <c r="P826" s="201"/>
      <c r="Q826" s="201"/>
      <c r="R826" s="201"/>
      <c r="S826" s="201"/>
      <c r="T826" s="201"/>
      <c r="U826" s="201"/>
      <c r="V826" s="201"/>
      <c r="W826" s="201"/>
      <c r="X826" s="201"/>
      <c r="Y826" s="201"/>
      <c r="Z826" s="201"/>
    </row>
    <row r="827" s="132" customFormat="1" ht="27" customHeight="1" outlineLevel="3" spans="1:26">
      <c r="A827" s="187" t="s">
        <v>3050</v>
      </c>
      <c r="B827" s="243" t="s">
        <v>3051</v>
      </c>
      <c r="C827" s="186" t="s">
        <v>3042</v>
      </c>
      <c r="D827" s="186" t="s">
        <v>3052</v>
      </c>
      <c r="E827" s="186" t="s">
        <v>502</v>
      </c>
      <c r="F827" s="188">
        <v>8</v>
      </c>
      <c r="G827" s="186"/>
      <c r="H827" s="189">
        <f t="shared" si="46"/>
        <v>0</v>
      </c>
      <c r="I827" s="205" t="s">
        <v>2955</v>
      </c>
      <c r="J827" s="205" t="s">
        <v>2938</v>
      </c>
      <c r="K827" s="205" t="s">
        <v>95</v>
      </c>
      <c r="L827" s="201"/>
      <c r="M827" s="201"/>
      <c r="N827" s="201"/>
      <c r="O827" s="201"/>
      <c r="P827" s="201"/>
      <c r="Q827" s="201"/>
      <c r="R827" s="201"/>
      <c r="S827" s="201"/>
      <c r="T827" s="201"/>
      <c r="U827" s="201"/>
      <c r="V827" s="201"/>
      <c r="W827" s="201"/>
      <c r="X827" s="201"/>
      <c r="Y827" s="201"/>
      <c r="Z827" s="201"/>
    </row>
    <row r="828" s="132" customFormat="1" ht="27" customHeight="1" outlineLevel="3" spans="1:26">
      <c r="A828" s="187" t="s">
        <v>3053</v>
      </c>
      <c r="B828" s="243" t="s">
        <v>3054</v>
      </c>
      <c r="C828" s="186" t="s">
        <v>3042</v>
      </c>
      <c r="D828" s="186" t="s">
        <v>3055</v>
      </c>
      <c r="E828" s="186" t="s">
        <v>502</v>
      </c>
      <c r="F828" s="188">
        <v>4</v>
      </c>
      <c r="G828" s="186"/>
      <c r="H828" s="189">
        <f t="shared" si="46"/>
        <v>0</v>
      </c>
      <c r="I828" s="205" t="s">
        <v>2955</v>
      </c>
      <c r="J828" s="205" t="s">
        <v>2938</v>
      </c>
      <c r="K828" s="205" t="s">
        <v>95</v>
      </c>
      <c r="L828" s="201"/>
      <c r="M828" s="201"/>
      <c r="N828" s="201"/>
      <c r="O828" s="201"/>
      <c r="P828" s="201"/>
      <c r="Q828" s="201"/>
      <c r="R828" s="201"/>
      <c r="S828" s="201"/>
      <c r="T828" s="201"/>
      <c r="U828" s="201"/>
      <c r="V828" s="201"/>
      <c r="W828" s="201"/>
      <c r="X828" s="201"/>
      <c r="Y828" s="201"/>
      <c r="Z828" s="201"/>
    </row>
    <row r="829" s="132" customFormat="1" ht="27" customHeight="1" outlineLevel="3" spans="1:26">
      <c r="A829" s="187" t="s">
        <v>3056</v>
      </c>
      <c r="B829" s="243" t="s">
        <v>3057</v>
      </c>
      <c r="C829" s="186" t="s">
        <v>3042</v>
      </c>
      <c r="D829" s="186" t="s">
        <v>3058</v>
      </c>
      <c r="E829" s="186" t="s">
        <v>502</v>
      </c>
      <c r="F829" s="188">
        <v>11</v>
      </c>
      <c r="G829" s="186"/>
      <c r="H829" s="189">
        <f t="shared" si="46"/>
        <v>0</v>
      </c>
      <c r="I829" s="205" t="s">
        <v>2955</v>
      </c>
      <c r="J829" s="205" t="s">
        <v>2938</v>
      </c>
      <c r="K829" s="205" t="s">
        <v>95</v>
      </c>
      <c r="L829" s="201"/>
      <c r="M829" s="201"/>
      <c r="N829" s="201"/>
      <c r="O829" s="201"/>
      <c r="P829" s="201"/>
      <c r="Q829" s="201"/>
      <c r="R829" s="201"/>
      <c r="S829" s="201"/>
      <c r="T829" s="201"/>
      <c r="U829" s="201"/>
      <c r="V829" s="201"/>
      <c r="W829" s="201"/>
      <c r="X829" s="201"/>
      <c r="Y829" s="201"/>
      <c r="Z829" s="201"/>
    </row>
    <row r="830" s="132" customFormat="1" ht="27" customHeight="1" outlineLevel="3" spans="1:26">
      <c r="A830" s="187" t="s">
        <v>3059</v>
      </c>
      <c r="B830" s="273"/>
      <c r="C830" s="186" t="s">
        <v>3060</v>
      </c>
      <c r="D830" s="186"/>
      <c r="E830" s="186"/>
      <c r="F830" s="188"/>
      <c r="G830" s="193"/>
      <c r="H830" s="186">
        <f>SUM(H831:H833)</f>
        <v>0</v>
      </c>
      <c r="I830" s="205"/>
      <c r="J830" s="205"/>
      <c r="K830" s="205"/>
      <c r="L830" s="201"/>
      <c r="M830" s="201"/>
      <c r="N830" s="201"/>
      <c r="O830" s="201"/>
      <c r="P830" s="201"/>
      <c r="Q830" s="201"/>
      <c r="R830" s="201"/>
      <c r="S830" s="201"/>
      <c r="T830" s="201"/>
      <c r="U830" s="201"/>
      <c r="V830" s="201"/>
      <c r="W830" s="201"/>
      <c r="X830" s="201"/>
      <c r="Y830" s="201"/>
      <c r="Z830" s="201"/>
    </row>
    <row r="831" s="132" customFormat="1" ht="27" customHeight="1" outlineLevel="3" spans="1:26">
      <c r="A831" s="187" t="s">
        <v>3061</v>
      </c>
      <c r="B831" s="243" t="s">
        <v>3062</v>
      </c>
      <c r="C831" s="186" t="s">
        <v>3060</v>
      </c>
      <c r="D831" s="186" t="s">
        <v>3063</v>
      </c>
      <c r="E831" s="186" t="s">
        <v>502</v>
      </c>
      <c r="F831" s="188">
        <v>1</v>
      </c>
      <c r="G831" s="186"/>
      <c r="H831" s="189">
        <f t="shared" ref="H831:H833" si="47">ROUND(F831*G831,0)</f>
        <v>0</v>
      </c>
      <c r="I831" s="205" t="s">
        <v>2955</v>
      </c>
      <c r="J831" s="205" t="s">
        <v>2938</v>
      </c>
      <c r="K831" s="205" t="s">
        <v>95</v>
      </c>
      <c r="L831" s="201"/>
      <c r="M831" s="201"/>
      <c r="N831" s="201"/>
      <c r="O831" s="201"/>
      <c r="P831" s="201"/>
      <c r="Q831" s="201"/>
      <c r="R831" s="201"/>
      <c r="S831" s="201"/>
      <c r="T831" s="201"/>
      <c r="U831" s="201"/>
      <c r="V831" s="201"/>
      <c r="W831" s="201"/>
      <c r="X831" s="201"/>
      <c r="Y831" s="201"/>
      <c r="Z831" s="201"/>
    </row>
    <row r="832" s="132" customFormat="1" ht="27" customHeight="1" outlineLevel="3" spans="1:26">
      <c r="A832" s="187" t="s">
        <v>3064</v>
      </c>
      <c r="B832" s="243" t="s">
        <v>3065</v>
      </c>
      <c r="C832" s="186" t="s">
        <v>3060</v>
      </c>
      <c r="D832" s="186" t="s">
        <v>3066</v>
      </c>
      <c r="E832" s="186" t="s">
        <v>502</v>
      </c>
      <c r="F832" s="188">
        <v>13</v>
      </c>
      <c r="G832" s="186"/>
      <c r="H832" s="189">
        <f t="shared" si="47"/>
        <v>0</v>
      </c>
      <c r="I832" s="205" t="s">
        <v>2955</v>
      </c>
      <c r="J832" s="205" t="s">
        <v>2938</v>
      </c>
      <c r="K832" s="205" t="s">
        <v>95</v>
      </c>
      <c r="L832" s="201"/>
      <c r="M832" s="201"/>
      <c r="N832" s="201"/>
      <c r="O832" s="201"/>
      <c r="P832" s="201"/>
      <c r="Q832" s="201"/>
      <c r="R832" s="201"/>
      <c r="S832" s="201"/>
      <c r="T832" s="201"/>
      <c r="U832" s="201"/>
      <c r="V832" s="201"/>
      <c r="W832" s="201"/>
      <c r="X832" s="201"/>
      <c r="Y832" s="201"/>
      <c r="Z832" s="201"/>
    </row>
    <row r="833" s="132" customFormat="1" ht="27" customHeight="1" outlineLevel="3" spans="1:26">
      <c r="A833" s="187" t="s">
        <v>3067</v>
      </c>
      <c r="B833" s="243" t="s">
        <v>3068</v>
      </c>
      <c r="C833" s="186" t="s">
        <v>3060</v>
      </c>
      <c r="D833" s="186" t="s">
        <v>3069</v>
      </c>
      <c r="E833" s="186" t="s">
        <v>502</v>
      </c>
      <c r="F833" s="188">
        <v>1</v>
      </c>
      <c r="G833" s="186"/>
      <c r="H833" s="189">
        <f t="shared" si="47"/>
        <v>0</v>
      </c>
      <c r="I833" s="205" t="s">
        <v>2955</v>
      </c>
      <c r="J833" s="205" t="s">
        <v>2938</v>
      </c>
      <c r="K833" s="205" t="s">
        <v>95</v>
      </c>
      <c r="L833" s="201"/>
      <c r="M833" s="201"/>
      <c r="N833" s="201"/>
      <c r="O833" s="201"/>
      <c r="P833" s="201"/>
      <c r="Q833" s="201"/>
      <c r="R833" s="201"/>
      <c r="S833" s="201"/>
      <c r="T833" s="201"/>
      <c r="U833" s="201"/>
      <c r="V833" s="201"/>
      <c r="W833" s="201"/>
      <c r="X833" s="201"/>
      <c r="Y833" s="201"/>
      <c r="Z833" s="201"/>
    </row>
    <row r="834" s="132" customFormat="1" ht="27" customHeight="1" outlineLevel="3" spans="1:26">
      <c r="A834" s="187" t="s">
        <v>3070</v>
      </c>
      <c r="B834" s="273"/>
      <c r="C834" s="186" t="s">
        <v>3071</v>
      </c>
      <c r="D834" s="186"/>
      <c r="E834" s="186"/>
      <c r="F834" s="188"/>
      <c r="G834" s="193"/>
      <c r="H834" s="186">
        <f>SUM(H835)</f>
        <v>0</v>
      </c>
      <c r="I834" s="205"/>
      <c r="J834" s="205"/>
      <c r="K834" s="205"/>
      <c r="L834" s="201"/>
      <c r="M834" s="201"/>
      <c r="N834" s="201"/>
      <c r="O834" s="201"/>
      <c r="P834" s="201"/>
      <c r="Q834" s="201"/>
      <c r="R834" s="201"/>
      <c r="S834" s="201"/>
      <c r="T834" s="201"/>
      <c r="U834" s="201"/>
      <c r="V834" s="201"/>
      <c r="W834" s="201"/>
      <c r="X834" s="201"/>
      <c r="Y834" s="201"/>
      <c r="Z834" s="201"/>
    </row>
    <row r="835" s="132" customFormat="1" ht="27" customHeight="1" outlineLevel="3" spans="1:26">
      <c r="A835" s="187" t="s">
        <v>3072</v>
      </c>
      <c r="B835" s="243" t="s">
        <v>3073</v>
      </c>
      <c r="C835" s="186" t="s">
        <v>3074</v>
      </c>
      <c r="D835" s="186" t="s">
        <v>3075</v>
      </c>
      <c r="E835" s="186" t="s">
        <v>103</v>
      </c>
      <c r="F835" s="188">
        <v>1313.27</v>
      </c>
      <c r="G835" s="186"/>
      <c r="H835" s="189">
        <f t="shared" ref="H835:H855" si="48">ROUND(F835*G835,0)</f>
        <v>0</v>
      </c>
      <c r="I835" s="205" t="s">
        <v>1773</v>
      </c>
      <c r="J835" s="205" t="s">
        <v>2938</v>
      </c>
      <c r="K835" s="205" t="s">
        <v>95</v>
      </c>
      <c r="L835" s="201"/>
      <c r="M835" s="201"/>
      <c r="N835" s="201"/>
      <c r="O835" s="201"/>
      <c r="P835" s="201"/>
      <c r="Q835" s="201"/>
      <c r="R835" s="201"/>
      <c r="S835" s="201"/>
      <c r="T835" s="201"/>
      <c r="U835" s="201"/>
      <c r="V835" s="201"/>
      <c r="W835" s="201"/>
      <c r="X835" s="201"/>
      <c r="Y835" s="201"/>
      <c r="Z835" s="201"/>
    </row>
    <row r="836" s="132" customFormat="1" ht="27" customHeight="1" outlineLevel="2" spans="1:26">
      <c r="A836" s="233" t="s">
        <v>3076</v>
      </c>
      <c r="B836" s="273"/>
      <c r="C836" s="186" t="s">
        <v>3077</v>
      </c>
      <c r="D836" s="186"/>
      <c r="E836" s="186"/>
      <c r="F836" s="188"/>
      <c r="G836" s="186"/>
      <c r="H836" s="186">
        <f>SUM(H837:H855)</f>
        <v>0</v>
      </c>
      <c r="I836" s="204"/>
      <c r="J836" s="204"/>
      <c r="K836" s="205"/>
      <c r="L836" s="201"/>
      <c r="M836" s="201"/>
      <c r="N836" s="201"/>
      <c r="O836" s="201"/>
      <c r="P836" s="201"/>
      <c r="Q836" s="201"/>
      <c r="R836" s="201"/>
      <c r="S836" s="201"/>
      <c r="T836" s="201"/>
      <c r="U836" s="201"/>
      <c r="V836" s="201"/>
      <c r="W836" s="201"/>
      <c r="X836" s="201"/>
      <c r="Y836" s="201"/>
      <c r="Z836" s="201"/>
    </row>
    <row r="837" s="132" customFormat="1" ht="104" outlineLevel="3" spans="1:26">
      <c r="A837" s="187" t="s">
        <v>3078</v>
      </c>
      <c r="B837" s="243" t="s">
        <v>3079</v>
      </c>
      <c r="C837" s="186" t="s">
        <v>3080</v>
      </c>
      <c r="D837" s="186" t="s">
        <v>3081</v>
      </c>
      <c r="E837" s="186" t="s">
        <v>336</v>
      </c>
      <c r="F837" s="188">
        <v>314.06</v>
      </c>
      <c r="G837" s="186"/>
      <c r="H837" s="189">
        <f t="shared" si="48"/>
        <v>0</v>
      </c>
      <c r="I837" s="205" t="s">
        <v>1723</v>
      </c>
      <c r="J837" s="205" t="s">
        <v>3082</v>
      </c>
      <c r="K837" s="205" t="s">
        <v>95</v>
      </c>
      <c r="L837" s="201"/>
      <c r="M837" s="201"/>
      <c r="N837" s="201"/>
      <c r="O837" s="201"/>
      <c r="P837" s="201"/>
      <c r="Q837" s="201"/>
      <c r="R837" s="201"/>
      <c r="S837" s="201"/>
      <c r="T837" s="201"/>
      <c r="U837" s="201"/>
      <c r="V837" s="201"/>
      <c r="W837" s="201"/>
      <c r="X837" s="201"/>
      <c r="Y837" s="201"/>
      <c r="Z837" s="201"/>
    </row>
    <row r="838" s="132" customFormat="1" ht="27" customHeight="1" outlineLevel="3" spans="1:26">
      <c r="A838" s="187" t="s">
        <v>3083</v>
      </c>
      <c r="B838" s="243" t="s">
        <v>3084</v>
      </c>
      <c r="C838" s="186" t="s">
        <v>3080</v>
      </c>
      <c r="D838" s="186" t="s">
        <v>3085</v>
      </c>
      <c r="E838" s="186" t="s">
        <v>336</v>
      </c>
      <c r="F838" s="188">
        <v>1220.83</v>
      </c>
      <c r="G838" s="186"/>
      <c r="H838" s="189">
        <f t="shared" si="48"/>
        <v>0</v>
      </c>
      <c r="I838" s="205" t="s">
        <v>1723</v>
      </c>
      <c r="J838" s="205" t="s">
        <v>3082</v>
      </c>
      <c r="K838" s="205" t="s">
        <v>95</v>
      </c>
      <c r="L838" s="201"/>
      <c r="M838" s="201"/>
      <c r="N838" s="201"/>
      <c r="O838" s="201"/>
      <c r="P838" s="201"/>
      <c r="Q838" s="201"/>
      <c r="R838" s="201"/>
      <c r="S838" s="201"/>
      <c r="T838" s="201"/>
      <c r="U838" s="201"/>
      <c r="V838" s="201"/>
      <c r="W838" s="201"/>
      <c r="X838" s="201"/>
      <c r="Y838" s="201"/>
      <c r="Z838" s="201"/>
    </row>
    <row r="839" s="132" customFormat="1" ht="27" customHeight="1" outlineLevel="3" spans="1:26">
      <c r="A839" s="187" t="s">
        <v>3086</v>
      </c>
      <c r="B839" s="243" t="s">
        <v>3087</v>
      </c>
      <c r="C839" s="186" t="s">
        <v>3080</v>
      </c>
      <c r="D839" s="186" t="s">
        <v>3088</v>
      </c>
      <c r="E839" s="186" t="s">
        <v>336</v>
      </c>
      <c r="F839" s="188">
        <v>897.42</v>
      </c>
      <c r="G839" s="186"/>
      <c r="H839" s="189">
        <f t="shared" si="48"/>
        <v>0</v>
      </c>
      <c r="I839" s="205" t="s">
        <v>1723</v>
      </c>
      <c r="J839" s="205" t="s">
        <v>3082</v>
      </c>
      <c r="K839" s="205" t="s">
        <v>95</v>
      </c>
      <c r="L839" s="201"/>
      <c r="M839" s="201"/>
      <c r="N839" s="201"/>
      <c r="O839" s="201"/>
      <c r="P839" s="201"/>
      <c r="Q839" s="201"/>
      <c r="R839" s="201"/>
      <c r="S839" s="201"/>
      <c r="T839" s="201"/>
      <c r="U839" s="201"/>
      <c r="V839" s="201"/>
      <c r="W839" s="201"/>
      <c r="X839" s="201"/>
      <c r="Y839" s="201"/>
      <c r="Z839" s="201"/>
    </row>
    <row r="840" s="132" customFormat="1" ht="27" customHeight="1" outlineLevel="3" spans="1:26">
      <c r="A840" s="187" t="s">
        <v>3089</v>
      </c>
      <c r="B840" s="243" t="s">
        <v>3090</v>
      </c>
      <c r="C840" s="186" t="s">
        <v>3080</v>
      </c>
      <c r="D840" s="186" t="s">
        <v>3091</v>
      </c>
      <c r="E840" s="186" t="s">
        <v>336</v>
      </c>
      <c r="F840" s="188">
        <v>1143.24</v>
      </c>
      <c r="G840" s="186"/>
      <c r="H840" s="189">
        <f t="shared" si="48"/>
        <v>0</v>
      </c>
      <c r="I840" s="205" t="s">
        <v>1723</v>
      </c>
      <c r="J840" s="205" t="s">
        <v>3082</v>
      </c>
      <c r="K840" s="205" t="s">
        <v>95</v>
      </c>
      <c r="L840" s="201"/>
      <c r="M840" s="201"/>
      <c r="N840" s="201"/>
      <c r="O840" s="201"/>
      <c r="P840" s="201"/>
      <c r="Q840" s="201"/>
      <c r="R840" s="201"/>
      <c r="S840" s="201"/>
      <c r="T840" s="201"/>
      <c r="U840" s="201"/>
      <c r="V840" s="201"/>
      <c r="W840" s="201"/>
      <c r="X840" s="201"/>
      <c r="Y840" s="201"/>
      <c r="Z840" s="201"/>
    </row>
    <row r="841" s="132" customFormat="1" ht="27" customHeight="1" outlineLevel="3" spans="1:26">
      <c r="A841" s="187" t="s">
        <v>3092</v>
      </c>
      <c r="B841" s="243" t="s">
        <v>3093</v>
      </c>
      <c r="C841" s="186" t="s">
        <v>3080</v>
      </c>
      <c r="D841" s="186" t="s">
        <v>3094</v>
      </c>
      <c r="E841" s="186" t="s">
        <v>336</v>
      </c>
      <c r="F841" s="188">
        <v>818.72</v>
      </c>
      <c r="G841" s="186"/>
      <c r="H841" s="189">
        <f t="shared" si="48"/>
        <v>0</v>
      </c>
      <c r="I841" s="205" t="s">
        <v>1723</v>
      </c>
      <c r="J841" s="205" t="s">
        <v>3082</v>
      </c>
      <c r="K841" s="205" t="s">
        <v>95</v>
      </c>
      <c r="L841" s="201"/>
      <c r="M841" s="201"/>
      <c r="N841" s="201"/>
      <c r="O841" s="201"/>
      <c r="P841" s="201"/>
      <c r="Q841" s="201"/>
      <c r="R841" s="201"/>
      <c r="S841" s="201"/>
      <c r="T841" s="201"/>
      <c r="U841" s="201"/>
      <c r="V841" s="201"/>
      <c r="W841" s="201"/>
      <c r="X841" s="201"/>
      <c r="Y841" s="201"/>
      <c r="Z841" s="201"/>
    </row>
    <row r="842" s="132" customFormat="1" ht="27" customHeight="1" outlineLevel="3" spans="1:26">
      <c r="A842" s="187" t="s">
        <v>3095</v>
      </c>
      <c r="B842" s="243" t="s">
        <v>3096</v>
      </c>
      <c r="C842" s="186" t="s">
        <v>3080</v>
      </c>
      <c r="D842" s="186" t="s">
        <v>3097</v>
      </c>
      <c r="E842" s="186" t="s">
        <v>336</v>
      </c>
      <c r="F842" s="188">
        <v>128.03</v>
      </c>
      <c r="G842" s="186"/>
      <c r="H842" s="189">
        <f t="shared" si="48"/>
        <v>0</v>
      </c>
      <c r="I842" s="205" t="s">
        <v>1723</v>
      </c>
      <c r="J842" s="205" t="s">
        <v>3082</v>
      </c>
      <c r="K842" s="205" t="s">
        <v>95</v>
      </c>
      <c r="L842" s="201"/>
      <c r="M842" s="201"/>
      <c r="N842" s="201"/>
      <c r="O842" s="201"/>
      <c r="P842" s="201"/>
      <c r="Q842" s="201"/>
      <c r="R842" s="201"/>
      <c r="S842" s="201"/>
      <c r="T842" s="201"/>
      <c r="U842" s="201"/>
      <c r="V842" s="201"/>
      <c r="W842" s="201"/>
      <c r="X842" s="201"/>
      <c r="Y842" s="201"/>
      <c r="Z842" s="201"/>
    </row>
    <row r="843" s="132" customFormat="1" ht="27" customHeight="1" outlineLevel="3" spans="1:26">
      <c r="A843" s="187" t="s">
        <v>3098</v>
      </c>
      <c r="B843" s="243" t="s">
        <v>3099</v>
      </c>
      <c r="C843" s="186" t="s">
        <v>3080</v>
      </c>
      <c r="D843" s="186" t="s">
        <v>3100</v>
      </c>
      <c r="E843" s="186" t="s">
        <v>336</v>
      </c>
      <c r="F843" s="188">
        <v>454.2</v>
      </c>
      <c r="G843" s="186"/>
      <c r="H843" s="189">
        <f t="shared" si="48"/>
        <v>0</v>
      </c>
      <c r="I843" s="205" t="s">
        <v>1723</v>
      </c>
      <c r="J843" s="205" t="s">
        <v>3082</v>
      </c>
      <c r="K843" s="205" t="s">
        <v>95</v>
      </c>
      <c r="L843" s="201"/>
      <c r="M843" s="201"/>
      <c r="N843" s="201"/>
      <c r="O843" s="201"/>
      <c r="P843" s="201"/>
      <c r="Q843" s="201"/>
      <c r="R843" s="201"/>
      <c r="S843" s="201"/>
      <c r="T843" s="201"/>
      <c r="U843" s="201"/>
      <c r="V843" s="201"/>
      <c r="W843" s="201"/>
      <c r="X843" s="201"/>
      <c r="Y843" s="201"/>
      <c r="Z843" s="201"/>
    </row>
    <row r="844" s="132" customFormat="1" ht="27" customHeight="1" outlineLevel="3" spans="1:26">
      <c r="A844" s="187" t="s">
        <v>3101</v>
      </c>
      <c r="B844" s="243" t="s">
        <v>3102</v>
      </c>
      <c r="C844" s="186" t="s">
        <v>3080</v>
      </c>
      <c r="D844" s="186" t="s">
        <v>3103</v>
      </c>
      <c r="E844" s="186" t="s">
        <v>336</v>
      </c>
      <c r="F844" s="188">
        <v>321.33</v>
      </c>
      <c r="G844" s="186"/>
      <c r="H844" s="189">
        <f t="shared" si="48"/>
        <v>0</v>
      </c>
      <c r="I844" s="205" t="s">
        <v>1723</v>
      </c>
      <c r="J844" s="205" t="s">
        <v>3082</v>
      </c>
      <c r="K844" s="205" t="s">
        <v>95</v>
      </c>
      <c r="L844" s="201"/>
      <c r="M844" s="201"/>
      <c r="N844" s="201"/>
      <c r="O844" s="201"/>
      <c r="P844" s="201"/>
      <c r="Q844" s="201"/>
      <c r="R844" s="201"/>
      <c r="S844" s="201"/>
      <c r="T844" s="201"/>
      <c r="U844" s="201"/>
      <c r="V844" s="201"/>
      <c r="W844" s="201"/>
      <c r="X844" s="201"/>
      <c r="Y844" s="201"/>
      <c r="Z844" s="201"/>
    </row>
    <row r="845" s="132" customFormat="1" ht="27" customHeight="1" outlineLevel="3" spans="1:26">
      <c r="A845" s="187" t="s">
        <v>3104</v>
      </c>
      <c r="B845" s="243" t="s">
        <v>3105</v>
      </c>
      <c r="C845" s="186" t="s">
        <v>3080</v>
      </c>
      <c r="D845" s="186" t="s">
        <v>3106</v>
      </c>
      <c r="E845" s="186" t="s">
        <v>336</v>
      </c>
      <c r="F845" s="188">
        <v>247.01</v>
      </c>
      <c r="G845" s="186"/>
      <c r="H845" s="189">
        <f t="shared" si="48"/>
        <v>0</v>
      </c>
      <c r="I845" s="205" t="s">
        <v>1723</v>
      </c>
      <c r="J845" s="205" t="s">
        <v>3082</v>
      </c>
      <c r="K845" s="205" t="s">
        <v>95</v>
      </c>
      <c r="L845" s="201"/>
      <c r="M845" s="201"/>
      <c r="N845" s="201"/>
      <c r="O845" s="201"/>
      <c r="P845" s="201"/>
      <c r="Q845" s="201"/>
      <c r="R845" s="201"/>
      <c r="S845" s="201"/>
      <c r="T845" s="201"/>
      <c r="U845" s="201"/>
      <c r="V845" s="201"/>
      <c r="W845" s="201"/>
      <c r="X845" s="201"/>
      <c r="Y845" s="201"/>
      <c r="Z845" s="201"/>
    </row>
    <row r="846" s="132" customFormat="1" ht="27" customHeight="1" outlineLevel="3" spans="1:26">
      <c r="A846" s="187" t="s">
        <v>3107</v>
      </c>
      <c r="B846" s="243" t="s">
        <v>3108</v>
      </c>
      <c r="C846" s="186" t="s">
        <v>3080</v>
      </c>
      <c r="D846" s="186" t="s">
        <v>3109</v>
      </c>
      <c r="E846" s="186" t="s">
        <v>336</v>
      </c>
      <c r="F846" s="188">
        <v>409.76</v>
      </c>
      <c r="G846" s="186"/>
      <c r="H846" s="189">
        <f t="shared" si="48"/>
        <v>0</v>
      </c>
      <c r="I846" s="205" t="s">
        <v>1723</v>
      </c>
      <c r="J846" s="205" t="s">
        <v>3082</v>
      </c>
      <c r="K846" s="205" t="s">
        <v>95</v>
      </c>
      <c r="L846" s="201"/>
      <c r="M846" s="201"/>
      <c r="N846" s="201"/>
      <c r="O846" s="201"/>
      <c r="P846" s="201"/>
      <c r="Q846" s="201"/>
      <c r="R846" s="201"/>
      <c r="S846" s="201"/>
      <c r="T846" s="201"/>
      <c r="U846" s="201"/>
      <c r="V846" s="201"/>
      <c r="W846" s="201"/>
      <c r="X846" s="201"/>
      <c r="Y846" s="201"/>
      <c r="Z846" s="201"/>
    </row>
    <row r="847" s="132" customFormat="1" ht="27" customHeight="1" outlineLevel="3" spans="1:26">
      <c r="A847" s="187" t="s">
        <v>3110</v>
      </c>
      <c r="B847" s="243" t="s">
        <v>3111</v>
      </c>
      <c r="C847" s="186" t="s">
        <v>3080</v>
      </c>
      <c r="D847" s="186" t="s">
        <v>3112</v>
      </c>
      <c r="E847" s="186" t="s">
        <v>336</v>
      </c>
      <c r="F847" s="188">
        <v>20.22</v>
      </c>
      <c r="G847" s="186"/>
      <c r="H847" s="189">
        <f t="shared" si="48"/>
        <v>0</v>
      </c>
      <c r="I847" s="205" t="s">
        <v>1723</v>
      </c>
      <c r="J847" s="205" t="s">
        <v>3082</v>
      </c>
      <c r="K847" s="205" t="s">
        <v>95</v>
      </c>
      <c r="L847" s="201"/>
      <c r="M847" s="201"/>
      <c r="N847" s="201"/>
      <c r="O847" s="201"/>
      <c r="P847" s="201"/>
      <c r="Q847" s="201"/>
      <c r="R847" s="201"/>
      <c r="S847" s="201"/>
      <c r="T847" s="201"/>
      <c r="U847" s="201"/>
      <c r="V847" s="201"/>
      <c r="W847" s="201"/>
      <c r="X847" s="201"/>
      <c r="Y847" s="201"/>
      <c r="Z847" s="201"/>
    </row>
    <row r="848" s="132" customFormat="1" ht="27" customHeight="1" outlineLevel="3" spans="1:26">
      <c r="A848" s="187" t="s">
        <v>3113</v>
      </c>
      <c r="B848" s="249" t="s">
        <v>3114</v>
      </c>
      <c r="C848" s="186" t="s">
        <v>3115</v>
      </c>
      <c r="D848" s="186" t="s">
        <v>3116</v>
      </c>
      <c r="E848" s="186" t="s">
        <v>336</v>
      </c>
      <c r="F848" s="188">
        <v>230.59</v>
      </c>
      <c r="G848" s="186"/>
      <c r="H848" s="189">
        <f t="shared" si="48"/>
        <v>0</v>
      </c>
      <c r="I848" s="205" t="s">
        <v>1723</v>
      </c>
      <c r="J848" s="205" t="s">
        <v>3082</v>
      </c>
      <c r="K848" s="205" t="s">
        <v>95</v>
      </c>
      <c r="L848" s="201"/>
      <c r="M848" s="201"/>
      <c r="N848" s="201"/>
      <c r="O848" s="201"/>
      <c r="P848" s="201"/>
      <c r="Q848" s="201"/>
      <c r="R848" s="201"/>
      <c r="S848" s="201"/>
      <c r="T848" s="201"/>
      <c r="U848" s="201"/>
      <c r="V848" s="201"/>
      <c r="W848" s="201"/>
      <c r="X848" s="201"/>
      <c r="Y848" s="201"/>
      <c r="Z848" s="201"/>
    </row>
    <row r="849" s="132" customFormat="1" ht="27" customHeight="1" outlineLevel="3" spans="1:26">
      <c r="A849" s="187" t="s">
        <v>3117</v>
      </c>
      <c r="B849" s="249" t="s">
        <v>3118</v>
      </c>
      <c r="C849" s="186" t="s">
        <v>3115</v>
      </c>
      <c r="D849" s="186" t="s">
        <v>3119</v>
      </c>
      <c r="E849" s="186" t="s">
        <v>336</v>
      </c>
      <c r="F849" s="188">
        <v>982.41</v>
      </c>
      <c r="G849" s="186"/>
      <c r="H849" s="189">
        <f t="shared" si="48"/>
        <v>0</v>
      </c>
      <c r="I849" s="205" t="s">
        <v>1723</v>
      </c>
      <c r="J849" s="205" t="s">
        <v>3082</v>
      </c>
      <c r="K849" s="205" t="s">
        <v>95</v>
      </c>
      <c r="L849" s="201"/>
      <c r="M849" s="201"/>
      <c r="N849" s="201"/>
      <c r="O849" s="201"/>
      <c r="P849" s="201"/>
      <c r="Q849" s="201"/>
      <c r="R849" s="201"/>
      <c r="S849" s="201"/>
      <c r="T849" s="201"/>
      <c r="U849" s="201"/>
      <c r="V849" s="201"/>
      <c r="W849" s="201"/>
      <c r="X849" s="201"/>
      <c r="Y849" s="201"/>
      <c r="Z849" s="201"/>
    </row>
    <row r="850" s="132" customFormat="1" ht="27" customHeight="1" outlineLevel="3" spans="1:26">
      <c r="A850" s="187" t="s">
        <v>3120</v>
      </c>
      <c r="B850" s="249" t="s">
        <v>3121</v>
      </c>
      <c r="C850" s="186" t="s">
        <v>3115</v>
      </c>
      <c r="D850" s="186" t="s">
        <v>3122</v>
      </c>
      <c r="E850" s="186" t="s">
        <v>336</v>
      </c>
      <c r="F850" s="188">
        <v>540.54</v>
      </c>
      <c r="G850" s="186"/>
      <c r="H850" s="189">
        <f t="shared" si="48"/>
        <v>0</v>
      </c>
      <c r="I850" s="205" t="s">
        <v>1723</v>
      </c>
      <c r="J850" s="205" t="s">
        <v>3082</v>
      </c>
      <c r="K850" s="205" t="s">
        <v>95</v>
      </c>
      <c r="L850" s="201"/>
      <c r="M850" s="201"/>
      <c r="N850" s="201"/>
      <c r="O850" s="201"/>
      <c r="P850" s="201"/>
      <c r="Q850" s="201"/>
      <c r="R850" s="201"/>
      <c r="S850" s="201"/>
      <c r="T850" s="201"/>
      <c r="U850" s="201"/>
      <c r="V850" s="201"/>
      <c r="W850" s="201"/>
      <c r="X850" s="201"/>
      <c r="Y850" s="201"/>
      <c r="Z850" s="201"/>
    </row>
    <row r="851" s="132" customFormat="1" ht="27" customHeight="1" outlineLevel="3" spans="1:26">
      <c r="A851" s="187" t="s">
        <v>3123</v>
      </c>
      <c r="B851" s="243" t="s">
        <v>3124</v>
      </c>
      <c r="C851" s="186" t="s">
        <v>3115</v>
      </c>
      <c r="D851" s="186" t="s">
        <v>3125</v>
      </c>
      <c r="E851" s="186" t="s">
        <v>336</v>
      </c>
      <c r="F851" s="188">
        <v>48.96</v>
      </c>
      <c r="G851" s="186"/>
      <c r="H851" s="189">
        <f t="shared" si="48"/>
        <v>0</v>
      </c>
      <c r="I851" s="205" t="s">
        <v>1723</v>
      </c>
      <c r="J851" s="205" t="s">
        <v>3082</v>
      </c>
      <c r="K851" s="205" t="s">
        <v>95</v>
      </c>
      <c r="L851" s="201"/>
      <c r="M851" s="201"/>
      <c r="N851" s="201"/>
      <c r="O851" s="201"/>
      <c r="P851" s="201"/>
      <c r="Q851" s="201"/>
      <c r="R851" s="201"/>
      <c r="S851" s="201"/>
      <c r="T851" s="201"/>
      <c r="U851" s="201"/>
      <c r="V851" s="201"/>
      <c r="W851" s="201"/>
      <c r="X851" s="201"/>
      <c r="Y851" s="201"/>
      <c r="Z851" s="201"/>
    </row>
    <row r="852" s="132" customFormat="1" ht="27" customHeight="1" outlineLevel="3" spans="1:26">
      <c r="A852" s="187" t="s">
        <v>3126</v>
      </c>
      <c r="B852" s="243" t="s">
        <v>3127</v>
      </c>
      <c r="C852" s="186" t="s">
        <v>3128</v>
      </c>
      <c r="D852" s="186" t="s">
        <v>3129</v>
      </c>
      <c r="E852" s="186" t="s">
        <v>502</v>
      </c>
      <c r="F852" s="188">
        <v>112</v>
      </c>
      <c r="G852" s="186"/>
      <c r="H852" s="189">
        <f t="shared" si="48"/>
        <v>0</v>
      </c>
      <c r="I852" s="205" t="s">
        <v>2955</v>
      </c>
      <c r="J852" s="205" t="s">
        <v>3130</v>
      </c>
      <c r="K852" s="205" t="s">
        <v>95</v>
      </c>
      <c r="L852" s="201"/>
      <c r="M852" s="201"/>
      <c r="N852" s="201"/>
      <c r="O852" s="201"/>
      <c r="P852" s="201"/>
      <c r="Q852" s="201"/>
      <c r="R852" s="201"/>
      <c r="S852" s="201"/>
      <c r="T852" s="201"/>
      <c r="U852" s="201"/>
      <c r="V852" s="201"/>
      <c r="W852" s="201"/>
      <c r="X852" s="201"/>
      <c r="Y852" s="201"/>
      <c r="Z852" s="201"/>
    </row>
    <row r="853" s="132" customFormat="1" ht="27" customHeight="1" outlineLevel="3" spans="1:26">
      <c r="A853" s="187" t="s">
        <v>3131</v>
      </c>
      <c r="B853" s="243" t="s">
        <v>3132</v>
      </c>
      <c r="C853" s="186" t="s">
        <v>3128</v>
      </c>
      <c r="D853" s="186" t="s">
        <v>3133</v>
      </c>
      <c r="E853" s="186" t="s">
        <v>502</v>
      </c>
      <c r="F853" s="188">
        <v>109</v>
      </c>
      <c r="G853" s="186"/>
      <c r="H853" s="189">
        <f t="shared" si="48"/>
        <v>0</v>
      </c>
      <c r="I853" s="205" t="s">
        <v>2955</v>
      </c>
      <c r="J853" s="205" t="s">
        <v>3130</v>
      </c>
      <c r="K853" s="205" t="s">
        <v>95</v>
      </c>
      <c r="L853" s="201"/>
      <c r="M853" s="201"/>
      <c r="N853" s="201"/>
      <c r="O853" s="201"/>
      <c r="P853" s="201"/>
      <c r="Q853" s="201"/>
      <c r="R853" s="201"/>
      <c r="S853" s="201"/>
      <c r="T853" s="201"/>
      <c r="U853" s="201"/>
      <c r="V853" s="201"/>
      <c r="W853" s="201"/>
      <c r="X853" s="201"/>
      <c r="Y853" s="201"/>
      <c r="Z853" s="201"/>
    </row>
    <row r="854" s="132" customFormat="1" ht="27" customHeight="1" outlineLevel="3" spans="1:26">
      <c r="A854" s="187" t="s">
        <v>3134</v>
      </c>
      <c r="B854" s="243" t="s">
        <v>3135</v>
      </c>
      <c r="C854" s="186" t="s">
        <v>3128</v>
      </c>
      <c r="D854" s="186" t="s">
        <v>3136</v>
      </c>
      <c r="E854" s="186" t="s">
        <v>502</v>
      </c>
      <c r="F854" s="188">
        <v>81</v>
      </c>
      <c r="G854" s="186"/>
      <c r="H854" s="189">
        <f t="shared" si="48"/>
        <v>0</v>
      </c>
      <c r="I854" s="205" t="s">
        <v>2955</v>
      </c>
      <c r="J854" s="205" t="s">
        <v>3130</v>
      </c>
      <c r="K854" s="205" t="s">
        <v>95</v>
      </c>
      <c r="L854" s="201"/>
      <c r="M854" s="201"/>
      <c r="N854" s="201"/>
      <c r="O854" s="201"/>
      <c r="P854" s="201"/>
      <c r="Q854" s="201"/>
      <c r="R854" s="201"/>
      <c r="S854" s="201"/>
      <c r="T854" s="201"/>
      <c r="U854" s="201"/>
      <c r="V854" s="201"/>
      <c r="W854" s="201"/>
      <c r="X854" s="201"/>
      <c r="Y854" s="201"/>
      <c r="Z854" s="201"/>
    </row>
    <row r="855" s="132" customFormat="1" ht="117" outlineLevel="3" spans="1:26">
      <c r="A855" s="187" t="s">
        <v>3137</v>
      </c>
      <c r="B855" s="249" t="s">
        <v>3138</v>
      </c>
      <c r="C855" s="186" t="s">
        <v>3139</v>
      </c>
      <c r="D855" s="186" t="s">
        <v>3140</v>
      </c>
      <c r="E855" s="186" t="s">
        <v>1115</v>
      </c>
      <c r="F855" s="188">
        <v>852.78</v>
      </c>
      <c r="G855" s="186"/>
      <c r="H855" s="189">
        <f t="shared" si="48"/>
        <v>0</v>
      </c>
      <c r="I855" s="266" t="s">
        <v>1116</v>
      </c>
      <c r="J855" s="205" t="s">
        <v>3017</v>
      </c>
      <c r="K855" s="205" t="s">
        <v>95</v>
      </c>
      <c r="L855" s="201"/>
      <c r="M855" s="201"/>
      <c r="N855" s="201"/>
      <c r="O855" s="201"/>
      <c r="P855" s="201"/>
      <c r="Q855" s="201"/>
      <c r="R855" s="201"/>
      <c r="S855" s="201"/>
      <c r="T855" s="201"/>
      <c r="U855" s="201"/>
      <c r="V855" s="201"/>
      <c r="W855" s="201"/>
      <c r="X855" s="201"/>
      <c r="Y855" s="201"/>
      <c r="Z855" s="201"/>
    </row>
    <row r="856" s="133" customFormat="1" ht="27" customHeight="1" outlineLevel="1" spans="1:26">
      <c r="A856" s="233">
        <v>2.4</v>
      </c>
      <c r="B856" s="234"/>
      <c r="C856" s="267" t="s">
        <v>23</v>
      </c>
      <c r="D856" s="175"/>
      <c r="E856" s="176"/>
      <c r="F856" s="177"/>
      <c r="G856" s="274"/>
      <c r="H856" s="173">
        <f>H857+H886+H911+H918+H951</f>
        <v>0</v>
      </c>
      <c r="I856" s="277"/>
      <c r="J856" s="277"/>
      <c r="K856" s="278"/>
      <c r="L856" s="202"/>
      <c r="M856" s="202"/>
      <c r="N856" s="202"/>
      <c r="O856" s="264"/>
      <c r="P856" s="264"/>
      <c r="Q856" s="264"/>
      <c r="R856" s="264"/>
      <c r="S856" s="264"/>
      <c r="T856" s="264"/>
      <c r="U856" s="264"/>
      <c r="V856" s="264"/>
      <c r="W856" s="264"/>
      <c r="X856" s="264"/>
      <c r="Y856" s="264"/>
      <c r="Z856" s="264"/>
    </row>
    <row r="857" s="133" customFormat="1" ht="27" customHeight="1" outlineLevel="2" spans="1:26">
      <c r="A857" s="226" t="s">
        <v>3141</v>
      </c>
      <c r="B857" s="238"/>
      <c r="C857" s="275" t="s">
        <v>3142</v>
      </c>
      <c r="D857" s="239"/>
      <c r="E857" s="239"/>
      <c r="F857" s="240"/>
      <c r="G857" s="241"/>
      <c r="H857" s="276">
        <f>SUM(H858:H885)</f>
        <v>0</v>
      </c>
      <c r="I857" s="200"/>
      <c r="J857" s="200"/>
      <c r="K857" s="163"/>
      <c r="L857" s="202"/>
      <c r="M857" s="202"/>
      <c r="N857" s="202"/>
      <c r="O857" s="264"/>
      <c r="P857" s="264"/>
      <c r="Q857" s="264"/>
      <c r="R857" s="264"/>
      <c r="S857" s="264"/>
      <c r="T857" s="264"/>
      <c r="U857" s="264"/>
      <c r="V857" s="264"/>
      <c r="W857" s="264"/>
      <c r="X857" s="264"/>
      <c r="Y857" s="264"/>
      <c r="Z857" s="264"/>
    </row>
    <row r="858" s="132" customFormat="1" ht="27" customHeight="1" outlineLevel="3" spans="1:26">
      <c r="A858" s="187" t="s">
        <v>3143</v>
      </c>
      <c r="B858" s="243" t="s">
        <v>3144</v>
      </c>
      <c r="C858" s="186" t="s">
        <v>3145</v>
      </c>
      <c r="D858" s="186" t="s">
        <v>3146</v>
      </c>
      <c r="E858" s="244" t="s">
        <v>336</v>
      </c>
      <c r="F858" s="188">
        <v>427.38</v>
      </c>
      <c r="G858" s="186"/>
      <c r="H858" s="189">
        <f t="shared" ref="H858:H885" si="49">ROUND(F858*G858,0)</f>
        <v>0</v>
      </c>
      <c r="I858" s="266" t="s">
        <v>1094</v>
      </c>
      <c r="J858" s="266" t="s">
        <v>3147</v>
      </c>
      <c r="K858" s="205" t="s">
        <v>95</v>
      </c>
      <c r="L858" s="201"/>
      <c r="M858" s="201"/>
      <c r="N858" s="201"/>
      <c r="O858" s="201"/>
      <c r="P858" s="201"/>
      <c r="Q858" s="201"/>
      <c r="R858" s="201"/>
      <c r="S858" s="201"/>
      <c r="T858" s="201"/>
      <c r="U858" s="201"/>
      <c r="V858" s="201"/>
      <c r="W858" s="201"/>
      <c r="X858" s="201"/>
      <c r="Y858" s="201"/>
      <c r="Z858" s="201"/>
    </row>
    <row r="859" s="132" customFormat="1" ht="27" customHeight="1" outlineLevel="3" spans="1:26">
      <c r="A859" s="187" t="s">
        <v>3148</v>
      </c>
      <c r="B859" s="243" t="s">
        <v>3149</v>
      </c>
      <c r="C859" s="186" t="s">
        <v>3145</v>
      </c>
      <c r="D859" s="186" t="s">
        <v>3150</v>
      </c>
      <c r="E859" s="244" t="s">
        <v>336</v>
      </c>
      <c r="F859" s="188">
        <v>106.83</v>
      </c>
      <c r="G859" s="186"/>
      <c r="H859" s="189">
        <f t="shared" si="49"/>
        <v>0</v>
      </c>
      <c r="I859" s="266" t="s">
        <v>1094</v>
      </c>
      <c r="J859" s="266" t="s">
        <v>3147</v>
      </c>
      <c r="K859" s="205" t="s">
        <v>95</v>
      </c>
      <c r="L859" s="201"/>
      <c r="M859" s="201"/>
      <c r="N859" s="201"/>
      <c r="O859" s="201"/>
      <c r="P859" s="201"/>
      <c r="Q859" s="201"/>
      <c r="R859" s="201"/>
      <c r="S859" s="201"/>
      <c r="T859" s="201"/>
      <c r="U859" s="201"/>
      <c r="V859" s="201"/>
      <c r="W859" s="201"/>
      <c r="X859" s="201"/>
      <c r="Y859" s="201"/>
      <c r="Z859" s="201"/>
    </row>
    <row r="860" s="132" customFormat="1" ht="27" customHeight="1" outlineLevel="3" spans="1:26">
      <c r="A860" s="187" t="s">
        <v>3151</v>
      </c>
      <c r="B860" s="243" t="s">
        <v>3152</v>
      </c>
      <c r="C860" s="186" t="s">
        <v>3145</v>
      </c>
      <c r="D860" s="186" t="s">
        <v>3153</v>
      </c>
      <c r="E860" s="244" t="s">
        <v>336</v>
      </c>
      <c r="F860" s="188">
        <v>301.45</v>
      </c>
      <c r="G860" s="186"/>
      <c r="H860" s="189">
        <f t="shared" si="49"/>
        <v>0</v>
      </c>
      <c r="I860" s="266" t="s">
        <v>1094</v>
      </c>
      <c r="J860" s="266" t="s">
        <v>3147</v>
      </c>
      <c r="K860" s="205" t="s">
        <v>95</v>
      </c>
      <c r="L860" s="201"/>
      <c r="M860" s="201"/>
      <c r="N860" s="201"/>
      <c r="O860" s="201"/>
      <c r="P860" s="201"/>
      <c r="Q860" s="201"/>
      <c r="R860" s="201"/>
      <c r="S860" s="201"/>
      <c r="T860" s="201"/>
      <c r="U860" s="201"/>
      <c r="V860" s="201"/>
      <c r="W860" s="201"/>
      <c r="X860" s="201"/>
      <c r="Y860" s="201"/>
      <c r="Z860" s="201"/>
    </row>
    <row r="861" s="132" customFormat="1" ht="27" customHeight="1" outlineLevel="3" spans="1:26">
      <c r="A861" s="187" t="s">
        <v>3154</v>
      </c>
      <c r="B861" s="243" t="s">
        <v>3155</v>
      </c>
      <c r="C861" s="186" t="s">
        <v>3145</v>
      </c>
      <c r="D861" s="186" t="s">
        <v>3156</v>
      </c>
      <c r="E861" s="244" t="s">
        <v>336</v>
      </c>
      <c r="F861" s="188">
        <v>12.77</v>
      </c>
      <c r="G861" s="186"/>
      <c r="H861" s="189">
        <f t="shared" si="49"/>
        <v>0</v>
      </c>
      <c r="I861" s="266" t="s">
        <v>1094</v>
      </c>
      <c r="J861" s="266" t="s">
        <v>3147</v>
      </c>
      <c r="K861" s="205" t="s">
        <v>95</v>
      </c>
      <c r="L861" s="201"/>
      <c r="M861" s="201"/>
      <c r="N861" s="201"/>
      <c r="O861" s="201"/>
      <c r="P861" s="201"/>
      <c r="Q861" s="201"/>
      <c r="R861" s="201"/>
      <c r="S861" s="201"/>
      <c r="T861" s="201"/>
      <c r="U861" s="201"/>
      <c r="V861" s="201"/>
      <c r="W861" s="201"/>
      <c r="X861" s="201"/>
      <c r="Y861" s="201"/>
      <c r="Z861" s="201"/>
    </row>
    <row r="862" s="132" customFormat="1" ht="27" customHeight="1" outlineLevel="3" spans="1:26">
      <c r="A862" s="187" t="s">
        <v>3157</v>
      </c>
      <c r="B862" s="243" t="s">
        <v>3158</v>
      </c>
      <c r="C862" s="186" t="s">
        <v>3145</v>
      </c>
      <c r="D862" s="186" t="s">
        <v>3159</v>
      </c>
      <c r="E862" s="244" t="s">
        <v>336</v>
      </c>
      <c r="F862" s="188">
        <v>23.91</v>
      </c>
      <c r="G862" s="186"/>
      <c r="H862" s="189">
        <f t="shared" si="49"/>
        <v>0</v>
      </c>
      <c r="I862" s="266" t="s">
        <v>1094</v>
      </c>
      <c r="J862" s="266" t="s">
        <v>3147</v>
      </c>
      <c r="K862" s="205" t="s">
        <v>95</v>
      </c>
      <c r="L862" s="201"/>
      <c r="M862" s="201"/>
      <c r="N862" s="201"/>
      <c r="O862" s="201"/>
      <c r="P862" s="201"/>
      <c r="Q862" s="201"/>
      <c r="R862" s="201"/>
      <c r="S862" s="201"/>
      <c r="T862" s="201"/>
      <c r="U862" s="201"/>
      <c r="V862" s="201"/>
      <c r="W862" s="201"/>
      <c r="X862" s="201"/>
      <c r="Y862" s="201"/>
      <c r="Z862" s="201"/>
    </row>
    <row r="863" s="132" customFormat="1" ht="27" customHeight="1" outlineLevel="3" spans="1:26">
      <c r="A863" s="187" t="s">
        <v>3160</v>
      </c>
      <c r="B863" s="243" t="s">
        <v>3161</v>
      </c>
      <c r="C863" s="186" t="s">
        <v>3145</v>
      </c>
      <c r="D863" s="186" t="s">
        <v>3162</v>
      </c>
      <c r="E863" s="244" t="s">
        <v>336</v>
      </c>
      <c r="F863" s="188">
        <v>210.97</v>
      </c>
      <c r="G863" s="186"/>
      <c r="H863" s="189">
        <f t="shared" si="49"/>
        <v>0</v>
      </c>
      <c r="I863" s="266" t="s">
        <v>1094</v>
      </c>
      <c r="J863" s="266" t="s">
        <v>3147</v>
      </c>
      <c r="K863" s="205" t="s">
        <v>95</v>
      </c>
      <c r="L863" s="201"/>
      <c r="M863" s="201"/>
      <c r="N863" s="201"/>
      <c r="O863" s="201"/>
      <c r="P863" s="201"/>
      <c r="Q863" s="201"/>
      <c r="R863" s="201"/>
      <c r="S863" s="201"/>
      <c r="T863" s="201"/>
      <c r="U863" s="201"/>
      <c r="V863" s="201"/>
      <c r="W863" s="201"/>
      <c r="X863" s="201"/>
      <c r="Y863" s="201"/>
      <c r="Z863" s="201"/>
    </row>
    <row r="864" s="132" customFormat="1" ht="27" customHeight="1" outlineLevel="3" spans="1:26">
      <c r="A864" s="187" t="s">
        <v>3163</v>
      </c>
      <c r="B864" s="243" t="s">
        <v>3164</v>
      </c>
      <c r="C864" s="186" t="s">
        <v>3145</v>
      </c>
      <c r="D864" s="186" t="s">
        <v>3165</v>
      </c>
      <c r="E864" s="244" t="s">
        <v>336</v>
      </c>
      <c r="F864" s="188">
        <v>89.79</v>
      </c>
      <c r="G864" s="186"/>
      <c r="H864" s="189">
        <f t="shared" si="49"/>
        <v>0</v>
      </c>
      <c r="I864" s="266" t="s">
        <v>1094</v>
      </c>
      <c r="J864" s="266" t="s">
        <v>3147</v>
      </c>
      <c r="K864" s="205" t="s">
        <v>95</v>
      </c>
      <c r="L864" s="201"/>
      <c r="M864" s="201"/>
      <c r="N864" s="201"/>
      <c r="O864" s="201"/>
      <c r="P864" s="201"/>
      <c r="Q864" s="201"/>
      <c r="R864" s="201"/>
      <c r="S864" s="201"/>
      <c r="T864" s="201"/>
      <c r="U864" s="201"/>
      <c r="V864" s="201"/>
      <c r="W864" s="201"/>
      <c r="X864" s="201"/>
      <c r="Y864" s="201"/>
      <c r="Z864" s="201"/>
    </row>
    <row r="865" s="132" customFormat="1" ht="27" customHeight="1" outlineLevel="3" spans="1:26">
      <c r="A865" s="187" t="s">
        <v>3166</v>
      </c>
      <c r="B865" s="243" t="s">
        <v>3167</v>
      </c>
      <c r="C865" s="186" t="s">
        <v>3145</v>
      </c>
      <c r="D865" s="186" t="s">
        <v>3168</v>
      </c>
      <c r="E865" s="244" t="s">
        <v>336</v>
      </c>
      <c r="F865" s="188">
        <v>171.55</v>
      </c>
      <c r="G865" s="186"/>
      <c r="H865" s="189">
        <f t="shared" si="49"/>
        <v>0</v>
      </c>
      <c r="I865" s="266" t="s">
        <v>1094</v>
      </c>
      <c r="J865" s="266" t="s">
        <v>3147</v>
      </c>
      <c r="K865" s="205" t="s">
        <v>95</v>
      </c>
      <c r="L865" s="201"/>
      <c r="M865" s="201"/>
      <c r="N865" s="201"/>
      <c r="O865" s="201"/>
      <c r="P865" s="201"/>
      <c r="Q865" s="201"/>
      <c r="R865" s="201"/>
      <c r="S865" s="201"/>
      <c r="T865" s="201"/>
      <c r="U865" s="201"/>
      <c r="V865" s="201"/>
      <c r="W865" s="201"/>
      <c r="X865" s="201"/>
      <c r="Y865" s="201"/>
      <c r="Z865" s="201"/>
    </row>
    <row r="866" s="132" customFormat="1" ht="27" customHeight="1" outlineLevel="3" spans="1:26">
      <c r="A866" s="187" t="s">
        <v>3169</v>
      </c>
      <c r="B866" s="243" t="s">
        <v>3170</v>
      </c>
      <c r="C866" s="186" t="s">
        <v>3139</v>
      </c>
      <c r="D866" s="186" t="s">
        <v>3140</v>
      </c>
      <c r="E866" s="244" t="s">
        <v>1115</v>
      </c>
      <c r="F866" s="188">
        <v>349.93</v>
      </c>
      <c r="G866" s="186"/>
      <c r="H866" s="189">
        <f t="shared" si="49"/>
        <v>0</v>
      </c>
      <c r="I866" s="266" t="s">
        <v>1116</v>
      </c>
      <c r="J866" s="266" t="s">
        <v>3171</v>
      </c>
      <c r="K866" s="205" t="s">
        <v>95</v>
      </c>
      <c r="L866" s="201"/>
      <c r="M866" s="201"/>
      <c r="N866" s="201"/>
      <c r="O866" s="201"/>
      <c r="P866" s="201"/>
      <c r="Q866" s="201"/>
      <c r="R866" s="201"/>
      <c r="S866" s="201"/>
      <c r="T866" s="201"/>
      <c r="U866" s="201"/>
      <c r="V866" s="201"/>
      <c r="W866" s="201"/>
      <c r="X866" s="201"/>
      <c r="Y866" s="201"/>
      <c r="Z866" s="201"/>
    </row>
    <row r="867" s="132" customFormat="1" ht="27" customHeight="1" outlineLevel="3" spans="1:26">
      <c r="A867" s="187" t="s">
        <v>3172</v>
      </c>
      <c r="B867" s="243" t="s">
        <v>3173</v>
      </c>
      <c r="C867" s="186" t="s">
        <v>3174</v>
      </c>
      <c r="D867" s="186" t="s">
        <v>3175</v>
      </c>
      <c r="E867" s="244" t="s">
        <v>502</v>
      </c>
      <c r="F867" s="188">
        <v>2</v>
      </c>
      <c r="G867" s="186"/>
      <c r="H867" s="189">
        <f t="shared" si="49"/>
        <v>0</v>
      </c>
      <c r="I867" s="266" t="s">
        <v>1055</v>
      </c>
      <c r="J867" s="266" t="s">
        <v>3176</v>
      </c>
      <c r="K867" s="205" t="s">
        <v>95</v>
      </c>
      <c r="L867" s="201"/>
      <c r="M867" s="201"/>
      <c r="N867" s="201"/>
      <c r="O867" s="201"/>
      <c r="P867" s="201"/>
      <c r="Q867" s="201"/>
      <c r="R867" s="201"/>
      <c r="S867" s="201"/>
      <c r="T867" s="201"/>
      <c r="U867" s="201"/>
      <c r="V867" s="201"/>
      <c r="W867" s="201"/>
      <c r="X867" s="201"/>
      <c r="Y867" s="201"/>
      <c r="Z867" s="201"/>
    </row>
    <row r="868" s="132" customFormat="1" ht="27" customHeight="1" outlineLevel="3" spans="1:26">
      <c r="A868" s="187" t="s">
        <v>3177</v>
      </c>
      <c r="B868" s="243" t="s">
        <v>3178</v>
      </c>
      <c r="C868" s="186" t="s">
        <v>3179</v>
      </c>
      <c r="D868" s="186" t="s">
        <v>3180</v>
      </c>
      <c r="E868" s="244" t="s">
        <v>502</v>
      </c>
      <c r="F868" s="188">
        <v>1</v>
      </c>
      <c r="G868" s="186"/>
      <c r="H868" s="189">
        <f t="shared" si="49"/>
        <v>0</v>
      </c>
      <c r="I868" s="266" t="s">
        <v>1055</v>
      </c>
      <c r="J868" s="266" t="s">
        <v>3176</v>
      </c>
      <c r="K868" s="205" t="s">
        <v>95</v>
      </c>
      <c r="L868" s="201"/>
      <c r="M868" s="201"/>
      <c r="N868" s="201"/>
      <c r="O868" s="201"/>
      <c r="P868" s="201"/>
      <c r="Q868" s="201"/>
      <c r="R868" s="201"/>
      <c r="S868" s="201"/>
      <c r="T868" s="201"/>
      <c r="U868" s="201"/>
      <c r="V868" s="201"/>
      <c r="W868" s="201"/>
      <c r="X868" s="201"/>
      <c r="Y868" s="201"/>
      <c r="Z868" s="201"/>
    </row>
    <row r="869" s="132" customFormat="1" ht="27" customHeight="1" outlineLevel="3" spans="1:26">
      <c r="A869" s="187" t="s">
        <v>3181</v>
      </c>
      <c r="B869" s="243" t="s">
        <v>3182</v>
      </c>
      <c r="C869" s="186" t="s">
        <v>3183</v>
      </c>
      <c r="D869" s="186" t="s">
        <v>3184</v>
      </c>
      <c r="E869" s="244" t="s">
        <v>502</v>
      </c>
      <c r="F869" s="188">
        <v>2</v>
      </c>
      <c r="G869" s="186"/>
      <c r="H869" s="189">
        <f t="shared" si="49"/>
        <v>0</v>
      </c>
      <c r="I869" s="266" t="s">
        <v>1055</v>
      </c>
      <c r="J869" s="266" t="s">
        <v>3176</v>
      </c>
      <c r="K869" s="205" t="s">
        <v>95</v>
      </c>
      <c r="L869" s="201"/>
      <c r="M869" s="201"/>
      <c r="N869" s="201"/>
      <c r="O869" s="201"/>
      <c r="P869" s="201"/>
      <c r="Q869" s="201"/>
      <c r="R869" s="201"/>
      <c r="S869" s="201"/>
      <c r="T869" s="201"/>
      <c r="U869" s="201"/>
      <c r="V869" s="201"/>
      <c r="W869" s="201"/>
      <c r="X869" s="201"/>
      <c r="Y869" s="201"/>
      <c r="Z869" s="201"/>
    </row>
    <row r="870" s="132" customFormat="1" ht="27" customHeight="1" outlineLevel="3" spans="1:26">
      <c r="A870" s="187" t="s">
        <v>3185</v>
      </c>
      <c r="B870" s="243" t="s">
        <v>3186</v>
      </c>
      <c r="C870" s="186" t="s">
        <v>3187</v>
      </c>
      <c r="D870" s="186" t="s">
        <v>3188</v>
      </c>
      <c r="E870" s="244" t="s">
        <v>502</v>
      </c>
      <c r="F870" s="188">
        <v>6</v>
      </c>
      <c r="G870" s="186"/>
      <c r="H870" s="189">
        <f t="shared" si="49"/>
        <v>0</v>
      </c>
      <c r="I870" s="266" t="s">
        <v>1055</v>
      </c>
      <c r="J870" s="266" t="s">
        <v>3176</v>
      </c>
      <c r="K870" s="205" t="s">
        <v>95</v>
      </c>
      <c r="L870" s="201"/>
      <c r="M870" s="201"/>
      <c r="N870" s="201"/>
      <c r="O870" s="201"/>
      <c r="P870" s="201"/>
      <c r="Q870" s="201"/>
      <c r="R870" s="201"/>
      <c r="S870" s="201"/>
      <c r="T870" s="201"/>
      <c r="U870" s="201"/>
      <c r="V870" s="201"/>
      <c r="W870" s="201"/>
      <c r="X870" s="201"/>
      <c r="Y870" s="201"/>
      <c r="Z870" s="201"/>
    </row>
    <row r="871" s="132" customFormat="1" ht="27" customHeight="1" outlineLevel="3" spans="1:26">
      <c r="A871" s="187" t="s">
        <v>3189</v>
      </c>
      <c r="B871" s="243" t="s">
        <v>3190</v>
      </c>
      <c r="C871" s="186" t="s">
        <v>3191</v>
      </c>
      <c r="D871" s="186" t="s">
        <v>3192</v>
      </c>
      <c r="E871" s="244" t="s">
        <v>502</v>
      </c>
      <c r="F871" s="188">
        <v>1</v>
      </c>
      <c r="G871" s="186"/>
      <c r="H871" s="189">
        <f t="shared" si="49"/>
        <v>0</v>
      </c>
      <c r="I871" s="266" t="s">
        <v>1055</v>
      </c>
      <c r="J871" s="266" t="s">
        <v>3176</v>
      </c>
      <c r="K871" s="205" t="s">
        <v>95</v>
      </c>
      <c r="L871" s="201"/>
      <c r="M871" s="201"/>
      <c r="N871" s="201"/>
      <c r="O871" s="201"/>
      <c r="P871" s="201"/>
      <c r="Q871" s="201"/>
      <c r="R871" s="201"/>
      <c r="S871" s="201"/>
      <c r="T871" s="201"/>
      <c r="U871" s="201"/>
      <c r="V871" s="201"/>
      <c r="W871" s="201"/>
      <c r="X871" s="201"/>
      <c r="Y871" s="201"/>
      <c r="Z871" s="201"/>
    </row>
    <row r="872" s="132" customFormat="1" ht="27" customHeight="1" outlineLevel="3" spans="1:26">
      <c r="A872" s="187" t="s">
        <v>3193</v>
      </c>
      <c r="B872" s="243" t="s">
        <v>3194</v>
      </c>
      <c r="C872" s="186" t="s">
        <v>3195</v>
      </c>
      <c r="D872" s="186" t="s">
        <v>3196</v>
      </c>
      <c r="E872" s="244" t="s">
        <v>502</v>
      </c>
      <c r="F872" s="188">
        <v>1</v>
      </c>
      <c r="G872" s="186"/>
      <c r="H872" s="189">
        <f t="shared" si="49"/>
        <v>0</v>
      </c>
      <c r="I872" s="266" t="s">
        <v>1055</v>
      </c>
      <c r="J872" s="266" t="s">
        <v>3176</v>
      </c>
      <c r="K872" s="205" t="s">
        <v>95</v>
      </c>
      <c r="L872" s="201"/>
      <c r="M872" s="201"/>
      <c r="N872" s="201"/>
      <c r="O872" s="201"/>
      <c r="P872" s="201"/>
      <c r="Q872" s="201"/>
      <c r="R872" s="201"/>
      <c r="S872" s="201"/>
      <c r="T872" s="201"/>
      <c r="U872" s="201"/>
      <c r="V872" s="201"/>
      <c r="W872" s="201"/>
      <c r="X872" s="201"/>
      <c r="Y872" s="201"/>
      <c r="Z872" s="201"/>
    </row>
    <row r="873" s="132" customFormat="1" ht="27" customHeight="1" outlineLevel="3" spans="1:26">
      <c r="A873" s="187" t="s">
        <v>3197</v>
      </c>
      <c r="B873" s="243" t="s">
        <v>3198</v>
      </c>
      <c r="C873" s="186" t="s">
        <v>3199</v>
      </c>
      <c r="D873" s="186" t="s">
        <v>3200</v>
      </c>
      <c r="E873" s="244" t="s">
        <v>502</v>
      </c>
      <c r="F873" s="188">
        <v>1</v>
      </c>
      <c r="G873" s="186"/>
      <c r="H873" s="189">
        <f t="shared" si="49"/>
        <v>0</v>
      </c>
      <c r="I873" s="266" t="s">
        <v>1055</v>
      </c>
      <c r="J873" s="266" t="s">
        <v>3176</v>
      </c>
      <c r="K873" s="205" t="s">
        <v>95</v>
      </c>
      <c r="L873" s="201"/>
      <c r="M873" s="201"/>
      <c r="N873" s="201"/>
      <c r="O873" s="201"/>
      <c r="P873" s="201"/>
      <c r="Q873" s="201"/>
      <c r="R873" s="201"/>
      <c r="S873" s="201"/>
      <c r="T873" s="201"/>
      <c r="U873" s="201"/>
      <c r="V873" s="201"/>
      <c r="W873" s="201"/>
      <c r="X873" s="201"/>
      <c r="Y873" s="201"/>
      <c r="Z873" s="201"/>
    </row>
    <row r="874" s="132" customFormat="1" ht="27" customHeight="1" outlineLevel="3" spans="1:26">
      <c r="A874" s="187" t="s">
        <v>3201</v>
      </c>
      <c r="B874" s="243" t="s">
        <v>3202</v>
      </c>
      <c r="C874" s="186" t="s">
        <v>3203</v>
      </c>
      <c r="D874" s="186" t="s">
        <v>3204</v>
      </c>
      <c r="E874" s="244" t="s">
        <v>502</v>
      </c>
      <c r="F874" s="188">
        <v>1</v>
      </c>
      <c r="G874" s="186"/>
      <c r="H874" s="189">
        <f t="shared" si="49"/>
        <v>0</v>
      </c>
      <c r="I874" s="266" t="s">
        <v>1055</v>
      </c>
      <c r="J874" s="266" t="s">
        <v>3176</v>
      </c>
      <c r="K874" s="205" t="s">
        <v>95</v>
      </c>
      <c r="L874" s="201"/>
      <c r="M874" s="201"/>
      <c r="N874" s="201"/>
      <c r="O874" s="201"/>
      <c r="P874" s="201"/>
      <c r="Q874" s="201"/>
      <c r="R874" s="201"/>
      <c r="S874" s="201"/>
      <c r="T874" s="201"/>
      <c r="U874" s="201"/>
      <c r="V874" s="201"/>
      <c r="W874" s="201"/>
      <c r="X874" s="201"/>
      <c r="Y874" s="201"/>
      <c r="Z874" s="201"/>
    </row>
    <row r="875" s="132" customFormat="1" ht="27" customHeight="1" outlineLevel="3" spans="1:26">
      <c r="A875" s="187" t="s">
        <v>3205</v>
      </c>
      <c r="B875" s="243" t="s">
        <v>3206</v>
      </c>
      <c r="C875" s="186" t="s">
        <v>3207</v>
      </c>
      <c r="D875" s="186" t="s">
        <v>3208</v>
      </c>
      <c r="E875" s="244" t="s">
        <v>502</v>
      </c>
      <c r="F875" s="188">
        <v>1</v>
      </c>
      <c r="G875" s="186"/>
      <c r="H875" s="189">
        <f t="shared" si="49"/>
        <v>0</v>
      </c>
      <c r="I875" s="266" t="s">
        <v>1055</v>
      </c>
      <c r="J875" s="266" t="s">
        <v>3176</v>
      </c>
      <c r="K875" s="205" t="s">
        <v>95</v>
      </c>
      <c r="L875" s="201"/>
      <c r="M875" s="201"/>
      <c r="N875" s="201"/>
      <c r="O875" s="201"/>
      <c r="P875" s="201"/>
      <c r="Q875" s="201"/>
      <c r="R875" s="201"/>
      <c r="S875" s="201"/>
      <c r="T875" s="201"/>
      <c r="U875" s="201"/>
      <c r="V875" s="201"/>
      <c r="W875" s="201"/>
      <c r="X875" s="201"/>
      <c r="Y875" s="201"/>
      <c r="Z875" s="201"/>
    </row>
    <row r="876" s="132" customFormat="1" ht="27" customHeight="1" outlineLevel="3" spans="1:26">
      <c r="A876" s="187" t="s">
        <v>3209</v>
      </c>
      <c r="B876" s="243" t="s">
        <v>3210</v>
      </c>
      <c r="C876" s="186" t="s">
        <v>3211</v>
      </c>
      <c r="D876" s="186" t="s">
        <v>3212</v>
      </c>
      <c r="E876" s="244" t="s">
        <v>502</v>
      </c>
      <c r="F876" s="188">
        <v>7</v>
      </c>
      <c r="G876" s="186"/>
      <c r="H876" s="189">
        <f t="shared" si="49"/>
        <v>0</v>
      </c>
      <c r="I876" s="266" t="s">
        <v>1055</v>
      </c>
      <c r="J876" s="266" t="s">
        <v>3176</v>
      </c>
      <c r="K876" s="205" t="s">
        <v>95</v>
      </c>
      <c r="L876" s="201"/>
      <c r="M876" s="201"/>
      <c r="N876" s="201"/>
      <c r="O876" s="201"/>
      <c r="P876" s="201"/>
      <c r="Q876" s="201"/>
      <c r="R876" s="201"/>
      <c r="S876" s="201"/>
      <c r="T876" s="201"/>
      <c r="U876" s="201"/>
      <c r="V876" s="201"/>
      <c r="W876" s="201"/>
      <c r="X876" s="201"/>
      <c r="Y876" s="201"/>
      <c r="Z876" s="201"/>
    </row>
    <row r="877" s="132" customFormat="1" ht="27" customHeight="1" outlineLevel="3" spans="1:26">
      <c r="A877" s="187" t="s">
        <v>3213</v>
      </c>
      <c r="B877" s="243" t="s">
        <v>3214</v>
      </c>
      <c r="C877" s="186" t="s">
        <v>3215</v>
      </c>
      <c r="D877" s="186" t="s">
        <v>3216</v>
      </c>
      <c r="E877" s="244" t="s">
        <v>502</v>
      </c>
      <c r="F877" s="188">
        <v>1</v>
      </c>
      <c r="G877" s="186"/>
      <c r="H877" s="189">
        <f t="shared" si="49"/>
        <v>0</v>
      </c>
      <c r="I877" s="266" t="s">
        <v>1055</v>
      </c>
      <c r="J877" s="266" t="s">
        <v>3176</v>
      </c>
      <c r="K877" s="205" t="s">
        <v>95</v>
      </c>
      <c r="L877" s="201"/>
      <c r="M877" s="201"/>
      <c r="N877" s="201"/>
      <c r="O877" s="201"/>
      <c r="P877" s="201"/>
      <c r="Q877" s="201"/>
      <c r="R877" s="201"/>
      <c r="S877" s="201"/>
      <c r="T877" s="201"/>
      <c r="U877" s="201"/>
      <c r="V877" s="201"/>
      <c r="W877" s="201"/>
      <c r="X877" s="201"/>
      <c r="Y877" s="201"/>
      <c r="Z877" s="201"/>
    </row>
    <row r="878" s="132" customFormat="1" ht="27" customHeight="1" outlineLevel="3" spans="1:26">
      <c r="A878" s="187" t="s">
        <v>3217</v>
      </c>
      <c r="B878" s="243" t="s">
        <v>3218</v>
      </c>
      <c r="C878" s="186" t="s">
        <v>3219</v>
      </c>
      <c r="D878" s="186" t="s">
        <v>3220</v>
      </c>
      <c r="E878" s="244" t="s">
        <v>502</v>
      </c>
      <c r="F878" s="188">
        <v>1</v>
      </c>
      <c r="G878" s="186"/>
      <c r="H878" s="189">
        <f t="shared" si="49"/>
        <v>0</v>
      </c>
      <c r="I878" s="266" t="s">
        <v>1055</v>
      </c>
      <c r="J878" s="266" t="s">
        <v>3176</v>
      </c>
      <c r="K878" s="205" t="s">
        <v>95</v>
      </c>
      <c r="L878" s="201"/>
      <c r="M878" s="201"/>
      <c r="N878" s="201"/>
      <c r="O878" s="201"/>
      <c r="P878" s="201"/>
      <c r="Q878" s="201"/>
      <c r="R878" s="201"/>
      <c r="S878" s="201"/>
      <c r="T878" s="201"/>
      <c r="U878" s="201"/>
      <c r="V878" s="201"/>
      <c r="W878" s="201"/>
      <c r="X878" s="201"/>
      <c r="Y878" s="201"/>
      <c r="Z878" s="201"/>
    </row>
    <row r="879" s="132" customFormat="1" ht="27" customHeight="1" outlineLevel="3" spans="1:26">
      <c r="A879" s="187" t="s">
        <v>3221</v>
      </c>
      <c r="B879" s="243" t="s">
        <v>3222</v>
      </c>
      <c r="C879" s="186" t="s">
        <v>3219</v>
      </c>
      <c r="D879" s="186" t="s">
        <v>3223</v>
      </c>
      <c r="E879" s="244" t="s">
        <v>502</v>
      </c>
      <c r="F879" s="188">
        <v>7</v>
      </c>
      <c r="G879" s="186"/>
      <c r="H879" s="189">
        <f t="shared" si="49"/>
        <v>0</v>
      </c>
      <c r="I879" s="266" t="s">
        <v>1055</v>
      </c>
      <c r="J879" s="266" t="s">
        <v>3176</v>
      </c>
      <c r="K879" s="205" t="s">
        <v>95</v>
      </c>
      <c r="L879" s="201"/>
      <c r="M879" s="201"/>
      <c r="N879" s="201"/>
      <c r="O879" s="201"/>
      <c r="P879" s="201"/>
      <c r="Q879" s="201"/>
      <c r="R879" s="201"/>
      <c r="S879" s="201"/>
      <c r="T879" s="201"/>
      <c r="U879" s="201"/>
      <c r="V879" s="201"/>
      <c r="W879" s="201"/>
      <c r="X879" s="201"/>
      <c r="Y879" s="201"/>
      <c r="Z879" s="201"/>
    </row>
    <row r="880" s="132" customFormat="1" ht="27" customHeight="1" outlineLevel="3" spans="1:26">
      <c r="A880" s="187" t="s">
        <v>3224</v>
      </c>
      <c r="B880" s="243" t="s">
        <v>3225</v>
      </c>
      <c r="C880" s="186" t="s">
        <v>3219</v>
      </c>
      <c r="D880" s="186" t="s">
        <v>3226</v>
      </c>
      <c r="E880" s="244" t="s">
        <v>502</v>
      </c>
      <c r="F880" s="188">
        <v>1</v>
      </c>
      <c r="G880" s="186"/>
      <c r="H880" s="189">
        <f t="shared" si="49"/>
        <v>0</v>
      </c>
      <c r="I880" s="266" t="s">
        <v>1055</v>
      </c>
      <c r="J880" s="266" t="s">
        <v>3176</v>
      </c>
      <c r="K880" s="205" t="s">
        <v>95</v>
      </c>
      <c r="L880" s="201"/>
      <c r="M880" s="201"/>
      <c r="N880" s="201"/>
      <c r="O880" s="201"/>
      <c r="P880" s="201"/>
      <c r="Q880" s="201"/>
      <c r="R880" s="201"/>
      <c r="S880" s="201"/>
      <c r="T880" s="201"/>
      <c r="U880" s="201"/>
      <c r="V880" s="201"/>
      <c r="W880" s="201"/>
      <c r="X880" s="201"/>
      <c r="Y880" s="201"/>
      <c r="Z880" s="201"/>
    </row>
    <row r="881" s="132" customFormat="1" ht="27" customHeight="1" outlineLevel="3" spans="1:26">
      <c r="A881" s="187" t="s">
        <v>3227</v>
      </c>
      <c r="B881" s="243" t="s">
        <v>3228</v>
      </c>
      <c r="C881" s="186" t="s">
        <v>3219</v>
      </c>
      <c r="D881" s="186" t="s">
        <v>3229</v>
      </c>
      <c r="E881" s="244" t="s">
        <v>502</v>
      </c>
      <c r="F881" s="188">
        <v>1</v>
      </c>
      <c r="G881" s="186"/>
      <c r="H881" s="189">
        <f t="shared" si="49"/>
        <v>0</v>
      </c>
      <c r="I881" s="266" t="s">
        <v>1055</v>
      </c>
      <c r="J881" s="266" t="s">
        <v>3176</v>
      </c>
      <c r="K881" s="205" t="s">
        <v>95</v>
      </c>
      <c r="L881" s="201"/>
      <c r="M881" s="201"/>
      <c r="N881" s="201"/>
      <c r="O881" s="201"/>
      <c r="P881" s="201"/>
      <c r="Q881" s="201"/>
      <c r="R881" s="201"/>
      <c r="S881" s="201"/>
      <c r="T881" s="201"/>
      <c r="U881" s="201"/>
      <c r="V881" s="201"/>
      <c r="W881" s="201"/>
      <c r="X881" s="201"/>
      <c r="Y881" s="201"/>
      <c r="Z881" s="201"/>
    </row>
    <row r="882" s="132" customFormat="1" ht="27" customHeight="1" outlineLevel="3" spans="1:26">
      <c r="A882" s="187" t="s">
        <v>3230</v>
      </c>
      <c r="B882" s="243" t="s">
        <v>3231</v>
      </c>
      <c r="C882" s="186" t="s">
        <v>3232</v>
      </c>
      <c r="D882" s="186" t="s">
        <v>3233</v>
      </c>
      <c r="E882" s="244" t="s">
        <v>1675</v>
      </c>
      <c r="F882" s="188">
        <v>7</v>
      </c>
      <c r="G882" s="186"/>
      <c r="H882" s="189">
        <f t="shared" si="49"/>
        <v>0</v>
      </c>
      <c r="I882" s="266" t="s">
        <v>1676</v>
      </c>
      <c r="J882" s="266" t="s">
        <v>3176</v>
      </c>
      <c r="K882" s="205" t="s">
        <v>95</v>
      </c>
      <c r="L882" s="201"/>
      <c r="M882" s="201"/>
      <c r="N882" s="201"/>
      <c r="O882" s="201"/>
      <c r="P882" s="201"/>
      <c r="Q882" s="201"/>
      <c r="R882" s="201"/>
      <c r="S882" s="201"/>
      <c r="T882" s="201"/>
      <c r="U882" s="201"/>
      <c r="V882" s="201"/>
      <c r="W882" s="201"/>
      <c r="X882" s="201"/>
      <c r="Y882" s="201"/>
      <c r="Z882" s="201"/>
    </row>
    <row r="883" s="132" customFormat="1" ht="27" customHeight="1" outlineLevel="3" spans="1:26">
      <c r="A883" s="187" t="s">
        <v>3234</v>
      </c>
      <c r="B883" s="243" t="s">
        <v>3235</v>
      </c>
      <c r="C883" s="186" t="s">
        <v>3236</v>
      </c>
      <c r="D883" s="186" t="s">
        <v>3237</v>
      </c>
      <c r="E883" s="244" t="s">
        <v>502</v>
      </c>
      <c r="F883" s="188">
        <v>6</v>
      </c>
      <c r="G883" s="186"/>
      <c r="H883" s="189">
        <f t="shared" si="49"/>
        <v>0</v>
      </c>
      <c r="I883" s="266" t="s">
        <v>1055</v>
      </c>
      <c r="J883" s="266" t="s">
        <v>3176</v>
      </c>
      <c r="K883" s="205" t="s">
        <v>95</v>
      </c>
      <c r="L883" s="201"/>
      <c r="M883" s="201"/>
      <c r="N883" s="201"/>
      <c r="O883" s="201"/>
      <c r="P883" s="201"/>
      <c r="Q883" s="201"/>
      <c r="R883" s="201"/>
      <c r="S883" s="201"/>
      <c r="T883" s="201"/>
      <c r="U883" s="201"/>
      <c r="V883" s="201"/>
      <c r="W883" s="201"/>
      <c r="X883" s="201"/>
      <c r="Y883" s="201"/>
      <c r="Z883" s="201"/>
    </row>
    <row r="884" s="132" customFormat="1" ht="27" customHeight="1" outlineLevel="3" spans="1:26">
      <c r="A884" s="187" t="s">
        <v>3238</v>
      </c>
      <c r="B884" s="243" t="s">
        <v>3239</v>
      </c>
      <c r="C884" s="186" t="s">
        <v>3240</v>
      </c>
      <c r="D884" s="186" t="s">
        <v>3241</v>
      </c>
      <c r="E884" s="244" t="s">
        <v>502</v>
      </c>
      <c r="F884" s="188">
        <v>4</v>
      </c>
      <c r="G884" s="186"/>
      <c r="H884" s="189">
        <f t="shared" si="49"/>
        <v>0</v>
      </c>
      <c r="I884" s="266" t="s">
        <v>1055</v>
      </c>
      <c r="J884" s="266" t="s">
        <v>3176</v>
      </c>
      <c r="K884" s="205" t="s">
        <v>95</v>
      </c>
      <c r="L884" s="201"/>
      <c r="M884" s="201"/>
      <c r="N884" s="201"/>
      <c r="O884" s="201"/>
      <c r="P884" s="201"/>
      <c r="Q884" s="201"/>
      <c r="R884" s="201"/>
      <c r="S884" s="201"/>
      <c r="T884" s="201"/>
      <c r="U884" s="201"/>
      <c r="V884" s="201"/>
      <c r="W884" s="201"/>
      <c r="X884" s="201"/>
      <c r="Y884" s="201"/>
      <c r="Z884" s="201"/>
    </row>
    <row r="885" s="132" customFormat="1" ht="27" customHeight="1" outlineLevel="3" spans="1:26">
      <c r="A885" s="187" t="s">
        <v>3242</v>
      </c>
      <c r="B885" s="243" t="s">
        <v>3243</v>
      </c>
      <c r="C885" s="186" t="s">
        <v>1371</v>
      </c>
      <c r="D885" s="186" t="s">
        <v>1372</v>
      </c>
      <c r="E885" s="244" t="s">
        <v>336</v>
      </c>
      <c r="F885" s="188">
        <v>378.65</v>
      </c>
      <c r="G885" s="186"/>
      <c r="H885" s="189">
        <f t="shared" si="49"/>
        <v>0</v>
      </c>
      <c r="I885" s="205" t="s">
        <v>1094</v>
      </c>
      <c r="J885" s="205" t="s">
        <v>3244</v>
      </c>
      <c r="K885" s="205" t="s">
        <v>95</v>
      </c>
      <c r="L885" s="201"/>
      <c r="M885" s="201"/>
      <c r="N885" s="201"/>
      <c r="O885" s="201"/>
      <c r="P885" s="201"/>
      <c r="Q885" s="201"/>
      <c r="R885" s="201"/>
      <c r="S885" s="201"/>
      <c r="T885" s="201"/>
      <c r="U885" s="201"/>
      <c r="V885" s="201"/>
      <c r="W885" s="201"/>
      <c r="X885" s="201"/>
      <c r="Y885" s="201"/>
      <c r="Z885" s="201"/>
    </row>
    <row r="886" s="133" customFormat="1" ht="27" customHeight="1" outlineLevel="2" spans="1:26">
      <c r="A886" s="226" t="s">
        <v>3245</v>
      </c>
      <c r="B886" s="254"/>
      <c r="C886" s="275" t="s">
        <v>3246</v>
      </c>
      <c r="D886" s="239"/>
      <c r="E886" s="239"/>
      <c r="F886" s="240"/>
      <c r="G886" s="241"/>
      <c r="H886" s="276">
        <f>SUM(H887:H910)</f>
        <v>0</v>
      </c>
      <c r="I886" s="200"/>
      <c r="J886" s="200"/>
      <c r="K886" s="163"/>
      <c r="L886" s="202"/>
      <c r="M886" s="202"/>
      <c r="N886" s="202"/>
      <c r="O886" s="264"/>
      <c r="P886" s="264"/>
      <c r="Q886" s="264"/>
      <c r="R886" s="264"/>
      <c r="S886" s="264"/>
      <c r="T886" s="264"/>
      <c r="U886" s="264"/>
      <c r="V886" s="264"/>
      <c r="W886" s="264"/>
      <c r="X886" s="264"/>
      <c r="Y886" s="264"/>
      <c r="Z886" s="264"/>
    </row>
    <row r="887" s="132" customFormat="1" ht="27" customHeight="1" outlineLevel="3" spans="1:26">
      <c r="A887" s="187" t="s">
        <v>3247</v>
      </c>
      <c r="B887" s="243" t="s">
        <v>3248</v>
      </c>
      <c r="C887" s="186" t="s">
        <v>3249</v>
      </c>
      <c r="D887" s="186" t="s">
        <v>3250</v>
      </c>
      <c r="E887" s="244" t="s">
        <v>336</v>
      </c>
      <c r="F887" s="188">
        <v>672.76</v>
      </c>
      <c r="G887" s="186"/>
      <c r="H887" s="189">
        <f t="shared" ref="H887:H910" si="50">ROUND(F887*G887,0)</f>
        <v>0</v>
      </c>
      <c r="I887" s="266" t="s">
        <v>1094</v>
      </c>
      <c r="J887" s="266" t="s">
        <v>3251</v>
      </c>
      <c r="K887" s="205" t="s">
        <v>95</v>
      </c>
      <c r="L887" s="201"/>
      <c r="M887" s="201"/>
      <c r="N887" s="201"/>
      <c r="O887" s="201"/>
      <c r="P887" s="201"/>
      <c r="Q887" s="201"/>
      <c r="R887" s="201"/>
      <c r="S887" s="201"/>
      <c r="T887" s="201"/>
      <c r="U887" s="201"/>
      <c r="V887" s="201"/>
      <c r="W887" s="201"/>
      <c r="X887" s="201"/>
      <c r="Y887" s="201"/>
      <c r="Z887" s="201"/>
    </row>
    <row r="888" s="132" customFormat="1" ht="27" customHeight="1" outlineLevel="3" spans="1:26">
      <c r="A888" s="187" t="s">
        <v>3252</v>
      </c>
      <c r="B888" s="243" t="s">
        <v>3253</v>
      </c>
      <c r="C888" s="186" t="s">
        <v>3254</v>
      </c>
      <c r="D888" s="186" t="s">
        <v>3255</v>
      </c>
      <c r="E888" s="244" t="s">
        <v>336</v>
      </c>
      <c r="F888" s="188">
        <v>826.59</v>
      </c>
      <c r="G888" s="186"/>
      <c r="H888" s="189">
        <f t="shared" si="50"/>
        <v>0</v>
      </c>
      <c r="I888" s="266" t="s">
        <v>1094</v>
      </c>
      <c r="J888" s="266" t="s">
        <v>3251</v>
      </c>
      <c r="K888" s="205" t="s">
        <v>95</v>
      </c>
      <c r="L888" s="201"/>
      <c r="M888" s="201"/>
      <c r="N888" s="201"/>
      <c r="O888" s="201"/>
      <c r="P888" s="201"/>
      <c r="Q888" s="201"/>
      <c r="R888" s="201"/>
      <c r="S888" s="201"/>
      <c r="T888" s="201"/>
      <c r="U888" s="201"/>
      <c r="V888" s="201"/>
      <c r="W888" s="201"/>
      <c r="X888" s="201"/>
      <c r="Y888" s="201"/>
      <c r="Z888" s="201"/>
    </row>
    <row r="889" s="132" customFormat="1" ht="27" customHeight="1" outlineLevel="3" spans="1:26">
      <c r="A889" s="187" t="s">
        <v>3256</v>
      </c>
      <c r="B889" s="243" t="s">
        <v>3257</v>
      </c>
      <c r="C889" s="186" t="s">
        <v>3258</v>
      </c>
      <c r="D889" s="186" t="s">
        <v>3259</v>
      </c>
      <c r="E889" s="244" t="s">
        <v>336</v>
      </c>
      <c r="F889" s="188">
        <v>104.33</v>
      </c>
      <c r="G889" s="186"/>
      <c r="H889" s="189">
        <f t="shared" si="50"/>
        <v>0</v>
      </c>
      <c r="I889" s="266" t="s">
        <v>1094</v>
      </c>
      <c r="J889" s="266" t="s">
        <v>3251</v>
      </c>
      <c r="K889" s="205" t="s">
        <v>95</v>
      </c>
      <c r="L889" s="201"/>
      <c r="M889" s="201"/>
      <c r="N889" s="201"/>
      <c r="O889" s="201"/>
      <c r="P889" s="201"/>
      <c r="Q889" s="201"/>
      <c r="R889" s="201"/>
      <c r="S889" s="201"/>
      <c r="T889" s="201"/>
      <c r="U889" s="201"/>
      <c r="V889" s="201"/>
      <c r="W889" s="201"/>
      <c r="X889" s="201"/>
      <c r="Y889" s="201"/>
      <c r="Z889" s="201"/>
    </row>
    <row r="890" s="132" customFormat="1" ht="27" customHeight="1" outlineLevel="3" spans="1:26">
      <c r="A890" s="187" t="s">
        <v>3260</v>
      </c>
      <c r="B890" s="243" t="s">
        <v>3261</v>
      </c>
      <c r="C890" s="186" t="s">
        <v>3262</v>
      </c>
      <c r="D890" s="186" t="s">
        <v>3263</v>
      </c>
      <c r="E890" s="244" t="s">
        <v>336</v>
      </c>
      <c r="F890" s="188">
        <v>182.55</v>
      </c>
      <c r="G890" s="186"/>
      <c r="H890" s="189">
        <f t="shared" si="50"/>
        <v>0</v>
      </c>
      <c r="I890" s="266" t="s">
        <v>1094</v>
      </c>
      <c r="J890" s="266" t="s">
        <v>3251</v>
      </c>
      <c r="K890" s="205" t="s">
        <v>95</v>
      </c>
      <c r="L890" s="201"/>
      <c r="M890" s="201"/>
      <c r="N890" s="201"/>
      <c r="O890" s="201"/>
      <c r="P890" s="201"/>
      <c r="Q890" s="201"/>
      <c r="R890" s="201"/>
      <c r="S890" s="201"/>
      <c r="T890" s="201"/>
      <c r="U890" s="201"/>
      <c r="V890" s="201"/>
      <c r="W890" s="201"/>
      <c r="X890" s="201"/>
      <c r="Y890" s="201"/>
      <c r="Z890" s="201"/>
    </row>
    <row r="891" s="132" customFormat="1" ht="27" customHeight="1" outlineLevel="3" spans="1:26">
      <c r="A891" s="187" t="s">
        <v>3264</v>
      </c>
      <c r="B891" s="243" t="s">
        <v>3265</v>
      </c>
      <c r="C891" s="186" t="s">
        <v>3266</v>
      </c>
      <c r="D891" s="186" t="s">
        <v>3267</v>
      </c>
      <c r="E891" s="244" t="s">
        <v>336</v>
      </c>
      <c r="F891" s="188">
        <v>35.08</v>
      </c>
      <c r="G891" s="186"/>
      <c r="H891" s="189">
        <f t="shared" si="50"/>
        <v>0</v>
      </c>
      <c r="I891" s="266" t="s">
        <v>1094</v>
      </c>
      <c r="J891" s="266" t="s">
        <v>3251</v>
      </c>
      <c r="K891" s="205" t="s">
        <v>95</v>
      </c>
      <c r="L891" s="201"/>
      <c r="M891" s="201"/>
      <c r="N891" s="201"/>
      <c r="O891" s="201"/>
      <c r="P891" s="201"/>
      <c r="Q891" s="201"/>
      <c r="R891" s="201"/>
      <c r="S891" s="201"/>
      <c r="T891" s="201"/>
      <c r="U891" s="201"/>
      <c r="V891" s="201"/>
      <c r="W891" s="201"/>
      <c r="X891" s="201"/>
      <c r="Y891" s="201"/>
      <c r="Z891" s="201"/>
    </row>
    <row r="892" s="132" customFormat="1" ht="27" customHeight="1" outlineLevel="3" spans="1:26">
      <c r="A892" s="187" t="s">
        <v>3268</v>
      </c>
      <c r="B892" s="243" t="s">
        <v>3269</v>
      </c>
      <c r="C892" s="186" t="s">
        <v>3266</v>
      </c>
      <c r="D892" s="186" t="s">
        <v>3270</v>
      </c>
      <c r="E892" s="244" t="s">
        <v>336</v>
      </c>
      <c r="F892" s="188">
        <v>200.26</v>
      </c>
      <c r="G892" s="186"/>
      <c r="H892" s="189">
        <f t="shared" si="50"/>
        <v>0</v>
      </c>
      <c r="I892" s="266" t="s">
        <v>1094</v>
      </c>
      <c r="J892" s="266" t="s">
        <v>3251</v>
      </c>
      <c r="K892" s="205" t="s">
        <v>95</v>
      </c>
      <c r="L892" s="201"/>
      <c r="M892" s="201"/>
      <c r="N892" s="201"/>
      <c r="O892" s="201"/>
      <c r="P892" s="201"/>
      <c r="Q892" s="201"/>
      <c r="R892" s="201"/>
      <c r="S892" s="201"/>
      <c r="T892" s="201"/>
      <c r="U892" s="201"/>
      <c r="V892" s="201"/>
      <c r="W892" s="201"/>
      <c r="X892" s="201"/>
      <c r="Y892" s="201"/>
      <c r="Z892" s="201"/>
    </row>
    <row r="893" s="132" customFormat="1" ht="27" customHeight="1" outlineLevel="3" spans="1:26">
      <c r="A893" s="187" t="s">
        <v>3271</v>
      </c>
      <c r="B893" s="243" t="s">
        <v>3272</v>
      </c>
      <c r="C893" s="186" t="s">
        <v>3266</v>
      </c>
      <c r="D893" s="186" t="s">
        <v>3273</v>
      </c>
      <c r="E893" s="244" t="s">
        <v>336</v>
      </c>
      <c r="F893" s="188">
        <v>50</v>
      </c>
      <c r="G893" s="186"/>
      <c r="H893" s="189">
        <f t="shared" si="50"/>
        <v>0</v>
      </c>
      <c r="I893" s="266" t="s">
        <v>1094</v>
      </c>
      <c r="J893" s="266" t="s">
        <v>3251</v>
      </c>
      <c r="K893" s="205" t="s">
        <v>95</v>
      </c>
      <c r="L893" s="201"/>
      <c r="M893" s="201"/>
      <c r="N893" s="201"/>
      <c r="O893" s="201"/>
      <c r="P893" s="201"/>
      <c r="Q893" s="201"/>
      <c r="R893" s="201"/>
      <c r="S893" s="201"/>
      <c r="T893" s="201"/>
      <c r="U893" s="201"/>
      <c r="V893" s="201"/>
      <c r="W893" s="201"/>
      <c r="X893" s="201"/>
      <c r="Y893" s="201"/>
      <c r="Z893" s="201"/>
    </row>
    <row r="894" s="132" customFormat="1" ht="27" customHeight="1" outlineLevel="3" spans="1:26">
      <c r="A894" s="187" t="s">
        <v>3274</v>
      </c>
      <c r="B894" s="243" t="s">
        <v>3275</v>
      </c>
      <c r="C894" s="186" t="s">
        <v>3139</v>
      </c>
      <c r="D894" s="186" t="s">
        <v>3140</v>
      </c>
      <c r="E894" s="244" t="s">
        <v>1115</v>
      </c>
      <c r="F894" s="188">
        <v>349.93</v>
      </c>
      <c r="G894" s="186"/>
      <c r="H894" s="189">
        <f t="shared" si="50"/>
        <v>0</v>
      </c>
      <c r="I894" s="266" t="s">
        <v>1116</v>
      </c>
      <c r="J894" s="266" t="s">
        <v>3171</v>
      </c>
      <c r="K894" s="205" t="s">
        <v>95</v>
      </c>
      <c r="L894" s="201"/>
      <c r="M894" s="201"/>
      <c r="N894" s="201"/>
      <c r="O894" s="201"/>
      <c r="P894" s="201"/>
      <c r="Q894" s="201"/>
      <c r="R894" s="201"/>
      <c r="S894" s="201"/>
      <c r="T894" s="201"/>
      <c r="U894" s="201"/>
      <c r="V894" s="201"/>
      <c r="W894" s="201"/>
      <c r="X894" s="201"/>
      <c r="Y894" s="201"/>
      <c r="Z894" s="201"/>
    </row>
    <row r="895" s="132" customFormat="1" ht="27" customHeight="1" outlineLevel="3" spans="1:26">
      <c r="A895" s="187" t="s">
        <v>3276</v>
      </c>
      <c r="B895" s="243" t="s">
        <v>3277</v>
      </c>
      <c r="C895" s="186" t="s">
        <v>3278</v>
      </c>
      <c r="D895" s="186" t="s">
        <v>3279</v>
      </c>
      <c r="E895" s="244" t="s">
        <v>502</v>
      </c>
      <c r="F895" s="188">
        <v>7</v>
      </c>
      <c r="G895" s="186"/>
      <c r="H895" s="189">
        <f t="shared" si="50"/>
        <v>0</v>
      </c>
      <c r="I895" s="266" t="s">
        <v>1055</v>
      </c>
      <c r="J895" s="266" t="s">
        <v>3280</v>
      </c>
      <c r="K895" s="205" t="s">
        <v>95</v>
      </c>
      <c r="L895" s="201"/>
      <c r="M895" s="201"/>
      <c r="N895" s="201"/>
      <c r="O895" s="201"/>
      <c r="P895" s="201"/>
      <c r="Q895" s="201"/>
      <c r="R895" s="201"/>
      <c r="S895" s="201"/>
      <c r="T895" s="201"/>
      <c r="U895" s="201"/>
      <c r="V895" s="201"/>
      <c r="W895" s="201"/>
      <c r="X895" s="201"/>
      <c r="Y895" s="201"/>
      <c r="Z895" s="201"/>
    </row>
    <row r="896" s="132" customFormat="1" ht="27" customHeight="1" outlineLevel="3" spans="1:26">
      <c r="A896" s="187" t="s">
        <v>3281</v>
      </c>
      <c r="B896" s="243" t="s">
        <v>3282</v>
      </c>
      <c r="C896" s="186" t="s">
        <v>3278</v>
      </c>
      <c r="D896" s="186" t="s">
        <v>3283</v>
      </c>
      <c r="E896" s="244" t="s">
        <v>502</v>
      </c>
      <c r="F896" s="188">
        <v>42</v>
      </c>
      <c r="G896" s="186"/>
      <c r="H896" s="189">
        <f t="shared" si="50"/>
        <v>0</v>
      </c>
      <c r="I896" s="266" t="s">
        <v>1055</v>
      </c>
      <c r="J896" s="266" t="s">
        <v>3280</v>
      </c>
      <c r="K896" s="205" t="s">
        <v>95</v>
      </c>
      <c r="L896" s="201"/>
      <c r="M896" s="201"/>
      <c r="N896" s="201"/>
      <c r="O896" s="201"/>
      <c r="P896" s="201"/>
      <c r="Q896" s="201"/>
      <c r="R896" s="201"/>
      <c r="S896" s="201"/>
      <c r="T896" s="201"/>
      <c r="U896" s="201"/>
      <c r="V896" s="201"/>
      <c r="W896" s="201"/>
      <c r="X896" s="201"/>
      <c r="Y896" s="201"/>
      <c r="Z896" s="201"/>
    </row>
    <row r="897" s="132" customFormat="1" ht="27" customHeight="1" outlineLevel="3" spans="1:26">
      <c r="A897" s="187" t="s">
        <v>3284</v>
      </c>
      <c r="B897" s="243" t="s">
        <v>3285</v>
      </c>
      <c r="C897" s="186" t="s">
        <v>3278</v>
      </c>
      <c r="D897" s="186" t="s">
        <v>3286</v>
      </c>
      <c r="E897" s="244" t="s">
        <v>502</v>
      </c>
      <c r="F897" s="188">
        <v>110</v>
      </c>
      <c r="G897" s="186"/>
      <c r="H897" s="189">
        <f t="shared" si="50"/>
        <v>0</v>
      </c>
      <c r="I897" s="266" t="s">
        <v>1055</v>
      </c>
      <c r="J897" s="266" t="s">
        <v>3280</v>
      </c>
      <c r="K897" s="205" t="s">
        <v>95</v>
      </c>
      <c r="L897" s="201"/>
      <c r="M897" s="201"/>
      <c r="N897" s="201"/>
      <c r="O897" s="201"/>
      <c r="P897" s="201"/>
      <c r="Q897" s="201"/>
      <c r="R897" s="201"/>
      <c r="S897" s="201"/>
      <c r="T897" s="201"/>
      <c r="U897" s="201"/>
      <c r="V897" s="201"/>
      <c r="W897" s="201"/>
      <c r="X897" s="201"/>
      <c r="Y897" s="201"/>
      <c r="Z897" s="201"/>
    </row>
    <row r="898" s="132" customFormat="1" ht="27" customHeight="1" outlineLevel="3" spans="1:26">
      <c r="A898" s="187" t="s">
        <v>3287</v>
      </c>
      <c r="B898" s="243" t="s">
        <v>3288</v>
      </c>
      <c r="C898" s="186" t="s">
        <v>3278</v>
      </c>
      <c r="D898" s="186" t="s">
        <v>3289</v>
      </c>
      <c r="E898" s="244" t="s">
        <v>502</v>
      </c>
      <c r="F898" s="188">
        <v>8</v>
      </c>
      <c r="G898" s="186"/>
      <c r="H898" s="189">
        <f t="shared" si="50"/>
        <v>0</v>
      </c>
      <c r="I898" s="266" t="s">
        <v>1055</v>
      </c>
      <c r="J898" s="266" t="s">
        <v>3280</v>
      </c>
      <c r="K898" s="205" t="s">
        <v>95</v>
      </c>
      <c r="L898" s="201"/>
      <c r="M898" s="201"/>
      <c r="N898" s="201"/>
      <c r="O898" s="201"/>
      <c r="P898" s="201"/>
      <c r="Q898" s="201"/>
      <c r="R898" s="201"/>
      <c r="S898" s="201"/>
      <c r="T898" s="201"/>
      <c r="U898" s="201"/>
      <c r="V898" s="201"/>
      <c r="W898" s="201"/>
      <c r="X898" s="201"/>
      <c r="Y898" s="201"/>
      <c r="Z898" s="201"/>
    </row>
    <row r="899" s="132" customFormat="1" ht="27" customHeight="1" outlineLevel="3" spans="1:26">
      <c r="A899" s="187" t="s">
        <v>3290</v>
      </c>
      <c r="B899" s="243" t="s">
        <v>3291</v>
      </c>
      <c r="C899" s="186" t="s">
        <v>3278</v>
      </c>
      <c r="D899" s="186" t="s">
        <v>3292</v>
      </c>
      <c r="E899" s="244" t="s">
        <v>502</v>
      </c>
      <c r="F899" s="188">
        <v>8</v>
      </c>
      <c r="G899" s="186"/>
      <c r="H899" s="189">
        <f t="shared" si="50"/>
        <v>0</v>
      </c>
      <c r="I899" s="266" t="s">
        <v>1055</v>
      </c>
      <c r="J899" s="266" t="s">
        <v>3280</v>
      </c>
      <c r="K899" s="205" t="s">
        <v>95</v>
      </c>
      <c r="L899" s="201"/>
      <c r="M899" s="201"/>
      <c r="N899" s="201"/>
      <c r="O899" s="201"/>
      <c r="P899" s="201"/>
      <c r="Q899" s="201"/>
      <c r="R899" s="201"/>
      <c r="S899" s="201"/>
      <c r="T899" s="201"/>
      <c r="U899" s="201"/>
      <c r="V899" s="201"/>
      <c r="W899" s="201"/>
      <c r="X899" s="201"/>
      <c r="Y899" s="201"/>
      <c r="Z899" s="201"/>
    </row>
    <row r="900" s="132" customFormat="1" ht="27" customHeight="1" outlineLevel="3" spans="1:26">
      <c r="A900" s="187" t="s">
        <v>3293</v>
      </c>
      <c r="B900" s="243" t="s">
        <v>3294</v>
      </c>
      <c r="C900" s="186" t="s">
        <v>3295</v>
      </c>
      <c r="D900" s="186" t="s">
        <v>3296</v>
      </c>
      <c r="E900" s="244" t="s">
        <v>502</v>
      </c>
      <c r="F900" s="188">
        <v>45</v>
      </c>
      <c r="G900" s="186"/>
      <c r="H900" s="189">
        <f t="shared" si="50"/>
        <v>0</v>
      </c>
      <c r="I900" s="266" t="s">
        <v>1055</v>
      </c>
      <c r="J900" s="266" t="s">
        <v>3297</v>
      </c>
      <c r="K900" s="205" t="s">
        <v>95</v>
      </c>
      <c r="L900" s="201"/>
      <c r="M900" s="201"/>
      <c r="N900" s="201"/>
      <c r="O900" s="201"/>
      <c r="P900" s="201"/>
      <c r="Q900" s="201"/>
      <c r="R900" s="201"/>
      <c r="S900" s="201"/>
      <c r="T900" s="201"/>
      <c r="U900" s="201"/>
      <c r="V900" s="201"/>
      <c r="W900" s="201"/>
      <c r="X900" s="201"/>
      <c r="Y900" s="201"/>
      <c r="Z900" s="201"/>
    </row>
    <row r="901" s="132" customFormat="1" ht="27" customHeight="1" outlineLevel="3" spans="1:26">
      <c r="A901" s="187" t="s">
        <v>3298</v>
      </c>
      <c r="B901" s="243" t="s">
        <v>3299</v>
      </c>
      <c r="C901" s="186" t="s">
        <v>3295</v>
      </c>
      <c r="D901" s="186" t="s">
        <v>3300</v>
      </c>
      <c r="E901" s="244" t="s">
        <v>502</v>
      </c>
      <c r="F901" s="188">
        <v>110</v>
      </c>
      <c r="G901" s="186"/>
      <c r="H901" s="189">
        <f t="shared" si="50"/>
        <v>0</v>
      </c>
      <c r="I901" s="266" t="s">
        <v>1055</v>
      </c>
      <c r="J901" s="266" t="s">
        <v>3297</v>
      </c>
      <c r="K901" s="205" t="s">
        <v>95</v>
      </c>
      <c r="L901" s="201"/>
      <c r="M901" s="201"/>
      <c r="N901" s="201"/>
      <c r="O901" s="201"/>
      <c r="P901" s="201"/>
      <c r="Q901" s="201"/>
      <c r="R901" s="201"/>
      <c r="S901" s="201"/>
      <c r="T901" s="201"/>
      <c r="U901" s="201"/>
      <c r="V901" s="201"/>
      <c r="W901" s="201"/>
      <c r="X901" s="201"/>
      <c r="Y901" s="201"/>
      <c r="Z901" s="201"/>
    </row>
    <row r="902" s="132" customFormat="1" ht="27" customHeight="1" outlineLevel="3" spans="1:26">
      <c r="A902" s="187" t="s">
        <v>3301</v>
      </c>
      <c r="B902" s="243" t="s">
        <v>3302</v>
      </c>
      <c r="C902" s="186" t="s">
        <v>3303</v>
      </c>
      <c r="D902" s="186" t="s">
        <v>3304</v>
      </c>
      <c r="E902" s="244" t="s">
        <v>502</v>
      </c>
      <c r="F902" s="188">
        <v>14</v>
      </c>
      <c r="G902" s="186"/>
      <c r="H902" s="189">
        <f t="shared" si="50"/>
        <v>0</v>
      </c>
      <c r="I902" s="266" t="s">
        <v>1055</v>
      </c>
      <c r="J902" s="266" t="s">
        <v>3305</v>
      </c>
      <c r="K902" s="205" t="s">
        <v>95</v>
      </c>
      <c r="L902" s="201"/>
      <c r="M902" s="201"/>
      <c r="N902" s="201"/>
      <c r="O902" s="201"/>
      <c r="P902" s="201"/>
      <c r="Q902" s="201"/>
      <c r="R902" s="201"/>
      <c r="S902" s="201"/>
      <c r="T902" s="201"/>
      <c r="U902" s="201"/>
      <c r="V902" s="201"/>
      <c r="W902" s="201"/>
      <c r="X902" s="201"/>
      <c r="Y902" s="201"/>
      <c r="Z902" s="201"/>
    </row>
    <row r="903" s="132" customFormat="1" ht="27" customHeight="1" outlineLevel="3" spans="1:26">
      <c r="A903" s="187" t="s">
        <v>3306</v>
      </c>
      <c r="B903" s="243" t="s">
        <v>3307</v>
      </c>
      <c r="C903" s="186" t="s">
        <v>3308</v>
      </c>
      <c r="D903" s="186" t="s">
        <v>3309</v>
      </c>
      <c r="E903" s="244" t="s">
        <v>502</v>
      </c>
      <c r="F903" s="188">
        <v>2</v>
      </c>
      <c r="G903" s="186"/>
      <c r="H903" s="189">
        <f t="shared" si="50"/>
        <v>0</v>
      </c>
      <c r="I903" s="266" t="s">
        <v>1055</v>
      </c>
      <c r="J903" s="266" t="s">
        <v>3305</v>
      </c>
      <c r="K903" s="205" t="s">
        <v>95</v>
      </c>
      <c r="L903" s="201"/>
      <c r="M903" s="201"/>
      <c r="N903" s="201"/>
      <c r="O903" s="201"/>
      <c r="P903" s="201"/>
      <c r="Q903" s="201"/>
      <c r="R903" s="201"/>
      <c r="S903" s="201"/>
      <c r="T903" s="201"/>
      <c r="U903" s="201"/>
      <c r="V903" s="201"/>
      <c r="W903" s="201"/>
      <c r="X903" s="201"/>
      <c r="Y903" s="201"/>
      <c r="Z903" s="201"/>
    </row>
    <row r="904" s="132" customFormat="1" ht="27" customHeight="1" outlineLevel="3" spans="1:26">
      <c r="A904" s="187" t="s">
        <v>3310</v>
      </c>
      <c r="B904" s="243" t="s">
        <v>3311</v>
      </c>
      <c r="C904" s="186" t="s">
        <v>3312</v>
      </c>
      <c r="D904" s="186" t="s">
        <v>3313</v>
      </c>
      <c r="E904" s="244" t="s">
        <v>502</v>
      </c>
      <c r="F904" s="188">
        <v>4</v>
      </c>
      <c r="G904" s="186"/>
      <c r="H904" s="189">
        <f t="shared" si="50"/>
        <v>0</v>
      </c>
      <c r="I904" s="266" t="s">
        <v>1055</v>
      </c>
      <c r="J904" s="266" t="s">
        <v>3305</v>
      </c>
      <c r="K904" s="205" t="s">
        <v>95</v>
      </c>
      <c r="L904" s="201"/>
      <c r="M904" s="201"/>
      <c r="N904" s="201"/>
      <c r="O904" s="201"/>
      <c r="P904" s="201"/>
      <c r="Q904" s="201"/>
      <c r="R904" s="201"/>
      <c r="S904" s="201"/>
      <c r="T904" s="201"/>
      <c r="U904" s="201"/>
      <c r="V904" s="201"/>
      <c r="W904" s="201"/>
      <c r="X904" s="201"/>
      <c r="Y904" s="201"/>
      <c r="Z904" s="201"/>
    </row>
    <row r="905" s="132" customFormat="1" ht="27" customHeight="1" outlineLevel="3" spans="1:26">
      <c r="A905" s="187" t="s">
        <v>3314</v>
      </c>
      <c r="B905" s="243" t="s">
        <v>3315</v>
      </c>
      <c r="C905" s="186" t="s">
        <v>3316</v>
      </c>
      <c r="D905" s="186" t="s">
        <v>3317</v>
      </c>
      <c r="E905" s="244" t="s">
        <v>502</v>
      </c>
      <c r="F905" s="188">
        <v>39</v>
      </c>
      <c r="G905" s="186"/>
      <c r="H905" s="189">
        <f t="shared" si="50"/>
        <v>0</v>
      </c>
      <c r="I905" s="266" t="s">
        <v>1055</v>
      </c>
      <c r="J905" s="266" t="s">
        <v>3305</v>
      </c>
      <c r="K905" s="205" t="s">
        <v>95</v>
      </c>
      <c r="L905" s="201"/>
      <c r="M905" s="201"/>
      <c r="N905" s="201"/>
      <c r="O905" s="201"/>
      <c r="P905" s="201"/>
      <c r="Q905" s="201"/>
      <c r="R905" s="201"/>
      <c r="S905" s="201"/>
      <c r="T905" s="201"/>
      <c r="U905" s="201"/>
      <c r="V905" s="201"/>
      <c r="W905" s="201"/>
      <c r="X905" s="201"/>
      <c r="Y905" s="201"/>
      <c r="Z905" s="201"/>
    </row>
    <row r="906" s="132" customFormat="1" ht="27" customHeight="1" outlineLevel="3" spans="1:26">
      <c r="A906" s="187" t="s">
        <v>3318</v>
      </c>
      <c r="B906" s="243" t="s">
        <v>3319</v>
      </c>
      <c r="C906" s="186" t="s">
        <v>3320</v>
      </c>
      <c r="D906" s="186" t="s">
        <v>3321</v>
      </c>
      <c r="E906" s="244" t="s">
        <v>502</v>
      </c>
      <c r="F906" s="188">
        <v>18</v>
      </c>
      <c r="G906" s="186"/>
      <c r="H906" s="189">
        <f t="shared" si="50"/>
        <v>0</v>
      </c>
      <c r="I906" s="266" t="s">
        <v>1055</v>
      </c>
      <c r="J906" s="266" t="s">
        <v>3322</v>
      </c>
      <c r="K906" s="205" t="s">
        <v>95</v>
      </c>
      <c r="L906" s="201"/>
      <c r="M906" s="201"/>
      <c r="N906" s="201"/>
      <c r="O906" s="201"/>
      <c r="P906" s="201"/>
      <c r="Q906" s="201"/>
      <c r="R906" s="201"/>
      <c r="S906" s="201"/>
      <c r="T906" s="201"/>
      <c r="U906" s="201"/>
      <c r="V906" s="201"/>
      <c r="W906" s="201"/>
      <c r="X906" s="201"/>
      <c r="Y906" s="201"/>
      <c r="Z906" s="201"/>
    </row>
    <row r="907" s="132" customFormat="1" ht="27" customHeight="1" outlineLevel="3" spans="1:26">
      <c r="A907" s="187" t="s">
        <v>3323</v>
      </c>
      <c r="B907" s="243" t="s">
        <v>3324</v>
      </c>
      <c r="C907" s="186" t="s">
        <v>3325</v>
      </c>
      <c r="D907" s="186" t="s">
        <v>3326</v>
      </c>
      <c r="E907" s="244" t="s">
        <v>502</v>
      </c>
      <c r="F907" s="188">
        <v>2</v>
      </c>
      <c r="G907" s="186"/>
      <c r="H907" s="189">
        <f t="shared" si="50"/>
        <v>0</v>
      </c>
      <c r="I907" s="266" t="s">
        <v>1055</v>
      </c>
      <c r="J907" s="266" t="s">
        <v>3322</v>
      </c>
      <c r="K907" s="205" t="s">
        <v>95</v>
      </c>
      <c r="L907" s="201"/>
      <c r="M907" s="201"/>
      <c r="N907" s="201"/>
      <c r="O907" s="201"/>
      <c r="P907" s="201"/>
      <c r="Q907" s="201"/>
      <c r="R907" s="201"/>
      <c r="S907" s="201"/>
      <c r="T907" s="201"/>
      <c r="U907" s="201"/>
      <c r="V907" s="201"/>
      <c r="W907" s="201"/>
      <c r="X907" s="201"/>
      <c r="Y907" s="201"/>
      <c r="Z907" s="201"/>
    </row>
    <row r="908" s="132" customFormat="1" ht="27" customHeight="1" outlineLevel="3" spans="1:26">
      <c r="A908" s="187" t="s">
        <v>3327</v>
      </c>
      <c r="B908" s="243" t="s">
        <v>3328</v>
      </c>
      <c r="C908" s="186" t="s">
        <v>3320</v>
      </c>
      <c r="D908" s="186" t="s">
        <v>3329</v>
      </c>
      <c r="E908" s="244" t="s">
        <v>502</v>
      </c>
      <c r="F908" s="188">
        <v>4</v>
      </c>
      <c r="G908" s="186"/>
      <c r="H908" s="189">
        <f t="shared" si="50"/>
        <v>0</v>
      </c>
      <c r="I908" s="266" t="s">
        <v>1055</v>
      </c>
      <c r="J908" s="266" t="s">
        <v>3322</v>
      </c>
      <c r="K908" s="205" t="s">
        <v>95</v>
      </c>
      <c r="L908" s="201"/>
      <c r="M908" s="201"/>
      <c r="N908" s="201"/>
      <c r="O908" s="201"/>
      <c r="P908" s="201"/>
      <c r="Q908" s="201"/>
      <c r="R908" s="201"/>
      <c r="S908" s="201"/>
      <c r="T908" s="201"/>
      <c r="U908" s="201"/>
      <c r="V908" s="201"/>
      <c r="W908" s="201"/>
      <c r="X908" s="201"/>
      <c r="Y908" s="201"/>
      <c r="Z908" s="201"/>
    </row>
    <row r="909" s="132" customFormat="1" ht="27" customHeight="1" outlineLevel="3" spans="1:26">
      <c r="A909" s="187" t="s">
        <v>3330</v>
      </c>
      <c r="B909" s="243" t="s">
        <v>3331</v>
      </c>
      <c r="C909" s="186" t="s">
        <v>3325</v>
      </c>
      <c r="D909" s="186" t="s">
        <v>3332</v>
      </c>
      <c r="E909" s="244" t="s">
        <v>502</v>
      </c>
      <c r="F909" s="188">
        <v>5</v>
      </c>
      <c r="G909" s="186"/>
      <c r="H909" s="189">
        <f t="shared" si="50"/>
        <v>0</v>
      </c>
      <c r="I909" s="266" t="s">
        <v>1055</v>
      </c>
      <c r="J909" s="266" t="s">
        <v>3322</v>
      </c>
      <c r="K909" s="205" t="s">
        <v>95</v>
      </c>
      <c r="L909" s="201"/>
      <c r="M909" s="201"/>
      <c r="N909" s="201"/>
      <c r="O909" s="201"/>
      <c r="P909" s="201"/>
      <c r="Q909" s="201"/>
      <c r="R909" s="201"/>
      <c r="S909" s="201"/>
      <c r="T909" s="201"/>
      <c r="U909" s="201"/>
      <c r="V909" s="201"/>
      <c r="W909" s="201"/>
      <c r="X909" s="201"/>
      <c r="Y909" s="201"/>
      <c r="Z909" s="201"/>
    </row>
    <row r="910" s="132" customFormat="1" ht="27" customHeight="1" outlineLevel="3" spans="1:26">
      <c r="A910" s="187" t="s">
        <v>3333</v>
      </c>
      <c r="B910" s="243" t="s">
        <v>3334</v>
      </c>
      <c r="C910" s="186" t="s">
        <v>3335</v>
      </c>
      <c r="D910" s="186" t="s">
        <v>3336</v>
      </c>
      <c r="E910" s="244" t="s">
        <v>502</v>
      </c>
      <c r="F910" s="188">
        <v>23</v>
      </c>
      <c r="G910" s="186"/>
      <c r="H910" s="189">
        <f t="shared" si="50"/>
        <v>0</v>
      </c>
      <c r="I910" s="266" t="s">
        <v>1055</v>
      </c>
      <c r="J910" s="266" t="s">
        <v>3337</v>
      </c>
      <c r="K910" s="205" t="s">
        <v>95</v>
      </c>
      <c r="L910" s="201"/>
      <c r="M910" s="201"/>
      <c r="N910" s="201"/>
      <c r="O910" s="201"/>
      <c r="P910" s="201"/>
      <c r="Q910" s="201"/>
      <c r="R910" s="201"/>
      <c r="S910" s="201"/>
      <c r="T910" s="201"/>
      <c r="U910" s="201"/>
      <c r="V910" s="201"/>
      <c r="W910" s="201"/>
      <c r="X910" s="201"/>
      <c r="Y910" s="201"/>
      <c r="Z910" s="201"/>
    </row>
    <row r="911" s="133" customFormat="1" ht="27" customHeight="1" outlineLevel="2" spans="1:26">
      <c r="A911" s="226" t="s">
        <v>3338</v>
      </c>
      <c r="B911" s="254"/>
      <c r="C911" s="275" t="s">
        <v>3339</v>
      </c>
      <c r="D911" s="239"/>
      <c r="E911" s="239"/>
      <c r="F911" s="240"/>
      <c r="G911" s="241"/>
      <c r="H911" s="276">
        <f>SUM(H912:H917)</f>
        <v>0</v>
      </c>
      <c r="I911" s="200"/>
      <c r="J911" s="200"/>
      <c r="K911" s="163"/>
      <c r="L911" s="202"/>
      <c r="M911" s="202"/>
      <c r="N911" s="202"/>
      <c r="O911" s="264"/>
      <c r="P911" s="264"/>
      <c r="Q911" s="264"/>
      <c r="R911" s="264"/>
      <c r="S911" s="264"/>
      <c r="T911" s="264"/>
      <c r="U911" s="264"/>
      <c r="V911" s="264"/>
      <c r="W911" s="264"/>
      <c r="X911" s="264"/>
      <c r="Y911" s="264"/>
      <c r="Z911" s="264"/>
    </row>
    <row r="912" s="132" customFormat="1" ht="27" customHeight="1" outlineLevel="3" spans="1:26">
      <c r="A912" s="187" t="s">
        <v>3340</v>
      </c>
      <c r="B912" s="243" t="s">
        <v>3341</v>
      </c>
      <c r="C912" s="186" t="s">
        <v>3342</v>
      </c>
      <c r="D912" s="186" t="s">
        <v>3343</v>
      </c>
      <c r="E912" s="244" t="s">
        <v>354</v>
      </c>
      <c r="F912" s="188">
        <v>64</v>
      </c>
      <c r="G912" s="186"/>
      <c r="H912" s="189">
        <f t="shared" ref="H912:H917" si="51">ROUND(F912*G912,0)</f>
        <v>0</v>
      </c>
      <c r="I912" s="266" t="s">
        <v>982</v>
      </c>
      <c r="J912" s="266" t="s">
        <v>3344</v>
      </c>
      <c r="K912" s="205" t="s">
        <v>95</v>
      </c>
      <c r="L912" s="201"/>
      <c r="M912" s="201"/>
      <c r="N912" s="201"/>
      <c r="O912" s="201"/>
      <c r="P912" s="201"/>
      <c r="Q912" s="201"/>
      <c r="R912" s="201"/>
      <c r="S912" s="201"/>
      <c r="T912" s="201"/>
      <c r="U912" s="201"/>
      <c r="V912" s="201"/>
      <c r="W912" s="201"/>
      <c r="X912" s="201"/>
      <c r="Y912" s="201"/>
      <c r="Z912" s="201"/>
    </row>
    <row r="913" s="132" customFormat="1" ht="27" customHeight="1" outlineLevel="3" spans="1:26">
      <c r="A913" s="187" t="s">
        <v>3345</v>
      </c>
      <c r="B913" s="243" t="s">
        <v>3346</v>
      </c>
      <c r="C913" s="186" t="s">
        <v>3347</v>
      </c>
      <c r="D913" s="186" t="s">
        <v>3348</v>
      </c>
      <c r="E913" s="244" t="s">
        <v>354</v>
      </c>
      <c r="F913" s="188">
        <v>20</v>
      </c>
      <c r="G913" s="186"/>
      <c r="H913" s="189">
        <f t="shared" si="51"/>
        <v>0</v>
      </c>
      <c r="I913" s="266" t="s">
        <v>982</v>
      </c>
      <c r="J913" s="266" t="s">
        <v>3349</v>
      </c>
      <c r="K913" s="205" t="s">
        <v>95</v>
      </c>
      <c r="L913" s="201"/>
      <c r="M913" s="201"/>
      <c r="N913" s="201"/>
      <c r="O913" s="201"/>
      <c r="P913" s="201"/>
      <c r="Q913" s="201"/>
      <c r="R913" s="201"/>
      <c r="S913" s="201"/>
      <c r="T913" s="201"/>
      <c r="U913" s="201"/>
      <c r="V913" s="201"/>
      <c r="W913" s="201"/>
      <c r="X913" s="201"/>
      <c r="Y913" s="201"/>
      <c r="Z913" s="201"/>
    </row>
    <row r="914" s="132" customFormat="1" ht="27" customHeight="1" outlineLevel="3" spans="1:26">
      <c r="A914" s="187" t="s">
        <v>3350</v>
      </c>
      <c r="B914" s="243" t="s">
        <v>3351</v>
      </c>
      <c r="C914" s="186" t="s">
        <v>3352</v>
      </c>
      <c r="D914" s="186" t="s">
        <v>3353</v>
      </c>
      <c r="E914" s="244" t="s">
        <v>1675</v>
      </c>
      <c r="F914" s="188">
        <v>32</v>
      </c>
      <c r="G914" s="186"/>
      <c r="H914" s="189">
        <f t="shared" si="51"/>
        <v>0</v>
      </c>
      <c r="I914" s="266" t="s">
        <v>1676</v>
      </c>
      <c r="J914" s="266" t="s">
        <v>3354</v>
      </c>
      <c r="K914" s="205" t="s">
        <v>95</v>
      </c>
      <c r="L914" s="201"/>
      <c r="M914" s="201"/>
      <c r="N914" s="201"/>
      <c r="O914" s="201"/>
      <c r="P914" s="201"/>
      <c r="Q914" s="201"/>
      <c r="R914" s="201"/>
      <c r="S914" s="201"/>
      <c r="T914" s="201"/>
      <c r="U914" s="201"/>
      <c r="V914" s="201"/>
      <c r="W914" s="201"/>
      <c r="X914" s="201"/>
      <c r="Y914" s="201"/>
      <c r="Z914" s="201"/>
    </row>
    <row r="915" s="132" customFormat="1" ht="27" customHeight="1" outlineLevel="3" spans="1:26">
      <c r="A915" s="187" t="s">
        <v>3355</v>
      </c>
      <c r="B915" s="243" t="s">
        <v>3356</v>
      </c>
      <c r="C915" s="186" t="s">
        <v>3342</v>
      </c>
      <c r="D915" s="186" t="s">
        <v>3357</v>
      </c>
      <c r="E915" s="244" t="s">
        <v>354</v>
      </c>
      <c r="F915" s="188">
        <v>8</v>
      </c>
      <c r="G915" s="186"/>
      <c r="H915" s="189">
        <f t="shared" si="51"/>
        <v>0</v>
      </c>
      <c r="I915" s="266" t="s">
        <v>982</v>
      </c>
      <c r="J915" s="266" t="s">
        <v>3344</v>
      </c>
      <c r="K915" s="205" t="s">
        <v>95</v>
      </c>
      <c r="L915" s="201"/>
      <c r="M915" s="201"/>
      <c r="N915" s="201"/>
      <c r="O915" s="201"/>
      <c r="P915" s="201"/>
      <c r="Q915" s="201"/>
      <c r="R915" s="201"/>
      <c r="S915" s="201"/>
      <c r="T915" s="201"/>
      <c r="U915" s="201"/>
      <c r="V915" s="201"/>
      <c r="W915" s="201"/>
      <c r="X915" s="201"/>
      <c r="Y915" s="201"/>
      <c r="Z915" s="201"/>
    </row>
    <row r="916" s="132" customFormat="1" ht="27" customHeight="1" outlineLevel="3" spans="1:26">
      <c r="A916" s="187" t="s">
        <v>3358</v>
      </c>
      <c r="B916" s="243" t="s">
        <v>3359</v>
      </c>
      <c r="C916" s="186" t="s">
        <v>3352</v>
      </c>
      <c r="D916" s="186" t="s">
        <v>3360</v>
      </c>
      <c r="E916" s="244" t="s">
        <v>354</v>
      </c>
      <c r="F916" s="188">
        <v>8</v>
      </c>
      <c r="G916" s="186"/>
      <c r="H916" s="189">
        <f t="shared" si="51"/>
        <v>0</v>
      </c>
      <c r="I916" s="266" t="s">
        <v>982</v>
      </c>
      <c r="J916" s="266" t="s">
        <v>3354</v>
      </c>
      <c r="K916" s="205" t="s">
        <v>95</v>
      </c>
      <c r="L916" s="201"/>
      <c r="M916" s="201"/>
      <c r="N916" s="201"/>
      <c r="O916" s="201"/>
      <c r="P916" s="201"/>
      <c r="Q916" s="201"/>
      <c r="R916" s="201"/>
      <c r="S916" s="201"/>
      <c r="T916" s="201"/>
      <c r="U916" s="201"/>
      <c r="V916" s="201"/>
      <c r="W916" s="201"/>
      <c r="X916" s="201"/>
      <c r="Y916" s="201"/>
      <c r="Z916" s="201"/>
    </row>
    <row r="917" s="132" customFormat="1" ht="27" customHeight="1" outlineLevel="3" spans="1:26">
      <c r="A917" s="187" t="s">
        <v>3361</v>
      </c>
      <c r="B917" s="243" t="s">
        <v>3362</v>
      </c>
      <c r="C917" s="186" t="s">
        <v>3363</v>
      </c>
      <c r="D917" s="186" t="s">
        <v>3364</v>
      </c>
      <c r="E917" s="244" t="s">
        <v>354</v>
      </c>
      <c r="F917" s="188">
        <v>6</v>
      </c>
      <c r="G917" s="186"/>
      <c r="H917" s="189">
        <f t="shared" si="51"/>
        <v>0</v>
      </c>
      <c r="I917" s="266" t="s">
        <v>982</v>
      </c>
      <c r="J917" s="266" t="s">
        <v>3365</v>
      </c>
      <c r="K917" s="205" t="s">
        <v>95</v>
      </c>
      <c r="L917" s="201"/>
      <c r="M917" s="201"/>
      <c r="N917" s="201"/>
      <c r="O917" s="201"/>
      <c r="P917" s="201"/>
      <c r="Q917" s="201"/>
      <c r="R917" s="201"/>
      <c r="S917" s="201"/>
      <c r="T917" s="201"/>
      <c r="U917" s="201"/>
      <c r="V917" s="201"/>
      <c r="W917" s="201"/>
      <c r="X917" s="201"/>
      <c r="Y917" s="201"/>
      <c r="Z917" s="201"/>
    </row>
    <row r="918" s="133" customFormat="1" ht="27" customHeight="1" outlineLevel="2" spans="1:26">
      <c r="A918" s="226" t="s">
        <v>3366</v>
      </c>
      <c r="B918" s="254"/>
      <c r="C918" s="275" t="s">
        <v>3367</v>
      </c>
      <c r="D918" s="239"/>
      <c r="E918" s="239"/>
      <c r="F918" s="240"/>
      <c r="G918" s="241"/>
      <c r="H918" s="276">
        <f>SUM(H919:H950)</f>
        <v>0</v>
      </c>
      <c r="I918" s="200"/>
      <c r="J918" s="200"/>
      <c r="K918" s="163"/>
      <c r="L918" s="202"/>
      <c r="M918" s="202"/>
      <c r="N918" s="202"/>
      <c r="O918" s="264"/>
      <c r="P918" s="264"/>
      <c r="Q918" s="264"/>
      <c r="R918" s="264"/>
      <c r="S918" s="264"/>
      <c r="T918" s="264"/>
      <c r="U918" s="264"/>
      <c r="V918" s="264"/>
      <c r="W918" s="264"/>
      <c r="X918" s="264"/>
      <c r="Y918" s="264"/>
      <c r="Z918" s="264"/>
    </row>
    <row r="919" s="132" customFormat="1" ht="27" customHeight="1" outlineLevel="3" spans="1:26">
      <c r="A919" s="187" t="s">
        <v>3368</v>
      </c>
      <c r="B919" s="243" t="s">
        <v>3369</v>
      </c>
      <c r="C919" s="186" t="s">
        <v>3370</v>
      </c>
      <c r="D919" s="186" t="s">
        <v>3371</v>
      </c>
      <c r="E919" s="244" t="s">
        <v>726</v>
      </c>
      <c r="F919" s="188">
        <v>1</v>
      </c>
      <c r="G919" s="186"/>
      <c r="H919" s="189">
        <f t="shared" ref="H919:H950" si="52">ROUND(F919*G919,0)</f>
        <v>0</v>
      </c>
      <c r="I919" s="266" t="s">
        <v>727</v>
      </c>
      <c r="J919" s="266" t="s">
        <v>3372</v>
      </c>
      <c r="K919" s="205" t="s">
        <v>95</v>
      </c>
      <c r="L919" s="201"/>
      <c r="M919" s="201"/>
      <c r="N919" s="201"/>
      <c r="O919" s="201"/>
      <c r="P919" s="201"/>
      <c r="Q919" s="201"/>
      <c r="R919" s="201"/>
      <c r="S919" s="201"/>
      <c r="T919" s="201"/>
      <c r="U919" s="201"/>
      <c r="V919" s="201"/>
      <c r="W919" s="201"/>
      <c r="X919" s="201"/>
      <c r="Y919" s="201"/>
      <c r="Z919" s="201"/>
    </row>
    <row r="920" s="132" customFormat="1" ht="27" customHeight="1" outlineLevel="3" spans="1:26">
      <c r="A920" s="187" t="s">
        <v>3373</v>
      </c>
      <c r="B920" s="243" t="s">
        <v>3374</v>
      </c>
      <c r="C920" s="186" t="s">
        <v>3375</v>
      </c>
      <c r="D920" s="186" t="s">
        <v>3376</v>
      </c>
      <c r="E920" s="244" t="s">
        <v>354</v>
      </c>
      <c r="F920" s="188">
        <v>1</v>
      </c>
      <c r="G920" s="186"/>
      <c r="H920" s="189">
        <f t="shared" si="52"/>
        <v>0</v>
      </c>
      <c r="I920" s="266" t="s">
        <v>982</v>
      </c>
      <c r="J920" s="266" t="s">
        <v>3377</v>
      </c>
      <c r="K920" s="205" t="s">
        <v>95</v>
      </c>
      <c r="L920" s="201"/>
      <c r="M920" s="201"/>
      <c r="N920" s="201"/>
      <c r="O920" s="201"/>
      <c r="P920" s="201"/>
      <c r="Q920" s="201"/>
      <c r="R920" s="201"/>
      <c r="S920" s="201"/>
      <c r="T920" s="201"/>
      <c r="U920" s="201"/>
      <c r="V920" s="201"/>
      <c r="W920" s="201"/>
      <c r="X920" s="201"/>
      <c r="Y920" s="201"/>
      <c r="Z920" s="201"/>
    </row>
    <row r="921" s="132" customFormat="1" ht="27" customHeight="1" outlineLevel="3" spans="1:26">
      <c r="A921" s="187" t="s">
        <v>3378</v>
      </c>
      <c r="B921" s="243" t="s">
        <v>3379</v>
      </c>
      <c r="C921" s="186" t="s">
        <v>3380</v>
      </c>
      <c r="D921" s="186" t="s">
        <v>3381</v>
      </c>
      <c r="E921" s="244" t="s">
        <v>726</v>
      </c>
      <c r="F921" s="188">
        <v>1</v>
      </c>
      <c r="G921" s="186"/>
      <c r="H921" s="189">
        <f t="shared" si="52"/>
        <v>0</v>
      </c>
      <c r="I921" s="266" t="s">
        <v>727</v>
      </c>
      <c r="J921" s="266" t="s">
        <v>3382</v>
      </c>
      <c r="K921" s="205" t="s">
        <v>95</v>
      </c>
      <c r="L921" s="201"/>
      <c r="M921" s="201"/>
      <c r="N921" s="201"/>
      <c r="O921" s="201"/>
      <c r="P921" s="201"/>
      <c r="Q921" s="201"/>
      <c r="R921" s="201"/>
      <c r="S921" s="201"/>
      <c r="T921" s="201"/>
      <c r="U921" s="201"/>
      <c r="V921" s="201"/>
      <c r="W921" s="201"/>
      <c r="X921" s="201"/>
      <c r="Y921" s="201"/>
      <c r="Z921" s="201"/>
    </row>
    <row r="922" s="132" customFormat="1" ht="27" customHeight="1" outlineLevel="3" spans="1:26">
      <c r="A922" s="187" t="s">
        <v>3383</v>
      </c>
      <c r="B922" s="243" t="s">
        <v>3384</v>
      </c>
      <c r="C922" s="186" t="s">
        <v>3385</v>
      </c>
      <c r="D922" s="186" t="s">
        <v>3386</v>
      </c>
      <c r="E922" s="244" t="s">
        <v>726</v>
      </c>
      <c r="F922" s="188">
        <v>1</v>
      </c>
      <c r="G922" s="186"/>
      <c r="H922" s="189">
        <f t="shared" si="52"/>
        <v>0</v>
      </c>
      <c r="I922" s="205" t="s">
        <v>727</v>
      </c>
      <c r="J922" s="205" t="s">
        <v>728</v>
      </c>
      <c r="K922" s="205" t="s">
        <v>95</v>
      </c>
      <c r="L922" s="201"/>
      <c r="M922" s="201"/>
      <c r="N922" s="201"/>
      <c r="O922" s="201"/>
      <c r="P922" s="201"/>
      <c r="Q922" s="201"/>
      <c r="R922" s="201"/>
      <c r="S922" s="201"/>
      <c r="T922" s="201"/>
      <c r="U922" s="201"/>
      <c r="V922" s="201"/>
      <c r="W922" s="201"/>
      <c r="X922" s="201"/>
      <c r="Y922" s="201"/>
      <c r="Z922" s="201"/>
    </row>
    <row r="923" s="132" customFormat="1" ht="27" customHeight="1" outlineLevel="3" spans="1:26">
      <c r="A923" s="187" t="s">
        <v>3387</v>
      </c>
      <c r="B923" s="243" t="s">
        <v>3388</v>
      </c>
      <c r="C923" s="186" t="s">
        <v>3145</v>
      </c>
      <c r="D923" s="186" t="s">
        <v>3146</v>
      </c>
      <c r="E923" s="244" t="s">
        <v>336</v>
      </c>
      <c r="F923" s="188">
        <v>2.68</v>
      </c>
      <c r="G923" s="186"/>
      <c r="H923" s="189">
        <f t="shared" si="52"/>
        <v>0</v>
      </c>
      <c r="I923" s="266" t="s">
        <v>1094</v>
      </c>
      <c r="J923" s="266" t="s">
        <v>3147</v>
      </c>
      <c r="K923" s="205" t="s">
        <v>95</v>
      </c>
      <c r="L923" s="201"/>
      <c r="M923" s="201"/>
      <c r="N923" s="201"/>
      <c r="O923" s="201"/>
      <c r="P923" s="201"/>
      <c r="Q923" s="201"/>
      <c r="R923" s="201"/>
      <c r="S923" s="201"/>
      <c r="T923" s="201"/>
      <c r="U923" s="201"/>
      <c r="V923" s="201"/>
      <c r="W923" s="201"/>
      <c r="X923" s="201"/>
      <c r="Y923" s="201"/>
      <c r="Z923" s="201"/>
    </row>
    <row r="924" s="132" customFormat="1" ht="27" customHeight="1" outlineLevel="3" spans="1:26">
      <c r="A924" s="187" t="s">
        <v>3389</v>
      </c>
      <c r="B924" s="243" t="s">
        <v>3390</v>
      </c>
      <c r="C924" s="186" t="s">
        <v>3145</v>
      </c>
      <c r="D924" s="186" t="s">
        <v>3162</v>
      </c>
      <c r="E924" s="244" t="s">
        <v>336</v>
      </c>
      <c r="F924" s="188">
        <v>14.63</v>
      </c>
      <c r="G924" s="186"/>
      <c r="H924" s="189">
        <f t="shared" si="52"/>
        <v>0</v>
      </c>
      <c r="I924" s="266" t="s">
        <v>1094</v>
      </c>
      <c r="J924" s="266" t="s">
        <v>3147</v>
      </c>
      <c r="K924" s="205" t="s">
        <v>95</v>
      </c>
      <c r="L924" s="201"/>
      <c r="M924" s="201"/>
      <c r="N924" s="201"/>
      <c r="O924" s="201"/>
      <c r="P924" s="201"/>
      <c r="Q924" s="201"/>
      <c r="R924" s="201"/>
      <c r="S924" s="201"/>
      <c r="T924" s="201"/>
      <c r="U924" s="201"/>
      <c r="V924" s="201"/>
      <c r="W924" s="201"/>
      <c r="X924" s="201"/>
      <c r="Y924" s="201"/>
      <c r="Z924" s="201"/>
    </row>
    <row r="925" s="132" customFormat="1" ht="27" customHeight="1" outlineLevel="3" spans="1:26">
      <c r="A925" s="187" t="s">
        <v>3391</v>
      </c>
      <c r="B925" s="243" t="s">
        <v>3392</v>
      </c>
      <c r="C925" s="186" t="s">
        <v>3145</v>
      </c>
      <c r="D925" s="186" t="s">
        <v>3165</v>
      </c>
      <c r="E925" s="244" t="s">
        <v>336</v>
      </c>
      <c r="F925" s="188">
        <v>5.23</v>
      </c>
      <c r="G925" s="186"/>
      <c r="H925" s="189">
        <f t="shared" si="52"/>
        <v>0</v>
      </c>
      <c r="I925" s="266" t="s">
        <v>1094</v>
      </c>
      <c r="J925" s="266" t="s">
        <v>3147</v>
      </c>
      <c r="K925" s="205" t="s">
        <v>95</v>
      </c>
      <c r="L925" s="201"/>
      <c r="M925" s="201"/>
      <c r="N925" s="201"/>
      <c r="O925" s="201"/>
      <c r="P925" s="201"/>
      <c r="Q925" s="201"/>
      <c r="R925" s="201"/>
      <c r="S925" s="201"/>
      <c r="T925" s="201"/>
      <c r="U925" s="201"/>
      <c r="V925" s="201"/>
      <c r="W925" s="201"/>
      <c r="X925" s="201"/>
      <c r="Y925" s="201"/>
      <c r="Z925" s="201"/>
    </row>
    <row r="926" s="132" customFormat="1" ht="27" customHeight="1" outlineLevel="3" spans="1:26">
      <c r="A926" s="187" t="s">
        <v>3393</v>
      </c>
      <c r="B926" s="243" t="s">
        <v>3394</v>
      </c>
      <c r="C926" s="186" t="s">
        <v>3145</v>
      </c>
      <c r="D926" s="186" t="s">
        <v>3168</v>
      </c>
      <c r="E926" s="244" t="s">
        <v>336</v>
      </c>
      <c r="F926" s="188">
        <v>33.73</v>
      </c>
      <c r="G926" s="186"/>
      <c r="H926" s="189">
        <f t="shared" si="52"/>
        <v>0</v>
      </c>
      <c r="I926" s="266" t="s">
        <v>1094</v>
      </c>
      <c r="J926" s="266" t="s">
        <v>3147</v>
      </c>
      <c r="K926" s="205" t="s">
        <v>95</v>
      </c>
      <c r="L926" s="201"/>
      <c r="M926" s="201"/>
      <c r="N926" s="201"/>
      <c r="O926" s="201"/>
      <c r="P926" s="201"/>
      <c r="Q926" s="201"/>
      <c r="R926" s="201"/>
      <c r="S926" s="201"/>
      <c r="T926" s="201"/>
      <c r="U926" s="201"/>
      <c r="V926" s="201"/>
      <c r="W926" s="201"/>
      <c r="X926" s="201"/>
      <c r="Y926" s="201"/>
      <c r="Z926" s="201"/>
    </row>
    <row r="927" s="132" customFormat="1" ht="27" customHeight="1" outlineLevel="3" spans="1:26">
      <c r="A927" s="187" t="s">
        <v>3395</v>
      </c>
      <c r="B927" s="243" t="s">
        <v>3396</v>
      </c>
      <c r="C927" s="186" t="s">
        <v>3397</v>
      </c>
      <c r="D927" s="186" t="s">
        <v>3398</v>
      </c>
      <c r="E927" s="244" t="s">
        <v>726</v>
      </c>
      <c r="F927" s="188">
        <v>2</v>
      </c>
      <c r="G927" s="186"/>
      <c r="H927" s="189">
        <f t="shared" si="52"/>
        <v>0</v>
      </c>
      <c r="I927" s="266" t="s">
        <v>727</v>
      </c>
      <c r="J927" s="266" t="s">
        <v>3399</v>
      </c>
      <c r="K927" s="205" t="s">
        <v>95</v>
      </c>
      <c r="L927" s="201"/>
      <c r="M927" s="201"/>
      <c r="N927" s="201"/>
      <c r="O927" s="201"/>
      <c r="P927" s="201"/>
      <c r="Q927" s="201"/>
      <c r="R927" s="201"/>
      <c r="S927" s="201"/>
      <c r="T927" s="201"/>
      <c r="U927" s="201"/>
      <c r="V927" s="201"/>
      <c r="W927" s="201"/>
      <c r="X927" s="201"/>
      <c r="Y927" s="201"/>
      <c r="Z927" s="201"/>
    </row>
    <row r="928" s="132" customFormat="1" ht="27" customHeight="1" outlineLevel="3" spans="1:26">
      <c r="A928" s="187" t="s">
        <v>3400</v>
      </c>
      <c r="B928" s="243" t="s">
        <v>3401</v>
      </c>
      <c r="C928" s="186" t="s">
        <v>3402</v>
      </c>
      <c r="D928" s="186" t="s">
        <v>3403</v>
      </c>
      <c r="E928" s="244" t="s">
        <v>336</v>
      </c>
      <c r="F928" s="188">
        <v>2</v>
      </c>
      <c r="G928" s="186"/>
      <c r="H928" s="189">
        <f t="shared" si="52"/>
        <v>0</v>
      </c>
      <c r="I928" s="266" t="s">
        <v>1094</v>
      </c>
      <c r="J928" s="266" t="s">
        <v>3147</v>
      </c>
      <c r="K928" s="205" t="s">
        <v>95</v>
      </c>
      <c r="L928" s="201"/>
      <c r="M928" s="201"/>
      <c r="N928" s="201"/>
      <c r="O928" s="201"/>
      <c r="P928" s="201"/>
      <c r="Q928" s="201"/>
      <c r="R928" s="201"/>
      <c r="S928" s="201"/>
      <c r="T928" s="201"/>
      <c r="U928" s="201"/>
      <c r="V928" s="201"/>
      <c r="W928" s="201"/>
      <c r="X928" s="201"/>
      <c r="Y928" s="201"/>
      <c r="Z928" s="201"/>
    </row>
    <row r="929" s="132" customFormat="1" ht="27" customHeight="1" outlineLevel="3" spans="1:26">
      <c r="A929" s="187" t="s">
        <v>3404</v>
      </c>
      <c r="B929" s="243" t="s">
        <v>3405</v>
      </c>
      <c r="C929" s="186" t="s">
        <v>3406</v>
      </c>
      <c r="D929" s="186" t="s">
        <v>3407</v>
      </c>
      <c r="E929" s="244" t="s">
        <v>336</v>
      </c>
      <c r="F929" s="188">
        <v>2.09</v>
      </c>
      <c r="G929" s="186"/>
      <c r="H929" s="189">
        <f t="shared" si="52"/>
        <v>0</v>
      </c>
      <c r="I929" s="266" t="s">
        <v>1094</v>
      </c>
      <c r="J929" s="266" t="s">
        <v>3147</v>
      </c>
      <c r="K929" s="205" t="s">
        <v>95</v>
      </c>
      <c r="L929" s="201"/>
      <c r="M929" s="201"/>
      <c r="N929" s="201"/>
      <c r="O929" s="201"/>
      <c r="P929" s="201"/>
      <c r="Q929" s="201"/>
      <c r="R929" s="201"/>
      <c r="S929" s="201"/>
      <c r="T929" s="201"/>
      <c r="U929" s="201"/>
      <c r="V929" s="201"/>
      <c r="W929" s="201"/>
      <c r="X929" s="201"/>
      <c r="Y929" s="201"/>
      <c r="Z929" s="201"/>
    </row>
    <row r="930" s="132" customFormat="1" ht="27" customHeight="1" outlineLevel="3" spans="1:26">
      <c r="A930" s="187" t="s">
        <v>3408</v>
      </c>
      <c r="B930" s="243" t="s">
        <v>3409</v>
      </c>
      <c r="C930" s="186" t="s">
        <v>3139</v>
      </c>
      <c r="D930" s="186" t="s">
        <v>3140</v>
      </c>
      <c r="E930" s="244" t="s">
        <v>1115</v>
      </c>
      <c r="F930" s="188">
        <v>100</v>
      </c>
      <c r="G930" s="186"/>
      <c r="H930" s="189">
        <f t="shared" si="52"/>
        <v>0</v>
      </c>
      <c r="I930" s="266" t="s">
        <v>1116</v>
      </c>
      <c r="J930" s="266" t="s">
        <v>3171</v>
      </c>
      <c r="K930" s="205" t="s">
        <v>95</v>
      </c>
      <c r="L930" s="201"/>
      <c r="M930" s="201"/>
      <c r="N930" s="201"/>
      <c r="O930" s="201"/>
      <c r="P930" s="201"/>
      <c r="Q930" s="201"/>
      <c r="R930" s="201"/>
      <c r="S930" s="201"/>
      <c r="T930" s="201"/>
      <c r="U930" s="201"/>
      <c r="V930" s="201"/>
      <c r="W930" s="201"/>
      <c r="X930" s="201"/>
      <c r="Y930" s="201"/>
      <c r="Z930" s="201"/>
    </row>
    <row r="931" s="132" customFormat="1" ht="27" customHeight="1" outlineLevel="3" spans="1:26">
      <c r="A931" s="187" t="s">
        <v>3410</v>
      </c>
      <c r="B931" s="243" t="s">
        <v>3411</v>
      </c>
      <c r="C931" s="186" t="s">
        <v>3412</v>
      </c>
      <c r="D931" s="186" t="s">
        <v>3413</v>
      </c>
      <c r="E931" s="244" t="s">
        <v>354</v>
      </c>
      <c r="F931" s="188">
        <v>1</v>
      </c>
      <c r="G931" s="186"/>
      <c r="H931" s="189">
        <f t="shared" si="52"/>
        <v>0</v>
      </c>
      <c r="I931" s="266" t="s">
        <v>982</v>
      </c>
      <c r="J931" s="266" t="s">
        <v>3414</v>
      </c>
      <c r="K931" s="205" t="s">
        <v>95</v>
      </c>
      <c r="L931" s="201"/>
      <c r="M931" s="201"/>
      <c r="N931" s="201"/>
      <c r="O931" s="201"/>
      <c r="P931" s="201"/>
      <c r="Q931" s="201"/>
      <c r="R931" s="201"/>
      <c r="S931" s="201"/>
      <c r="T931" s="201"/>
      <c r="U931" s="201"/>
      <c r="V931" s="201"/>
      <c r="W931" s="201"/>
      <c r="X931" s="201"/>
      <c r="Y931" s="201"/>
      <c r="Z931" s="201"/>
    </row>
    <row r="932" s="132" customFormat="1" ht="27" customHeight="1" outlineLevel="3" spans="1:26">
      <c r="A932" s="187" t="s">
        <v>3415</v>
      </c>
      <c r="B932" s="243" t="s">
        <v>3416</v>
      </c>
      <c r="C932" s="186" t="s">
        <v>3417</v>
      </c>
      <c r="D932" s="186" t="s">
        <v>3418</v>
      </c>
      <c r="E932" s="244" t="s">
        <v>502</v>
      </c>
      <c r="F932" s="188">
        <v>1</v>
      </c>
      <c r="G932" s="186"/>
      <c r="H932" s="189">
        <f t="shared" si="52"/>
        <v>0</v>
      </c>
      <c r="I932" s="266" t="s">
        <v>1055</v>
      </c>
      <c r="J932" s="266" t="s">
        <v>3419</v>
      </c>
      <c r="K932" s="205" t="s">
        <v>95</v>
      </c>
      <c r="L932" s="201"/>
      <c r="M932" s="201"/>
      <c r="N932" s="201"/>
      <c r="O932" s="201"/>
      <c r="P932" s="201"/>
      <c r="Q932" s="201"/>
      <c r="R932" s="201"/>
      <c r="S932" s="201"/>
      <c r="T932" s="201"/>
      <c r="U932" s="201"/>
      <c r="V932" s="201"/>
      <c r="W932" s="201"/>
      <c r="X932" s="201"/>
      <c r="Y932" s="201"/>
      <c r="Z932" s="201"/>
    </row>
    <row r="933" s="132" customFormat="1" ht="27" customHeight="1" outlineLevel="3" spans="1:26">
      <c r="A933" s="187" t="s">
        <v>3420</v>
      </c>
      <c r="B933" s="243" t="s">
        <v>3421</v>
      </c>
      <c r="C933" s="186" t="s">
        <v>3183</v>
      </c>
      <c r="D933" s="186" t="s">
        <v>3184</v>
      </c>
      <c r="E933" s="244" t="s">
        <v>502</v>
      </c>
      <c r="F933" s="188">
        <v>5</v>
      </c>
      <c r="G933" s="186"/>
      <c r="H933" s="189">
        <f t="shared" si="52"/>
        <v>0</v>
      </c>
      <c r="I933" s="266" t="s">
        <v>1055</v>
      </c>
      <c r="J933" s="266" t="s">
        <v>3419</v>
      </c>
      <c r="K933" s="205" t="s">
        <v>95</v>
      </c>
      <c r="L933" s="201"/>
      <c r="M933" s="201"/>
      <c r="N933" s="201"/>
      <c r="O933" s="201"/>
      <c r="P933" s="201"/>
      <c r="Q933" s="201"/>
      <c r="R933" s="201"/>
      <c r="S933" s="201"/>
      <c r="T933" s="201"/>
      <c r="U933" s="201"/>
      <c r="V933" s="201"/>
      <c r="W933" s="201"/>
      <c r="X933" s="201"/>
      <c r="Y933" s="201"/>
      <c r="Z933" s="201"/>
    </row>
    <row r="934" s="132" customFormat="1" ht="27" customHeight="1" outlineLevel="3" spans="1:26">
      <c r="A934" s="187" t="s">
        <v>3422</v>
      </c>
      <c r="B934" s="243" t="s">
        <v>3423</v>
      </c>
      <c r="C934" s="186" t="s">
        <v>3179</v>
      </c>
      <c r="D934" s="186" t="s">
        <v>3180</v>
      </c>
      <c r="E934" s="244" t="s">
        <v>502</v>
      </c>
      <c r="F934" s="188">
        <v>6</v>
      </c>
      <c r="G934" s="186"/>
      <c r="H934" s="189">
        <f t="shared" si="52"/>
        <v>0</v>
      </c>
      <c r="I934" s="204" t="s">
        <v>1055</v>
      </c>
      <c r="J934" s="266" t="s">
        <v>3176</v>
      </c>
      <c r="K934" s="205" t="s">
        <v>95</v>
      </c>
      <c r="L934" s="201"/>
      <c r="M934" s="201"/>
      <c r="N934" s="201"/>
      <c r="O934" s="201"/>
      <c r="P934" s="201"/>
      <c r="Q934" s="201"/>
      <c r="R934" s="201"/>
      <c r="S934" s="201"/>
      <c r="T934" s="201"/>
      <c r="U934" s="201"/>
      <c r="V934" s="201"/>
      <c r="W934" s="201"/>
      <c r="X934" s="201"/>
      <c r="Y934" s="201"/>
      <c r="Z934" s="201"/>
    </row>
    <row r="935" s="132" customFormat="1" ht="27" customHeight="1" outlineLevel="3" spans="1:26">
      <c r="A935" s="187" t="s">
        <v>3424</v>
      </c>
      <c r="B935" s="243" t="s">
        <v>3425</v>
      </c>
      <c r="C935" s="186" t="s">
        <v>3174</v>
      </c>
      <c r="D935" s="186" t="s">
        <v>3175</v>
      </c>
      <c r="E935" s="244" t="s">
        <v>502</v>
      </c>
      <c r="F935" s="188">
        <v>6</v>
      </c>
      <c r="G935" s="186"/>
      <c r="H935" s="189">
        <f t="shared" si="52"/>
        <v>0</v>
      </c>
      <c r="I935" s="204" t="s">
        <v>1055</v>
      </c>
      <c r="J935" s="266" t="s">
        <v>3176</v>
      </c>
      <c r="K935" s="205" t="s">
        <v>95</v>
      </c>
      <c r="L935" s="201"/>
      <c r="M935" s="201"/>
      <c r="N935" s="201"/>
      <c r="O935" s="201"/>
      <c r="P935" s="201"/>
      <c r="Q935" s="201"/>
      <c r="R935" s="201"/>
      <c r="S935" s="201"/>
      <c r="T935" s="201"/>
      <c r="U935" s="201"/>
      <c r="V935" s="201"/>
      <c r="W935" s="201"/>
      <c r="X935" s="201"/>
      <c r="Y935" s="201"/>
      <c r="Z935" s="201"/>
    </row>
    <row r="936" s="132" customFormat="1" ht="27" customHeight="1" outlineLevel="3" spans="1:26">
      <c r="A936" s="187" t="s">
        <v>3426</v>
      </c>
      <c r="B936" s="243" t="s">
        <v>3427</v>
      </c>
      <c r="C936" s="186" t="s">
        <v>3428</v>
      </c>
      <c r="D936" s="186" t="s">
        <v>3429</v>
      </c>
      <c r="E936" s="244" t="s">
        <v>502</v>
      </c>
      <c r="F936" s="188">
        <v>1</v>
      </c>
      <c r="G936" s="186"/>
      <c r="H936" s="189">
        <f t="shared" si="52"/>
        <v>0</v>
      </c>
      <c r="I936" s="266" t="s">
        <v>1055</v>
      </c>
      <c r="J936" s="266" t="s">
        <v>3176</v>
      </c>
      <c r="K936" s="205" t="s">
        <v>95</v>
      </c>
      <c r="L936" s="201"/>
      <c r="M936" s="201"/>
      <c r="N936" s="201"/>
      <c r="O936" s="201"/>
      <c r="P936" s="201"/>
      <c r="Q936" s="201"/>
      <c r="R936" s="201"/>
      <c r="S936" s="201"/>
      <c r="T936" s="201"/>
      <c r="U936" s="201"/>
      <c r="V936" s="201"/>
      <c r="W936" s="201"/>
      <c r="X936" s="201"/>
      <c r="Y936" s="201"/>
      <c r="Z936" s="201"/>
    </row>
    <row r="937" s="132" customFormat="1" ht="27" customHeight="1" outlineLevel="3" spans="1:26">
      <c r="A937" s="187" t="s">
        <v>3430</v>
      </c>
      <c r="B937" s="243" t="s">
        <v>3431</v>
      </c>
      <c r="C937" s="186" t="s">
        <v>3432</v>
      </c>
      <c r="D937" s="186" t="s">
        <v>3433</v>
      </c>
      <c r="E937" s="244" t="s">
        <v>502</v>
      </c>
      <c r="F937" s="188">
        <v>3</v>
      </c>
      <c r="G937" s="186"/>
      <c r="H937" s="189">
        <f t="shared" si="52"/>
        <v>0</v>
      </c>
      <c r="I937" s="266" t="s">
        <v>1055</v>
      </c>
      <c r="J937" s="266" t="s">
        <v>3176</v>
      </c>
      <c r="K937" s="205" t="s">
        <v>95</v>
      </c>
      <c r="L937" s="201"/>
      <c r="M937" s="201"/>
      <c r="N937" s="201"/>
      <c r="O937" s="201"/>
      <c r="P937" s="201"/>
      <c r="Q937" s="201"/>
      <c r="R937" s="201"/>
      <c r="S937" s="201"/>
      <c r="T937" s="201"/>
      <c r="U937" s="201"/>
      <c r="V937" s="201"/>
      <c r="W937" s="201"/>
      <c r="X937" s="201"/>
      <c r="Y937" s="201"/>
      <c r="Z937" s="201"/>
    </row>
    <row r="938" s="132" customFormat="1" ht="27" customHeight="1" outlineLevel="3" spans="1:26">
      <c r="A938" s="187" t="s">
        <v>3434</v>
      </c>
      <c r="B938" s="243" t="s">
        <v>3435</v>
      </c>
      <c r="C938" s="186" t="s">
        <v>3436</v>
      </c>
      <c r="D938" s="186" t="s">
        <v>3437</v>
      </c>
      <c r="E938" s="244" t="s">
        <v>502</v>
      </c>
      <c r="F938" s="188">
        <v>1</v>
      </c>
      <c r="G938" s="186"/>
      <c r="H938" s="189">
        <f t="shared" si="52"/>
        <v>0</v>
      </c>
      <c r="I938" s="266" t="s">
        <v>1055</v>
      </c>
      <c r="J938" s="266" t="s">
        <v>3176</v>
      </c>
      <c r="K938" s="205" t="s">
        <v>95</v>
      </c>
      <c r="L938" s="201"/>
      <c r="M938" s="201"/>
      <c r="N938" s="201"/>
      <c r="O938" s="201"/>
      <c r="P938" s="201"/>
      <c r="Q938" s="201"/>
      <c r="R938" s="201"/>
      <c r="S938" s="201"/>
      <c r="T938" s="201"/>
      <c r="U938" s="201"/>
      <c r="V938" s="201"/>
      <c r="W938" s="201"/>
      <c r="X938" s="201"/>
      <c r="Y938" s="201"/>
      <c r="Z938" s="201"/>
    </row>
    <row r="939" s="132" customFormat="1" ht="27" customHeight="1" outlineLevel="3" spans="1:26">
      <c r="A939" s="187" t="s">
        <v>3438</v>
      </c>
      <c r="B939" s="243" t="s">
        <v>3439</v>
      </c>
      <c r="C939" s="186" t="s">
        <v>3440</v>
      </c>
      <c r="D939" s="186" t="s">
        <v>3441</v>
      </c>
      <c r="E939" s="244" t="s">
        <v>502</v>
      </c>
      <c r="F939" s="188">
        <v>1</v>
      </c>
      <c r="G939" s="186"/>
      <c r="H939" s="189">
        <f t="shared" si="52"/>
        <v>0</v>
      </c>
      <c r="I939" s="266" t="s">
        <v>1055</v>
      </c>
      <c r="J939" s="266" t="s">
        <v>3176</v>
      </c>
      <c r="K939" s="205" t="s">
        <v>95</v>
      </c>
      <c r="L939" s="201"/>
      <c r="M939" s="201"/>
      <c r="N939" s="201"/>
      <c r="O939" s="201"/>
      <c r="P939" s="201"/>
      <c r="Q939" s="201"/>
      <c r="R939" s="201"/>
      <c r="S939" s="201"/>
      <c r="T939" s="201"/>
      <c r="U939" s="201"/>
      <c r="V939" s="201"/>
      <c r="W939" s="201"/>
      <c r="X939" s="201"/>
      <c r="Y939" s="201"/>
      <c r="Z939" s="201"/>
    </row>
    <row r="940" s="132" customFormat="1" ht="27" customHeight="1" outlineLevel="3" spans="1:26">
      <c r="A940" s="187" t="s">
        <v>3442</v>
      </c>
      <c r="B940" s="243" t="s">
        <v>3443</v>
      </c>
      <c r="C940" s="186" t="s">
        <v>3219</v>
      </c>
      <c r="D940" s="186" t="s">
        <v>3223</v>
      </c>
      <c r="E940" s="244" t="s">
        <v>502</v>
      </c>
      <c r="F940" s="188">
        <v>1</v>
      </c>
      <c r="G940" s="186"/>
      <c r="H940" s="189">
        <f t="shared" si="52"/>
        <v>0</v>
      </c>
      <c r="I940" s="266" t="s">
        <v>1055</v>
      </c>
      <c r="J940" s="266" t="s">
        <v>3176</v>
      </c>
      <c r="K940" s="205" t="s">
        <v>95</v>
      </c>
      <c r="L940" s="201"/>
      <c r="M940" s="201"/>
      <c r="N940" s="201"/>
      <c r="O940" s="201"/>
      <c r="P940" s="201"/>
      <c r="Q940" s="201"/>
      <c r="R940" s="201"/>
      <c r="S940" s="201"/>
      <c r="T940" s="201"/>
      <c r="U940" s="201"/>
      <c r="V940" s="201"/>
      <c r="W940" s="201"/>
      <c r="X940" s="201"/>
      <c r="Y940" s="201"/>
      <c r="Z940" s="201"/>
    </row>
    <row r="941" s="132" customFormat="1" ht="27" customHeight="1" outlineLevel="3" spans="1:26">
      <c r="A941" s="187" t="s">
        <v>3444</v>
      </c>
      <c r="B941" s="243" t="s">
        <v>3445</v>
      </c>
      <c r="C941" s="186" t="s">
        <v>3219</v>
      </c>
      <c r="D941" s="186" t="s">
        <v>3229</v>
      </c>
      <c r="E941" s="244" t="s">
        <v>502</v>
      </c>
      <c r="F941" s="188">
        <v>1</v>
      </c>
      <c r="G941" s="186"/>
      <c r="H941" s="189">
        <f t="shared" si="52"/>
        <v>0</v>
      </c>
      <c r="I941" s="266" t="s">
        <v>1055</v>
      </c>
      <c r="J941" s="266" t="s">
        <v>3176</v>
      </c>
      <c r="K941" s="205" t="s">
        <v>95</v>
      </c>
      <c r="L941" s="201"/>
      <c r="M941" s="201"/>
      <c r="N941" s="201"/>
      <c r="O941" s="201"/>
      <c r="P941" s="201"/>
      <c r="Q941" s="201"/>
      <c r="R941" s="201"/>
      <c r="S941" s="201"/>
      <c r="T941" s="201"/>
      <c r="U941" s="201"/>
      <c r="V941" s="201"/>
      <c r="W941" s="201"/>
      <c r="X941" s="201"/>
      <c r="Y941" s="201"/>
      <c r="Z941" s="201"/>
    </row>
    <row r="942" s="132" customFormat="1" ht="27" customHeight="1" outlineLevel="3" spans="1:26">
      <c r="A942" s="187" t="s">
        <v>3446</v>
      </c>
      <c r="B942" s="243" t="s">
        <v>3447</v>
      </c>
      <c r="C942" s="186" t="s">
        <v>3448</v>
      </c>
      <c r="D942" s="186" t="s">
        <v>3449</v>
      </c>
      <c r="E942" s="244" t="s">
        <v>1675</v>
      </c>
      <c r="F942" s="188">
        <v>2</v>
      </c>
      <c r="G942" s="186"/>
      <c r="H942" s="189">
        <f t="shared" si="52"/>
        <v>0</v>
      </c>
      <c r="I942" s="266" t="s">
        <v>1676</v>
      </c>
      <c r="J942" s="266" t="s">
        <v>3176</v>
      </c>
      <c r="K942" s="205" t="s">
        <v>95</v>
      </c>
      <c r="L942" s="201"/>
      <c r="M942" s="201"/>
      <c r="N942" s="201"/>
      <c r="O942" s="201"/>
      <c r="P942" s="201"/>
      <c r="Q942" s="201"/>
      <c r="R942" s="201"/>
      <c r="S942" s="201"/>
      <c r="T942" s="201"/>
      <c r="U942" s="201"/>
      <c r="V942" s="201"/>
      <c r="W942" s="201"/>
      <c r="X942" s="201"/>
      <c r="Y942" s="201"/>
      <c r="Z942" s="201"/>
    </row>
    <row r="943" s="132" customFormat="1" ht="27" customHeight="1" outlineLevel="3" spans="1:26">
      <c r="A943" s="187" t="s">
        <v>3450</v>
      </c>
      <c r="B943" s="243" t="s">
        <v>3451</v>
      </c>
      <c r="C943" s="186" t="s">
        <v>3452</v>
      </c>
      <c r="D943" s="186" t="s">
        <v>3453</v>
      </c>
      <c r="E943" s="244" t="s">
        <v>502</v>
      </c>
      <c r="F943" s="188">
        <v>3</v>
      </c>
      <c r="G943" s="186"/>
      <c r="H943" s="189">
        <f t="shared" si="52"/>
        <v>0</v>
      </c>
      <c r="I943" s="204" t="s">
        <v>1055</v>
      </c>
      <c r="J943" s="266" t="s">
        <v>3176</v>
      </c>
      <c r="K943" s="205" t="s">
        <v>95</v>
      </c>
      <c r="L943" s="201"/>
      <c r="M943" s="201"/>
      <c r="N943" s="201"/>
      <c r="O943" s="201"/>
      <c r="P943" s="201"/>
      <c r="Q943" s="201"/>
      <c r="R943" s="201"/>
      <c r="S943" s="201"/>
      <c r="T943" s="201"/>
      <c r="U943" s="201"/>
      <c r="V943" s="201"/>
      <c r="W943" s="201"/>
      <c r="X943" s="201"/>
      <c r="Y943" s="201"/>
      <c r="Z943" s="201"/>
    </row>
    <row r="944" s="132" customFormat="1" ht="27" customHeight="1" outlineLevel="3" spans="1:26">
      <c r="A944" s="187" t="s">
        <v>3454</v>
      </c>
      <c r="B944" s="243" t="s">
        <v>3455</v>
      </c>
      <c r="C944" s="186" t="s">
        <v>3456</v>
      </c>
      <c r="D944" s="186" t="s">
        <v>3208</v>
      </c>
      <c r="E944" s="244" t="s">
        <v>502</v>
      </c>
      <c r="F944" s="188">
        <v>6</v>
      </c>
      <c r="G944" s="186"/>
      <c r="H944" s="189">
        <f t="shared" si="52"/>
        <v>0</v>
      </c>
      <c r="I944" s="266" t="s">
        <v>1055</v>
      </c>
      <c r="J944" s="266" t="s">
        <v>3176</v>
      </c>
      <c r="K944" s="205" t="s">
        <v>95</v>
      </c>
      <c r="L944" s="201"/>
      <c r="M944" s="201"/>
      <c r="N944" s="201"/>
      <c r="O944" s="201"/>
      <c r="P944" s="201"/>
      <c r="Q944" s="201"/>
      <c r="R944" s="201"/>
      <c r="S944" s="201"/>
      <c r="T944" s="201"/>
      <c r="U944" s="201"/>
      <c r="V944" s="201"/>
      <c r="W944" s="201"/>
      <c r="X944" s="201"/>
      <c r="Y944" s="201"/>
      <c r="Z944" s="201"/>
    </row>
    <row r="945" s="132" customFormat="1" ht="27" customHeight="1" outlineLevel="3" spans="1:26">
      <c r="A945" s="187" t="s">
        <v>3457</v>
      </c>
      <c r="B945" s="243" t="s">
        <v>3458</v>
      </c>
      <c r="C945" s="186" t="s">
        <v>3456</v>
      </c>
      <c r="D945" s="186" t="s">
        <v>3212</v>
      </c>
      <c r="E945" s="244" t="s">
        <v>502</v>
      </c>
      <c r="F945" s="188">
        <v>2</v>
      </c>
      <c r="G945" s="186"/>
      <c r="H945" s="189">
        <f t="shared" si="52"/>
        <v>0</v>
      </c>
      <c r="I945" s="266" t="s">
        <v>1055</v>
      </c>
      <c r="J945" s="266" t="s">
        <v>3176</v>
      </c>
      <c r="K945" s="205" t="s">
        <v>95</v>
      </c>
      <c r="L945" s="201"/>
      <c r="M945" s="201"/>
      <c r="N945" s="201"/>
      <c r="O945" s="201"/>
      <c r="P945" s="201"/>
      <c r="Q945" s="201"/>
      <c r="R945" s="201"/>
      <c r="S945" s="201"/>
      <c r="T945" s="201"/>
      <c r="U945" s="201"/>
      <c r="V945" s="201"/>
      <c r="W945" s="201"/>
      <c r="X945" s="201"/>
      <c r="Y945" s="201"/>
      <c r="Z945" s="201"/>
    </row>
    <row r="946" s="132" customFormat="1" ht="27" customHeight="1" outlineLevel="3" spans="1:26">
      <c r="A946" s="187" t="s">
        <v>3459</v>
      </c>
      <c r="B946" s="243" t="s">
        <v>3460</v>
      </c>
      <c r="C946" s="186" t="s">
        <v>3461</v>
      </c>
      <c r="D946" s="186" t="s">
        <v>3462</v>
      </c>
      <c r="E946" s="244" t="s">
        <v>502</v>
      </c>
      <c r="F946" s="188">
        <v>3</v>
      </c>
      <c r="G946" s="186"/>
      <c r="H946" s="189">
        <f t="shared" si="52"/>
        <v>0</v>
      </c>
      <c r="I946" s="266" t="s">
        <v>1055</v>
      </c>
      <c r="J946" s="266" t="s">
        <v>3176</v>
      </c>
      <c r="K946" s="205" t="s">
        <v>95</v>
      </c>
      <c r="L946" s="201"/>
      <c r="M946" s="201"/>
      <c r="N946" s="201"/>
      <c r="O946" s="201"/>
      <c r="P946" s="201"/>
      <c r="Q946" s="201"/>
      <c r="R946" s="201"/>
      <c r="S946" s="201"/>
      <c r="T946" s="201"/>
      <c r="U946" s="201"/>
      <c r="V946" s="201"/>
      <c r="W946" s="201"/>
      <c r="X946" s="201"/>
      <c r="Y946" s="201"/>
      <c r="Z946" s="201"/>
    </row>
    <row r="947" s="132" customFormat="1" ht="27" customHeight="1" outlineLevel="3" spans="1:26">
      <c r="A947" s="187" t="s">
        <v>3463</v>
      </c>
      <c r="B947" s="243" t="s">
        <v>3464</v>
      </c>
      <c r="C947" s="186" t="s">
        <v>3461</v>
      </c>
      <c r="D947" s="186" t="s">
        <v>3465</v>
      </c>
      <c r="E947" s="244" t="s">
        <v>502</v>
      </c>
      <c r="F947" s="188">
        <v>3</v>
      </c>
      <c r="G947" s="186"/>
      <c r="H947" s="189">
        <f t="shared" si="52"/>
        <v>0</v>
      </c>
      <c r="I947" s="266" t="s">
        <v>1055</v>
      </c>
      <c r="J947" s="266" t="s">
        <v>3176</v>
      </c>
      <c r="K947" s="205" t="s">
        <v>95</v>
      </c>
      <c r="L947" s="201"/>
      <c r="M947" s="201"/>
      <c r="N947" s="201"/>
      <c r="O947" s="201"/>
      <c r="P947" s="201"/>
      <c r="Q947" s="201"/>
      <c r="R947" s="201"/>
      <c r="S947" s="201"/>
      <c r="T947" s="201"/>
      <c r="U947" s="201"/>
      <c r="V947" s="201"/>
      <c r="W947" s="201"/>
      <c r="X947" s="201"/>
      <c r="Y947" s="201"/>
      <c r="Z947" s="201"/>
    </row>
    <row r="948" s="132" customFormat="1" ht="27" customHeight="1" outlineLevel="3" spans="1:26">
      <c r="A948" s="187" t="s">
        <v>3466</v>
      </c>
      <c r="B948" s="243" t="s">
        <v>3467</v>
      </c>
      <c r="C948" s="186" t="s">
        <v>3461</v>
      </c>
      <c r="D948" s="186" t="s">
        <v>3468</v>
      </c>
      <c r="E948" s="244" t="s">
        <v>502</v>
      </c>
      <c r="F948" s="188">
        <v>1</v>
      </c>
      <c r="G948" s="186"/>
      <c r="H948" s="189">
        <f t="shared" si="52"/>
        <v>0</v>
      </c>
      <c r="I948" s="266" t="s">
        <v>1055</v>
      </c>
      <c r="J948" s="266" t="s">
        <v>3176</v>
      </c>
      <c r="K948" s="205" t="s">
        <v>95</v>
      </c>
      <c r="L948" s="201"/>
      <c r="M948" s="201"/>
      <c r="N948" s="201"/>
      <c r="O948" s="201"/>
      <c r="P948" s="201"/>
      <c r="Q948" s="201"/>
      <c r="R948" s="201"/>
      <c r="S948" s="201"/>
      <c r="T948" s="201"/>
      <c r="U948" s="201"/>
      <c r="V948" s="201"/>
      <c r="W948" s="201"/>
      <c r="X948" s="201"/>
      <c r="Y948" s="201"/>
      <c r="Z948" s="201"/>
    </row>
    <row r="949" s="132" customFormat="1" ht="27" customHeight="1" outlineLevel="3" spans="1:26">
      <c r="A949" s="187" t="s">
        <v>3469</v>
      </c>
      <c r="B949" s="243" t="s">
        <v>3470</v>
      </c>
      <c r="C949" s="186" t="s">
        <v>3461</v>
      </c>
      <c r="D949" s="186" t="s">
        <v>3471</v>
      </c>
      <c r="E949" s="244" t="s">
        <v>502</v>
      </c>
      <c r="F949" s="188">
        <v>1</v>
      </c>
      <c r="G949" s="186"/>
      <c r="H949" s="189">
        <f t="shared" si="52"/>
        <v>0</v>
      </c>
      <c r="I949" s="266" t="s">
        <v>1055</v>
      </c>
      <c r="J949" s="266" t="s">
        <v>3176</v>
      </c>
      <c r="K949" s="205" t="s">
        <v>95</v>
      </c>
      <c r="L949" s="201"/>
      <c r="M949" s="201"/>
      <c r="N949" s="201"/>
      <c r="O949" s="201"/>
      <c r="P949" s="201"/>
      <c r="Q949" s="201"/>
      <c r="R949" s="201"/>
      <c r="S949" s="201"/>
      <c r="T949" s="201"/>
      <c r="U949" s="201"/>
      <c r="V949" s="201"/>
      <c r="W949" s="201"/>
      <c r="X949" s="201"/>
      <c r="Y949" s="201"/>
      <c r="Z949" s="201"/>
    </row>
    <row r="950" s="132" customFormat="1" ht="27" customHeight="1" outlineLevel="3" spans="1:26">
      <c r="A950" s="187" t="s">
        <v>3472</v>
      </c>
      <c r="B950" s="243" t="s">
        <v>3473</v>
      </c>
      <c r="C950" s="186" t="s">
        <v>3474</v>
      </c>
      <c r="D950" s="186" t="s">
        <v>3475</v>
      </c>
      <c r="E950" s="244" t="s">
        <v>502</v>
      </c>
      <c r="F950" s="188">
        <v>5</v>
      </c>
      <c r="G950" s="186"/>
      <c r="H950" s="189">
        <f t="shared" si="52"/>
        <v>0</v>
      </c>
      <c r="I950" s="266" t="s">
        <v>1055</v>
      </c>
      <c r="J950" s="266" t="s">
        <v>3176</v>
      </c>
      <c r="K950" s="205" t="s">
        <v>95</v>
      </c>
      <c r="L950" s="201"/>
      <c r="M950" s="201"/>
      <c r="N950" s="201"/>
      <c r="O950" s="201"/>
      <c r="P950" s="201"/>
      <c r="Q950" s="201"/>
      <c r="R950" s="201"/>
      <c r="S950" s="201"/>
      <c r="T950" s="201"/>
      <c r="U950" s="201"/>
      <c r="V950" s="201"/>
      <c r="W950" s="201"/>
      <c r="X950" s="201"/>
      <c r="Y950" s="201"/>
      <c r="Z950" s="201"/>
    </row>
    <row r="951" s="133" customFormat="1" ht="27" customHeight="1" outlineLevel="2" spans="1:26">
      <c r="A951" s="226" t="s">
        <v>3476</v>
      </c>
      <c r="B951" s="254"/>
      <c r="C951" s="275" t="s">
        <v>3477</v>
      </c>
      <c r="D951" s="239"/>
      <c r="E951" s="239"/>
      <c r="F951" s="240"/>
      <c r="G951" s="241"/>
      <c r="H951" s="276">
        <f>SUM(H952:H968)</f>
        <v>0</v>
      </c>
      <c r="I951" s="200"/>
      <c r="J951" s="200"/>
      <c r="K951" s="163"/>
      <c r="L951" s="202"/>
      <c r="M951" s="202"/>
      <c r="N951" s="202"/>
      <c r="O951" s="264"/>
      <c r="P951" s="264"/>
      <c r="Q951" s="264"/>
      <c r="R951" s="264"/>
      <c r="S951" s="264"/>
      <c r="T951" s="264"/>
      <c r="U951" s="264"/>
      <c r="V951" s="264"/>
      <c r="W951" s="264"/>
      <c r="X951" s="264"/>
      <c r="Y951" s="264"/>
      <c r="Z951" s="264"/>
    </row>
    <row r="952" s="132" customFormat="1" ht="27" customHeight="1" outlineLevel="3" spans="1:26">
      <c r="A952" s="187" t="s">
        <v>3478</v>
      </c>
      <c r="B952" s="243" t="s">
        <v>3479</v>
      </c>
      <c r="C952" s="186" t="s">
        <v>3477</v>
      </c>
      <c r="D952" s="186" t="s">
        <v>3480</v>
      </c>
      <c r="E952" s="244" t="s">
        <v>354</v>
      </c>
      <c r="F952" s="188">
        <v>2</v>
      </c>
      <c r="G952" s="186"/>
      <c r="H952" s="189">
        <f t="shared" ref="H952:H968" si="53">ROUND(F952*G952,0)</f>
        <v>0</v>
      </c>
      <c r="I952" s="266" t="s">
        <v>982</v>
      </c>
      <c r="J952" s="266" t="s">
        <v>3481</v>
      </c>
      <c r="K952" s="205" t="s">
        <v>95</v>
      </c>
      <c r="L952" s="201"/>
      <c r="M952" s="201"/>
      <c r="N952" s="201"/>
      <c r="O952" s="201"/>
      <c r="P952" s="201"/>
      <c r="Q952" s="201"/>
      <c r="R952" s="201"/>
      <c r="S952" s="201"/>
      <c r="T952" s="201"/>
      <c r="U952" s="201"/>
      <c r="V952" s="201"/>
      <c r="W952" s="201"/>
      <c r="X952" s="201"/>
      <c r="Y952" s="201"/>
      <c r="Z952" s="201"/>
    </row>
    <row r="953" s="132" customFormat="1" ht="27" customHeight="1" outlineLevel="3" spans="1:26">
      <c r="A953" s="187" t="s">
        <v>3482</v>
      </c>
      <c r="B953" s="243" t="s">
        <v>3483</v>
      </c>
      <c r="C953" s="186" t="s">
        <v>3477</v>
      </c>
      <c r="D953" s="186" t="s">
        <v>3484</v>
      </c>
      <c r="E953" s="244" t="s">
        <v>354</v>
      </c>
      <c r="F953" s="188">
        <v>2</v>
      </c>
      <c r="G953" s="186"/>
      <c r="H953" s="189">
        <f t="shared" si="53"/>
        <v>0</v>
      </c>
      <c r="I953" s="266" t="s">
        <v>982</v>
      </c>
      <c r="J953" s="266" t="s">
        <v>3481</v>
      </c>
      <c r="K953" s="205" t="s">
        <v>95</v>
      </c>
      <c r="L953" s="201"/>
      <c r="M953" s="201"/>
      <c r="N953" s="201"/>
      <c r="O953" s="201"/>
      <c r="P953" s="201"/>
      <c r="Q953" s="201"/>
      <c r="R953" s="201"/>
      <c r="S953" s="201"/>
      <c r="T953" s="201"/>
      <c r="U953" s="201"/>
      <c r="V953" s="201"/>
      <c r="W953" s="201"/>
      <c r="X953" s="201"/>
      <c r="Y953" s="201"/>
      <c r="Z953" s="201"/>
    </row>
    <row r="954" s="132" customFormat="1" ht="27" customHeight="1" outlineLevel="3" spans="1:26">
      <c r="A954" s="187" t="s">
        <v>3485</v>
      </c>
      <c r="B954" s="243" t="s">
        <v>3486</v>
      </c>
      <c r="C954" s="186" t="s">
        <v>3477</v>
      </c>
      <c r="D954" s="186" t="s">
        <v>3487</v>
      </c>
      <c r="E954" s="244" t="s">
        <v>354</v>
      </c>
      <c r="F954" s="188">
        <v>2</v>
      </c>
      <c r="G954" s="186"/>
      <c r="H954" s="189">
        <f t="shared" si="53"/>
        <v>0</v>
      </c>
      <c r="I954" s="266" t="s">
        <v>982</v>
      </c>
      <c r="J954" s="266" t="s">
        <v>3481</v>
      </c>
      <c r="K954" s="205" t="s">
        <v>95</v>
      </c>
      <c r="L954" s="201"/>
      <c r="M954" s="201"/>
      <c r="N954" s="201"/>
      <c r="O954" s="201"/>
      <c r="P954" s="201"/>
      <c r="Q954" s="201"/>
      <c r="R954" s="201"/>
      <c r="S954" s="201"/>
      <c r="T954" s="201"/>
      <c r="U954" s="201"/>
      <c r="V954" s="201"/>
      <c r="W954" s="201"/>
      <c r="X954" s="201"/>
      <c r="Y954" s="201"/>
      <c r="Z954" s="201"/>
    </row>
    <row r="955" s="132" customFormat="1" ht="27" customHeight="1" outlineLevel="3" spans="1:26">
      <c r="A955" s="187" t="s">
        <v>3488</v>
      </c>
      <c r="B955" s="243" t="s">
        <v>3489</v>
      </c>
      <c r="C955" s="186" t="s">
        <v>3477</v>
      </c>
      <c r="D955" s="186" t="s">
        <v>3490</v>
      </c>
      <c r="E955" s="244" t="s">
        <v>354</v>
      </c>
      <c r="F955" s="188">
        <v>6</v>
      </c>
      <c r="G955" s="186"/>
      <c r="H955" s="189">
        <f t="shared" si="53"/>
        <v>0</v>
      </c>
      <c r="I955" s="266" t="s">
        <v>982</v>
      </c>
      <c r="J955" s="266" t="s">
        <v>3481</v>
      </c>
      <c r="K955" s="205" t="s">
        <v>95</v>
      </c>
      <c r="L955" s="201"/>
      <c r="M955" s="201"/>
      <c r="N955" s="201"/>
      <c r="O955" s="201"/>
      <c r="P955" s="201"/>
      <c r="Q955" s="201"/>
      <c r="R955" s="201"/>
      <c r="S955" s="201"/>
      <c r="T955" s="201"/>
      <c r="U955" s="201"/>
      <c r="V955" s="201"/>
      <c r="W955" s="201"/>
      <c r="X955" s="201"/>
      <c r="Y955" s="201"/>
      <c r="Z955" s="201"/>
    </row>
    <row r="956" s="132" customFormat="1" ht="27" customHeight="1" outlineLevel="3" spans="1:26">
      <c r="A956" s="187" t="s">
        <v>3491</v>
      </c>
      <c r="B956" s="243" t="s">
        <v>3492</v>
      </c>
      <c r="C956" s="186" t="s">
        <v>3477</v>
      </c>
      <c r="D956" s="186" t="s">
        <v>3493</v>
      </c>
      <c r="E956" s="244" t="s">
        <v>726</v>
      </c>
      <c r="F956" s="188">
        <v>8</v>
      </c>
      <c r="G956" s="186"/>
      <c r="H956" s="189">
        <f t="shared" si="53"/>
        <v>0</v>
      </c>
      <c r="I956" s="266" t="s">
        <v>727</v>
      </c>
      <c r="J956" s="266" t="s">
        <v>3481</v>
      </c>
      <c r="K956" s="205" t="s">
        <v>95</v>
      </c>
      <c r="L956" s="201"/>
      <c r="M956" s="201"/>
      <c r="N956" s="201"/>
      <c r="O956" s="201"/>
      <c r="P956" s="201"/>
      <c r="Q956" s="201"/>
      <c r="R956" s="201"/>
      <c r="S956" s="201"/>
      <c r="T956" s="201"/>
      <c r="U956" s="201"/>
      <c r="V956" s="201"/>
      <c r="W956" s="201"/>
      <c r="X956" s="201"/>
      <c r="Y956" s="201"/>
      <c r="Z956" s="201"/>
    </row>
    <row r="957" s="132" customFormat="1" ht="27" customHeight="1" outlineLevel="3" spans="1:26">
      <c r="A957" s="187" t="s">
        <v>3494</v>
      </c>
      <c r="B957" s="243" t="s">
        <v>3495</v>
      </c>
      <c r="C957" s="186" t="s">
        <v>3496</v>
      </c>
      <c r="D957" s="186" t="s">
        <v>3497</v>
      </c>
      <c r="E957" s="244" t="s">
        <v>502</v>
      </c>
      <c r="F957" s="188">
        <v>4</v>
      </c>
      <c r="G957" s="186"/>
      <c r="H957" s="189">
        <f t="shared" si="53"/>
        <v>0</v>
      </c>
      <c r="I957" s="204" t="s">
        <v>1055</v>
      </c>
      <c r="J957" s="266" t="s">
        <v>3176</v>
      </c>
      <c r="K957" s="205" t="s">
        <v>95</v>
      </c>
      <c r="L957" s="201"/>
      <c r="M957" s="201"/>
      <c r="N957" s="201"/>
      <c r="O957" s="201"/>
      <c r="P957" s="201"/>
      <c r="Q957" s="201"/>
      <c r="R957" s="201"/>
      <c r="S957" s="201"/>
      <c r="T957" s="201"/>
      <c r="U957" s="201"/>
      <c r="V957" s="201"/>
      <c r="W957" s="201"/>
      <c r="X957" s="201"/>
      <c r="Y957" s="201"/>
      <c r="Z957" s="201"/>
    </row>
    <row r="958" s="132" customFormat="1" ht="27" customHeight="1" outlineLevel="3" spans="1:26">
      <c r="A958" s="187" t="s">
        <v>3498</v>
      </c>
      <c r="B958" s="243" t="s">
        <v>3499</v>
      </c>
      <c r="C958" s="186" t="s">
        <v>3496</v>
      </c>
      <c r="D958" s="186" t="s">
        <v>3500</v>
      </c>
      <c r="E958" s="244" t="s">
        <v>502</v>
      </c>
      <c r="F958" s="188">
        <v>8</v>
      </c>
      <c r="G958" s="186"/>
      <c r="H958" s="189">
        <f t="shared" si="53"/>
        <v>0</v>
      </c>
      <c r="I958" s="204" t="s">
        <v>1055</v>
      </c>
      <c r="J958" s="266" t="s">
        <v>3176</v>
      </c>
      <c r="K958" s="205" t="s">
        <v>95</v>
      </c>
      <c r="L958" s="201"/>
      <c r="M958" s="201"/>
      <c r="N958" s="201"/>
      <c r="O958" s="201"/>
      <c r="P958" s="201"/>
      <c r="Q958" s="201"/>
      <c r="R958" s="201"/>
      <c r="S958" s="201"/>
      <c r="T958" s="201"/>
      <c r="U958" s="201"/>
      <c r="V958" s="201"/>
      <c r="W958" s="201"/>
      <c r="X958" s="201"/>
      <c r="Y958" s="201"/>
      <c r="Z958" s="201"/>
    </row>
    <row r="959" s="132" customFormat="1" ht="27" customHeight="1" outlineLevel="3" spans="1:26">
      <c r="A959" s="187" t="s">
        <v>3501</v>
      </c>
      <c r="B959" s="243" t="s">
        <v>3502</v>
      </c>
      <c r="C959" s="186" t="s">
        <v>3503</v>
      </c>
      <c r="D959" s="186" t="s">
        <v>3504</v>
      </c>
      <c r="E959" s="244" t="s">
        <v>502</v>
      </c>
      <c r="F959" s="188">
        <v>4</v>
      </c>
      <c r="G959" s="186"/>
      <c r="H959" s="189">
        <f t="shared" si="53"/>
        <v>0</v>
      </c>
      <c r="I959" s="204" t="s">
        <v>1055</v>
      </c>
      <c r="J959" s="266" t="s">
        <v>3176</v>
      </c>
      <c r="K959" s="205" t="s">
        <v>95</v>
      </c>
      <c r="L959" s="201"/>
      <c r="M959" s="201"/>
      <c r="N959" s="201"/>
      <c r="O959" s="201"/>
      <c r="P959" s="201"/>
      <c r="Q959" s="201"/>
      <c r="R959" s="201"/>
      <c r="S959" s="201"/>
      <c r="T959" s="201"/>
      <c r="U959" s="201"/>
      <c r="V959" s="201"/>
      <c r="W959" s="201"/>
      <c r="X959" s="201"/>
      <c r="Y959" s="201"/>
      <c r="Z959" s="201"/>
    </row>
    <row r="960" s="132" customFormat="1" ht="27" customHeight="1" outlineLevel="3" spans="1:26">
      <c r="A960" s="187" t="s">
        <v>3505</v>
      </c>
      <c r="B960" s="243" t="s">
        <v>3506</v>
      </c>
      <c r="C960" s="186" t="s">
        <v>3496</v>
      </c>
      <c r="D960" s="186" t="s">
        <v>3507</v>
      </c>
      <c r="E960" s="244" t="s">
        <v>502</v>
      </c>
      <c r="F960" s="188">
        <v>15</v>
      </c>
      <c r="G960" s="186"/>
      <c r="H960" s="189">
        <f t="shared" si="53"/>
        <v>0</v>
      </c>
      <c r="I960" s="204" t="s">
        <v>1055</v>
      </c>
      <c r="J960" s="266" t="s">
        <v>3176</v>
      </c>
      <c r="K960" s="205" t="s">
        <v>95</v>
      </c>
      <c r="L960" s="201"/>
      <c r="M960" s="201"/>
      <c r="N960" s="201"/>
      <c r="O960" s="201"/>
      <c r="P960" s="201"/>
      <c r="Q960" s="201"/>
      <c r="R960" s="201"/>
      <c r="S960" s="201"/>
      <c r="T960" s="201"/>
      <c r="U960" s="201"/>
      <c r="V960" s="201"/>
      <c r="W960" s="201"/>
      <c r="X960" s="201"/>
      <c r="Y960" s="201"/>
      <c r="Z960" s="201"/>
    </row>
    <row r="961" s="132" customFormat="1" ht="27" customHeight="1" outlineLevel="3" spans="1:26">
      <c r="A961" s="187" t="s">
        <v>3508</v>
      </c>
      <c r="B961" s="243" t="s">
        <v>3509</v>
      </c>
      <c r="C961" s="186" t="s">
        <v>3510</v>
      </c>
      <c r="D961" s="186" t="s">
        <v>3511</v>
      </c>
      <c r="E961" s="244" t="s">
        <v>502</v>
      </c>
      <c r="F961" s="188">
        <v>4</v>
      </c>
      <c r="G961" s="186"/>
      <c r="H961" s="189">
        <f t="shared" si="53"/>
        <v>0</v>
      </c>
      <c r="I961" s="204" t="s">
        <v>1055</v>
      </c>
      <c r="J961" s="266" t="s">
        <v>3176</v>
      </c>
      <c r="K961" s="205" t="s">
        <v>95</v>
      </c>
      <c r="L961" s="201"/>
      <c r="M961" s="201"/>
      <c r="N961" s="201"/>
      <c r="O961" s="201"/>
      <c r="P961" s="201"/>
      <c r="Q961" s="201"/>
      <c r="R961" s="201"/>
      <c r="S961" s="201"/>
      <c r="T961" s="201"/>
      <c r="U961" s="201"/>
      <c r="V961" s="201"/>
      <c r="W961" s="201"/>
      <c r="X961" s="201"/>
      <c r="Y961" s="201"/>
      <c r="Z961" s="201"/>
    </row>
    <row r="962" s="132" customFormat="1" ht="27" customHeight="1" outlineLevel="3" spans="1:26">
      <c r="A962" s="187" t="s">
        <v>3512</v>
      </c>
      <c r="B962" s="243" t="s">
        <v>3513</v>
      </c>
      <c r="C962" s="186" t="s">
        <v>3510</v>
      </c>
      <c r="D962" s="186" t="s">
        <v>3514</v>
      </c>
      <c r="E962" s="244" t="s">
        <v>502</v>
      </c>
      <c r="F962" s="188">
        <v>16</v>
      </c>
      <c r="G962" s="186"/>
      <c r="H962" s="189">
        <f t="shared" si="53"/>
        <v>0</v>
      </c>
      <c r="I962" s="204" t="s">
        <v>1055</v>
      </c>
      <c r="J962" s="266" t="s">
        <v>3176</v>
      </c>
      <c r="K962" s="205" t="s">
        <v>95</v>
      </c>
      <c r="L962" s="201"/>
      <c r="M962" s="201"/>
      <c r="N962" s="201"/>
      <c r="O962" s="201"/>
      <c r="P962" s="201"/>
      <c r="Q962" s="201"/>
      <c r="R962" s="201"/>
      <c r="S962" s="201"/>
      <c r="T962" s="201"/>
      <c r="U962" s="201"/>
      <c r="V962" s="201"/>
      <c r="W962" s="201"/>
      <c r="X962" s="201"/>
      <c r="Y962" s="201"/>
      <c r="Z962" s="201"/>
    </row>
    <row r="963" s="132" customFormat="1" ht="27" customHeight="1" outlineLevel="3" spans="1:26">
      <c r="A963" s="187" t="s">
        <v>3515</v>
      </c>
      <c r="B963" s="243" t="s">
        <v>3516</v>
      </c>
      <c r="C963" s="186" t="s">
        <v>3474</v>
      </c>
      <c r="D963" s="186" t="s">
        <v>3517</v>
      </c>
      <c r="E963" s="244" t="s">
        <v>502</v>
      </c>
      <c r="F963" s="188">
        <v>4</v>
      </c>
      <c r="G963" s="186"/>
      <c r="H963" s="189">
        <f t="shared" si="53"/>
        <v>0</v>
      </c>
      <c r="I963" s="204" t="s">
        <v>1055</v>
      </c>
      <c r="J963" s="266" t="s">
        <v>3176</v>
      </c>
      <c r="K963" s="205" t="s">
        <v>95</v>
      </c>
      <c r="L963" s="201"/>
      <c r="M963" s="201"/>
      <c r="N963" s="201"/>
      <c r="O963" s="201"/>
      <c r="P963" s="201"/>
      <c r="Q963" s="201"/>
      <c r="R963" s="201"/>
      <c r="S963" s="201"/>
      <c r="T963" s="201"/>
      <c r="U963" s="201"/>
      <c r="V963" s="201"/>
      <c r="W963" s="201"/>
      <c r="X963" s="201"/>
      <c r="Y963" s="201"/>
      <c r="Z963" s="201"/>
    </row>
    <row r="964" s="132" customFormat="1" ht="27" customHeight="1" outlineLevel="3" spans="1:26">
      <c r="A964" s="187" t="s">
        <v>3518</v>
      </c>
      <c r="B964" s="243" t="s">
        <v>3519</v>
      </c>
      <c r="C964" s="186" t="s">
        <v>3474</v>
      </c>
      <c r="D964" s="186" t="s">
        <v>3520</v>
      </c>
      <c r="E964" s="244" t="s">
        <v>502</v>
      </c>
      <c r="F964" s="188">
        <v>16</v>
      </c>
      <c r="G964" s="186"/>
      <c r="H964" s="189">
        <f t="shared" si="53"/>
        <v>0</v>
      </c>
      <c r="I964" s="204" t="s">
        <v>1055</v>
      </c>
      <c r="J964" s="266" t="s">
        <v>3176</v>
      </c>
      <c r="K964" s="205" t="s">
        <v>95</v>
      </c>
      <c r="L964" s="201"/>
      <c r="M964" s="201"/>
      <c r="N964" s="201"/>
      <c r="O964" s="201"/>
      <c r="P964" s="201"/>
      <c r="Q964" s="201"/>
      <c r="R964" s="201"/>
      <c r="S964" s="201"/>
      <c r="T964" s="201"/>
      <c r="U964" s="201"/>
      <c r="V964" s="201"/>
      <c r="W964" s="201"/>
      <c r="X964" s="201"/>
      <c r="Y964" s="201"/>
      <c r="Z964" s="201"/>
    </row>
    <row r="965" s="132" customFormat="1" ht="27" customHeight="1" outlineLevel="3" spans="1:26">
      <c r="A965" s="187" t="s">
        <v>3521</v>
      </c>
      <c r="B965" s="243" t="s">
        <v>3522</v>
      </c>
      <c r="C965" s="186" t="s">
        <v>3456</v>
      </c>
      <c r="D965" s="186" t="s">
        <v>3523</v>
      </c>
      <c r="E965" s="244" t="s">
        <v>502</v>
      </c>
      <c r="F965" s="188">
        <v>4</v>
      </c>
      <c r="G965" s="186"/>
      <c r="H965" s="189">
        <f t="shared" si="53"/>
        <v>0</v>
      </c>
      <c r="I965" s="204" t="s">
        <v>1055</v>
      </c>
      <c r="J965" s="266" t="s">
        <v>3176</v>
      </c>
      <c r="K965" s="205" t="s">
        <v>95</v>
      </c>
      <c r="L965" s="201"/>
      <c r="M965" s="201"/>
      <c r="N965" s="201"/>
      <c r="O965" s="201"/>
      <c r="P965" s="201"/>
      <c r="Q965" s="201"/>
      <c r="R965" s="201"/>
      <c r="S965" s="201"/>
      <c r="T965" s="201"/>
      <c r="U965" s="201"/>
      <c r="V965" s="201"/>
      <c r="W965" s="201"/>
      <c r="X965" s="201"/>
      <c r="Y965" s="201"/>
      <c r="Z965" s="201"/>
    </row>
    <row r="966" s="132" customFormat="1" ht="27" customHeight="1" outlineLevel="3" spans="1:26">
      <c r="A966" s="187" t="s">
        <v>3524</v>
      </c>
      <c r="B966" s="243" t="s">
        <v>3525</v>
      </c>
      <c r="C966" s="186" t="s">
        <v>3456</v>
      </c>
      <c r="D966" s="186" t="s">
        <v>3526</v>
      </c>
      <c r="E966" s="244" t="s">
        <v>502</v>
      </c>
      <c r="F966" s="188">
        <v>16</v>
      </c>
      <c r="G966" s="186"/>
      <c r="H966" s="189">
        <f t="shared" si="53"/>
        <v>0</v>
      </c>
      <c r="I966" s="204" t="s">
        <v>1055</v>
      </c>
      <c r="J966" s="266" t="s">
        <v>3176</v>
      </c>
      <c r="K966" s="205" t="s">
        <v>95</v>
      </c>
      <c r="L966" s="201"/>
      <c r="M966" s="201"/>
      <c r="N966" s="201"/>
      <c r="O966" s="201"/>
      <c r="P966" s="201"/>
      <c r="Q966" s="201"/>
      <c r="R966" s="201"/>
      <c r="S966" s="201"/>
      <c r="T966" s="201"/>
      <c r="U966" s="201"/>
      <c r="V966" s="201"/>
      <c r="W966" s="201"/>
      <c r="X966" s="201"/>
      <c r="Y966" s="201"/>
      <c r="Z966" s="201"/>
    </row>
    <row r="967" s="132" customFormat="1" ht="27" customHeight="1" outlineLevel="3" spans="1:26">
      <c r="A967" s="187" t="s">
        <v>3527</v>
      </c>
      <c r="B967" s="243" t="s">
        <v>3528</v>
      </c>
      <c r="C967" s="186" t="s">
        <v>3529</v>
      </c>
      <c r="D967" s="186" t="s">
        <v>3530</v>
      </c>
      <c r="E967" s="244" t="s">
        <v>502</v>
      </c>
      <c r="F967" s="188">
        <v>12</v>
      </c>
      <c r="G967" s="186"/>
      <c r="H967" s="189">
        <f t="shared" si="53"/>
        <v>0</v>
      </c>
      <c r="I967" s="204" t="s">
        <v>1055</v>
      </c>
      <c r="J967" s="266" t="s">
        <v>3531</v>
      </c>
      <c r="K967" s="205" t="s">
        <v>95</v>
      </c>
      <c r="L967" s="201"/>
      <c r="M967" s="201"/>
      <c r="N967" s="201"/>
      <c r="O967" s="201"/>
      <c r="P967" s="201"/>
      <c r="Q967" s="201"/>
      <c r="R967" s="201"/>
      <c r="S967" s="201"/>
      <c r="T967" s="201"/>
      <c r="U967" s="201"/>
      <c r="V967" s="201"/>
      <c r="W967" s="201"/>
      <c r="X967" s="201"/>
      <c r="Y967" s="201"/>
      <c r="Z967" s="201"/>
    </row>
    <row r="968" s="132" customFormat="1" ht="27" customHeight="1" outlineLevel="3" spans="1:26">
      <c r="A968" s="187" t="s">
        <v>3532</v>
      </c>
      <c r="B968" s="243" t="s">
        <v>3533</v>
      </c>
      <c r="C968" s="186" t="s">
        <v>3529</v>
      </c>
      <c r="D968" s="186" t="s">
        <v>3534</v>
      </c>
      <c r="E968" s="244" t="s">
        <v>502</v>
      </c>
      <c r="F968" s="188">
        <v>2</v>
      </c>
      <c r="G968" s="186"/>
      <c r="H968" s="189">
        <f t="shared" si="53"/>
        <v>0</v>
      </c>
      <c r="I968" s="204" t="s">
        <v>1055</v>
      </c>
      <c r="J968" s="266" t="s">
        <v>3531</v>
      </c>
      <c r="K968" s="205" t="s">
        <v>95</v>
      </c>
      <c r="L968" s="201"/>
      <c r="M968" s="201"/>
      <c r="N968" s="201"/>
      <c r="O968" s="201"/>
      <c r="P968" s="201"/>
      <c r="Q968" s="201"/>
      <c r="R968" s="201"/>
      <c r="S968" s="201"/>
      <c r="T968" s="201"/>
      <c r="U968" s="201"/>
      <c r="V968" s="201"/>
      <c r="W968" s="201"/>
      <c r="X968" s="201"/>
      <c r="Y968" s="201"/>
      <c r="Z968" s="201"/>
    </row>
    <row r="969" s="132" customFormat="1" ht="27" customHeight="1" outlineLevel="1" spans="1:26">
      <c r="A969" s="233">
        <v>2.5</v>
      </c>
      <c r="B969" s="243"/>
      <c r="C969" s="279" t="s">
        <v>24</v>
      </c>
      <c r="D969" s="186"/>
      <c r="E969" s="186"/>
      <c r="F969" s="192"/>
      <c r="G969" s="193"/>
      <c r="H969" s="173">
        <f>H970+H1043+H1171</f>
        <v>0</v>
      </c>
      <c r="I969" s="204"/>
      <c r="J969" s="204"/>
      <c r="K969" s="205"/>
      <c r="L969" s="201"/>
      <c r="M969" s="201"/>
      <c r="N969" s="201"/>
      <c r="O969" s="201"/>
      <c r="P969" s="201"/>
      <c r="Q969" s="201"/>
      <c r="R969" s="201"/>
      <c r="S969" s="201"/>
      <c r="T969" s="201"/>
      <c r="U969" s="201"/>
      <c r="V969" s="201"/>
      <c r="W969" s="201"/>
      <c r="X969" s="201"/>
      <c r="Y969" s="201"/>
      <c r="Z969" s="201"/>
    </row>
    <row r="970" s="137" customFormat="1" ht="27" customHeight="1" outlineLevel="2" spans="1:26">
      <c r="A970" s="280" t="s">
        <v>3535</v>
      </c>
      <c r="B970" s="281"/>
      <c r="C970" s="282" t="s">
        <v>3536</v>
      </c>
      <c r="D970" s="283"/>
      <c r="E970" s="283"/>
      <c r="F970" s="284"/>
      <c r="G970" s="285"/>
      <c r="H970" s="286">
        <f>H971+H1013+H1023+H1030+H1037</f>
        <v>0</v>
      </c>
      <c r="I970" s="200"/>
      <c r="J970" s="200"/>
      <c r="K970" s="200"/>
      <c r="L970" s="290"/>
      <c r="M970" s="290"/>
      <c r="N970" s="290"/>
      <c r="O970" s="290"/>
      <c r="P970" s="290"/>
      <c r="Q970" s="290"/>
      <c r="R970" s="290"/>
      <c r="S970" s="290"/>
      <c r="T970" s="290"/>
      <c r="U970" s="290"/>
      <c r="V970" s="290"/>
      <c r="W970" s="290"/>
      <c r="X970" s="290"/>
      <c r="Y970" s="290"/>
      <c r="Z970" s="290"/>
    </row>
    <row r="971" s="132" customFormat="1" ht="27" customHeight="1" outlineLevel="2" spans="1:26">
      <c r="A971" s="287" t="s">
        <v>3537</v>
      </c>
      <c r="B971" s="253"/>
      <c r="C971" s="231" t="s">
        <v>3538</v>
      </c>
      <c r="D971" s="181"/>
      <c r="E971" s="181"/>
      <c r="F971" s="182"/>
      <c r="G971" s="183"/>
      <c r="H971" s="288">
        <f>SUM(H972:H1012)</f>
        <v>0</v>
      </c>
      <c r="I971" s="204"/>
      <c r="J971" s="204"/>
      <c r="K971" s="205"/>
      <c r="L971" s="201"/>
      <c r="M971" s="201"/>
      <c r="N971" s="201"/>
      <c r="O971" s="201"/>
      <c r="P971" s="201"/>
      <c r="Q971" s="201"/>
      <c r="R971" s="201"/>
      <c r="S971" s="201"/>
      <c r="T971" s="201"/>
      <c r="U971" s="201"/>
      <c r="V971" s="201"/>
      <c r="W971" s="201"/>
      <c r="X971" s="201"/>
      <c r="Y971" s="201"/>
      <c r="Z971" s="201"/>
    </row>
    <row r="972" s="132" customFormat="1" ht="27" customHeight="1" outlineLevel="3" spans="1:26">
      <c r="A972" s="287" t="s">
        <v>3539</v>
      </c>
      <c r="B972" s="243" t="s">
        <v>3540</v>
      </c>
      <c r="C972" s="186" t="s">
        <v>3541</v>
      </c>
      <c r="D972" s="186" t="s">
        <v>3542</v>
      </c>
      <c r="E972" s="244" t="s">
        <v>726</v>
      </c>
      <c r="F972" s="188">
        <v>2</v>
      </c>
      <c r="G972" s="186"/>
      <c r="H972" s="189">
        <f t="shared" ref="H972:H1012" si="54">ROUND(F972*G972,0)</f>
        <v>0</v>
      </c>
      <c r="I972" s="205" t="s">
        <v>727</v>
      </c>
      <c r="J972" s="205" t="s">
        <v>3543</v>
      </c>
      <c r="K972" s="205" t="s">
        <v>95</v>
      </c>
      <c r="L972" s="201"/>
      <c r="M972" s="201"/>
      <c r="N972" s="201"/>
      <c r="O972" s="201"/>
      <c r="P972" s="201"/>
      <c r="Q972" s="201"/>
      <c r="R972" s="201"/>
      <c r="S972" s="201"/>
      <c r="T972" s="201"/>
      <c r="U972" s="201"/>
      <c r="V972" s="201"/>
      <c r="W972" s="201"/>
      <c r="X972" s="201"/>
      <c r="Y972" s="201"/>
      <c r="Z972" s="201"/>
    </row>
    <row r="973" s="132" customFormat="1" ht="27" customHeight="1" outlineLevel="3" spans="1:26">
      <c r="A973" s="287" t="s">
        <v>3544</v>
      </c>
      <c r="B973" s="243" t="s">
        <v>3545</v>
      </c>
      <c r="C973" s="186" t="s">
        <v>3546</v>
      </c>
      <c r="D973" s="186" t="s">
        <v>3547</v>
      </c>
      <c r="E973" s="244" t="s">
        <v>726</v>
      </c>
      <c r="F973" s="188">
        <v>1</v>
      </c>
      <c r="G973" s="186"/>
      <c r="H973" s="189">
        <f t="shared" si="54"/>
        <v>0</v>
      </c>
      <c r="I973" s="205" t="s">
        <v>727</v>
      </c>
      <c r="J973" s="205" t="s">
        <v>3548</v>
      </c>
      <c r="K973" s="205" t="s">
        <v>95</v>
      </c>
      <c r="L973" s="201"/>
      <c r="M973" s="201"/>
      <c r="N973" s="201"/>
      <c r="O973" s="201"/>
      <c r="P973" s="201"/>
      <c r="Q973" s="201"/>
      <c r="R973" s="201"/>
      <c r="S973" s="201"/>
      <c r="T973" s="201"/>
      <c r="U973" s="201"/>
      <c r="V973" s="201"/>
      <c r="W973" s="201"/>
      <c r="X973" s="201"/>
      <c r="Y973" s="201"/>
      <c r="Z973" s="201"/>
    </row>
    <row r="974" s="132" customFormat="1" ht="27" customHeight="1" outlineLevel="3" spans="1:26">
      <c r="A974" s="287" t="s">
        <v>3549</v>
      </c>
      <c r="B974" s="243" t="s">
        <v>3550</v>
      </c>
      <c r="C974" s="186" t="s">
        <v>3551</v>
      </c>
      <c r="D974" s="186" t="s">
        <v>3552</v>
      </c>
      <c r="E974" s="244" t="s">
        <v>726</v>
      </c>
      <c r="F974" s="188">
        <v>1</v>
      </c>
      <c r="G974" s="186"/>
      <c r="H974" s="189">
        <f t="shared" si="54"/>
        <v>0</v>
      </c>
      <c r="I974" s="205" t="s">
        <v>727</v>
      </c>
      <c r="J974" s="205" t="s">
        <v>3553</v>
      </c>
      <c r="K974" s="205" t="s">
        <v>95</v>
      </c>
      <c r="L974" s="201"/>
      <c r="M974" s="201"/>
      <c r="N974" s="201"/>
      <c r="O974" s="201"/>
      <c r="P974" s="201"/>
      <c r="Q974" s="201"/>
      <c r="R974" s="201"/>
      <c r="S974" s="201"/>
      <c r="T974" s="201"/>
      <c r="U974" s="201"/>
      <c r="V974" s="201"/>
      <c r="W974" s="201"/>
      <c r="X974" s="201"/>
      <c r="Y974" s="201"/>
      <c r="Z974" s="201"/>
    </row>
    <row r="975" s="132" customFormat="1" ht="27" customHeight="1" outlineLevel="3" spans="1:26">
      <c r="A975" s="287" t="s">
        <v>3554</v>
      </c>
      <c r="B975" s="243" t="s">
        <v>3555</v>
      </c>
      <c r="C975" s="186" t="s">
        <v>3556</v>
      </c>
      <c r="D975" s="186" t="s">
        <v>3557</v>
      </c>
      <c r="E975" s="244" t="s">
        <v>726</v>
      </c>
      <c r="F975" s="188">
        <v>1</v>
      </c>
      <c r="G975" s="186"/>
      <c r="H975" s="189">
        <f t="shared" si="54"/>
        <v>0</v>
      </c>
      <c r="I975" s="205" t="s">
        <v>727</v>
      </c>
      <c r="J975" s="205" t="s">
        <v>3558</v>
      </c>
      <c r="K975" s="205" t="s">
        <v>95</v>
      </c>
      <c r="L975" s="201"/>
      <c r="M975" s="201"/>
      <c r="N975" s="201"/>
      <c r="O975" s="201"/>
      <c r="P975" s="201"/>
      <c r="Q975" s="201"/>
      <c r="R975" s="201"/>
      <c r="S975" s="201"/>
      <c r="T975" s="201"/>
      <c r="U975" s="201"/>
      <c r="V975" s="201"/>
      <c r="W975" s="201"/>
      <c r="X975" s="201"/>
      <c r="Y975" s="201"/>
      <c r="Z975" s="201"/>
    </row>
    <row r="976" s="132" customFormat="1" ht="27" customHeight="1" outlineLevel="3" spans="1:26">
      <c r="A976" s="287" t="s">
        <v>3559</v>
      </c>
      <c r="B976" s="243" t="s">
        <v>3560</v>
      </c>
      <c r="C976" s="186" t="s">
        <v>3561</v>
      </c>
      <c r="D976" s="186" t="s">
        <v>3562</v>
      </c>
      <c r="E976" s="244" t="s">
        <v>726</v>
      </c>
      <c r="F976" s="188">
        <v>1</v>
      </c>
      <c r="G976" s="186"/>
      <c r="H976" s="189">
        <f t="shared" si="54"/>
        <v>0</v>
      </c>
      <c r="I976" s="205" t="s">
        <v>727</v>
      </c>
      <c r="J976" s="205" t="s">
        <v>3548</v>
      </c>
      <c r="K976" s="205" t="s">
        <v>95</v>
      </c>
      <c r="L976" s="201"/>
      <c r="M976" s="201"/>
      <c r="N976" s="201"/>
      <c r="O976" s="201"/>
      <c r="P976" s="201"/>
      <c r="Q976" s="201"/>
      <c r="R976" s="201"/>
      <c r="S976" s="201"/>
      <c r="T976" s="201"/>
      <c r="U976" s="201"/>
      <c r="V976" s="201"/>
      <c r="W976" s="201"/>
      <c r="X976" s="201"/>
      <c r="Y976" s="201"/>
      <c r="Z976" s="201"/>
    </row>
    <row r="977" s="132" customFormat="1" ht="27" customHeight="1" outlineLevel="3" spans="1:26">
      <c r="A977" s="287" t="s">
        <v>3563</v>
      </c>
      <c r="B977" s="243" t="s">
        <v>3564</v>
      </c>
      <c r="C977" s="186" t="s">
        <v>3565</v>
      </c>
      <c r="D977" s="186" t="s">
        <v>3566</v>
      </c>
      <c r="E977" s="244" t="s">
        <v>726</v>
      </c>
      <c r="F977" s="188">
        <v>6</v>
      </c>
      <c r="G977" s="186"/>
      <c r="H977" s="189">
        <f t="shared" si="54"/>
        <v>0</v>
      </c>
      <c r="I977" s="205" t="s">
        <v>727</v>
      </c>
      <c r="J977" s="205" t="s">
        <v>3548</v>
      </c>
      <c r="K977" s="205" t="s">
        <v>95</v>
      </c>
      <c r="L977" s="201"/>
      <c r="M977" s="201"/>
      <c r="N977" s="201"/>
      <c r="O977" s="201"/>
      <c r="P977" s="201"/>
      <c r="Q977" s="201"/>
      <c r="R977" s="201"/>
      <c r="S977" s="201"/>
      <c r="T977" s="201"/>
      <c r="U977" s="201"/>
      <c r="V977" s="201"/>
      <c r="W977" s="201"/>
      <c r="X977" s="201"/>
      <c r="Y977" s="201"/>
      <c r="Z977" s="201"/>
    </row>
    <row r="978" s="132" customFormat="1" ht="27" customHeight="1" outlineLevel="3" spans="1:26">
      <c r="A978" s="287" t="s">
        <v>3567</v>
      </c>
      <c r="B978" s="243" t="s">
        <v>3568</v>
      </c>
      <c r="C978" s="186" t="s">
        <v>3569</v>
      </c>
      <c r="D978" s="186" t="s">
        <v>3570</v>
      </c>
      <c r="E978" s="244" t="s">
        <v>726</v>
      </c>
      <c r="F978" s="188">
        <v>2</v>
      </c>
      <c r="G978" s="186"/>
      <c r="H978" s="189">
        <f t="shared" si="54"/>
        <v>0</v>
      </c>
      <c r="I978" s="205" t="s">
        <v>727</v>
      </c>
      <c r="J978" s="205" t="s">
        <v>3548</v>
      </c>
      <c r="K978" s="205" t="s">
        <v>95</v>
      </c>
      <c r="L978" s="201"/>
      <c r="M978" s="201"/>
      <c r="N978" s="201"/>
      <c r="O978" s="201"/>
      <c r="P978" s="201"/>
      <c r="Q978" s="201"/>
      <c r="R978" s="201"/>
      <c r="S978" s="201"/>
      <c r="T978" s="201"/>
      <c r="U978" s="201"/>
      <c r="V978" s="201"/>
      <c r="W978" s="201"/>
      <c r="X978" s="201"/>
      <c r="Y978" s="201"/>
      <c r="Z978" s="201"/>
    </row>
    <row r="979" s="132" customFormat="1" ht="27" customHeight="1" outlineLevel="3" spans="1:26">
      <c r="A979" s="287" t="s">
        <v>3571</v>
      </c>
      <c r="B979" s="243" t="s">
        <v>3572</v>
      </c>
      <c r="C979" s="186" t="s">
        <v>3573</v>
      </c>
      <c r="D979" s="186" t="s">
        <v>3574</v>
      </c>
      <c r="E979" s="244" t="s">
        <v>726</v>
      </c>
      <c r="F979" s="188">
        <v>1</v>
      </c>
      <c r="G979" s="186"/>
      <c r="H979" s="189">
        <f t="shared" si="54"/>
        <v>0</v>
      </c>
      <c r="I979" s="205" t="s">
        <v>727</v>
      </c>
      <c r="J979" s="205" t="s">
        <v>3548</v>
      </c>
      <c r="K979" s="205" t="s">
        <v>95</v>
      </c>
      <c r="L979" s="201"/>
      <c r="M979" s="201"/>
      <c r="N979" s="201"/>
      <c r="O979" s="201"/>
      <c r="P979" s="201"/>
      <c r="Q979" s="201"/>
      <c r="R979" s="201"/>
      <c r="S979" s="201"/>
      <c r="T979" s="201"/>
      <c r="U979" s="201"/>
      <c r="V979" s="201"/>
      <c r="W979" s="201"/>
      <c r="X979" s="201"/>
      <c r="Y979" s="201"/>
      <c r="Z979" s="201"/>
    </row>
    <row r="980" s="132" customFormat="1" ht="27" customHeight="1" outlineLevel="3" spans="1:26">
      <c r="A980" s="287" t="s">
        <v>3575</v>
      </c>
      <c r="B980" s="243" t="s">
        <v>3576</v>
      </c>
      <c r="C980" s="186" t="s">
        <v>3577</v>
      </c>
      <c r="D980" s="186" t="s">
        <v>3578</v>
      </c>
      <c r="E980" s="244" t="s">
        <v>726</v>
      </c>
      <c r="F980" s="188">
        <v>34</v>
      </c>
      <c r="G980" s="186"/>
      <c r="H980" s="189">
        <f t="shared" si="54"/>
        <v>0</v>
      </c>
      <c r="I980" s="205" t="s">
        <v>727</v>
      </c>
      <c r="J980" s="205" t="s">
        <v>3579</v>
      </c>
      <c r="K980" s="205" t="s">
        <v>95</v>
      </c>
      <c r="L980" s="201"/>
      <c r="M980" s="201"/>
      <c r="N980" s="201"/>
      <c r="O980" s="201"/>
      <c r="P980" s="201"/>
      <c r="Q980" s="201"/>
      <c r="R980" s="201"/>
      <c r="S980" s="201"/>
      <c r="T980" s="201"/>
      <c r="U980" s="201"/>
      <c r="V980" s="201"/>
      <c r="W980" s="201"/>
      <c r="X980" s="201"/>
      <c r="Y980" s="201"/>
      <c r="Z980" s="201"/>
    </row>
    <row r="981" s="132" customFormat="1" ht="27" customHeight="1" outlineLevel="3" spans="1:26">
      <c r="A981" s="287" t="s">
        <v>3580</v>
      </c>
      <c r="B981" s="243" t="s">
        <v>3581</v>
      </c>
      <c r="C981" s="186" t="s">
        <v>3582</v>
      </c>
      <c r="D981" s="186" t="s">
        <v>3583</v>
      </c>
      <c r="E981" s="244" t="s">
        <v>502</v>
      </c>
      <c r="F981" s="188">
        <v>21</v>
      </c>
      <c r="G981" s="186"/>
      <c r="H981" s="189">
        <f t="shared" si="54"/>
        <v>0</v>
      </c>
      <c r="I981" s="205" t="s">
        <v>1055</v>
      </c>
      <c r="J981" s="205" t="s">
        <v>3558</v>
      </c>
      <c r="K981" s="205" t="s">
        <v>95</v>
      </c>
      <c r="L981" s="201"/>
      <c r="M981" s="201"/>
      <c r="N981" s="201"/>
      <c r="O981" s="201"/>
      <c r="P981" s="201"/>
      <c r="Q981" s="201"/>
      <c r="R981" s="201"/>
      <c r="S981" s="201"/>
      <c r="T981" s="201"/>
      <c r="U981" s="201"/>
      <c r="V981" s="201"/>
      <c r="W981" s="201"/>
      <c r="X981" s="201"/>
      <c r="Y981" s="201"/>
      <c r="Z981" s="201"/>
    </row>
    <row r="982" s="132" customFormat="1" ht="27" customHeight="1" outlineLevel="3" spans="1:26">
      <c r="A982" s="287" t="s">
        <v>3584</v>
      </c>
      <c r="B982" s="243" t="s">
        <v>3585</v>
      </c>
      <c r="C982" s="186" t="s">
        <v>3586</v>
      </c>
      <c r="D982" s="186" t="s">
        <v>3587</v>
      </c>
      <c r="E982" s="244" t="s">
        <v>502</v>
      </c>
      <c r="F982" s="188">
        <v>703</v>
      </c>
      <c r="G982" s="186"/>
      <c r="H982" s="189">
        <f t="shared" si="54"/>
        <v>0</v>
      </c>
      <c r="I982" s="205" t="s">
        <v>1055</v>
      </c>
      <c r="J982" s="205" t="s">
        <v>3588</v>
      </c>
      <c r="K982" s="205" t="s">
        <v>95</v>
      </c>
      <c r="L982" s="201"/>
      <c r="M982" s="201"/>
      <c r="N982" s="201"/>
      <c r="O982" s="201"/>
      <c r="P982" s="201"/>
      <c r="Q982" s="201"/>
      <c r="R982" s="201"/>
      <c r="S982" s="201"/>
      <c r="T982" s="201"/>
      <c r="U982" s="201"/>
      <c r="V982" s="201"/>
      <c r="W982" s="201"/>
      <c r="X982" s="201"/>
      <c r="Y982" s="201"/>
      <c r="Z982" s="201"/>
    </row>
    <row r="983" s="132" customFormat="1" ht="27" customHeight="1" outlineLevel="3" spans="1:26">
      <c r="A983" s="287" t="s">
        <v>3589</v>
      </c>
      <c r="B983" s="243" t="s">
        <v>3590</v>
      </c>
      <c r="C983" s="186" t="s">
        <v>3591</v>
      </c>
      <c r="D983" s="186" t="s">
        <v>3592</v>
      </c>
      <c r="E983" s="244" t="s">
        <v>502</v>
      </c>
      <c r="F983" s="188">
        <v>111</v>
      </c>
      <c r="G983" s="186"/>
      <c r="H983" s="189">
        <f t="shared" si="54"/>
        <v>0</v>
      </c>
      <c r="I983" s="205" t="s">
        <v>1055</v>
      </c>
      <c r="J983" s="205" t="s">
        <v>3593</v>
      </c>
      <c r="K983" s="205" t="s">
        <v>95</v>
      </c>
      <c r="L983" s="201"/>
      <c r="M983" s="201"/>
      <c r="N983" s="201"/>
      <c r="O983" s="201"/>
      <c r="P983" s="201"/>
      <c r="Q983" s="201"/>
      <c r="R983" s="201"/>
      <c r="S983" s="201"/>
      <c r="T983" s="201"/>
      <c r="U983" s="201"/>
      <c r="V983" s="201"/>
      <c r="W983" s="201"/>
      <c r="X983" s="201"/>
      <c r="Y983" s="201"/>
      <c r="Z983" s="201"/>
    </row>
    <row r="984" s="132" customFormat="1" ht="27" customHeight="1" outlineLevel="3" spans="1:26">
      <c r="A984" s="287" t="s">
        <v>3594</v>
      </c>
      <c r="B984" s="243" t="s">
        <v>3595</v>
      </c>
      <c r="C984" s="186" t="s">
        <v>3596</v>
      </c>
      <c r="D984" s="186" t="s">
        <v>3597</v>
      </c>
      <c r="E984" s="244" t="s">
        <v>502</v>
      </c>
      <c r="F984" s="188">
        <v>87</v>
      </c>
      <c r="G984" s="186"/>
      <c r="H984" s="189">
        <f t="shared" si="54"/>
        <v>0</v>
      </c>
      <c r="I984" s="205" t="s">
        <v>1055</v>
      </c>
      <c r="J984" s="205" t="s">
        <v>3588</v>
      </c>
      <c r="K984" s="205" t="s">
        <v>95</v>
      </c>
      <c r="L984" s="201"/>
      <c r="M984" s="201"/>
      <c r="N984" s="201"/>
      <c r="O984" s="201"/>
      <c r="P984" s="201"/>
      <c r="Q984" s="201"/>
      <c r="R984" s="201"/>
      <c r="S984" s="201"/>
      <c r="T984" s="201"/>
      <c r="U984" s="201"/>
      <c r="V984" s="201"/>
      <c r="W984" s="201"/>
      <c r="X984" s="201"/>
      <c r="Y984" s="201"/>
      <c r="Z984" s="201"/>
    </row>
    <row r="985" s="132" customFormat="1" ht="27" customHeight="1" outlineLevel="3" spans="1:26">
      <c r="A985" s="287" t="s">
        <v>3598</v>
      </c>
      <c r="B985" s="243" t="s">
        <v>3599</v>
      </c>
      <c r="C985" s="186" t="s">
        <v>3600</v>
      </c>
      <c r="D985" s="186" t="s">
        <v>3601</v>
      </c>
      <c r="E985" s="244" t="s">
        <v>502</v>
      </c>
      <c r="F985" s="188">
        <v>58</v>
      </c>
      <c r="G985" s="186"/>
      <c r="H985" s="189">
        <f t="shared" si="54"/>
        <v>0</v>
      </c>
      <c r="I985" s="205" t="s">
        <v>1055</v>
      </c>
      <c r="J985" s="205" t="s">
        <v>3588</v>
      </c>
      <c r="K985" s="205" t="s">
        <v>95</v>
      </c>
      <c r="L985" s="201"/>
      <c r="M985" s="201"/>
      <c r="N985" s="201"/>
      <c r="O985" s="201"/>
      <c r="P985" s="201"/>
      <c r="Q985" s="201"/>
      <c r="R985" s="201"/>
      <c r="S985" s="201"/>
      <c r="T985" s="201"/>
      <c r="U985" s="201"/>
      <c r="V985" s="201"/>
      <c r="W985" s="201"/>
      <c r="X985" s="201"/>
      <c r="Y985" s="201"/>
      <c r="Z985" s="201"/>
    </row>
    <row r="986" s="132" customFormat="1" ht="27" customHeight="1" outlineLevel="3" spans="1:26">
      <c r="A986" s="287" t="s">
        <v>3602</v>
      </c>
      <c r="B986" s="243" t="s">
        <v>3603</v>
      </c>
      <c r="C986" s="186" t="s">
        <v>3604</v>
      </c>
      <c r="D986" s="186" t="s">
        <v>3605</v>
      </c>
      <c r="E986" s="244" t="s">
        <v>502</v>
      </c>
      <c r="F986" s="188">
        <v>107</v>
      </c>
      <c r="G986" s="186"/>
      <c r="H986" s="189">
        <f t="shared" si="54"/>
        <v>0</v>
      </c>
      <c r="I986" s="205" t="s">
        <v>1055</v>
      </c>
      <c r="J986" s="205" t="s">
        <v>3606</v>
      </c>
      <c r="K986" s="205" t="s">
        <v>95</v>
      </c>
      <c r="L986" s="201"/>
      <c r="M986" s="201"/>
      <c r="N986" s="201"/>
      <c r="O986" s="201"/>
      <c r="P986" s="201"/>
      <c r="Q986" s="201"/>
      <c r="R986" s="201"/>
      <c r="S986" s="201"/>
      <c r="T986" s="201"/>
      <c r="U986" s="201"/>
      <c r="V986" s="201"/>
      <c r="W986" s="201"/>
      <c r="X986" s="201"/>
      <c r="Y986" s="201"/>
      <c r="Z986" s="201"/>
    </row>
    <row r="987" s="132" customFormat="1" ht="27" customHeight="1" outlineLevel="3" spans="1:26">
      <c r="A987" s="287" t="s">
        <v>3607</v>
      </c>
      <c r="B987" s="243" t="s">
        <v>3608</v>
      </c>
      <c r="C987" s="186" t="s">
        <v>3609</v>
      </c>
      <c r="D987" s="186" t="s">
        <v>3610</v>
      </c>
      <c r="E987" s="244" t="s">
        <v>502</v>
      </c>
      <c r="F987" s="188">
        <v>40</v>
      </c>
      <c r="G987" s="186"/>
      <c r="H987" s="189">
        <f t="shared" si="54"/>
        <v>0</v>
      </c>
      <c r="I987" s="205" t="s">
        <v>1055</v>
      </c>
      <c r="J987" s="205" t="s">
        <v>3611</v>
      </c>
      <c r="K987" s="205" t="s">
        <v>95</v>
      </c>
      <c r="L987" s="201"/>
      <c r="M987" s="201"/>
      <c r="N987" s="201"/>
      <c r="O987" s="201"/>
      <c r="P987" s="201"/>
      <c r="Q987" s="201"/>
      <c r="R987" s="201"/>
      <c r="S987" s="201"/>
      <c r="T987" s="201"/>
      <c r="U987" s="201"/>
      <c r="V987" s="201"/>
      <c r="W987" s="201"/>
      <c r="X987" s="201"/>
      <c r="Y987" s="201"/>
      <c r="Z987" s="201"/>
    </row>
    <row r="988" s="132" customFormat="1" ht="27" customHeight="1" outlineLevel="3" spans="1:26">
      <c r="A988" s="287" t="s">
        <v>3612</v>
      </c>
      <c r="B988" s="243" t="s">
        <v>3613</v>
      </c>
      <c r="C988" s="186" t="s">
        <v>3614</v>
      </c>
      <c r="D988" s="186" t="s">
        <v>3615</v>
      </c>
      <c r="E988" s="244" t="s">
        <v>502</v>
      </c>
      <c r="F988" s="188">
        <v>70</v>
      </c>
      <c r="G988" s="186"/>
      <c r="H988" s="189">
        <f t="shared" si="54"/>
        <v>0</v>
      </c>
      <c r="I988" s="205" t="s">
        <v>1055</v>
      </c>
      <c r="J988" s="205" t="s">
        <v>3611</v>
      </c>
      <c r="K988" s="205" t="s">
        <v>95</v>
      </c>
      <c r="L988" s="201"/>
      <c r="M988" s="201"/>
      <c r="N988" s="201"/>
      <c r="O988" s="201"/>
      <c r="P988" s="201"/>
      <c r="Q988" s="201"/>
      <c r="R988" s="201"/>
      <c r="S988" s="201"/>
      <c r="T988" s="201"/>
      <c r="U988" s="201"/>
      <c r="V988" s="201"/>
      <c r="W988" s="201"/>
      <c r="X988" s="201"/>
      <c r="Y988" s="201"/>
      <c r="Z988" s="201"/>
    </row>
    <row r="989" s="132" customFormat="1" ht="27" customHeight="1" outlineLevel="3" spans="1:26">
      <c r="A989" s="287" t="s">
        <v>3616</v>
      </c>
      <c r="B989" s="243" t="s">
        <v>3617</v>
      </c>
      <c r="C989" s="186" t="s">
        <v>3618</v>
      </c>
      <c r="D989" s="186" t="s">
        <v>3619</v>
      </c>
      <c r="E989" s="244" t="s">
        <v>502</v>
      </c>
      <c r="F989" s="188">
        <v>92</v>
      </c>
      <c r="G989" s="186"/>
      <c r="H989" s="189">
        <f t="shared" si="54"/>
        <v>0</v>
      </c>
      <c r="I989" s="205" t="s">
        <v>1055</v>
      </c>
      <c r="J989" s="205" t="s">
        <v>3588</v>
      </c>
      <c r="K989" s="205" t="s">
        <v>95</v>
      </c>
      <c r="L989" s="201"/>
      <c r="M989" s="201"/>
      <c r="N989" s="201"/>
      <c r="O989" s="201"/>
      <c r="P989" s="201"/>
      <c r="Q989" s="201"/>
      <c r="R989" s="201"/>
      <c r="S989" s="201"/>
      <c r="T989" s="201"/>
      <c r="U989" s="201"/>
      <c r="V989" s="201"/>
      <c r="W989" s="201"/>
      <c r="X989" s="201"/>
      <c r="Y989" s="201"/>
      <c r="Z989" s="201"/>
    </row>
    <row r="990" s="132" customFormat="1" ht="27" customHeight="1" outlineLevel="3" spans="1:26">
      <c r="A990" s="287" t="s">
        <v>3620</v>
      </c>
      <c r="B990" s="243" t="s">
        <v>3621</v>
      </c>
      <c r="C990" s="186" t="s">
        <v>3622</v>
      </c>
      <c r="D990" s="186" t="s">
        <v>3623</v>
      </c>
      <c r="E990" s="244" t="s">
        <v>502</v>
      </c>
      <c r="F990" s="188">
        <v>21</v>
      </c>
      <c r="G990" s="186"/>
      <c r="H990" s="189">
        <f t="shared" si="54"/>
        <v>0</v>
      </c>
      <c r="I990" s="205" t="s">
        <v>1055</v>
      </c>
      <c r="J990" s="205" t="s">
        <v>3611</v>
      </c>
      <c r="K990" s="205" t="s">
        <v>95</v>
      </c>
      <c r="L990" s="201"/>
      <c r="M990" s="201"/>
      <c r="N990" s="201"/>
      <c r="O990" s="201"/>
      <c r="P990" s="201"/>
      <c r="Q990" s="201"/>
      <c r="R990" s="201"/>
      <c r="S990" s="201"/>
      <c r="T990" s="201"/>
      <c r="U990" s="201"/>
      <c r="V990" s="201"/>
      <c r="W990" s="201"/>
      <c r="X990" s="201"/>
      <c r="Y990" s="201"/>
      <c r="Z990" s="201"/>
    </row>
    <row r="991" s="132" customFormat="1" ht="27" customHeight="1" outlineLevel="3" spans="1:26">
      <c r="A991" s="287" t="s">
        <v>3624</v>
      </c>
      <c r="B991" s="243" t="s">
        <v>3625</v>
      </c>
      <c r="C991" s="186" t="s">
        <v>3626</v>
      </c>
      <c r="D991" s="186" t="s">
        <v>3627</v>
      </c>
      <c r="E991" s="244" t="s">
        <v>502</v>
      </c>
      <c r="F991" s="188">
        <v>12</v>
      </c>
      <c r="G991" s="186"/>
      <c r="H991" s="189">
        <f t="shared" si="54"/>
        <v>0</v>
      </c>
      <c r="I991" s="205" t="s">
        <v>1055</v>
      </c>
      <c r="J991" s="205" t="s">
        <v>3593</v>
      </c>
      <c r="K991" s="205" t="s">
        <v>95</v>
      </c>
      <c r="L991" s="201"/>
      <c r="M991" s="201"/>
      <c r="N991" s="201"/>
      <c r="O991" s="201"/>
      <c r="P991" s="201"/>
      <c r="Q991" s="201"/>
      <c r="R991" s="201"/>
      <c r="S991" s="201"/>
      <c r="T991" s="201"/>
      <c r="U991" s="201"/>
      <c r="V991" s="201"/>
      <c r="W991" s="201"/>
      <c r="X991" s="201"/>
      <c r="Y991" s="201"/>
      <c r="Z991" s="201"/>
    </row>
    <row r="992" s="132" customFormat="1" ht="27" customHeight="1" outlineLevel="3" spans="1:26">
      <c r="A992" s="287" t="s">
        <v>3628</v>
      </c>
      <c r="B992" s="243" t="s">
        <v>3629</v>
      </c>
      <c r="C992" s="186" t="s">
        <v>3630</v>
      </c>
      <c r="D992" s="186" t="s">
        <v>3631</v>
      </c>
      <c r="E992" s="244" t="s">
        <v>502</v>
      </c>
      <c r="F992" s="188">
        <v>28</v>
      </c>
      <c r="G992" s="186"/>
      <c r="H992" s="189">
        <f t="shared" si="54"/>
        <v>0</v>
      </c>
      <c r="I992" s="205" t="s">
        <v>1055</v>
      </c>
      <c r="J992" s="205" t="s">
        <v>3632</v>
      </c>
      <c r="K992" s="205" t="s">
        <v>95</v>
      </c>
      <c r="L992" s="201"/>
      <c r="M992" s="201"/>
      <c r="N992" s="201"/>
      <c r="O992" s="201"/>
      <c r="P992" s="201"/>
      <c r="Q992" s="201"/>
      <c r="R992" s="201"/>
      <c r="S992" s="201"/>
      <c r="T992" s="201"/>
      <c r="U992" s="201"/>
      <c r="V992" s="201"/>
      <c r="W992" s="201"/>
      <c r="X992" s="201"/>
      <c r="Y992" s="201"/>
      <c r="Z992" s="201"/>
    </row>
    <row r="993" s="132" customFormat="1" ht="27" customHeight="1" outlineLevel="3" spans="1:26">
      <c r="A993" s="287" t="s">
        <v>3633</v>
      </c>
      <c r="B993" s="243" t="s">
        <v>3634</v>
      </c>
      <c r="C993" s="186" t="s">
        <v>3635</v>
      </c>
      <c r="D993" s="186" t="s">
        <v>3636</v>
      </c>
      <c r="E993" s="244" t="s">
        <v>502</v>
      </c>
      <c r="F993" s="188">
        <v>6</v>
      </c>
      <c r="G993" s="186"/>
      <c r="H993" s="189">
        <f t="shared" si="54"/>
        <v>0</v>
      </c>
      <c r="I993" s="205" t="s">
        <v>1055</v>
      </c>
      <c r="J993" s="205" t="s">
        <v>3632</v>
      </c>
      <c r="K993" s="205" t="s">
        <v>95</v>
      </c>
      <c r="L993" s="201"/>
      <c r="M993" s="201"/>
      <c r="N993" s="201"/>
      <c r="O993" s="201"/>
      <c r="P993" s="201"/>
      <c r="Q993" s="201"/>
      <c r="R993" s="201"/>
      <c r="S993" s="201"/>
      <c r="T993" s="201"/>
      <c r="U993" s="201"/>
      <c r="V993" s="201"/>
      <c r="W993" s="201"/>
      <c r="X993" s="201"/>
      <c r="Y993" s="201"/>
      <c r="Z993" s="201"/>
    </row>
    <row r="994" s="132" customFormat="1" ht="27" customHeight="1" outlineLevel="3" spans="1:26">
      <c r="A994" s="287" t="s">
        <v>3637</v>
      </c>
      <c r="B994" s="243" t="s">
        <v>3638</v>
      </c>
      <c r="C994" s="186" t="s">
        <v>3639</v>
      </c>
      <c r="D994" s="186" t="s">
        <v>3640</v>
      </c>
      <c r="E994" s="244" t="s">
        <v>726</v>
      </c>
      <c r="F994" s="188">
        <v>6</v>
      </c>
      <c r="G994" s="186"/>
      <c r="H994" s="189">
        <f t="shared" si="54"/>
        <v>0</v>
      </c>
      <c r="I994" s="205" t="s">
        <v>727</v>
      </c>
      <c r="J994" s="205" t="s">
        <v>3548</v>
      </c>
      <c r="K994" s="205" t="s">
        <v>95</v>
      </c>
      <c r="L994" s="201"/>
      <c r="M994" s="201"/>
      <c r="N994" s="201"/>
      <c r="O994" s="201"/>
      <c r="P994" s="201"/>
      <c r="Q994" s="201"/>
      <c r="R994" s="201"/>
      <c r="S994" s="201"/>
      <c r="T994" s="201"/>
      <c r="U994" s="201"/>
      <c r="V994" s="201"/>
      <c r="W994" s="201"/>
      <c r="X994" s="201"/>
      <c r="Y994" s="201"/>
      <c r="Z994" s="201"/>
    </row>
    <row r="995" s="132" customFormat="1" ht="27" customHeight="1" outlineLevel="3" spans="1:26">
      <c r="A995" s="287" t="s">
        <v>3641</v>
      </c>
      <c r="B995" s="243" t="s">
        <v>3642</v>
      </c>
      <c r="C995" s="186" t="s">
        <v>3643</v>
      </c>
      <c r="D995" s="186" t="s">
        <v>3644</v>
      </c>
      <c r="E995" s="244" t="s">
        <v>336</v>
      </c>
      <c r="F995" s="188">
        <v>291.26</v>
      </c>
      <c r="G995" s="186"/>
      <c r="H995" s="189">
        <f t="shared" si="54"/>
        <v>0</v>
      </c>
      <c r="I995" s="205" t="s">
        <v>3645</v>
      </c>
      <c r="J995" s="205" t="s">
        <v>3646</v>
      </c>
      <c r="K995" s="205" t="s">
        <v>95</v>
      </c>
      <c r="L995" s="201"/>
      <c r="M995" s="201"/>
      <c r="N995" s="201"/>
      <c r="O995" s="201"/>
      <c r="P995" s="201"/>
      <c r="Q995" s="201"/>
      <c r="R995" s="201"/>
      <c r="S995" s="201"/>
      <c r="T995" s="201"/>
      <c r="U995" s="201"/>
      <c r="V995" s="201"/>
      <c r="W995" s="201"/>
      <c r="X995" s="201"/>
      <c r="Y995" s="201"/>
      <c r="Z995" s="201"/>
    </row>
    <row r="996" s="132" customFormat="1" ht="27" customHeight="1" outlineLevel="3" spans="1:26">
      <c r="A996" s="287" t="s">
        <v>3647</v>
      </c>
      <c r="B996" s="243" t="s">
        <v>3648</v>
      </c>
      <c r="C996" s="186" t="s">
        <v>3649</v>
      </c>
      <c r="D996" s="186" t="s">
        <v>3650</v>
      </c>
      <c r="E996" s="244" t="s">
        <v>336</v>
      </c>
      <c r="F996" s="188">
        <v>83.75</v>
      </c>
      <c r="G996" s="186"/>
      <c r="H996" s="189">
        <f t="shared" si="54"/>
        <v>0</v>
      </c>
      <c r="I996" s="205" t="s">
        <v>3645</v>
      </c>
      <c r="J996" s="205" t="s">
        <v>3646</v>
      </c>
      <c r="K996" s="205" t="s">
        <v>95</v>
      </c>
      <c r="L996" s="201"/>
      <c r="M996" s="201"/>
      <c r="N996" s="201"/>
      <c r="O996" s="201"/>
      <c r="P996" s="201"/>
      <c r="Q996" s="201"/>
      <c r="R996" s="201"/>
      <c r="S996" s="201"/>
      <c r="T996" s="201"/>
      <c r="U996" s="201"/>
      <c r="V996" s="201"/>
      <c r="W996" s="201"/>
      <c r="X996" s="201"/>
      <c r="Y996" s="201"/>
      <c r="Z996" s="201"/>
    </row>
    <row r="997" s="132" customFormat="1" ht="27" customHeight="1" outlineLevel="3" spans="1:26">
      <c r="A997" s="287" t="s">
        <v>3651</v>
      </c>
      <c r="B997" s="243" t="s">
        <v>3652</v>
      </c>
      <c r="C997" s="186" t="s">
        <v>3653</v>
      </c>
      <c r="D997" s="186" t="s">
        <v>3654</v>
      </c>
      <c r="E997" s="244" t="s">
        <v>1115</v>
      </c>
      <c r="F997" s="188">
        <v>245.82</v>
      </c>
      <c r="G997" s="186"/>
      <c r="H997" s="189">
        <f t="shared" si="54"/>
        <v>0</v>
      </c>
      <c r="I997" s="266" t="s">
        <v>1116</v>
      </c>
      <c r="J997" s="205" t="s">
        <v>3655</v>
      </c>
      <c r="K997" s="205" t="s">
        <v>95</v>
      </c>
      <c r="L997" s="201"/>
      <c r="M997" s="201"/>
      <c r="N997" s="201"/>
      <c r="O997" s="201"/>
      <c r="P997" s="201"/>
      <c r="Q997" s="201"/>
      <c r="R997" s="201"/>
      <c r="S997" s="201"/>
      <c r="T997" s="201"/>
      <c r="U997" s="201"/>
      <c r="V997" s="201"/>
      <c r="W997" s="201"/>
      <c r="X997" s="201"/>
      <c r="Y997" s="201"/>
      <c r="Z997" s="201"/>
    </row>
    <row r="998" s="132" customFormat="1" ht="27" customHeight="1" outlineLevel="3" spans="1:26">
      <c r="A998" s="287" t="s">
        <v>3656</v>
      </c>
      <c r="B998" s="243" t="s">
        <v>3657</v>
      </c>
      <c r="C998" s="186" t="s">
        <v>3658</v>
      </c>
      <c r="D998" s="186" t="s">
        <v>3659</v>
      </c>
      <c r="E998" s="244" t="s">
        <v>336</v>
      </c>
      <c r="F998" s="188">
        <v>1985.3</v>
      </c>
      <c r="G998" s="186"/>
      <c r="H998" s="189">
        <f t="shared" si="54"/>
        <v>0</v>
      </c>
      <c r="I998" s="205" t="s">
        <v>1122</v>
      </c>
      <c r="J998" s="205" t="s">
        <v>3660</v>
      </c>
      <c r="K998" s="205" t="s">
        <v>95</v>
      </c>
      <c r="L998" s="201"/>
      <c r="M998" s="201"/>
      <c r="N998" s="201"/>
      <c r="O998" s="201"/>
      <c r="P998" s="201"/>
      <c r="Q998" s="201"/>
      <c r="R998" s="201"/>
      <c r="S998" s="201"/>
      <c r="T998" s="201"/>
      <c r="U998" s="201"/>
      <c r="V998" s="201"/>
      <c r="W998" s="201"/>
      <c r="X998" s="201"/>
      <c r="Y998" s="201"/>
      <c r="Z998" s="201"/>
    </row>
    <row r="999" s="132" customFormat="1" ht="27" customHeight="1" outlineLevel="3" spans="1:26">
      <c r="A999" s="287" t="s">
        <v>3661</v>
      </c>
      <c r="B999" s="243" t="s">
        <v>3662</v>
      </c>
      <c r="C999" s="186" t="s">
        <v>3663</v>
      </c>
      <c r="D999" s="186" t="s">
        <v>3664</v>
      </c>
      <c r="E999" s="244" t="s">
        <v>336</v>
      </c>
      <c r="F999" s="188">
        <v>4416.91</v>
      </c>
      <c r="G999" s="186"/>
      <c r="H999" s="189">
        <f t="shared" si="54"/>
        <v>0</v>
      </c>
      <c r="I999" s="205" t="s">
        <v>1122</v>
      </c>
      <c r="J999" s="205" t="s">
        <v>3660</v>
      </c>
      <c r="K999" s="205" t="s">
        <v>95</v>
      </c>
      <c r="L999" s="201"/>
      <c r="M999" s="201"/>
      <c r="N999" s="201"/>
      <c r="O999" s="201"/>
      <c r="P999" s="201"/>
      <c r="Q999" s="201"/>
      <c r="R999" s="201"/>
      <c r="S999" s="201"/>
      <c r="T999" s="201"/>
      <c r="U999" s="201"/>
      <c r="V999" s="201"/>
      <c r="W999" s="201"/>
      <c r="X999" s="201"/>
      <c r="Y999" s="201"/>
      <c r="Z999" s="201"/>
    </row>
    <row r="1000" s="132" customFormat="1" ht="27" customHeight="1" outlineLevel="3" spans="1:26">
      <c r="A1000" s="287" t="s">
        <v>3665</v>
      </c>
      <c r="B1000" s="243" t="s">
        <v>3666</v>
      </c>
      <c r="C1000" s="186" t="s">
        <v>3667</v>
      </c>
      <c r="D1000" s="186" t="s">
        <v>3668</v>
      </c>
      <c r="E1000" s="244" t="s">
        <v>336</v>
      </c>
      <c r="F1000" s="188">
        <v>7461.31</v>
      </c>
      <c r="G1000" s="186"/>
      <c r="H1000" s="189">
        <f t="shared" si="54"/>
        <v>0</v>
      </c>
      <c r="I1000" s="205" t="s">
        <v>1122</v>
      </c>
      <c r="J1000" s="205" t="s">
        <v>3660</v>
      </c>
      <c r="K1000" s="205" t="s">
        <v>95</v>
      </c>
      <c r="L1000" s="201"/>
      <c r="M1000" s="201"/>
      <c r="N1000" s="201"/>
      <c r="O1000" s="201"/>
      <c r="P1000" s="201"/>
      <c r="Q1000" s="201"/>
      <c r="R1000" s="201"/>
      <c r="S1000" s="201"/>
      <c r="T1000" s="201"/>
      <c r="U1000" s="201"/>
      <c r="V1000" s="201"/>
      <c r="W1000" s="201"/>
      <c r="X1000" s="201"/>
      <c r="Y1000" s="201"/>
      <c r="Z1000" s="201"/>
    </row>
    <row r="1001" s="132" customFormat="1" ht="27" customHeight="1" outlineLevel="3" spans="1:26">
      <c r="A1001" s="287" t="s">
        <v>3669</v>
      </c>
      <c r="B1001" s="243" t="s">
        <v>3670</v>
      </c>
      <c r="C1001" s="186" t="s">
        <v>3671</v>
      </c>
      <c r="D1001" s="186" t="s">
        <v>3672</v>
      </c>
      <c r="E1001" s="244" t="s">
        <v>336</v>
      </c>
      <c r="F1001" s="188">
        <v>2597.77</v>
      </c>
      <c r="G1001" s="186"/>
      <c r="H1001" s="189">
        <f t="shared" si="54"/>
        <v>0</v>
      </c>
      <c r="I1001" s="205" t="s">
        <v>1122</v>
      </c>
      <c r="J1001" s="205" t="s">
        <v>3660</v>
      </c>
      <c r="K1001" s="205" t="s">
        <v>95</v>
      </c>
      <c r="L1001" s="201"/>
      <c r="M1001" s="201"/>
      <c r="N1001" s="201"/>
      <c r="O1001" s="201"/>
      <c r="P1001" s="201"/>
      <c r="Q1001" s="201"/>
      <c r="R1001" s="201"/>
      <c r="S1001" s="201"/>
      <c r="T1001" s="201"/>
      <c r="U1001" s="201"/>
      <c r="V1001" s="201"/>
      <c r="W1001" s="201"/>
      <c r="X1001" s="201"/>
      <c r="Y1001" s="201"/>
      <c r="Z1001" s="201"/>
    </row>
    <row r="1002" s="132" customFormat="1" ht="27" customHeight="1" outlineLevel="3" spans="1:26">
      <c r="A1002" s="287" t="s">
        <v>3673</v>
      </c>
      <c r="B1002" s="243" t="s">
        <v>3674</v>
      </c>
      <c r="C1002" s="186" t="s">
        <v>3675</v>
      </c>
      <c r="D1002" s="186" t="s">
        <v>3676</v>
      </c>
      <c r="E1002" s="244" t="s">
        <v>336</v>
      </c>
      <c r="F1002" s="188">
        <v>381.97</v>
      </c>
      <c r="G1002" s="186"/>
      <c r="H1002" s="189">
        <f t="shared" si="54"/>
        <v>0</v>
      </c>
      <c r="I1002" s="205" t="s">
        <v>1122</v>
      </c>
      <c r="J1002" s="205" t="s">
        <v>3660</v>
      </c>
      <c r="K1002" s="205" t="s">
        <v>95</v>
      </c>
      <c r="L1002" s="201"/>
      <c r="M1002" s="201"/>
      <c r="N1002" s="201"/>
      <c r="O1002" s="201"/>
      <c r="P1002" s="201"/>
      <c r="Q1002" s="201"/>
      <c r="R1002" s="201"/>
      <c r="S1002" s="201"/>
      <c r="T1002" s="201"/>
      <c r="U1002" s="201"/>
      <c r="V1002" s="201"/>
      <c r="W1002" s="201"/>
      <c r="X1002" s="201"/>
      <c r="Y1002" s="201"/>
      <c r="Z1002" s="201"/>
    </row>
    <row r="1003" s="132" customFormat="1" ht="27" customHeight="1" outlineLevel="3" spans="1:26">
      <c r="A1003" s="287" t="s">
        <v>3677</v>
      </c>
      <c r="B1003" s="243" t="s">
        <v>3678</v>
      </c>
      <c r="C1003" s="186" t="s">
        <v>3679</v>
      </c>
      <c r="D1003" s="186" t="s">
        <v>3680</v>
      </c>
      <c r="E1003" s="244" t="s">
        <v>336</v>
      </c>
      <c r="F1003" s="188">
        <v>2810.31</v>
      </c>
      <c r="G1003" s="186"/>
      <c r="H1003" s="189">
        <f t="shared" si="54"/>
        <v>0</v>
      </c>
      <c r="I1003" s="205" t="s">
        <v>1122</v>
      </c>
      <c r="J1003" s="205" t="s">
        <v>3660</v>
      </c>
      <c r="K1003" s="205" t="s">
        <v>95</v>
      </c>
      <c r="L1003" s="201"/>
      <c r="M1003" s="201"/>
      <c r="N1003" s="201"/>
      <c r="O1003" s="201"/>
      <c r="P1003" s="201"/>
      <c r="Q1003" s="201"/>
      <c r="R1003" s="201"/>
      <c r="S1003" s="201"/>
      <c r="T1003" s="201"/>
      <c r="U1003" s="201"/>
      <c r="V1003" s="201"/>
      <c r="W1003" s="201"/>
      <c r="X1003" s="201"/>
      <c r="Y1003" s="201"/>
      <c r="Z1003" s="201"/>
    </row>
    <row r="1004" s="132" customFormat="1" ht="27" customHeight="1" outlineLevel="3" spans="1:26">
      <c r="A1004" s="287" t="s">
        <v>3681</v>
      </c>
      <c r="B1004" s="243" t="s">
        <v>3682</v>
      </c>
      <c r="C1004" s="186" t="s">
        <v>3683</v>
      </c>
      <c r="D1004" s="186" t="s">
        <v>3684</v>
      </c>
      <c r="E1004" s="244" t="s">
        <v>336</v>
      </c>
      <c r="F1004" s="188">
        <v>265.57</v>
      </c>
      <c r="G1004" s="186"/>
      <c r="H1004" s="189">
        <f t="shared" si="54"/>
        <v>0</v>
      </c>
      <c r="I1004" s="205" t="s">
        <v>1155</v>
      </c>
      <c r="J1004" s="205" t="s">
        <v>3685</v>
      </c>
      <c r="K1004" s="205" t="s">
        <v>95</v>
      </c>
      <c r="L1004" s="201"/>
      <c r="M1004" s="201"/>
      <c r="N1004" s="201"/>
      <c r="O1004" s="201"/>
      <c r="P1004" s="201"/>
      <c r="Q1004" s="201"/>
      <c r="R1004" s="201"/>
      <c r="S1004" s="201"/>
      <c r="T1004" s="201"/>
      <c r="U1004" s="201"/>
      <c r="V1004" s="201"/>
      <c r="W1004" s="201"/>
      <c r="X1004" s="201"/>
      <c r="Y1004" s="201"/>
      <c r="Z1004" s="201"/>
    </row>
    <row r="1005" s="132" customFormat="1" ht="27" customHeight="1" outlineLevel="3" spans="1:26">
      <c r="A1005" s="287" t="s">
        <v>3686</v>
      </c>
      <c r="B1005" s="243" t="s">
        <v>3687</v>
      </c>
      <c r="C1005" s="186" t="s">
        <v>3688</v>
      </c>
      <c r="D1005" s="186" t="s">
        <v>3689</v>
      </c>
      <c r="E1005" s="244" t="s">
        <v>336</v>
      </c>
      <c r="F1005" s="188">
        <v>1008.41</v>
      </c>
      <c r="G1005" s="186"/>
      <c r="H1005" s="189">
        <f t="shared" si="54"/>
        <v>0</v>
      </c>
      <c r="I1005" s="205" t="s">
        <v>1155</v>
      </c>
      <c r="J1005" s="205" t="s">
        <v>3685</v>
      </c>
      <c r="K1005" s="205" t="s">
        <v>95</v>
      </c>
      <c r="L1005" s="201"/>
      <c r="M1005" s="201"/>
      <c r="N1005" s="201"/>
      <c r="O1005" s="201"/>
      <c r="P1005" s="201"/>
      <c r="Q1005" s="201"/>
      <c r="R1005" s="201"/>
      <c r="S1005" s="201"/>
      <c r="T1005" s="201"/>
      <c r="U1005" s="201"/>
      <c r="V1005" s="201"/>
      <c r="W1005" s="201"/>
      <c r="X1005" s="201"/>
      <c r="Y1005" s="201"/>
      <c r="Z1005" s="201"/>
    </row>
    <row r="1006" s="132" customFormat="1" ht="27" customHeight="1" outlineLevel="3" spans="1:26">
      <c r="A1006" s="287" t="s">
        <v>3690</v>
      </c>
      <c r="B1006" s="243" t="s">
        <v>3691</v>
      </c>
      <c r="C1006" s="186" t="s">
        <v>2145</v>
      </c>
      <c r="D1006" s="186" t="s">
        <v>3692</v>
      </c>
      <c r="E1006" s="244" t="s">
        <v>336</v>
      </c>
      <c r="F1006" s="188">
        <v>11461.86</v>
      </c>
      <c r="G1006" s="186"/>
      <c r="H1006" s="189">
        <f t="shared" si="54"/>
        <v>0</v>
      </c>
      <c r="I1006" s="205" t="s">
        <v>1094</v>
      </c>
      <c r="J1006" s="205" t="s">
        <v>3693</v>
      </c>
      <c r="K1006" s="205" t="s">
        <v>95</v>
      </c>
      <c r="L1006" s="201"/>
      <c r="M1006" s="201"/>
      <c r="N1006" s="201"/>
      <c r="O1006" s="201"/>
      <c r="P1006" s="201"/>
      <c r="Q1006" s="201"/>
      <c r="R1006" s="201"/>
      <c r="S1006" s="201"/>
      <c r="T1006" s="201"/>
      <c r="U1006" s="201"/>
      <c r="V1006" s="201"/>
      <c r="W1006" s="201"/>
      <c r="X1006" s="201"/>
      <c r="Y1006" s="201"/>
      <c r="Z1006" s="201"/>
    </row>
    <row r="1007" s="132" customFormat="1" ht="27" customHeight="1" outlineLevel="3" spans="1:26">
      <c r="A1007" s="287" t="s">
        <v>3694</v>
      </c>
      <c r="B1007" s="243" t="s">
        <v>3695</v>
      </c>
      <c r="C1007" s="186" t="s">
        <v>2150</v>
      </c>
      <c r="D1007" s="186" t="s">
        <v>3696</v>
      </c>
      <c r="E1007" s="244" t="s">
        <v>336</v>
      </c>
      <c r="F1007" s="188">
        <v>253.14</v>
      </c>
      <c r="G1007" s="186"/>
      <c r="H1007" s="189">
        <f t="shared" si="54"/>
        <v>0</v>
      </c>
      <c r="I1007" s="205" t="s">
        <v>1094</v>
      </c>
      <c r="J1007" s="205" t="s">
        <v>3693</v>
      </c>
      <c r="K1007" s="205" t="s">
        <v>95</v>
      </c>
      <c r="L1007" s="201"/>
      <c r="M1007" s="201"/>
      <c r="N1007" s="201"/>
      <c r="O1007" s="201"/>
      <c r="P1007" s="201"/>
      <c r="Q1007" s="201"/>
      <c r="R1007" s="201"/>
      <c r="S1007" s="201"/>
      <c r="T1007" s="201"/>
      <c r="U1007" s="201"/>
      <c r="V1007" s="201"/>
      <c r="W1007" s="201"/>
      <c r="X1007" s="201"/>
      <c r="Y1007" s="201"/>
      <c r="Z1007" s="201"/>
    </row>
    <row r="1008" s="132" customFormat="1" ht="27" customHeight="1" outlineLevel="3" spans="1:26">
      <c r="A1008" s="287" t="s">
        <v>3697</v>
      </c>
      <c r="B1008" s="243" t="s">
        <v>3698</v>
      </c>
      <c r="C1008" s="186" t="s">
        <v>2026</v>
      </c>
      <c r="D1008" s="186" t="s">
        <v>3699</v>
      </c>
      <c r="E1008" s="244" t="s">
        <v>336</v>
      </c>
      <c r="F1008" s="188">
        <v>392.9</v>
      </c>
      <c r="G1008" s="186"/>
      <c r="H1008" s="189">
        <f t="shared" si="54"/>
        <v>0</v>
      </c>
      <c r="I1008" s="205" t="s">
        <v>1094</v>
      </c>
      <c r="J1008" s="205" t="s">
        <v>1373</v>
      </c>
      <c r="K1008" s="205" t="s">
        <v>95</v>
      </c>
      <c r="L1008" s="201"/>
      <c r="M1008" s="201"/>
      <c r="N1008" s="201"/>
      <c r="O1008" s="201"/>
      <c r="P1008" s="201"/>
      <c r="Q1008" s="201"/>
      <c r="R1008" s="201"/>
      <c r="S1008" s="201"/>
      <c r="T1008" s="201"/>
      <c r="U1008" s="201"/>
      <c r="V1008" s="201"/>
      <c r="W1008" s="201"/>
      <c r="X1008" s="201"/>
      <c r="Y1008" s="201"/>
      <c r="Z1008" s="201"/>
    </row>
    <row r="1009" s="132" customFormat="1" ht="27" customHeight="1" outlineLevel="3" spans="1:26">
      <c r="A1009" s="287" t="s">
        <v>3700</v>
      </c>
      <c r="B1009" s="243" t="s">
        <v>3701</v>
      </c>
      <c r="C1009" s="186" t="s">
        <v>1376</v>
      </c>
      <c r="D1009" s="186" t="s">
        <v>3702</v>
      </c>
      <c r="E1009" s="244" t="s">
        <v>1115</v>
      </c>
      <c r="F1009" s="188">
        <v>200</v>
      </c>
      <c r="G1009" s="186"/>
      <c r="H1009" s="189">
        <f t="shared" si="54"/>
        <v>0</v>
      </c>
      <c r="I1009" s="205" t="s">
        <v>1116</v>
      </c>
      <c r="J1009" s="204" t="s">
        <v>3703</v>
      </c>
      <c r="K1009" s="205" t="s">
        <v>95</v>
      </c>
      <c r="L1009" s="201"/>
      <c r="M1009" s="201"/>
      <c r="N1009" s="201"/>
      <c r="O1009" s="201"/>
      <c r="P1009" s="201"/>
      <c r="Q1009" s="201"/>
      <c r="R1009" s="201"/>
      <c r="S1009" s="201"/>
      <c r="T1009" s="201"/>
      <c r="U1009" s="201"/>
      <c r="V1009" s="201"/>
      <c r="W1009" s="201"/>
      <c r="X1009" s="201"/>
      <c r="Y1009" s="201"/>
      <c r="Z1009" s="201"/>
    </row>
    <row r="1010" s="132" customFormat="1" ht="27" customHeight="1" outlineLevel="3" spans="1:26">
      <c r="A1010" s="287" t="s">
        <v>3704</v>
      </c>
      <c r="B1010" s="243" t="s">
        <v>3705</v>
      </c>
      <c r="C1010" s="186" t="s">
        <v>1053</v>
      </c>
      <c r="D1010" s="186" t="s">
        <v>3706</v>
      </c>
      <c r="E1010" s="244" t="s">
        <v>502</v>
      </c>
      <c r="F1010" s="188">
        <v>1590</v>
      </c>
      <c r="G1010" s="186"/>
      <c r="H1010" s="189">
        <f t="shared" si="54"/>
        <v>0</v>
      </c>
      <c r="I1010" s="205" t="s">
        <v>1055</v>
      </c>
      <c r="J1010" s="205" t="s">
        <v>1056</v>
      </c>
      <c r="K1010" s="205" t="s">
        <v>95</v>
      </c>
      <c r="L1010" s="201"/>
      <c r="M1010" s="201"/>
      <c r="N1010" s="201"/>
      <c r="O1010" s="201"/>
      <c r="P1010" s="201"/>
      <c r="Q1010" s="201"/>
      <c r="R1010" s="201"/>
      <c r="S1010" s="201"/>
      <c r="T1010" s="201"/>
      <c r="U1010" s="201"/>
      <c r="V1010" s="201"/>
      <c r="W1010" s="201"/>
      <c r="X1010" s="201"/>
      <c r="Y1010" s="201"/>
      <c r="Z1010" s="201"/>
    </row>
    <row r="1011" s="132" customFormat="1" ht="27" customHeight="1" outlineLevel="3" spans="1:26">
      <c r="A1011" s="287" t="s">
        <v>3707</v>
      </c>
      <c r="B1011" s="243" t="s">
        <v>3708</v>
      </c>
      <c r="C1011" s="186" t="s">
        <v>3709</v>
      </c>
      <c r="D1011" s="186" t="s">
        <v>3710</v>
      </c>
      <c r="E1011" s="244" t="s">
        <v>1404</v>
      </c>
      <c r="F1011" s="188">
        <v>1</v>
      </c>
      <c r="G1011" s="186"/>
      <c r="H1011" s="189">
        <f t="shared" si="54"/>
        <v>0</v>
      </c>
      <c r="I1011" s="205" t="s">
        <v>1405</v>
      </c>
      <c r="J1011" s="205" t="s">
        <v>3711</v>
      </c>
      <c r="K1011" s="205" t="s">
        <v>95</v>
      </c>
      <c r="L1011" s="201"/>
      <c r="M1011" s="201"/>
      <c r="N1011" s="201"/>
      <c r="O1011" s="201"/>
      <c r="P1011" s="201"/>
      <c r="Q1011" s="201"/>
      <c r="R1011" s="201"/>
      <c r="S1011" s="201"/>
      <c r="T1011" s="201"/>
      <c r="U1011" s="201"/>
      <c r="V1011" s="201"/>
      <c r="W1011" s="201"/>
      <c r="X1011" s="201"/>
      <c r="Y1011" s="201"/>
      <c r="Z1011" s="201"/>
    </row>
    <row r="1012" s="132" customFormat="1" ht="27" customHeight="1" outlineLevel="3" spans="1:26">
      <c r="A1012" s="287" t="s">
        <v>3712</v>
      </c>
      <c r="B1012" s="243" t="s">
        <v>3713</v>
      </c>
      <c r="C1012" s="186" t="s">
        <v>3714</v>
      </c>
      <c r="D1012" s="186" t="s">
        <v>3715</v>
      </c>
      <c r="E1012" s="244" t="s">
        <v>502</v>
      </c>
      <c r="F1012" s="188">
        <v>215</v>
      </c>
      <c r="G1012" s="186"/>
      <c r="H1012" s="189">
        <f t="shared" si="54"/>
        <v>0</v>
      </c>
      <c r="I1012" s="205" t="s">
        <v>1055</v>
      </c>
      <c r="J1012" s="205" t="s">
        <v>3711</v>
      </c>
      <c r="K1012" s="205" t="s">
        <v>95</v>
      </c>
      <c r="L1012" s="201"/>
      <c r="M1012" s="201"/>
      <c r="N1012" s="201"/>
      <c r="O1012" s="201"/>
      <c r="P1012" s="201"/>
      <c r="Q1012" s="201"/>
      <c r="R1012" s="201"/>
      <c r="S1012" s="201"/>
      <c r="T1012" s="201"/>
      <c r="U1012" s="201"/>
      <c r="V1012" s="201"/>
      <c r="W1012" s="201"/>
      <c r="X1012" s="201"/>
      <c r="Y1012" s="201"/>
      <c r="Z1012" s="201"/>
    </row>
    <row r="1013" s="132" customFormat="1" ht="27" customHeight="1" outlineLevel="2" spans="1:26">
      <c r="A1013" s="287" t="s">
        <v>3716</v>
      </c>
      <c r="B1013" s="253"/>
      <c r="C1013" s="231" t="s">
        <v>3717</v>
      </c>
      <c r="D1013" s="181"/>
      <c r="E1013" s="181"/>
      <c r="F1013" s="182"/>
      <c r="G1013" s="183"/>
      <c r="H1013" s="288">
        <f>SUM(H1014:H1022)</f>
        <v>0</v>
      </c>
      <c r="I1013" s="204"/>
      <c r="J1013" s="204"/>
      <c r="K1013" s="205"/>
      <c r="L1013" s="201"/>
      <c r="M1013" s="201"/>
      <c r="N1013" s="201"/>
      <c r="O1013" s="201"/>
      <c r="P1013" s="201"/>
      <c r="Q1013" s="201"/>
      <c r="R1013" s="201"/>
      <c r="S1013" s="201"/>
      <c r="T1013" s="201"/>
      <c r="U1013" s="201"/>
      <c r="V1013" s="201"/>
      <c r="W1013" s="201"/>
      <c r="X1013" s="201"/>
      <c r="Y1013" s="201"/>
      <c r="Z1013" s="201"/>
    </row>
    <row r="1014" s="132" customFormat="1" ht="27" customHeight="1" outlineLevel="3" spans="1:26">
      <c r="A1014" s="287" t="s">
        <v>3718</v>
      </c>
      <c r="B1014" s="243" t="s">
        <v>3719</v>
      </c>
      <c r="C1014" s="186" t="s">
        <v>3720</v>
      </c>
      <c r="D1014" s="186" t="s">
        <v>3721</v>
      </c>
      <c r="E1014" s="244" t="s">
        <v>726</v>
      </c>
      <c r="F1014" s="188">
        <v>1</v>
      </c>
      <c r="G1014" s="186"/>
      <c r="H1014" s="189">
        <f t="shared" ref="H1014:H1022" si="55">ROUND(F1014*G1014,0)</f>
        <v>0</v>
      </c>
      <c r="I1014" s="205" t="s">
        <v>727</v>
      </c>
      <c r="J1014" s="205" t="s">
        <v>3548</v>
      </c>
      <c r="K1014" s="205" t="s">
        <v>95</v>
      </c>
      <c r="L1014" s="201"/>
      <c r="M1014" s="201"/>
      <c r="N1014" s="201"/>
      <c r="O1014" s="201"/>
      <c r="P1014" s="201"/>
      <c r="Q1014" s="201"/>
      <c r="R1014" s="201"/>
      <c r="S1014" s="201"/>
      <c r="T1014" s="201"/>
      <c r="U1014" s="201"/>
      <c r="V1014" s="201"/>
      <c r="W1014" s="201"/>
      <c r="X1014" s="201"/>
      <c r="Y1014" s="201"/>
      <c r="Z1014" s="201"/>
    </row>
    <row r="1015" s="132" customFormat="1" ht="27" customHeight="1" outlineLevel="3" spans="1:26">
      <c r="A1015" s="287" t="s">
        <v>3722</v>
      </c>
      <c r="B1015" s="243" t="s">
        <v>3723</v>
      </c>
      <c r="C1015" s="186" t="s">
        <v>3724</v>
      </c>
      <c r="D1015" s="186" t="s">
        <v>3725</v>
      </c>
      <c r="E1015" s="244" t="s">
        <v>502</v>
      </c>
      <c r="F1015" s="188">
        <v>13</v>
      </c>
      <c r="G1015" s="186"/>
      <c r="H1015" s="189">
        <f t="shared" si="55"/>
        <v>0</v>
      </c>
      <c r="I1015" s="205" t="s">
        <v>1055</v>
      </c>
      <c r="J1015" s="205" t="s">
        <v>3611</v>
      </c>
      <c r="K1015" s="205" t="s">
        <v>95</v>
      </c>
      <c r="L1015" s="201"/>
      <c r="M1015" s="201"/>
      <c r="N1015" s="201"/>
      <c r="O1015" s="201"/>
      <c r="P1015" s="201"/>
      <c r="Q1015" s="201"/>
      <c r="R1015" s="201"/>
      <c r="S1015" s="201"/>
      <c r="T1015" s="201"/>
      <c r="U1015" s="201"/>
      <c r="V1015" s="201"/>
      <c r="W1015" s="201"/>
      <c r="X1015" s="201"/>
      <c r="Y1015" s="201"/>
      <c r="Z1015" s="201"/>
    </row>
    <row r="1016" s="132" customFormat="1" ht="27" customHeight="1" outlineLevel="3" spans="1:26">
      <c r="A1016" s="287" t="s">
        <v>3726</v>
      </c>
      <c r="B1016" s="243" t="s">
        <v>3727</v>
      </c>
      <c r="C1016" s="186" t="s">
        <v>3728</v>
      </c>
      <c r="D1016" s="186" t="s">
        <v>3729</v>
      </c>
      <c r="E1016" s="244" t="s">
        <v>502</v>
      </c>
      <c r="F1016" s="188">
        <v>22</v>
      </c>
      <c r="G1016" s="186"/>
      <c r="H1016" s="189">
        <f t="shared" si="55"/>
        <v>0</v>
      </c>
      <c r="I1016" s="205" t="s">
        <v>1055</v>
      </c>
      <c r="J1016" s="205" t="s">
        <v>3611</v>
      </c>
      <c r="K1016" s="205" t="s">
        <v>95</v>
      </c>
      <c r="L1016" s="201"/>
      <c r="M1016" s="201"/>
      <c r="N1016" s="201"/>
      <c r="O1016" s="201"/>
      <c r="P1016" s="201"/>
      <c r="Q1016" s="201"/>
      <c r="R1016" s="201"/>
      <c r="S1016" s="201"/>
      <c r="T1016" s="201"/>
      <c r="U1016" s="201"/>
      <c r="V1016" s="201"/>
      <c r="W1016" s="201"/>
      <c r="X1016" s="201"/>
      <c r="Y1016" s="201"/>
      <c r="Z1016" s="201"/>
    </row>
    <row r="1017" s="132" customFormat="1" ht="27" customHeight="1" outlineLevel="3" spans="1:26">
      <c r="A1017" s="287" t="s">
        <v>3730</v>
      </c>
      <c r="B1017" s="243" t="s">
        <v>3731</v>
      </c>
      <c r="C1017" s="186" t="s">
        <v>3732</v>
      </c>
      <c r="D1017" s="186" t="s">
        <v>3733</v>
      </c>
      <c r="E1017" s="244" t="s">
        <v>726</v>
      </c>
      <c r="F1017" s="188">
        <v>48</v>
      </c>
      <c r="G1017" s="186"/>
      <c r="H1017" s="189">
        <f t="shared" si="55"/>
        <v>0</v>
      </c>
      <c r="I1017" s="205" t="s">
        <v>727</v>
      </c>
      <c r="J1017" s="205" t="s">
        <v>3611</v>
      </c>
      <c r="K1017" s="205" t="s">
        <v>95</v>
      </c>
      <c r="L1017" s="201"/>
      <c r="M1017" s="201"/>
      <c r="N1017" s="201"/>
      <c r="O1017" s="201"/>
      <c r="P1017" s="201"/>
      <c r="Q1017" s="201"/>
      <c r="R1017" s="201"/>
      <c r="S1017" s="201"/>
      <c r="T1017" s="201"/>
      <c r="U1017" s="201"/>
      <c r="V1017" s="201"/>
      <c r="W1017" s="201"/>
      <c r="X1017" s="201"/>
      <c r="Y1017" s="201"/>
      <c r="Z1017" s="201"/>
    </row>
    <row r="1018" s="132" customFormat="1" ht="27" customHeight="1" outlineLevel="3" spans="1:26">
      <c r="A1018" s="287" t="s">
        <v>3734</v>
      </c>
      <c r="B1018" s="243" t="s">
        <v>3735</v>
      </c>
      <c r="C1018" s="186" t="s">
        <v>3667</v>
      </c>
      <c r="D1018" s="186" t="s">
        <v>3668</v>
      </c>
      <c r="E1018" s="244" t="s">
        <v>336</v>
      </c>
      <c r="F1018" s="188">
        <v>627.42</v>
      </c>
      <c r="G1018" s="186"/>
      <c r="H1018" s="189">
        <f t="shared" si="55"/>
        <v>0</v>
      </c>
      <c r="I1018" s="205" t="s">
        <v>1122</v>
      </c>
      <c r="J1018" s="205" t="s">
        <v>3660</v>
      </c>
      <c r="K1018" s="205" t="s">
        <v>95</v>
      </c>
      <c r="L1018" s="201"/>
      <c r="M1018" s="201"/>
      <c r="N1018" s="201"/>
      <c r="O1018" s="201"/>
      <c r="P1018" s="201"/>
      <c r="Q1018" s="201"/>
      <c r="R1018" s="201"/>
      <c r="S1018" s="201"/>
      <c r="T1018" s="201"/>
      <c r="U1018" s="201"/>
      <c r="V1018" s="201"/>
      <c r="W1018" s="201"/>
      <c r="X1018" s="201"/>
      <c r="Y1018" s="201"/>
      <c r="Z1018" s="201"/>
    </row>
    <row r="1019" s="132" customFormat="1" ht="27" customHeight="1" outlineLevel="3" spans="1:26">
      <c r="A1019" s="287" t="s">
        <v>3736</v>
      </c>
      <c r="B1019" s="243" t="s">
        <v>3737</v>
      </c>
      <c r="C1019" s="186" t="s">
        <v>3738</v>
      </c>
      <c r="D1019" s="186" t="s">
        <v>3739</v>
      </c>
      <c r="E1019" s="244" t="s">
        <v>336</v>
      </c>
      <c r="F1019" s="188">
        <v>48</v>
      </c>
      <c r="G1019" s="186"/>
      <c r="H1019" s="189">
        <f t="shared" si="55"/>
        <v>0</v>
      </c>
      <c r="I1019" s="205" t="s">
        <v>1122</v>
      </c>
      <c r="J1019" s="205" t="s">
        <v>3660</v>
      </c>
      <c r="K1019" s="205" t="s">
        <v>95</v>
      </c>
      <c r="L1019" s="201"/>
      <c r="M1019" s="201"/>
      <c r="N1019" s="201"/>
      <c r="O1019" s="201"/>
      <c r="P1019" s="201"/>
      <c r="Q1019" s="201"/>
      <c r="R1019" s="201"/>
      <c r="S1019" s="201"/>
      <c r="T1019" s="201"/>
      <c r="U1019" s="201"/>
      <c r="V1019" s="201"/>
      <c r="W1019" s="201"/>
      <c r="X1019" s="201"/>
      <c r="Y1019" s="201"/>
      <c r="Z1019" s="201"/>
    </row>
    <row r="1020" s="132" customFormat="1" ht="27" customHeight="1" outlineLevel="3" spans="1:26">
      <c r="A1020" s="287" t="s">
        <v>3740</v>
      </c>
      <c r="B1020" s="243" t="s">
        <v>3741</v>
      </c>
      <c r="C1020" s="186" t="s">
        <v>2145</v>
      </c>
      <c r="D1020" s="186" t="s">
        <v>3742</v>
      </c>
      <c r="E1020" s="244" t="s">
        <v>336</v>
      </c>
      <c r="F1020" s="188">
        <v>350.66</v>
      </c>
      <c r="G1020" s="186"/>
      <c r="H1020" s="189">
        <f t="shared" si="55"/>
        <v>0</v>
      </c>
      <c r="I1020" s="205" t="s">
        <v>1094</v>
      </c>
      <c r="J1020" s="205" t="s">
        <v>3693</v>
      </c>
      <c r="K1020" s="205" t="s">
        <v>95</v>
      </c>
      <c r="L1020" s="201"/>
      <c r="M1020" s="201"/>
      <c r="N1020" s="201"/>
      <c r="O1020" s="201"/>
      <c r="P1020" s="201"/>
      <c r="Q1020" s="201"/>
      <c r="R1020" s="201"/>
      <c r="S1020" s="201"/>
      <c r="T1020" s="201"/>
      <c r="U1020" s="201"/>
      <c r="V1020" s="201"/>
      <c r="W1020" s="201"/>
      <c r="X1020" s="201"/>
      <c r="Y1020" s="201"/>
      <c r="Z1020" s="201"/>
    </row>
    <row r="1021" s="132" customFormat="1" ht="27" customHeight="1" outlineLevel="3" spans="1:26">
      <c r="A1021" s="287" t="s">
        <v>3743</v>
      </c>
      <c r="B1021" s="243" t="s">
        <v>3744</v>
      </c>
      <c r="C1021" s="186" t="s">
        <v>1053</v>
      </c>
      <c r="D1021" s="186" t="s">
        <v>3706</v>
      </c>
      <c r="E1021" s="244" t="s">
        <v>502</v>
      </c>
      <c r="F1021" s="188">
        <v>35</v>
      </c>
      <c r="G1021" s="186"/>
      <c r="H1021" s="189">
        <f t="shared" si="55"/>
        <v>0</v>
      </c>
      <c r="I1021" s="205" t="s">
        <v>1055</v>
      </c>
      <c r="J1021" s="205" t="s">
        <v>1056</v>
      </c>
      <c r="K1021" s="205" t="s">
        <v>95</v>
      </c>
      <c r="L1021" s="201"/>
      <c r="M1021" s="201"/>
      <c r="N1021" s="201"/>
      <c r="O1021" s="201"/>
      <c r="P1021" s="201"/>
      <c r="Q1021" s="201"/>
      <c r="R1021" s="201"/>
      <c r="S1021" s="201"/>
      <c r="T1021" s="201"/>
      <c r="U1021" s="201"/>
      <c r="V1021" s="201"/>
      <c r="W1021" s="201"/>
      <c r="X1021" s="201"/>
      <c r="Y1021" s="201"/>
      <c r="Z1021" s="201"/>
    </row>
    <row r="1022" s="132" customFormat="1" ht="27" customHeight="1" outlineLevel="3" spans="1:26">
      <c r="A1022" s="287" t="s">
        <v>3745</v>
      </c>
      <c r="B1022" s="243" t="s">
        <v>3746</v>
      </c>
      <c r="C1022" s="186" t="s">
        <v>3747</v>
      </c>
      <c r="D1022" s="186" t="s">
        <v>3748</v>
      </c>
      <c r="E1022" s="244" t="s">
        <v>1404</v>
      </c>
      <c r="F1022" s="188">
        <v>35</v>
      </c>
      <c r="G1022" s="186"/>
      <c r="H1022" s="189">
        <f t="shared" si="55"/>
        <v>0</v>
      </c>
      <c r="I1022" s="205" t="s">
        <v>1405</v>
      </c>
      <c r="J1022" s="205" t="s">
        <v>3711</v>
      </c>
      <c r="K1022" s="205" t="s">
        <v>95</v>
      </c>
      <c r="L1022" s="201"/>
      <c r="M1022" s="201"/>
      <c r="N1022" s="201"/>
      <c r="O1022" s="201"/>
      <c r="P1022" s="201"/>
      <c r="Q1022" s="201"/>
      <c r="R1022" s="201"/>
      <c r="S1022" s="201"/>
      <c r="T1022" s="201"/>
      <c r="U1022" s="201"/>
      <c r="V1022" s="201"/>
      <c r="W1022" s="201"/>
      <c r="X1022" s="201"/>
      <c r="Y1022" s="201"/>
      <c r="Z1022" s="201"/>
    </row>
    <row r="1023" s="132" customFormat="1" ht="27" customHeight="1" outlineLevel="2" spans="1:26">
      <c r="A1023" s="289" t="s">
        <v>3749</v>
      </c>
      <c r="B1023" s="253"/>
      <c r="C1023" s="231" t="s">
        <v>3750</v>
      </c>
      <c r="D1023" s="181"/>
      <c r="E1023" s="181"/>
      <c r="F1023" s="182"/>
      <c r="G1023" s="183"/>
      <c r="H1023" s="288">
        <f>SUM(H1024:H1029)</f>
        <v>0</v>
      </c>
      <c r="I1023" s="204"/>
      <c r="J1023" s="204"/>
      <c r="K1023" s="205"/>
      <c r="L1023" s="201"/>
      <c r="M1023" s="201"/>
      <c r="N1023" s="201"/>
      <c r="O1023" s="291"/>
      <c r="P1023" s="291"/>
      <c r="Q1023" s="291"/>
      <c r="R1023" s="291"/>
      <c r="S1023" s="291"/>
      <c r="T1023" s="291"/>
      <c r="U1023" s="291"/>
      <c r="V1023" s="291"/>
      <c r="W1023" s="291"/>
      <c r="X1023" s="291"/>
      <c r="Y1023" s="291"/>
      <c r="Z1023" s="291"/>
    </row>
    <row r="1024" s="132" customFormat="1" ht="27" customHeight="1" outlineLevel="3" spans="1:26">
      <c r="A1024" s="287" t="s">
        <v>3751</v>
      </c>
      <c r="B1024" s="243" t="s">
        <v>3752</v>
      </c>
      <c r="C1024" s="186" t="s">
        <v>3753</v>
      </c>
      <c r="D1024" s="186" t="s">
        <v>3754</v>
      </c>
      <c r="E1024" s="244" t="s">
        <v>726</v>
      </c>
      <c r="F1024" s="188">
        <v>1</v>
      </c>
      <c r="G1024" s="186"/>
      <c r="H1024" s="189">
        <f t="shared" ref="H1024:H1029" si="56">ROUND(F1024*G1024,0)</f>
        <v>0</v>
      </c>
      <c r="I1024" s="205" t="s">
        <v>727</v>
      </c>
      <c r="J1024" s="205" t="s">
        <v>3548</v>
      </c>
      <c r="K1024" s="205" t="s">
        <v>95</v>
      </c>
      <c r="L1024" s="201"/>
      <c r="M1024" s="201"/>
      <c r="N1024" s="201"/>
      <c r="O1024" s="201"/>
      <c r="P1024" s="201"/>
      <c r="Q1024" s="201"/>
      <c r="R1024" s="201"/>
      <c r="S1024" s="201"/>
      <c r="T1024" s="201"/>
      <c r="U1024" s="201"/>
      <c r="V1024" s="201"/>
      <c r="W1024" s="201"/>
      <c r="X1024" s="201"/>
      <c r="Y1024" s="201"/>
      <c r="Z1024" s="201"/>
    </row>
    <row r="1025" s="132" customFormat="1" ht="27" customHeight="1" outlineLevel="3" spans="1:26">
      <c r="A1025" s="287" t="s">
        <v>3755</v>
      </c>
      <c r="B1025" s="243" t="s">
        <v>3756</v>
      </c>
      <c r="C1025" s="186" t="s">
        <v>3757</v>
      </c>
      <c r="D1025" s="186" t="s">
        <v>3758</v>
      </c>
      <c r="E1025" s="244" t="s">
        <v>502</v>
      </c>
      <c r="F1025" s="188">
        <v>95</v>
      </c>
      <c r="G1025" s="186"/>
      <c r="H1025" s="189">
        <f t="shared" si="56"/>
        <v>0</v>
      </c>
      <c r="I1025" s="205" t="s">
        <v>1055</v>
      </c>
      <c r="J1025" s="205" t="s">
        <v>3611</v>
      </c>
      <c r="K1025" s="205" t="s">
        <v>95</v>
      </c>
      <c r="L1025" s="201"/>
      <c r="M1025" s="201"/>
      <c r="N1025" s="201"/>
      <c r="O1025" s="201"/>
      <c r="P1025" s="201"/>
      <c r="Q1025" s="201"/>
      <c r="R1025" s="201"/>
      <c r="S1025" s="201"/>
      <c r="T1025" s="201"/>
      <c r="U1025" s="201"/>
      <c r="V1025" s="201"/>
      <c r="W1025" s="201"/>
      <c r="X1025" s="201"/>
      <c r="Y1025" s="201"/>
      <c r="Z1025" s="201"/>
    </row>
    <row r="1026" s="132" customFormat="1" ht="27" customHeight="1" outlineLevel="3" spans="1:26">
      <c r="A1026" s="287" t="s">
        <v>3759</v>
      </c>
      <c r="B1026" s="243" t="s">
        <v>3760</v>
      </c>
      <c r="C1026" s="186" t="s">
        <v>3622</v>
      </c>
      <c r="D1026" s="186" t="s">
        <v>3761</v>
      </c>
      <c r="E1026" s="244" t="s">
        <v>502</v>
      </c>
      <c r="F1026" s="188">
        <v>3</v>
      </c>
      <c r="G1026" s="186"/>
      <c r="H1026" s="189">
        <f t="shared" si="56"/>
        <v>0</v>
      </c>
      <c r="I1026" s="205" t="s">
        <v>1055</v>
      </c>
      <c r="J1026" s="205" t="s">
        <v>3611</v>
      </c>
      <c r="K1026" s="205" t="s">
        <v>95</v>
      </c>
      <c r="L1026" s="201"/>
      <c r="M1026" s="201"/>
      <c r="N1026" s="201"/>
      <c r="O1026" s="201"/>
      <c r="P1026" s="201"/>
      <c r="Q1026" s="201"/>
      <c r="R1026" s="201"/>
      <c r="S1026" s="201"/>
      <c r="T1026" s="201"/>
      <c r="U1026" s="201"/>
      <c r="V1026" s="201"/>
      <c r="W1026" s="201"/>
      <c r="X1026" s="201"/>
      <c r="Y1026" s="201"/>
      <c r="Z1026" s="201"/>
    </row>
    <row r="1027" s="132" customFormat="1" ht="27" customHeight="1" outlineLevel="3" spans="1:26">
      <c r="A1027" s="287" t="s">
        <v>3762</v>
      </c>
      <c r="B1027" s="243" t="s">
        <v>3763</v>
      </c>
      <c r="C1027" s="186" t="s">
        <v>3667</v>
      </c>
      <c r="D1027" s="186" t="s">
        <v>3668</v>
      </c>
      <c r="E1027" s="244" t="s">
        <v>336</v>
      </c>
      <c r="F1027" s="188">
        <v>667.61</v>
      </c>
      <c r="G1027" s="186"/>
      <c r="H1027" s="189">
        <f t="shared" si="56"/>
        <v>0</v>
      </c>
      <c r="I1027" s="205" t="s">
        <v>1122</v>
      </c>
      <c r="J1027" s="205" t="s">
        <v>3660</v>
      </c>
      <c r="K1027" s="205" t="s">
        <v>95</v>
      </c>
      <c r="L1027" s="201"/>
      <c r="M1027" s="201"/>
      <c r="N1027" s="201"/>
      <c r="O1027" s="201"/>
      <c r="P1027" s="201"/>
      <c r="Q1027" s="201"/>
      <c r="R1027" s="201"/>
      <c r="S1027" s="201"/>
      <c r="T1027" s="201"/>
      <c r="U1027" s="201"/>
      <c r="V1027" s="201"/>
      <c r="W1027" s="201"/>
      <c r="X1027" s="201"/>
      <c r="Y1027" s="201"/>
      <c r="Z1027" s="201"/>
    </row>
    <row r="1028" s="132" customFormat="1" ht="27" customHeight="1" outlineLevel="3" spans="1:26">
      <c r="A1028" s="287" t="s">
        <v>3764</v>
      </c>
      <c r="B1028" s="243" t="s">
        <v>3765</v>
      </c>
      <c r="C1028" s="186" t="s">
        <v>2145</v>
      </c>
      <c r="D1028" s="186" t="s">
        <v>3692</v>
      </c>
      <c r="E1028" s="244" t="s">
        <v>336</v>
      </c>
      <c r="F1028" s="188">
        <v>325.1</v>
      </c>
      <c r="G1028" s="186"/>
      <c r="H1028" s="189">
        <f t="shared" si="56"/>
        <v>0</v>
      </c>
      <c r="I1028" s="205" t="s">
        <v>1094</v>
      </c>
      <c r="J1028" s="205" t="s">
        <v>3693</v>
      </c>
      <c r="K1028" s="205" t="s">
        <v>95</v>
      </c>
      <c r="L1028" s="201"/>
      <c r="M1028" s="201"/>
      <c r="N1028" s="201"/>
      <c r="O1028" s="201"/>
      <c r="P1028" s="201"/>
      <c r="Q1028" s="201"/>
      <c r="R1028" s="201"/>
      <c r="S1028" s="201"/>
      <c r="T1028" s="201"/>
      <c r="U1028" s="201"/>
      <c r="V1028" s="201"/>
      <c r="W1028" s="201"/>
      <c r="X1028" s="201"/>
      <c r="Y1028" s="201"/>
      <c r="Z1028" s="201"/>
    </row>
    <row r="1029" s="132" customFormat="1" ht="27" customHeight="1" outlineLevel="3" spans="1:26">
      <c r="A1029" s="287" t="s">
        <v>3766</v>
      </c>
      <c r="B1029" s="243" t="s">
        <v>3767</v>
      </c>
      <c r="C1029" s="186" t="s">
        <v>3768</v>
      </c>
      <c r="D1029" s="186" t="s">
        <v>3769</v>
      </c>
      <c r="E1029" s="244" t="s">
        <v>1404</v>
      </c>
      <c r="F1029" s="188">
        <v>1</v>
      </c>
      <c r="G1029" s="186"/>
      <c r="H1029" s="189">
        <f t="shared" si="56"/>
        <v>0</v>
      </c>
      <c r="I1029" s="205" t="s">
        <v>1405</v>
      </c>
      <c r="J1029" s="205" t="s">
        <v>3711</v>
      </c>
      <c r="K1029" s="205" t="s">
        <v>95</v>
      </c>
      <c r="L1029" s="201"/>
      <c r="M1029" s="201"/>
      <c r="N1029" s="201"/>
      <c r="O1029" s="201"/>
      <c r="P1029" s="201"/>
      <c r="Q1029" s="201"/>
      <c r="R1029" s="201"/>
      <c r="S1029" s="201"/>
      <c r="T1029" s="201"/>
      <c r="U1029" s="201"/>
      <c r="V1029" s="201"/>
      <c r="W1029" s="201"/>
      <c r="X1029" s="201"/>
      <c r="Y1029" s="201"/>
      <c r="Z1029" s="201"/>
    </row>
    <row r="1030" s="132" customFormat="1" ht="27" customHeight="1" outlineLevel="2" spans="1:26">
      <c r="A1030" s="289" t="s">
        <v>3770</v>
      </c>
      <c r="B1030" s="253"/>
      <c r="C1030" s="231" t="s">
        <v>3771</v>
      </c>
      <c r="D1030" s="181"/>
      <c r="E1030" s="181"/>
      <c r="F1030" s="182"/>
      <c r="G1030" s="183"/>
      <c r="H1030" s="288">
        <f>SUM(H1031:H1036)</f>
        <v>0</v>
      </c>
      <c r="I1030" s="204"/>
      <c r="J1030" s="204"/>
      <c r="K1030" s="205"/>
      <c r="L1030" s="201"/>
      <c r="M1030" s="201"/>
      <c r="N1030" s="201"/>
      <c r="O1030" s="291"/>
      <c r="P1030" s="291"/>
      <c r="Q1030" s="291"/>
      <c r="R1030" s="291"/>
      <c r="S1030" s="291"/>
      <c r="T1030" s="291"/>
      <c r="U1030" s="291"/>
      <c r="V1030" s="291"/>
      <c r="W1030" s="291"/>
      <c r="X1030" s="291"/>
      <c r="Y1030" s="291"/>
      <c r="Z1030" s="291"/>
    </row>
    <row r="1031" s="132" customFormat="1" ht="27" customHeight="1" outlineLevel="3" spans="1:26">
      <c r="A1031" s="287" t="s">
        <v>3772</v>
      </c>
      <c r="B1031" s="243" t="s">
        <v>3773</v>
      </c>
      <c r="C1031" s="186" t="s">
        <v>3774</v>
      </c>
      <c r="D1031" s="186" t="s">
        <v>3775</v>
      </c>
      <c r="E1031" s="244" t="s">
        <v>726</v>
      </c>
      <c r="F1031" s="188">
        <v>1</v>
      </c>
      <c r="G1031" s="186"/>
      <c r="H1031" s="189">
        <f t="shared" ref="H1031:H1036" si="57">ROUND(F1031*G1031,0)</f>
        <v>0</v>
      </c>
      <c r="I1031" s="205" t="s">
        <v>727</v>
      </c>
      <c r="J1031" s="205" t="s">
        <v>3548</v>
      </c>
      <c r="K1031" s="205" t="s">
        <v>95</v>
      </c>
      <c r="L1031" s="201"/>
      <c r="M1031" s="201"/>
      <c r="N1031" s="201"/>
      <c r="O1031" s="201"/>
      <c r="P1031" s="201"/>
      <c r="Q1031" s="201"/>
      <c r="R1031" s="201"/>
      <c r="S1031" s="201"/>
      <c r="T1031" s="201"/>
      <c r="U1031" s="201"/>
      <c r="V1031" s="201"/>
      <c r="W1031" s="201"/>
      <c r="X1031" s="201"/>
      <c r="Y1031" s="201"/>
      <c r="Z1031" s="201"/>
    </row>
    <row r="1032" s="132" customFormat="1" ht="27" customHeight="1" outlineLevel="3" spans="1:26">
      <c r="A1032" s="287" t="s">
        <v>3776</v>
      </c>
      <c r="B1032" s="243" t="s">
        <v>3777</v>
      </c>
      <c r="C1032" s="186" t="s">
        <v>3778</v>
      </c>
      <c r="D1032" s="186" t="s">
        <v>3779</v>
      </c>
      <c r="E1032" s="244" t="s">
        <v>502</v>
      </c>
      <c r="F1032" s="188">
        <v>30</v>
      </c>
      <c r="G1032" s="186"/>
      <c r="H1032" s="189">
        <f t="shared" si="57"/>
        <v>0</v>
      </c>
      <c r="I1032" s="205" t="s">
        <v>1055</v>
      </c>
      <c r="J1032" s="205" t="s">
        <v>3611</v>
      </c>
      <c r="K1032" s="205" t="s">
        <v>95</v>
      </c>
      <c r="L1032" s="201"/>
      <c r="M1032" s="201"/>
      <c r="N1032" s="201"/>
      <c r="O1032" s="201"/>
      <c r="P1032" s="201"/>
      <c r="Q1032" s="201"/>
      <c r="R1032" s="201"/>
      <c r="S1032" s="201"/>
      <c r="T1032" s="201"/>
      <c r="U1032" s="201"/>
      <c r="V1032" s="201"/>
      <c r="W1032" s="201"/>
      <c r="X1032" s="201"/>
      <c r="Y1032" s="201"/>
      <c r="Z1032" s="201"/>
    </row>
    <row r="1033" s="132" customFormat="1" ht="27" customHeight="1" outlineLevel="3" spans="1:26">
      <c r="A1033" s="287" t="s">
        <v>3780</v>
      </c>
      <c r="B1033" s="243" t="s">
        <v>3781</v>
      </c>
      <c r="C1033" s="186" t="s">
        <v>3667</v>
      </c>
      <c r="D1033" s="186" t="s">
        <v>3668</v>
      </c>
      <c r="E1033" s="244" t="s">
        <v>336</v>
      </c>
      <c r="F1033" s="188">
        <v>628.14</v>
      </c>
      <c r="G1033" s="186"/>
      <c r="H1033" s="189">
        <f t="shared" si="57"/>
        <v>0</v>
      </c>
      <c r="I1033" s="205" t="s">
        <v>1122</v>
      </c>
      <c r="J1033" s="205" t="s">
        <v>3660</v>
      </c>
      <c r="K1033" s="205" t="s">
        <v>95</v>
      </c>
      <c r="L1033" s="201"/>
      <c r="M1033" s="201"/>
      <c r="N1033" s="201"/>
      <c r="O1033" s="201"/>
      <c r="P1033" s="201"/>
      <c r="Q1033" s="201"/>
      <c r="R1033" s="201"/>
      <c r="S1033" s="201"/>
      <c r="T1033" s="201"/>
      <c r="U1033" s="201"/>
      <c r="V1033" s="201"/>
      <c r="W1033" s="201"/>
      <c r="X1033" s="201"/>
      <c r="Y1033" s="201"/>
      <c r="Z1033" s="201"/>
    </row>
    <row r="1034" s="132" customFormat="1" ht="27" customHeight="1" outlineLevel="3" spans="1:26">
      <c r="A1034" s="287" t="s">
        <v>3782</v>
      </c>
      <c r="B1034" s="243" t="s">
        <v>3783</v>
      </c>
      <c r="C1034" s="186" t="s">
        <v>3663</v>
      </c>
      <c r="D1034" s="186" t="s">
        <v>3664</v>
      </c>
      <c r="E1034" s="244" t="s">
        <v>336</v>
      </c>
      <c r="F1034" s="188">
        <v>1256.27</v>
      </c>
      <c r="G1034" s="186"/>
      <c r="H1034" s="189">
        <f t="shared" si="57"/>
        <v>0</v>
      </c>
      <c r="I1034" s="205" t="s">
        <v>1122</v>
      </c>
      <c r="J1034" s="205" t="s">
        <v>3660</v>
      </c>
      <c r="K1034" s="205" t="s">
        <v>95</v>
      </c>
      <c r="L1034" s="201"/>
      <c r="M1034" s="201"/>
      <c r="N1034" s="201"/>
      <c r="O1034" s="201"/>
      <c r="P1034" s="201"/>
      <c r="Q1034" s="201"/>
      <c r="R1034" s="201"/>
      <c r="S1034" s="201"/>
      <c r="T1034" s="201"/>
      <c r="U1034" s="201"/>
      <c r="V1034" s="201"/>
      <c r="W1034" s="201"/>
      <c r="X1034" s="201"/>
      <c r="Y1034" s="201"/>
      <c r="Z1034" s="201"/>
    </row>
    <row r="1035" s="132" customFormat="1" ht="27" customHeight="1" outlineLevel="3" spans="1:26">
      <c r="A1035" s="287" t="s">
        <v>3784</v>
      </c>
      <c r="B1035" s="243" t="s">
        <v>3785</v>
      </c>
      <c r="C1035" s="186" t="s">
        <v>2150</v>
      </c>
      <c r="D1035" s="186" t="s">
        <v>3696</v>
      </c>
      <c r="E1035" s="244" t="s">
        <v>336</v>
      </c>
      <c r="F1035" s="188">
        <v>283.27</v>
      </c>
      <c r="G1035" s="186"/>
      <c r="H1035" s="189">
        <f t="shared" si="57"/>
        <v>0</v>
      </c>
      <c r="I1035" s="205" t="s">
        <v>1094</v>
      </c>
      <c r="J1035" s="205" t="s">
        <v>3693</v>
      </c>
      <c r="K1035" s="205" t="s">
        <v>95</v>
      </c>
      <c r="L1035" s="201"/>
      <c r="M1035" s="201"/>
      <c r="N1035" s="201"/>
      <c r="O1035" s="201"/>
      <c r="P1035" s="201"/>
      <c r="Q1035" s="201"/>
      <c r="R1035" s="201"/>
      <c r="S1035" s="201"/>
      <c r="T1035" s="201"/>
      <c r="U1035" s="201"/>
      <c r="V1035" s="201"/>
      <c r="W1035" s="201"/>
      <c r="X1035" s="201"/>
      <c r="Y1035" s="201"/>
      <c r="Z1035" s="201"/>
    </row>
    <row r="1036" s="132" customFormat="1" ht="27" customHeight="1" outlineLevel="3" spans="1:26">
      <c r="A1036" s="287" t="s">
        <v>3786</v>
      </c>
      <c r="B1036" s="243" t="s">
        <v>3787</v>
      </c>
      <c r="C1036" s="186" t="s">
        <v>3788</v>
      </c>
      <c r="D1036" s="186" t="s">
        <v>3789</v>
      </c>
      <c r="E1036" s="244" t="s">
        <v>1404</v>
      </c>
      <c r="F1036" s="188">
        <v>1</v>
      </c>
      <c r="G1036" s="186"/>
      <c r="H1036" s="189">
        <f t="shared" si="57"/>
        <v>0</v>
      </c>
      <c r="I1036" s="205" t="s">
        <v>1405</v>
      </c>
      <c r="J1036" s="205" t="s">
        <v>3711</v>
      </c>
      <c r="K1036" s="205" t="s">
        <v>95</v>
      </c>
      <c r="L1036" s="201"/>
      <c r="M1036" s="201"/>
      <c r="N1036" s="201"/>
      <c r="O1036" s="201"/>
      <c r="P1036" s="201"/>
      <c r="Q1036" s="201"/>
      <c r="R1036" s="201"/>
      <c r="S1036" s="201"/>
      <c r="T1036" s="201"/>
      <c r="U1036" s="201"/>
      <c r="V1036" s="201"/>
      <c r="W1036" s="201"/>
      <c r="X1036" s="201"/>
      <c r="Y1036" s="201"/>
      <c r="Z1036" s="201"/>
    </row>
    <row r="1037" s="132" customFormat="1" ht="27" customHeight="1" outlineLevel="2" spans="1:26">
      <c r="A1037" s="289" t="s">
        <v>3790</v>
      </c>
      <c r="B1037" s="253"/>
      <c r="C1037" s="231" t="s">
        <v>3791</v>
      </c>
      <c r="D1037" s="181"/>
      <c r="E1037" s="181"/>
      <c r="F1037" s="182"/>
      <c r="G1037" s="183"/>
      <c r="H1037" s="288">
        <f>SUM(H1038:H1042)</f>
        <v>0</v>
      </c>
      <c r="I1037" s="204"/>
      <c r="J1037" s="204"/>
      <c r="K1037" s="205"/>
      <c r="L1037" s="201"/>
      <c r="M1037" s="201"/>
      <c r="N1037" s="201"/>
      <c r="O1037" s="291"/>
      <c r="P1037" s="291"/>
      <c r="Q1037" s="291"/>
      <c r="R1037" s="291"/>
      <c r="S1037" s="291"/>
      <c r="T1037" s="291"/>
      <c r="U1037" s="291"/>
      <c r="V1037" s="291"/>
      <c r="W1037" s="291"/>
      <c r="X1037" s="291"/>
      <c r="Y1037" s="291"/>
      <c r="Z1037" s="291"/>
    </row>
    <row r="1038" s="132" customFormat="1" ht="27" customHeight="1" outlineLevel="3" spans="1:26">
      <c r="A1038" s="287" t="s">
        <v>3792</v>
      </c>
      <c r="B1038" s="243" t="s">
        <v>3793</v>
      </c>
      <c r="C1038" s="186" t="s">
        <v>3794</v>
      </c>
      <c r="D1038" s="186" t="s">
        <v>3795</v>
      </c>
      <c r="E1038" s="244" t="s">
        <v>726</v>
      </c>
      <c r="F1038" s="188">
        <v>1</v>
      </c>
      <c r="G1038" s="186"/>
      <c r="H1038" s="189">
        <f t="shared" ref="H1038:H1042" si="58">ROUND(F1038*G1038,0)</f>
        <v>0</v>
      </c>
      <c r="I1038" s="205" t="s">
        <v>727</v>
      </c>
      <c r="J1038" s="205" t="s">
        <v>3548</v>
      </c>
      <c r="K1038" s="205" t="s">
        <v>95</v>
      </c>
      <c r="L1038" s="201"/>
      <c r="M1038" s="201"/>
      <c r="N1038" s="201"/>
      <c r="O1038" s="201"/>
      <c r="P1038" s="201"/>
      <c r="Q1038" s="201"/>
      <c r="R1038" s="201"/>
      <c r="S1038" s="201"/>
      <c r="T1038" s="201"/>
      <c r="U1038" s="201"/>
      <c r="V1038" s="201"/>
      <c r="W1038" s="201"/>
      <c r="X1038" s="201"/>
      <c r="Y1038" s="201"/>
      <c r="Z1038" s="201"/>
    </row>
    <row r="1039" s="132" customFormat="1" ht="27" customHeight="1" outlineLevel="3" spans="1:26">
      <c r="A1039" s="287" t="s">
        <v>3796</v>
      </c>
      <c r="B1039" s="243" t="s">
        <v>3797</v>
      </c>
      <c r="C1039" s="186" t="s">
        <v>3798</v>
      </c>
      <c r="D1039" s="186" t="s">
        <v>3799</v>
      </c>
      <c r="E1039" s="244" t="s">
        <v>502</v>
      </c>
      <c r="F1039" s="188">
        <v>2</v>
      </c>
      <c r="G1039" s="186"/>
      <c r="H1039" s="189">
        <f t="shared" si="58"/>
        <v>0</v>
      </c>
      <c r="I1039" s="205" t="s">
        <v>1055</v>
      </c>
      <c r="J1039" s="205" t="s">
        <v>3611</v>
      </c>
      <c r="K1039" s="205" t="s">
        <v>95</v>
      </c>
      <c r="L1039" s="201"/>
      <c r="M1039" s="201"/>
      <c r="N1039" s="201"/>
      <c r="O1039" s="201"/>
      <c r="P1039" s="201"/>
      <c r="Q1039" s="201"/>
      <c r="R1039" s="201"/>
      <c r="S1039" s="201"/>
      <c r="T1039" s="201"/>
      <c r="U1039" s="201"/>
      <c r="V1039" s="201"/>
      <c r="W1039" s="201"/>
      <c r="X1039" s="201"/>
      <c r="Y1039" s="201"/>
      <c r="Z1039" s="201"/>
    </row>
    <row r="1040" s="132" customFormat="1" ht="27" customHeight="1" outlineLevel="3" spans="1:26">
      <c r="A1040" s="287" t="s">
        <v>3800</v>
      </c>
      <c r="B1040" s="243" t="s">
        <v>3801</v>
      </c>
      <c r="C1040" s="186" t="s">
        <v>3802</v>
      </c>
      <c r="D1040" s="186" t="s">
        <v>3803</v>
      </c>
      <c r="E1040" s="244" t="s">
        <v>502</v>
      </c>
      <c r="F1040" s="188">
        <v>2</v>
      </c>
      <c r="G1040" s="186"/>
      <c r="H1040" s="189">
        <f t="shared" si="58"/>
        <v>0</v>
      </c>
      <c r="I1040" s="205" t="s">
        <v>1055</v>
      </c>
      <c r="J1040" s="205" t="s">
        <v>3611</v>
      </c>
      <c r="K1040" s="205" t="s">
        <v>95</v>
      </c>
      <c r="L1040" s="201"/>
      <c r="M1040" s="201"/>
      <c r="N1040" s="201"/>
      <c r="O1040" s="201"/>
      <c r="P1040" s="201"/>
      <c r="Q1040" s="201"/>
      <c r="R1040" s="201"/>
      <c r="S1040" s="201"/>
      <c r="T1040" s="201"/>
      <c r="U1040" s="201"/>
      <c r="V1040" s="201"/>
      <c r="W1040" s="201"/>
      <c r="X1040" s="201"/>
      <c r="Y1040" s="201"/>
      <c r="Z1040" s="201"/>
    </row>
    <row r="1041" s="132" customFormat="1" ht="27" customHeight="1" outlineLevel="3" spans="1:26">
      <c r="A1041" s="287" t="s">
        <v>3804</v>
      </c>
      <c r="B1041" s="243" t="s">
        <v>3805</v>
      </c>
      <c r="C1041" s="186" t="s">
        <v>3667</v>
      </c>
      <c r="D1041" s="186" t="s">
        <v>3668</v>
      </c>
      <c r="E1041" s="244" t="s">
        <v>336</v>
      </c>
      <c r="F1041" s="188">
        <v>150</v>
      </c>
      <c r="G1041" s="186"/>
      <c r="H1041" s="189">
        <f t="shared" si="58"/>
        <v>0</v>
      </c>
      <c r="I1041" s="205" t="s">
        <v>1122</v>
      </c>
      <c r="J1041" s="205" t="s">
        <v>3660</v>
      </c>
      <c r="K1041" s="205" t="s">
        <v>95</v>
      </c>
      <c r="L1041" s="201"/>
      <c r="M1041" s="201"/>
      <c r="N1041" s="201"/>
      <c r="O1041" s="201"/>
      <c r="P1041" s="201"/>
      <c r="Q1041" s="201"/>
      <c r="R1041" s="201"/>
      <c r="S1041" s="201"/>
      <c r="T1041" s="201"/>
      <c r="U1041" s="201"/>
      <c r="V1041" s="201"/>
      <c r="W1041" s="201"/>
      <c r="X1041" s="201"/>
      <c r="Y1041" s="201"/>
      <c r="Z1041" s="201"/>
    </row>
    <row r="1042" s="132" customFormat="1" ht="27" customHeight="1" outlineLevel="3" spans="1:26">
      <c r="A1042" s="287" t="s">
        <v>3806</v>
      </c>
      <c r="B1042" s="243" t="s">
        <v>3807</v>
      </c>
      <c r="C1042" s="186" t="s">
        <v>2145</v>
      </c>
      <c r="D1042" s="186" t="s">
        <v>3692</v>
      </c>
      <c r="E1042" s="244" t="s">
        <v>336</v>
      </c>
      <c r="F1042" s="188">
        <v>150</v>
      </c>
      <c r="G1042" s="186"/>
      <c r="H1042" s="189">
        <f t="shared" si="58"/>
        <v>0</v>
      </c>
      <c r="I1042" s="205" t="s">
        <v>1094</v>
      </c>
      <c r="J1042" s="205" t="s">
        <v>3693</v>
      </c>
      <c r="K1042" s="205" t="s">
        <v>95</v>
      </c>
      <c r="L1042" s="201"/>
      <c r="M1042" s="201"/>
      <c r="N1042" s="201"/>
      <c r="O1042" s="201"/>
      <c r="P1042" s="201"/>
      <c r="Q1042" s="201"/>
      <c r="R1042" s="201"/>
      <c r="S1042" s="201"/>
      <c r="T1042" s="201"/>
      <c r="U1042" s="201"/>
      <c r="V1042" s="201"/>
      <c r="W1042" s="201"/>
      <c r="X1042" s="201"/>
      <c r="Y1042" s="201"/>
      <c r="Z1042" s="201"/>
    </row>
    <row r="1043" s="133" customFormat="1" ht="27" customHeight="1" outlineLevel="2" collapsed="1" spans="1:26">
      <c r="A1043" s="233" t="s">
        <v>3808</v>
      </c>
      <c r="B1043" s="254"/>
      <c r="C1043" s="275" t="s">
        <v>3809</v>
      </c>
      <c r="D1043" s="239"/>
      <c r="E1043" s="239"/>
      <c r="F1043" s="240"/>
      <c r="G1043" s="241"/>
      <c r="H1043" s="276">
        <f>H1044+H1084+H1107+H1116</f>
        <v>0</v>
      </c>
      <c r="I1043" s="200"/>
      <c r="J1043" s="200"/>
      <c r="K1043" s="163"/>
      <c r="L1043" s="202"/>
      <c r="M1043" s="202"/>
      <c r="N1043" s="202"/>
      <c r="O1043" s="264"/>
      <c r="P1043" s="264"/>
      <c r="Q1043" s="264"/>
      <c r="R1043" s="264"/>
      <c r="S1043" s="264"/>
      <c r="T1043" s="264"/>
      <c r="U1043" s="264"/>
      <c r="V1043" s="264"/>
      <c r="W1043" s="264"/>
      <c r="X1043" s="264"/>
      <c r="Y1043" s="264"/>
      <c r="Z1043" s="264"/>
    </row>
    <row r="1044" s="132" customFormat="1" ht="27" customHeight="1" outlineLevel="2" spans="1:26">
      <c r="A1044" s="287" t="s">
        <v>3810</v>
      </c>
      <c r="B1044" s="253"/>
      <c r="C1044" s="231" t="s">
        <v>3811</v>
      </c>
      <c r="D1044" s="181"/>
      <c r="E1044" s="181"/>
      <c r="F1044" s="182"/>
      <c r="G1044" s="183"/>
      <c r="H1044" s="288">
        <f>SUM(H1045:H1083)</f>
        <v>0</v>
      </c>
      <c r="I1044" s="204"/>
      <c r="J1044" s="204"/>
      <c r="K1044" s="205"/>
      <c r="L1044" s="201"/>
      <c r="M1044" s="201"/>
      <c r="N1044" s="201"/>
      <c r="O1044" s="291"/>
      <c r="P1044" s="291"/>
      <c r="Q1044" s="291"/>
      <c r="R1044" s="291"/>
      <c r="S1044" s="291"/>
      <c r="T1044" s="291"/>
      <c r="U1044" s="291"/>
      <c r="V1044" s="291"/>
      <c r="W1044" s="291"/>
      <c r="X1044" s="291"/>
      <c r="Y1044" s="291"/>
      <c r="Z1044" s="291"/>
    </row>
    <row r="1045" s="132" customFormat="1" ht="27" customHeight="1" outlineLevel="3" spans="1:26">
      <c r="A1045" s="287" t="s">
        <v>3812</v>
      </c>
      <c r="B1045" s="243" t="s">
        <v>3813</v>
      </c>
      <c r="C1045" s="186" t="s">
        <v>3814</v>
      </c>
      <c r="D1045" s="186" t="s">
        <v>3815</v>
      </c>
      <c r="E1045" s="244" t="s">
        <v>336</v>
      </c>
      <c r="F1045" s="188">
        <v>83.98</v>
      </c>
      <c r="G1045" s="186"/>
      <c r="H1045" s="189">
        <f t="shared" ref="H1045:H1083" si="59">ROUND(F1045*G1045,0)</f>
        <v>0</v>
      </c>
      <c r="I1045" s="266" t="s">
        <v>1094</v>
      </c>
      <c r="J1045" s="266" t="s">
        <v>3816</v>
      </c>
      <c r="K1045" s="205" t="s">
        <v>95</v>
      </c>
      <c r="L1045" s="201"/>
      <c r="M1045" s="201"/>
      <c r="N1045" s="201"/>
      <c r="O1045" s="201"/>
      <c r="P1045" s="201"/>
      <c r="Q1045" s="201"/>
      <c r="R1045" s="201"/>
      <c r="S1045" s="201"/>
      <c r="T1045" s="201"/>
      <c r="U1045" s="201"/>
      <c r="V1045" s="201"/>
      <c r="W1045" s="201"/>
      <c r="X1045" s="201"/>
      <c r="Y1045" s="201"/>
      <c r="Z1045" s="201"/>
    </row>
    <row r="1046" s="132" customFormat="1" ht="27" customHeight="1" outlineLevel="3" spans="1:26">
      <c r="A1046" s="287" t="s">
        <v>3817</v>
      </c>
      <c r="B1046" s="243" t="s">
        <v>3818</v>
      </c>
      <c r="C1046" s="186" t="s">
        <v>3819</v>
      </c>
      <c r="D1046" s="186" t="s">
        <v>3820</v>
      </c>
      <c r="E1046" s="244" t="s">
        <v>336</v>
      </c>
      <c r="F1046" s="188">
        <v>827.52</v>
      </c>
      <c r="G1046" s="186"/>
      <c r="H1046" s="189">
        <f t="shared" si="59"/>
        <v>0</v>
      </c>
      <c r="I1046" s="266" t="s">
        <v>1094</v>
      </c>
      <c r="J1046" s="266" t="s">
        <v>3816</v>
      </c>
      <c r="K1046" s="205" t="s">
        <v>95</v>
      </c>
      <c r="L1046" s="201"/>
      <c r="M1046" s="201"/>
      <c r="N1046" s="201"/>
      <c r="O1046" s="201"/>
      <c r="P1046" s="201"/>
      <c r="Q1046" s="201"/>
      <c r="R1046" s="201"/>
      <c r="S1046" s="201"/>
      <c r="T1046" s="201"/>
      <c r="U1046" s="201"/>
      <c r="V1046" s="201"/>
      <c r="W1046" s="201"/>
      <c r="X1046" s="201"/>
      <c r="Y1046" s="201"/>
      <c r="Z1046" s="201"/>
    </row>
    <row r="1047" s="132" customFormat="1" ht="27" customHeight="1" outlineLevel="3" spans="1:26">
      <c r="A1047" s="287" t="s">
        <v>3821</v>
      </c>
      <c r="B1047" s="243" t="s">
        <v>3822</v>
      </c>
      <c r="C1047" s="186" t="s">
        <v>3823</v>
      </c>
      <c r="D1047" s="186" t="s">
        <v>3824</v>
      </c>
      <c r="E1047" s="244" t="s">
        <v>336</v>
      </c>
      <c r="F1047" s="188">
        <v>139.79</v>
      </c>
      <c r="G1047" s="186"/>
      <c r="H1047" s="189">
        <f t="shared" si="59"/>
        <v>0</v>
      </c>
      <c r="I1047" s="266" t="s">
        <v>1094</v>
      </c>
      <c r="J1047" s="266" t="s">
        <v>3816</v>
      </c>
      <c r="K1047" s="205" t="s">
        <v>95</v>
      </c>
      <c r="L1047" s="201"/>
      <c r="M1047" s="201"/>
      <c r="N1047" s="201"/>
      <c r="O1047" s="201"/>
      <c r="P1047" s="201"/>
      <c r="Q1047" s="201"/>
      <c r="R1047" s="201"/>
      <c r="S1047" s="201"/>
      <c r="T1047" s="201"/>
      <c r="U1047" s="201"/>
      <c r="V1047" s="201"/>
      <c r="W1047" s="201"/>
      <c r="X1047" s="201"/>
      <c r="Y1047" s="201"/>
      <c r="Z1047" s="201"/>
    </row>
    <row r="1048" s="132" customFormat="1" ht="27" customHeight="1" outlineLevel="3" spans="1:26">
      <c r="A1048" s="287" t="s">
        <v>3825</v>
      </c>
      <c r="B1048" s="243" t="s">
        <v>3826</v>
      </c>
      <c r="C1048" s="186" t="s">
        <v>3827</v>
      </c>
      <c r="D1048" s="186" t="s">
        <v>3828</v>
      </c>
      <c r="E1048" s="244" t="s">
        <v>336</v>
      </c>
      <c r="F1048" s="188">
        <v>415.87</v>
      </c>
      <c r="G1048" s="186"/>
      <c r="H1048" s="189">
        <f t="shared" si="59"/>
        <v>0</v>
      </c>
      <c r="I1048" s="266" t="s">
        <v>1094</v>
      </c>
      <c r="J1048" s="266" t="s">
        <v>3816</v>
      </c>
      <c r="K1048" s="205" t="s">
        <v>95</v>
      </c>
      <c r="L1048" s="201"/>
      <c r="M1048" s="201"/>
      <c r="N1048" s="201"/>
      <c r="O1048" s="201"/>
      <c r="P1048" s="201"/>
      <c r="Q1048" s="201"/>
      <c r="R1048" s="201"/>
      <c r="S1048" s="201"/>
      <c r="T1048" s="201"/>
      <c r="U1048" s="201"/>
      <c r="V1048" s="201"/>
      <c r="W1048" s="201"/>
      <c r="X1048" s="201"/>
      <c r="Y1048" s="201"/>
      <c r="Z1048" s="201"/>
    </row>
    <row r="1049" s="132" customFormat="1" ht="27" customHeight="1" outlineLevel="3" spans="1:26">
      <c r="A1049" s="287" t="s">
        <v>3829</v>
      </c>
      <c r="B1049" s="243" t="s">
        <v>3830</v>
      </c>
      <c r="C1049" s="186" t="s">
        <v>3831</v>
      </c>
      <c r="D1049" s="186" t="s">
        <v>3832</v>
      </c>
      <c r="E1049" s="244" t="s">
        <v>336</v>
      </c>
      <c r="F1049" s="188">
        <v>488.48</v>
      </c>
      <c r="G1049" s="186"/>
      <c r="H1049" s="189">
        <f t="shared" si="59"/>
        <v>0</v>
      </c>
      <c r="I1049" s="266" t="s">
        <v>1094</v>
      </c>
      <c r="J1049" s="266" t="s">
        <v>3816</v>
      </c>
      <c r="K1049" s="205" t="s">
        <v>95</v>
      </c>
      <c r="L1049" s="201"/>
      <c r="M1049" s="201"/>
      <c r="N1049" s="201"/>
      <c r="O1049" s="201"/>
      <c r="P1049" s="201"/>
      <c r="Q1049" s="201"/>
      <c r="R1049" s="201"/>
      <c r="S1049" s="201"/>
      <c r="T1049" s="201"/>
      <c r="U1049" s="201"/>
      <c r="V1049" s="201"/>
      <c r="W1049" s="201"/>
      <c r="X1049" s="201"/>
      <c r="Y1049" s="201"/>
      <c r="Z1049" s="201"/>
    </row>
    <row r="1050" s="132" customFormat="1" ht="27" customHeight="1" outlineLevel="3" spans="1:26">
      <c r="A1050" s="287" t="s">
        <v>3833</v>
      </c>
      <c r="B1050" s="243" t="s">
        <v>3834</v>
      </c>
      <c r="C1050" s="186" t="s">
        <v>3835</v>
      </c>
      <c r="D1050" s="186" t="s">
        <v>3836</v>
      </c>
      <c r="E1050" s="244" t="s">
        <v>336</v>
      </c>
      <c r="F1050" s="188">
        <v>344.68</v>
      </c>
      <c r="G1050" s="186"/>
      <c r="H1050" s="189">
        <f t="shared" si="59"/>
        <v>0</v>
      </c>
      <c r="I1050" s="266" t="s">
        <v>1094</v>
      </c>
      <c r="J1050" s="266" t="s">
        <v>3816</v>
      </c>
      <c r="K1050" s="205" t="s">
        <v>95</v>
      </c>
      <c r="L1050" s="201"/>
      <c r="M1050" s="201"/>
      <c r="N1050" s="201"/>
      <c r="O1050" s="201"/>
      <c r="P1050" s="201"/>
      <c r="Q1050" s="201"/>
      <c r="R1050" s="201"/>
      <c r="S1050" s="201"/>
      <c r="T1050" s="201"/>
      <c r="U1050" s="201"/>
      <c r="V1050" s="201"/>
      <c r="W1050" s="201"/>
      <c r="X1050" s="201"/>
      <c r="Y1050" s="201"/>
      <c r="Z1050" s="201"/>
    </row>
    <row r="1051" s="132" customFormat="1" ht="27" customHeight="1" outlineLevel="3" spans="1:26">
      <c r="A1051" s="287" t="s">
        <v>3837</v>
      </c>
      <c r="B1051" s="243" t="s">
        <v>3838</v>
      </c>
      <c r="C1051" s="186" t="s">
        <v>3839</v>
      </c>
      <c r="D1051" s="186" t="s">
        <v>3840</v>
      </c>
      <c r="E1051" s="244" t="s">
        <v>336</v>
      </c>
      <c r="F1051" s="188">
        <v>623.64</v>
      </c>
      <c r="G1051" s="186"/>
      <c r="H1051" s="189">
        <f t="shared" si="59"/>
        <v>0</v>
      </c>
      <c r="I1051" s="266" t="s">
        <v>1094</v>
      </c>
      <c r="J1051" s="266" t="s">
        <v>3816</v>
      </c>
      <c r="K1051" s="205" t="s">
        <v>95</v>
      </c>
      <c r="L1051" s="201"/>
      <c r="M1051" s="201"/>
      <c r="N1051" s="201"/>
      <c r="O1051" s="201"/>
      <c r="P1051" s="201"/>
      <c r="Q1051" s="201"/>
      <c r="R1051" s="201"/>
      <c r="S1051" s="201"/>
      <c r="T1051" s="201"/>
      <c r="U1051" s="201"/>
      <c r="V1051" s="201"/>
      <c r="W1051" s="201"/>
      <c r="X1051" s="201"/>
      <c r="Y1051" s="201"/>
      <c r="Z1051" s="201"/>
    </row>
    <row r="1052" s="132" customFormat="1" ht="27" customHeight="1" outlineLevel="3" spans="1:26">
      <c r="A1052" s="287" t="s">
        <v>3841</v>
      </c>
      <c r="B1052" s="243" t="s">
        <v>3842</v>
      </c>
      <c r="C1052" s="186" t="s">
        <v>3843</v>
      </c>
      <c r="D1052" s="186" t="s">
        <v>3844</v>
      </c>
      <c r="E1052" s="244" t="s">
        <v>336</v>
      </c>
      <c r="F1052" s="188">
        <v>275.4</v>
      </c>
      <c r="G1052" s="186"/>
      <c r="H1052" s="189">
        <f t="shared" si="59"/>
        <v>0</v>
      </c>
      <c r="I1052" s="266" t="s">
        <v>1094</v>
      </c>
      <c r="J1052" s="266" t="s">
        <v>3816</v>
      </c>
      <c r="K1052" s="205" t="s">
        <v>95</v>
      </c>
      <c r="L1052" s="201"/>
      <c r="M1052" s="201"/>
      <c r="N1052" s="201"/>
      <c r="O1052" s="201"/>
      <c r="P1052" s="201"/>
      <c r="Q1052" s="201"/>
      <c r="R1052" s="201"/>
      <c r="S1052" s="201"/>
      <c r="T1052" s="201"/>
      <c r="U1052" s="201"/>
      <c r="V1052" s="201"/>
      <c r="W1052" s="201"/>
      <c r="X1052" s="201"/>
      <c r="Y1052" s="201"/>
      <c r="Z1052" s="201"/>
    </row>
    <row r="1053" s="132" customFormat="1" ht="27" customHeight="1" outlineLevel="3" spans="1:26">
      <c r="A1053" s="287" t="s">
        <v>3845</v>
      </c>
      <c r="B1053" s="243" t="s">
        <v>3846</v>
      </c>
      <c r="C1053" s="186" t="s">
        <v>3847</v>
      </c>
      <c r="D1053" s="186" t="s">
        <v>3848</v>
      </c>
      <c r="E1053" s="244" t="s">
        <v>336</v>
      </c>
      <c r="F1053" s="188">
        <v>2023.61</v>
      </c>
      <c r="G1053" s="186"/>
      <c r="H1053" s="189">
        <f t="shared" si="59"/>
        <v>0</v>
      </c>
      <c r="I1053" s="266" t="s">
        <v>1094</v>
      </c>
      <c r="J1053" s="266" t="s">
        <v>3816</v>
      </c>
      <c r="K1053" s="205" t="s">
        <v>95</v>
      </c>
      <c r="L1053" s="201"/>
      <c r="M1053" s="201"/>
      <c r="N1053" s="201"/>
      <c r="O1053" s="201"/>
      <c r="P1053" s="201"/>
      <c r="Q1053" s="201"/>
      <c r="R1053" s="201"/>
      <c r="S1053" s="201"/>
      <c r="T1053" s="201"/>
      <c r="U1053" s="201"/>
      <c r="V1053" s="201"/>
      <c r="W1053" s="201"/>
      <c r="X1053" s="201"/>
      <c r="Y1053" s="201"/>
      <c r="Z1053" s="201"/>
    </row>
    <row r="1054" s="132" customFormat="1" ht="27" customHeight="1" outlineLevel="3" spans="1:26">
      <c r="A1054" s="287" t="s">
        <v>3849</v>
      </c>
      <c r="B1054" s="243" t="s">
        <v>3850</v>
      </c>
      <c r="C1054" s="186" t="s">
        <v>3851</v>
      </c>
      <c r="D1054" s="186" t="s">
        <v>3852</v>
      </c>
      <c r="E1054" s="244" t="s">
        <v>336</v>
      </c>
      <c r="F1054" s="188">
        <v>3199.08</v>
      </c>
      <c r="G1054" s="186"/>
      <c r="H1054" s="189">
        <f t="shared" si="59"/>
        <v>0</v>
      </c>
      <c r="I1054" s="266" t="s">
        <v>1094</v>
      </c>
      <c r="J1054" s="266" t="s">
        <v>3816</v>
      </c>
      <c r="K1054" s="205" t="s">
        <v>95</v>
      </c>
      <c r="L1054" s="201"/>
      <c r="M1054" s="201"/>
      <c r="N1054" s="201"/>
      <c r="O1054" s="201"/>
      <c r="P1054" s="201"/>
      <c r="Q1054" s="201"/>
      <c r="R1054" s="201"/>
      <c r="S1054" s="201"/>
      <c r="T1054" s="201"/>
      <c r="U1054" s="201"/>
      <c r="V1054" s="201"/>
      <c r="W1054" s="201"/>
      <c r="X1054" s="201"/>
      <c r="Y1054" s="201"/>
      <c r="Z1054" s="201"/>
    </row>
    <row r="1055" s="132" customFormat="1" ht="27" customHeight="1" outlineLevel="3" spans="1:26">
      <c r="A1055" s="287" t="s">
        <v>3853</v>
      </c>
      <c r="B1055" s="243" t="s">
        <v>3854</v>
      </c>
      <c r="C1055" s="186" t="s">
        <v>3139</v>
      </c>
      <c r="D1055" s="186" t="s">
        <v>3140</v>
      </c>
      <c r="E1055" s="244" t="s">
        <v>1115</v>
      </c>
      <c r="F1055" s="188">
        <v>1685.9</v>
      </c>
      <c r="G1055" s="186"/>
      <c r="H1055" s="189">
        <f t="shared" si="59"/>
        <v>0</v>
      </c>
      <c r="I1055" s="266" t="s">
        <v>1116</v>
      </c>
      <c r="J1055" s="266" t="s">
        <v>3171</v>
      </c>
      <c r="K1055" s="205" t="s">
        <v>95</v>
      </c>
      <c r="L1055" s="201"/>
      <c r="M1055" s="201"/>
      <c r="N1055" s="201"/>
      <c r="O1055" s="201"/>
      <c r="P1055" s="201"/>
      <c r="Q1055" s="201"/>
      <c r="R1055" s="201"/>
      <c r="S1055" s="201"/>
      <c r="T1055" s="201"/>
      <c r="U1055" s="201"/>
      <c r="V1055" s="201"/>
      <c r="W1055" s="201"/>
      <c r="X1055" s="201"/>
      <c r="Y1055" s="201"/>
      <c r="Z1055" s="201"/>
    </row>
    <row r="1056" s="132" customFormat="1" ht="27" customHeight="1" outlineLevel="3" spans="1:26">
      <c r="A1056" s="287" t="s">
        <v>3855</v>
      </c>
      <c r="B1056" s="243" t="s">
        <v>3856</v>
      </c>
      <c r="C1056" s="186" t="s">
        <v>3857</v>
      </c>
      <c r="D1056" s="186" t="s">
        <v>3858</v>
      </c>
      <c r="E1056" s="244" t="s">
        <v>502</v>
      </c>
      <c r="F1056" s="188">
        <v>3612</v>
      </c>
      <c r="G1056" s="186"/>
      <c r="H1056" s="189">
        <f t="shared" si="59"/>
        <v>0</v>
      </c>
      <c r="I1056" s="266" t="s">
        <v>1055</v>
      </c>
      <c r="J1056" s="266" t="s">
        <v>3859</v>
      </c>
      <c r="K1056" s="205" t="s">
        <v>95</v>
      </c>
      <c r="L1056" s="201"/>
      <c r="M1056" s="201"/>
      <c r="N1056" s="201"/>
      <c r="O1056" s="201"/>
      <c r="P1056" s="201"/>
      <c r="Q1056" s="201"/>
      <c r="R1056" s="201"/>
      <c r="S1056" s="201"/>
      <c r="T1056" s="201"/>
      <c r="U1056" s="201"/>
      <c r="V1056" s="201"/>
      <c r="W1056" s="201"/>
      <c r="X1056" s="201"/>
      <c r="Y1056" s="201"/>
      <c r="Z1056" s="201"/>
    </row>
    <row r="1057" s="132" customFormat="1" ht="27" customHeight="1" outlineLevel="3" spans="1:26">
      <c r="A1057" s="287" t="s">
        <v>3860</v>
      </c>
      <c r="B1057" s="243" t="s">
        <v>3861</v>
      </c>
      <c r="C1057" s="186" t="s">
        <v>3862</v>
      </c>
      <c r="D1057" s="186" t="s">
        <v>3863</v>
      </c>
      <c r="E1057" s="244" t="s">
        <v>502</v>
      </c>
      <c r="F1057" s="188">
        <v>2</v>
      </c>
      <c r="G1057" s="186"/>
      <c r="H1057" s="189">
        <f t="shared" si="59"/>
        <v>0</v>
      </c>
      <c r="I1057" s="266" t="s">
        <v>1055</v>
      </c>
      <c r="J1057" s="266" t="s">
        <v>3176</v>
      </c>
      <c r="K1057" s="205" t="s">
        <v>95</v>
      </c>
      <c r="L1057" s="201"/>
      <c r="M1057" s="201"/>
      <c r="N1057" s="201"/>
      <c r="O1057" s="201"/>
      <c r="P1057" s="201"/>
      <c r="Q1057" s="201"/>
      <c r="R1057" s="201"/>
      <c r="S1057" s="201"/>
      <c r="T1057" s="201"/>
      <c r="U1057" s="201"/>
      <c r="V1057" s="201"/>
      <c r="W1057" s="201"/>
      <c r="X1057" s="201"/>
      <c r="Y1057" s="201"/>
      <c r="Z1057" s="201"/>
    </row>
    <row r="1058" s="132" customFormat="1" ht="27" customHeight="1" outlineLevel="3" spans="1:26">
      <c r="A1058" s="287" t="s">
        <v>3864</v>
      </c>
      <c r="B1058" s="243" t="s">
        <v>3865</v>
      </c>
      <c r="C1058" s="186" t="s">
        <v>3866</v>
      </c>
      <c r="D1058" s="186" t="s">
        <v>3867</v>
      </c>
      <c r="E1058" s="244" t="s">
        <v>502</v>
      </c>
      <c r="F1058" s="188">
        <v>2</v>
      </c>
      <c r="G1058" s="186"/>
      <c r="H1058" s="189">
        <f t="shared" si="59"/>
        <v>0</v>
      </c>
      <c r="I1058" s="266" t="s">
        <v>1055</v>
      </c>
      <c r="J1058" s="266" t="s">
        <v>3176</v>
      </c>
      <c r="K1058" s="205" t="s">
        <v>95</v>
      </c>
      <c r="L1058" s="201"/>
      <c r="M1058" s="201"/>
      <c r="N1058" s="201"/>
      <c r="O1058" s="201"/>
      <c r="P1058" s="201"/>
      <c r="Q1058" s="201"/>
      <c r="R1058" s="201"/>
      <c r="S1058" s="201"/>
      <c r="T1058" s="201"/>
      <c r="U1058" s="201"/>
      <c r="V1058" s="201"/>
      <c r="W1058" s="201"/>
      <c r="X1058" s="201"/>
      <c r="Y1058" s="201"/>
      <c r="Z1058" s="201"/>
    </row>
    <row r="1059" s="132" customFormat="1" ht="27" customHeight="1" outlineLevel="3" spans="1:26">
      <c r="A1059" s="287" t="s">
        <v>3868</v>
      </c>
      <c r="B1059" s="243" t="s">
        <v>3869</v>
      </c>
      <c r="C1059" s="186" t="s">
        <v>3870</v>
      </c>
      <c r="D1059" s="186" t="s">
        <v>3871</v>
      </c>
      <c r="E1059" s="244" t="s">
        <v>502</v>
      </c>
      <c r="F1059" s="188">
        <v>8</v>
      </c>
      <c r="G1059" s="186"/>
      <c r="H1059" s="189">
        <f t="shared" si="59"/>
        <v>0</v>
      </c>
      <c r="I1059" s="266" t="s">
        <v>1055</v>
      </c>
      <c r="J1059" s="266" t="s">
        <v>3176</v>
      </c>
      <c r="K1059" s="205" t="s">
        <v>95</v>
      </c>
      <c r="L1059" s="201"/>
      <c r="M1059" s="201"/>
      <c r="N1059" s="201"/>
      <c r="O1059" s="201"/>
      <c r="P1059" s="201"/>
      <c r="Q1059" s="201"/>
      <c r="R1059" s="201"/>
      <c r="S1059" s="201"/>
      <c r="T1059" s="201"/>
      <c r="U1059" s="201"/>
      <c r="V1059" s="201"/>
      <c r="W1059" s="201"/>
      <c r="X1059" s="201"/>
      <c r="Y1059" s="201"/>
      <c r="Z1059" s="201"/>
    </row>
    <row r="1060" s="132" customFormat="1" ht="27" customHeight="1" outlineLevel="3" spans="1:26">
      <c r="A1060" s="287" t="s">
        <v>3872</v>
      </c>
      <c r="B1060" s="243" t="s">
        <v>3873</v>
      </c>
      <c r="C1060" s="186" t="s">
        <v>3874</v>
      </c>
      <c r="D1060" s="186" t="s">
        <v>3875</v>
      </c>
      <c r="E1060" s="244" t="s">
        <v>502</v>
      </c>
      <c r="F1060" s="188">
        <v>1</v>
      </c>
      <c r="G1060" s="186"/>
      <c r="H1060" s="189">
        <f t="shared" si="59"/>
        <v>0</v>
      </c>
      <c r="I1060" s="266" t="s">
        <v>1055</v>
      </c>
      <c r="J1060" s="266" t="s">
        <v>3176</v>
      </c>
      <c r="K1060" s="205" t="s">
        <v>95</v>
      </c>
      <c r="L1060" s="201"/>
      <c r="M1060" s="201"/>
      <c r="N1060" s="201"/>
      <c r="O1060" s="201"/>
      <c r="P1060" s="201"/>
      <c r="Q1060" s="201"/>
      <c r="R1060" s="201"/>
      <c r="S1060" s="201"/>
      <c r="T1060" s="201"/>
      <c r="U1060" s="201"/>
      <c r="V1060" s="201"/>
      <c r="W1060" s="201"/>
      <c r="X1060" s="201"/>
      <c r="Y1060" s="201"/>
      <c r="Z1060" s="201"/>
    </row>
    <row r="1061" s="132" customFormat="1" ht="27" customHeight="1" outlineLevel="3" spans="1:26">
      <c r="A1061" s="287" t="s">
        <v>3876</v>
      </c>
      <c r="B1061" s="243" t="s">
        <v>3877</v>
      </c>
      <c r="C1061" s="186" t="s">
        <v>3878</v>
      </c>
      <c r="D1061" s="186" t="s">
        <v>3879</v>
      </c>
      <c r="E1061" s="244" t="s">
        <v>502</v>
      </c>
      <c r="F1061" s="188">
        <v>1</v>
      </c>
      <c r="G1061" s="186"/>
      <c r="H1061" s="189">
        <f t="shared" si="59"/>
        <v>0</v>
      </c>
      <c r="I1061" s="266" t="s">
        <v>1055</v>
      </c>
      <c r="J1061" s="266" t="s">
        <v>3176</v>
      </c>
      <c r="K1061" s="205" t="s">
        <v>95</v>
      </c>
      <c r="L1061" s="201"/>
      <c r="M1061" s="201"/>
      <c r="N1061" s="201"/>
      <c r="O1061" s="201"/>
      <c r="P1061" s="201"/>
      <c r="Q1061" s="201"/>
      <c r="R1061" s="201"/>
      <c r="S1061" s="201"/>
      <c r="T1061" s="201"/>
      <c r="U1061" s="201"/>
      <c r="V1061" s="201"/>
      <c r="W1061" s="201"/>
      <c r="X1061" s="201"/>
      <c r="Y1061" s="201"/>
      <c r="Z1061" s="201"/>
    </row>
    <row r="1062" s="132" customFormat="1" ht="27" customHeight="1" outlineLevel="3" spans="1:26">
      <c r="A1062" s="287" t="s">
        <v>3880</v>
      </c>
      <c r="B1062" s="243" t="s">
        <v>3881</v>
      </c>
      <c r="C1062" s="186" t="s">
        <v>3882</v>
      </c>
      <c r="D1062" s="186" t="s">
        <v>3883</v>
      </c>
      <c r="E1062" s="244" t="s">
        <v>502</v>
      </c>
      <c r="F1062" s="188">
        <v>5</v>
      </c>
      <c r="G1062" s="186"/>
      <c r="H1062" s="189">
        <f t="shared" si="59"/>
        <v>0</v>
      </c>
      <c r="I1062" s="266" t="s">
        <v>1055</v>
      </c>
      <c r="J1062" s="266" t="s">
        <v>3176</v>
      </c>
      <c r="K1062" s="205" t="s">
        <v>95</v>
      </c>
      <c r="L1062" s="201"/>
      <c r="M1062" s="201"/>
      <c r="N1062" s="201"/>
      <c r="O1062" s="201"/>
      <c r="P1062" s="201"/>
      <c r="Q1062" s="201"/>
      <c r="R1062" s="201"/>
      <c r="S1062" s="201"/>
      <c r="T1062" s="201"/>
      <c r="U1062" s="201"/>
      <c r="V1062" s="201"/>
      <c r="W1062" s="201"/>
      <c r="X1062" s="201"/>
      <c r="Y1062" s="201"/>
      <c r="Z1062" s="201"/>
    </row>
    <row r="1063" s="132" customFormat="1" ht="27" customHeight="1" outlineLevel="3" spans="1:26">
      <c r="A1063" s="287" t="s">
        <v>3884</v>
      </c>
      <c r="B1063" s="243" t="s">
        <v>3885</v>
      </c>
      <c r="C1063" s="186" t="s">
        <v>3886</v>
      </c>
      <c r="D1063" s="186" t="s">
        <v>3887</v>
      </c>
      <c r="E1063" s="244" t="s">
        <v>502</v>
      </c>
      <c r="F1063" s="188">
        <v>2</v>
      </c>
      <c r="G1063" s="186"/>
      <c r="H1063" s="189">
        <f t="shared" si="59"/>
        <v>0</v>
      </c>
      <c r="I1063" s="266" t="s">
        <v>1055</v>
      </c>
      <c r="J1063" s="266" t="s">
        <v>3176</v>
      </c>
      <c r="K1063" s="205" t="s">
        <v>95</v>
      </c>
      <c r="L1063" s="201"/>
      <c r="M1063" s="201"/>
      <c r="N1063" s="201"/>
      <c r="O1063" s="201"/>
      <c r="P1063" s="201"/>
      <c r="Q1063" s="201"/>
      <c r="R1063" s="201"/>
      <c r="S1063" s="201"/>
      <c r="T1063" s="201"/>
      <c r="U1063" s="201"/>
      <c r="V1063" s="201"/>
      <c r="W1063" s="201"/>
      <c r="X1063" s="201"/>
      <c r="Y1063" s="201"/>
      <c r="Z1063" s="201"/>
    </row>
    <row r="1064" s="132" customFormat="1" ht="27" customHeight="1" outlineLevel="3" spans="1:26">
      <c r="A1064" s="287" t="s">
        <v>3888</v>
      </c>
      <c r="B1064" s="243" t="s">
        <v>3889</v>
      </c>
      <c r="C1064" s="186" t="s">
        <v>3890</v>
      </c>
      <c r="D1064" s="186" t="s">
        <v>3891</v>
      </c>
      <c r="E1064" s="244" t="s">
        <v>502</v>
      </c>
      <c r="F1064" s="188">
        <v>8</v>
      </c>
      <c r="G1064" s="186"/>
      <c r="H1064" s="189">
        <f t="shared" si="59"/>
        <v>0</v>
      </c>
      <c r="I1064" s="266" t="s">
        <v>1055</v>
      </c>
      <c r="J1064" s="266" t="s">
        <v>3176</v>
      </c>
      <c r="K1064" s="205" t="s">
        <v>95</v>
      </c>
      <c r="L1064" s="201"/>
      <c r="M1064" s="201"/>
      <c r="N1064" s="201"/>
      <c r="O1064" s="201"/>
      <c r="P1064" s="201"/>
      <c r="Q1064" s="201"/>
      <c r="R1064" s="201"/>
      <c r="S1064" s="201"/>
      <c r="T1064" s="201"/>
      <c r="U1064" s="201"/>
      <c r="V1064" s="201"/>
      <c r="W1064" s="201"/>
      <c r="X1064" s="201"/>
      <c r="Y1064" s="201"/>
      <c r="Z1064" s="201"/>
    </row>
    <row r="1065" s="132" customFormat="1" ht="27" customHeight="1" outlineLevel="3" spans="1:26">
      <c r="A1065" s="287" t="s">
        <v>3892</v>
      </c>
      <c r="B1065" s="243" t="s">
        <v>3893</v>
      </c>
      <c r="C1065" s="186" t="s">
        <v>3894</v>
      </c>
      <c r="D1065" s="186" t="s">
        <v>3895</v>
      </c>
      <c r="E1065" s="244" t="s">
        <v>502</v>
      </c>
      <c r="F1065" s="188">
        <v>1</v>
      </c>
      <c r="G1065" s="186"/>
      <c r="H1065" s="189">
        <f t="shared" si="59"/>
        <v>0</v>
      </c>
      <c r="I1065" s="266" t="s">
        <v>1055</v>
      </c>
      <c r="J1065" s="266" t="s">
        <v>3176</v>
      </c>
      <c r="K1065" s="205" t="s">
        <v>95</v>
      </c>
      <c r="L1065" s="201"/>
      <c r="M1065" s="201"/>
      <c r="N1065" s="201"/>
      <c r="O1065" s="201"/>
      <c r="P1065" s="201"/>
      <c r="Q1065" s="201"/>
      <c r="R1065" s="201"/>
      <c r="S1065" s="201"/>
      <c r="T1065" s="201"/>
      <c r="U1065" s="201"/>
      <c r="V1065" s="201"/>
      <c r="W1065" s="201"/>
      <c r="X1065" s="201"/>
      <c r="Y1065" s="201"/>
      <c r="Z1065" s="201"/>
    </row>
    <row r="1066" s="132" customFormat="1" ht="27" customHeight="1" outlineLevel="3" spans="1:26">
      <c r="A1066" s="287" t="s">
        <v>3896</v>
      </c>
      <c r="B1066" s="243" t="s">
        <v>3897</v>
      </c>
      <c r="C1066" s="186" t="s">
        <v>3898</v>
      </c>
      <c r="D1066" s="186" t="s">
        <v>3899</v>
      </c>
      <c r="E1066" s="244" t="s">
        <v>502</v>
      </c>
      <c r="F1066" s="188">
        <v>1</v>
      </c>
      <c r="G1066" s="186"/>
      <c r="H1066" s="189">
        <f t="shared" si="59"/>
        <v>0</v>
      </c>
      <c r="I1066" s="266" t="s">
        <v>1055</v>
      </c>
      <c r="J1066" s="266" t="s">
        <v>3176</v>
      </c>
      <c r="K1066" s="205" t="s">
        <v>95</v>
      </c>
      <c r="L1066" s="201"/>
      <c r="M1066" s="201"/>
      <c r="N1066" s="201"/>
      <c r="O1066" s="201"/>
      <c r="P1066" s="201"/>
      <c r="Q1066" s="201"/>
      <c r="R1066" s="201"/>
      <c r="S1066" s="201"/>
      <c r="T1066" s="201"/>
      <c r="U1066" s="201"/>
      <c r="V1066" s="201"/>
      <c r="W1066" s="201"/>
      <c r="X1066" s="201"/>
      <c r="Y1066" s="201"/>
      <c r="Z1066" s="201"/>
    </row>
    <row r="1067" s="132" customFormat="1" ht="27" customHeight="1" outlineLevel="3" spans="1:26">
      <c r="A1067" s="287" t="s">
        <v>3900</v>
      </c>
      <c r="B1067" s="243" t="s">
        <v>3901</v>
      </c>
      <c r="C1067" s="186" t="s">
        <v>3902</v>
      </c>
      <c r="D1067" s="186" t="s">
        <v>3903</v>
      </c>
      <c r="E1067" s="244" t="s">
        <v>502</v>
      </c>
      <c r="F1067" s="188">
        <v>2</v>
      </c>
      <c r="G1067" s="186"/>
      <c r="H1067" s="189">
        <f t="shared" si="59"/>
        <v>0</v>
      </c>
      <c r="I1067" s="266" t="s">
        <v>1055</v>
      </c>
      <c r="J1067" s="266" t="s">
        <v>3176</v>
      </c>
      <c r="K1067" s="205" t="s">
        <v>95</v>
      </c>
      <c r="L1067" s="201"/>
      <c r="M1067" s="201"/>
      <c r="N1067" s="201"/>
      <c r="O1067" s="201"/>
      <c r="P1067" s="201"/>
      <c r="Q1067" s="201"/>
      <c r="R1067" s="201"/>
      <c r="S1067" s="201"/>
      <c r="T1067" s="201"/>
      <c r="U1067" s="201"/>
      <c r="V1067" s="201"/>
      <c r="W1067" s="201"/>
      <c r="X1067" s="201"/>
      <c r="Y1067" s="201"/>
      <c r="Z1067" s="201"/>
    </row>
    <row r="1068" s="132" customFormat="1" ht="27" customHeight="1" outlineLevel="3" spans="1:26">
      <c r="A1068" s="287" t="s">
        <v>3904</v>
      </c>
      <c r="B1068" s="243" t="s">
        <v>3905</v>
      </c>
      <c r="C1068" s="186" t="s">
        <v>3906</v>
      </c>
      <c r="D1068" s="186" t="s">
        <v>3907</v>
      </c>
      <c r="E1068" s="244" t="s">
        <v>502</v>
      </c>
      <c r="F1068" s="188">
        <v>8</v>
      </c>
      <c r="G1068" s="186"/>
      <c r="H1068" s="189">
        <f t="shared" si="59"/>
        <v>0</v>
      </c>
      <c r="I1068" s="266" t="s">
        <v>1055</v>
      </c>
      <c r="J1068" s="266" t="s">
        <v>3176</v>
      </c>
      <c r="K1068" s="205" t="s">
        <v>95</v>
      </c>
      <c r="L1068" s="201"/>
      <c r="M1068" s="201"/>
      <c r="N1068" s="201"/>
      <c r="O1068" s="201"/>
      <c r="P1068" s="201"/>
      <c r="Q1068" s="201"/>
      <c r="R1068" s="201"/>
      <c r="S1068" s="201"/>
      <c r="T1068" s="201"/>
      <c r="U1068" s="201"/>
      <c r="V1068" s="201"/>
      <c r="W1068" s="201"/>
      <c r="X1068" s="201"/>
      <c r="Y1068" s="201"/>
      <c r="Z1068" s="201"/>
    </row>
    <row r="1069" s="132" customFormat="1" ht="27" customHeight="1" outlineLevel="3" spans="1:26">
      <c r="A1069" s="287" t="s">
        <v>3908</v>
      </c>
      <c r="B1069" s="243" t="s">
        <v>3909</v>
      </c>
      <c r="C1069" s="186" t="s">
        <v>3910</v>
      </c>
      <c r="D1069" s="186" t="s">
        <v>3911</v>
      </c>
      <c r="E1069" s="244" t="s">
        <v>502</v>
      </c>
      <c r="F1069" s="188">
        <v>1</v>
      </c>
      <c r="G1069" s="186"/>
      <c r="H1069" s="189">
        <f t="shared" si="59"/>
        <v>0</v>
      </c>
      <c r="I1069" s="266" t="s">
        <v>1055</v>
      </c>
      <c r="J1069" s="266" t="s">
        <v>3176</v>
      </c>
      <c r="K1069" s="205" t="s">
        <v>95</v>
      </c>
      <c r="L1069" s="201"/>
      <c r="M1069" s="201"/>
      <c r="N1069" s="201"/>
      <c r="O1069" s="201"/>
      <c r="P1069" s="201"/>
      <c r="Q1069" s="201"/>
      <c r="R1069" s="201"/>
      <c r="S1069" s="201"/>
      <c r="T1069" s="201"/>
      <c r="U1069" s="201"/>
      <c r="V1069" s="201"/>
      <c r="W1069" s="201"/>
      <c r="X1069" s="201"/>
      <c r="Y1069" s="201"/>
      <c r="Z1069" s="201"/>
    </row>
    <row r="1070" s="132" customFormat="1" ht="27" customHeight="1" outlineLevel="3" spans="1:26">
      <c r="A1070" s="287" t="s">
        <v>3912</v>
      </c>
      <c r="B1070" s="243" t="s">
        <v>3913</v>
      </c>
      <c r="C1070" s="186" t="s">
        <v>3914</v>
      </c>
      <c r="D1070" s="186" t="s">
        <v>3915</v>
      </c>
      <c r="E1070" s="244" t="s">
        <v>502</v>
      </c>
      <c r="F1070" s="188">
        <v>1</v>
      </c>
      <c r="G1070" s="186"/>
      <c r="H1070" s="189">
        <f t="shared" si="59"/>
        <v>0</v>
      </c>
      <c r="I1070" s="266" t="s">
        <v>1055</v>
      </c>
      <c r="J1070" s="266" t="s">
        <v>3176</v>
      </c>
      <c r="K1070" s="205" t="s">
        <v>95</v>
      </c>
      <c r="L1070" s="201"/>
      <c r="M1070" s="201"/>
      <c r="N1070" s="201"/>
      <c r="O1070" s="201"/>
      <c r="P1070" s="201"/>
      <c r="Q1070" s="201"/>
      <c r="R1070" s="201"/>
      <c r="S1070" s="201"/>
      <c r="T1070" s="201"/>
      <c r="U1070" s="201"/>
      <c r="V1070" s="201"/>
      <c r="W1070" s="201"/>
      <c r="X1070" s="201"/>
      <c r="Y1070" s="201"/>
      <c r="Z1070" s="201"/>
    </row>
    <row r="1071" s="132" customFormat="1" ht="27" customHeight="1" outlineLevel="3" spans="1:26">
      <c r="A1071" s="287" t="s">
        <v>3916</v>
      </c>
      <c r="B1071" s="243" t="s">
        <v>3917</v>
      </c>
      <c r="C1071" s="186" t="s">
        <v>3918</v>
      </c>
      <c r="D1071" s="186" t="s">
        <v>3919</v>
      </c>
      <c r="E1071" s="244" t="s">
        <v>502</v>
      </c>
      <c r="F1071" s="188">
        <v>3</v>
      </c>
      <c r="G1071" s="186"/>
      <c r="H1071" s="189">
        <f t="shared" si="59"/>
        <v>0</v>
      </c>
      <c r="I1071" s="266" t="s">
        <v>1055</v>
      </c>
      <c r="J1071" s="266" t="s">
        <v>3176</v>
      </c>
      <c r="K1071" s="205" t="s">
        <v>95</v>
      </c>
      <c r="L1071" s="201"/>
      <c r="M1071" s="201"/>
      <c r="N1071" s="201"/>
      <c r="O1071" s="201"/>
      <c r="P1071" s="201"/>
      <c r="Q1071" s="201"/>
      <c r="R1071" s="201"/>
      <c r="S1071" s="201"/>
      <c r="T1071" s="201"/>
      <c r="U1071" s="201"/>
      <c r="V1071" s="201"/>
      <c r="W1071" s="201"/>
      <c r="X1071" s="201"/>
      <c r="Y1071" s="201"/>
      <c r="Z1071" s="201"/>
    </row>
    <row r="1072" s="132" customFormat="1" ht="27" customHeight="1" outlineLevel="3" spans="1:26">
      <c r="A1072" s="287" t="s">
        <v>3920</v>
      </c>
      <c r="B1072" s="243" t="s">
        <v>3921</v>
      </c>
      <c r="C1072" s="186" t="s">
        <v>3922</v>
      </c>
      <c r="D1072" s="186" t="s">
        <v>3923</v>
      </c>
      <c r="E1072" s="244" t="s">
        <v>502</v>
      </c>
      <c r="F1072" s="188">
        <v>1</v>
      </c>
      <c r="G1072" s="186"/>
      <c r="H1072" s="189">
        <f t="shared" si="59"/>
        <v>0</v>
      </c>
      <c r="I1072" s="266" t="s">
        <v>1055</v>
      </c>
      <c r="J1072" s="266" t="s">
        <v>3176</v>
      </c>
      <c r="K1072" s="205" t="s">
        <v>95</v>
      </c>
      <c r="L1072" s="201"/>
      <c r="M1072" s="201"/>
      <c r="N1072" s="201"/>
      <c r="O1072" s="201"/>
      <c r="P1072" s="201"/>
      <c r="Q1072" s="201"/>
      <c r="R1072" s="201"/>
      <c r="S1072" s="201"/>
      <c r="T1072" s="201"/>
      <c r="U1072" s="201"/>
      <c r="V1072" s="201"/>
      <c r="W1072" s="201"/>
      <c r="X1072" s="201"/>
      <c r="Y1072" s="201"/>
      <c r="Z1072" s="201"/>
    </row>
    <row r="1073" s="132" customFormat="1" ht="27" customHeight="1" outlineLevel="3" spans="1:26">
      <c r="A1073" s="287" t="s">
        <v>3924</v>
      </c>
      <c r="B1073" s="243" t="s">
        <v>3925</v>
      </c>
      <c r="C1073" s="186" t="s">
        <v>3926</v>
      </c>
      <c r="D1073" s="186" t="s">
        <v>3927</v>
      </c>
      <c r="E1073" s="244" t="s">
        <v>502</v>
      </c>
      <c r="F1073" s="188">
        <v>2</v>
      </c>
      <c r="G1073" s="186"/>
      <c r="H1073" s="189">
        <f t="shared" si="59"/>
        <v>0</v>
      </c>
      <c r="I1073" s="266" t="s">
        <v>1055</v>
      </c>
      <c r="J1073" s="266" t="s">
        <v>3176</v>
      </c>
      <c r="K1073" s="205" t="s">
        <v>95</v>
      </c>
      <c r="L1073" s="201"/>
      <c r="M1073" s="201"/>
      <c r="N1073" s="201"/>
      <c r="O1073" s="201"/>
      <c r="P1073" s="201"/>
      <c r="Q1073" s="201"/>
      <c r="R1073" s="201"/>
      <c r="S1073" s="201"/>
      <c r="T1073" s="201"/>
      <c r="U1073" s="201"/>
      <c r="V1073" s="201"/>
      <c r="W1073" s="201"/>
      <c r="X1073" s="201"/>
      <c r="Y1073" s="201"/>
      <c r="Z1073" s="201"/>
    </row>
    <row r="1074" s="132" customFormat="1" ht="27" customHeight="1" outlineLevel="3" spans="1:26">
      <c r="A1074" s="287" t="s">
        <v>3928</v>
      </c>
      <c r="B1074" s="243" t="s">
        <v>3929</v>
      </c>
      <c r="C1074" s="186" t="s">
        <v>3930</v>
      </c>
      <c r="D1074" s="186" t="s">
        <v>3931</v>
      </c>
      <c r="E1074" s="244" t="s">
        <v>502</v>
      </c>
      <c r="F1074" s="188">
        <v>1</v>
      </c>
      <c r="G1074" s="186"/>
      <c r="H1074" s="189">
        <f t="shared" si="59"/>
        <v>0</v>
      </c>
      <c r="I1074" s="266" t="s">
        <v>1055</v>
      </c>
      <c r="J1074" s="266" t="s">
        <v>3176</v>
      </c>
      <c r="K1074" s="205" t="s">
        <v>95</v>
      </c>
      <c r="L1074" s="201"/>
      <c r="M1074" s="201"/>
      <c r="N1074" s="201"/>
      <c r="O1074" s="201"/>
      <c r="P1074" s="201"/>
      <c r="Q1074" s="201"/>
      <c r="R1074" s="201"/>
      <c r="S1074" s="201"/>
      <c r="T1074" s="201"/>
      <c r="U1074" s="201"/>
      <c r="V1074" s="201"/>
      <c r="W1074" s="201"/>
      <c r="X1074" s="201"/>
      <c r="Y1074" s="201"/>
      <c r="Z1074" s="201"/>
    </row>
    <row r="1075" s="132" customFormat="1" ht="27" customHeight="1" outlineLevel="3" spans="1:26">
      <c r="A1075" s="287" t="s">
        <v>3932</v>
      </c>
      <c r="B1075" s="243" t="s">
        <v>3933</v>
      </c>
      <c r="C1075" s="186" t="s">
        <v>3934</v>
      </c>
      <c r="D1075" s="186" t="s">
        <v>3935</v>
      </c>
      <c r="E1075" s="244" t="s">
        <v>502</v>
      </c>
      <c r="F1075" s="188">
        <v>2</v>
      </c>
      <c r="G1075" s="186"/>
      <c r="H1075" s="189">
        <f t="shared" si="59"/>
        <v>0</v>
      </c>
      <c r="I1075" s="266" t="s">
        <v>1055</v>
      </c>
      <c r="J1075" s="266" t="s">
        <v>3176</v>
      </c>
      <c r="K1075" s="205" t="s">
        <v>95</v>
      </c>
      <c r="L1075" s="201"/>
      <c r="M1075" s="201"/>
      <c r="N1075" s="201"/>
      <c r="O1075" s="201"/>
      <c r="P1075" s="201"/>
      <c r="Q1075" s="201"/>
      <c r="R1075" s="201"/>
      <c r="S1075" s="201"/>
      <c r="T1075" s="201"/>
      <c r="U1075" s="201"/>
      <c r="V1075" s="201"/>
      <c r="W1075" s="201"/>
      <c r="X1075" s="201"/>
      <c r="Y1075" s="201"/>
      <c r="Z1075" s="201"/>
    </row>
    <row r="1076" s="132" customFormat="1" ht="27" customHeight="1" outlineLevel="3" spans="1:26">
      <c r="A1076" s="287" t="s">
        <v>3936</v>
      </c>
      <c r="B1076" s="243" t="s">
        <v>3937</v>
      </c>
      <c r="C1076" s="186" t="s">
        <v>3938</v>
      </c>
      <c r="D1076" s="186" t="s">
        <v>3939</v>
      </c>
      <c r="E1076" s="244" t="s">
        <v>502</v>
      </c>
      <c r="F1076" s="188">
        <v>1</v>
      </c>
      <c r="G1076" s="186"/>
      <c r="H1076" s="189">
        <f t="shared" si="59"/>
        <v>0</v>
      </c>
      <c r="I1076" s="266" t="s">
        <v>1055</v>
      </c>
      <c r="J1076" s="266" t="s">
        <v>3176</v>
      </c>
      <c r="K1076" s="205" t="s">
        <v>95</v>
      </c>
      <c r="L1076" s="201"/>
      <c r="M1076" s="201"/>
      <c r="N1076" s="201"/>
      <c r="O1076" s="201"/>
      <c r="P1076" s="201"/>
      <c r="Q1076" s="201"/>
      <c r="R1076" s="201"/>
      <c r="S1076" s="201"/>
      <c r="T1076" s="201"/>
      <c r="U1076" s="201"/>
      <c r="V1076" s="201"/>
      <c r="W1076" s="201"/>
      <c r="X1076" s="201"/>
      <c r="Y1076" s="201"/>
      <c r="Z1076" s="201"/>
    </row>
    <row r="1077" s="132" customFormat="1" ht="27" customHeight="1" outlineLevel="3" spans="1:26">
      <c r="A1077" s="287" t="s">
        <v>3940</v>
      </c>
      <c r="B1077" s="243" t="s">
        <v>3941</v>
      </c>
      <c r="C1077" s="186" t="s">
        <v>3942</v>
      </c>
      <c r="D1077" s="186" t="s">
        <v>3943</v>
      </c>
      <c r="E1077" s="244" t="s">
        <v>502</v>
      </c>
      <c r="F1077" s="188">
        <v>1</v>
      </c>
      <c r="G1077" s="186"/>
      <c r="H1077" s="189">
        <f t="shared" si="59"/>
        <v>0</v>
      </c>
      <c r="I1077" s="266" t="s">
        <v>1055</v>
      </c>
      <c r="J1077" s="266" t="s">
        <v>3176</v>
      </c>
      <c r="K1077" s="205" t="s">
        <v>95</v>
      </c>
      <c r="L1077" s="201"/>
      <c r="M1077" s="201"/>
      <c r="N1077" s="201"/>
      <c r="O1077" s="201"/>
      <c r="P1077" s="201"/>
      <c r="Q1077" s="201"/>
      <c r="R1077" s="201"/>
      <c r="S1077" s="201"/>
      <c r="T1077" s="201"/>
      <c r="U1077" s="201"/>
      <c r="V1077" s="201"/>
      <c r="W1077" s="201"/>
      <c r="X1077" s="201"/>
      <c r="Y1077" s="201"/>
      <c r="Z1077" s="201"/>
    </row>
    <row r="1078" s="132" customFormat="1" ht="27" customHeight="1" outlineLevel="3" spans="1:26">
      <c r="A1078" s="287" t="s">
        <v>3944</v>
      </c>
      <c r="B1078" s="243" t="s">
        <v>3945</v>
      </c>
      <c r="C1078" s="186" t="s">
        <v>3946</v>
      </c>
      <c r="D1078" s="186" t="s">
        <v>3947</v>
      </c>
      <c r="E1078" s="244" t="s">
        <v>726</v>
      </c>
      <c r="F1078" s="188">
        <v>1</v>
      </c>
      <c r="G1078" s="186"/>
      <c r="H1078" s="189">
        <f t="shared" si="59"/>
        <v>0</v>
      </c>
      <c r="I1078" s="266" t="s">
        <v>727</v>
      </c>
      <c r="J1078" s="266" t="s">
        <v>3176</v>
      </c>
      <c r="K1078" s="205" t="s">
        <v>95</v>
      </c>
      <c r="L1078" s="201"/>
      <c r="M1078" s="201"/>
      <c r="N1078" s="201"/>
      <c r="O1078" s="201"/>
      <c r="P1078" s="201"/>
      <c r="Q1078" s="201"/>
      <c r="R1078" s="201"/>
      <c r="S1078" s="201"/>
      <c r="T1078" s="201"/>
      <c r="U1078" s="201"/>
      <c r="V1078" s="201"/>
      <c r="W1078" s="201"/>
      <c r="X1078" s="201"/>
      <c r="Y1078" s="201"/>
      <c r="Z1078" s="201"/>
    </row>
    <row r="1079" s="132" customFormat="1" ht="27" customHeight="1" outlineLevel="3" spans="1:26">
      <c r="A1079" s="287" t="s">
        <v>3948</v>
      </c>
      <c r="B1079" s="243" t="s">
        <v>3949</v>
      </c>
      <c r="C1079" s="186" t="s">
        <v>3950</v>
      </c>
      <c r="D1079" s="186" t="s">
        <v>3951</v>
      </c>
      <c r="E1079" s="244" t="s">
        <v>726</v>
      </c>
      <c r="F1079" s="188">
        <v>1</v>
      </c>
      <c r="G1079" s="186"/>
      <c r="H1079" s="189">
        <f t="shared" si="59"/>
        <v>0</v>
      </c>
      <c r="I1079" s="266" t="s">
        <v>727</v>
      </c>
      <c r="J1079" s="266" t="s">
        <v>3176</v>
      </c>
      <c r="K1079" s="205" t="s">
        <v>95</v>
      </c>
      <c r="L1079" s="201"/>
      <c r="M1079" s="201"/>
      <c r="N1079" s="201"/>
      <c r="O1079" s="201"/>
      <c r="P1079" s="201"/>
      <c r="Q1079" s="201"/>
      <c r="R1079" s="201"/>
      <c r="S1079" s="201"/>
      <c r="T1079" s="201"/>
      <c r="U1079" s="201"/>
      <c r="V1079" s="201"/>
      <c r="W1079" s="201"/>
      <c r="X1079" s="201"/>
      <c r="Y1079" s="201"/>
      <c r="Z1079" s="201"/>
    </row>
    <row r="1080" s="132" customFormat="1" ht="27" customHeight="1" outlineLevel="3" spans="1:26">
      <c r="A1080" s="287" t="s">
        <v>3952</v>
      </c>
      <c r="B1080" s="243" t="s">
        <v>3953</v>
      </c>
      <c r="C1080" s="186" t="s">
        <v>3211</v>
      </c>
      <c r="D1080" s="186" t="s">
        <v>3954</v>
      </c>
      <c r="E1080" s="244" t="s">
        <v>1418</v>
      </c>
      <c r="F1080" s="188">
        <v>2</v>
      </c>
      <c r="G1080" s="186"/>
      <c r="H1080" s="189">
        <f t="shared" si="59"/>
        <v>0</v>
      </c>
      <c r="I1080" s="205" t="s">
        <v>1419</v>
      </c>
      <c r="J1080" s="266" t="s">
        <v>3176</v>
      </c>
      <c r="K1080" s="205" t="s">
        <v>95</v>
      </c>
      <c r="L1080" s="201"/>
      <c r="M1080" s="201"/>
      <c r="N1080" s="201"/>
      <c r="O1080" s="201"/>
      <c r="P1080" s="201"/>
      <c r="Q1080" s="201"/>
      <c r="R1080" s="201"/>
      <c r="S1080" s="201"/>
      <c r="T1080" s="201"/>
      <c r="U1080" s="201"/>
      <c r="V1080" s="201"/>
      <c r="W1080" s="201"/>
      <c r="X1080" s="201"/>
      <c r="Y1080" s="201"/>
      <c r="Z1080" s="201"/>
    </row>
    <row r="1081" s="132" customFormat="1" ht="27" customHeight="1" outlineLevel="3" spans="1:26">
      <c r="A1081" s="287" t="s">
        <v>3955</v>
      </c>
      <c r="B1081" s="243" t="s">
        <v>3956</v>
      </c>
      <c r="C1081" s="186" t="s">
        <v>3957</v>
      </c>
      <c r="D1081" s="186" t="s">
        <v>3958</v>
      </c>
      <c r="E1081" s="244" t="s">
        <v>502</v>
      </c>
      <c r="F1081" s="188">
        <v>2</v>
      </c>
      <c r="G1081" s="186"/>
      <c r="H1081" s="189">
        <f t="shared" si="59"/>
        <v>0</v>
      </c>
      <c r="I1081" s="266" t="s">
        <v>1055</v>
      </c>
      <c r="J1081" s="266" t="s">
        <v>3176</v>
      </c>
      <c r="K1081" s="205" t="s">
        <v>95</v>
      </c>
      <c r="L1081" s="201"/>
      <c r="M1081" s="201"/>
      <c r="N1081" s="201"/>
      <c r="O1081" s="201"/>
      <c r="P1081" s="201"/>
      <c r="Q1081" s="201"/>
      <c r="R1081" s="201"/>
      <c r="S1081" s="201"/>
      <c r="T1081" s="201"/>
      <c r="U1081" s="201"/>
      <c r="V1081" s="201"/>
      <c r="W1081" s="201"/>
      <c r="X1081" s="201"/>
      <c r="Y1081" s="201"/>
      <c r="Z1081" s="201"/>
    </row>
    <row r="1082" s="132" customFormat="1" ht="27" customHeight="1" outlineLevel="3" spans="1:26">
      <c r="A1082" s="287" t="s">
        <v>3959</v>
      </c>
      <c r="B1082" s="243" t="s">
        <v>3960</v>
      </c>
      <c r="C1082" s="186" t="s">
        <v>3961</v>
      </c>
      <c r="D1082" s="186" t="s">
        <v>3962</v>
      </c>
      <c r="E1082" s="244" t="s">
        <v>354</v>
      </c>
      <c r="F1082" s="188">
        <v>3</v>
      </c>
      <c r="G1082" s="186"/>
      <c r="H1082" s="189">
        <f t="shared" si="59"/>
        <v>0</v>
      </c>
      <c r="I1082" s="266" t="s">
        <v>982</v>
      </c>
      <c r="J1082" s="266" t="s">
        <v>3176</v>
      </c>
      <c r="K1082" s="205" t="s">
        <v>95</v>
      </c>
      <c r="L1082" s="201"/>
      <c r="M1082" s="201"/>
      <c r="N1082" s="201"/>
      <c r="O1082" s="201"/>
      <c r="P1082" s="201"/>
      <c r="Q1082" s="201"/>
      <c r="R1082" s="201"/>
      <c r="S1082" s="201"/>
      <c r="T1082" s="201"/>
      <c r="U1082" s="201"/>
      <c r="V1082" s="201"/>
      <c r="W1082" s="201"/>
      <c r="X1082" s="201"/>
      <c r="Y1082" s="201"/>
      <c r="Z1082" s="201"/>
    </row>
    <row r="1083" s="132" customFormat="1" ht="27" customHeight="1" outlineLevel="3" spans="1:26">
      <c r="A1083" s="287" t="s">
        <v>3963</v>
      </c>
      <c r="B1083" s="243" t="s">
        <v>3964</v>
      </c>
      <c r="C1083" s="186" t="s">
        <v>3965</v>
      </c>
      <c r="D1083" s="186" t="s">
        <v>3966</v>
      </c>
      <c r="E1083" s="244" t="s">
        <v>3967</v>
      </c>
      <c r="F1083" s="188">
        <v>12</v>
      </c>
      <c r="G1083" s="186"/>
      <c r="H1083" s="189">
        <f t="shared" si="59"/>
        <v>0</v>
      </c>
      <c r="I1083" s="266" t="s">
        <v>3968</v>
      </c>
      <c r="J1083" s="266" t="s">
        <v>3969</v>
      </c>
      <c r="K1083" s="205" t="s">
        <v>95</v>
      </c>
      <c r="L1083" s="201"/>
      <c r="M1083" s="201"/>
      <c r="N1083" s="201"/>
      <c r="O1083" s="201"/>
      <c r="P1083" s="201"/>
      <c r="Q1083" s="201"/>
      <c r="R1083" s="201"/>
      <c r="S1083" s="201"/>
      <c r="T1083" s="201"/>
      <c r="U1083" s="201"/>
      <c r="V1083" s="201"/>
      <c r="W1083" s="201"/>
      <c r="X1083" s="201"/>
      <c r="Y1083" s="201"/>
      <c r="Z1083" s="201"/>
    </row>
    <row r="1084" s="132" customFormat="1" ht="27" customHeight="1" outlineLevel="2" spans="1:26">
      <c r="A1084" s="287" t="s">
        <v>3970</v>
      </c>
      <c r="B1084" s="253"/>
      <c r="C1084" s="231" t="s">
        <v>3971</v>
      </c>
      <c r="D1084" s="181"/>
      <c r="E1084" s="181"/>
      <c r="F1084" s="182"/>
      <c r="G1084" s="183"/>
      <c r="H1084" s="288">
        <f>SUM(H1085:H1106)</f>
        <v>0</v>
      </c>
      <c r="I1084" s="204"/>
      <c r="J1084" s="204"/>
      <c r="K1084" s="205"/>
      <c r="L1084" s="201"/>
      <c r="M1084" s="201"/>
      <c r="N1084" s="201"/>
      <c r="O1084" s="201"/>
      <c r="P1084" s="201"/>
      <c r="Q1084" s="201"/>
      <c r="R1084" s="201"/>
      <c r="S1084" s="201"/>
      <c r="T1084" s="201"/>
      <c r="U1084" s="201"/>
      <c r="V1084" s="201"/>
      <c r="W1084" s="201"/>
      <c r="X1084" s="201"/>
      <c r="Y1084" s="201"/>
      <c r="Z1084" s="201"/>
    </row>
    <row r="1085" s="132" customFormat="1" ht="27" customHeight="1" outlineLevel="3" spans="1:26">
      <c r="A1085" s="287" t="s">
        <v>3972</v>
      </c>
      <c r="B1085" s="243" t="s">
        <v>3973</v>
      </c>
      <c r="C1085" s="186" t="s">
        <v>3974</v>
      </c>
      <c r="D1085" s="186" t="s">
        <v>3975</v>
      </c>
      <c r="E1085" s="244" t="s">
        <v>336</v>
      </c>
      <c r="F1085" s="188">
        <v>1086.63</v>
      </c>
      <c r="G1085" s="186"/>
      <c r="H1085" s="189">
        <f t="shared" ref="H1085:H1106" si="60">ROUND(F1085*G1085,0)</f>
        <v>0</v>
      </c>
      <c r="I1085" s="266" t="s">
        <v>1094</v>
      </c>
      <c r="J1085" s="266" t="s">
        <v>3816</v>
      </c>
      <c r="K1085" s="205" t="s">
        <v>95</v>
      </c>
      <c r="L1085" s="201"/>
      <c r="M1085" s="201"/>
      <c r="N1085" s="201"/>
      <c r="O1085" s="201"/>
      <c r="P1085" s="201"/>
      <c r="Q1085" s="201"/>
      <c r="R1085" s="201"/>
      <c r="S1085" s="201"/>
      <c r="T1085" s="201"/>
      <c r="U1085" s="201"/>
      <c r="V1085" s="201"/>
      <c r="W1085" s="201"/>
      <c r="X1085" s="201"/>
      <c r="Y1085" s="201"/>
      <c r="Z1085" s="201"/>
    </row>
    <row r="1086" s="132" customFormat="1" ht="27" customHeight="1" outlineLevel="3" spans="1:26">
      <c r="A1086" s="287" t="s">
        <v>3976</v>
      </c>
      <c r="B1086" s="243" t="s">
        <v>3977</v>
      </c>
      <c r="C1086" s="186" t="s">
        <v>3978</v>
      </c>
      <c r="D1086" s="186" t="s">
        <v>3836</v>
      </c>
      <c r="E1086" s="244" t="s">
        <v>336</v>
      </c>
      <c r="F1086" s="188">
        <v>542.9</v>
      </c>
      <c r="G1086" s="186"/>
      <c r="H1086" s="189">
        <f t="shared" si="60"/>
        <v>0</v>
      </c>
      <c r="I1086" s="266" t="s">
        <v>1094</v>
      </c>
      <c r="J1086" s="266" t="s">
        <v>3816</v>
      </c>
      <c r="K1086" s="205" t="s">
        <v>95</v>
      </c>
      <c r="L1086" s="201"/>
      <c r="M1086" s="201"/>
      <c r="N1086" s="201"/>
      <c r="O1086" s="201"/>
      <c r="P1086" s="201"/>
      <c r="Q1086" s="201"/>
      <c r="R1086" s="201"/>
      <c r="S1086" s="201"/>
      <c r="T1086" s="201"/>
      <c r="U1086" s="201"/>
      <c r="V1086" s="201"/>
      <c r="W1086" s="201"/>
      <c r="X1086" s="201"/>
      <c r="Y1086" s="201"/>
      <c r="Z1086" s="201"/>
    </row>
    <row r="1087" s="132" customFormat="1" ht="27" customHeight="1" outlineLevel="3" spans="1:26">
      <c r="A1087" s="287" t="s">
        <v>3979</v>
      </c>
      <c r="B1087" s="243" t="s">
        <v>3980</v>
      </c>
      <c r="C1087" s="186" t="s">
        <v>3981</v>
      </c>
      <c r="D1087" s="186" t="s">
        <v>3982</v>
      </c>
      <c r="E1087" s="244" t="s">
        <v>336</v>
      </c>
      <c r="F1087" s="188">
        <v>9.78</v>
      </c>
      <c r="G1087" s="186"/>
      <c r="H1087" s="189">
        <f t="shared" si="60"/>
        <v>0</v>
      </c>
      <c r="I1087" s="266" t="s">
        <v>1094</v>
      </c>
      <c r="J1087" s="266" t="s">
        <v>3816</v>
      </c>
      <c r="K1087" s="205" t="s">
        <v>95</v>
      </c>
      <c r="L1087" s="201"/>
      <c r="M1087" s="201"/>
      <c r="N1087" s="201"/>
      <c r="O1087" s="201"/>
      <c r="P1087" s="201"/>
      <c r="Q1087" s="201"/>
      <c r="R1087" s="201"/>
      <c r="S1087" s="201"/>
      <c r="T1087" s="201"/>
      <c r="U1087" s="201"/>
      <c r="V1087" s="201"/>
      <c r="W1087" s="201"/>
      <c r="X1087" s="201"/>
      <c r="Y1087" s="201"/>
      <c r="Z1087" s="201"/>
    </row>
    <row r="1088" s="132" customFormat="1" ht="27" customHeight="1" outlineLevel="3" spans="1:26">
      <c r="A1088" s="287" t="s">
        <v>3983</v>
      </c>
      <c r="B1088" s="243" t="s">
        <v>3984</v>
      </c>
      <c r="C1088" s="186" t="s">
        <v>3139</v>
      </c>
      <c r="D1088" s="186" t="s">
        <v>3140</v>
      </c>
      <c r="E1088" s="244" t="s">
        <v>1115</v>
      </c>
      <c r="F1088" s="188">
        <v>400</v>
      </c>
      <c r="G1088" s="186"/>
      <c r="H1088" s="189">
        <f t="shared" si="60"/>
        <v>0</v>
      </c>
      <c r="I1088" s="266" t="s">
        <v>1116</v>
      </c>
      <c r="J1088" s="266" t="s">
        <v>3171</v>
      </c>
      <c r="K1088" s="205" t="s">
        <v>95</v>
      </c>
      <c r="L1088" s="201"/>
      <c r="M1088" s="201"/>
      <c r="N1088" s="201"/>
      <c r="O1088" s="201"/>
      <c r="P1088" s="201"/>
      <c r="Q1088" s="201"/>
      <c r="R1088" s="201"/>
      <c r="S1088" s="201"/>
      <c r="T1088" s="201"/>
      <c r="U1088" s="201"/>
      <c r="V1088" s="201"/>
      <c r="W1088" s="201"/>
      <c r="X1088" s="201"/>
      <c r="Y1088" s="201"/>
      <c r="Z1088" s="201"/>
    </row>
    <row r="1089" s="132" customFormat="1" ht="27" customHeight="1" outlineLevel="3" spans="1:26">
      <c r="A1089" s="287" t="s">
        <v>3985</v>
      </c>
      <c r="B1089" s="243" t="s">
        <v>3986</v>
      </c>
      <c r="C1089" s="186" t="s">
        <v>3987</v>
      </c>
      <c r="D1089" s="186" t="s">
        <v>3988</v>
      </c>
      <c r="E1089" s="244" t="s">
        <v>354</v>
      </c>
      <c r="F1089" s="188">
        <v>93</v>
      </c>
      <c r="G1089" s="186"/>
      <c r="H1089" s="189">
        <f t="shared" si="60"/>
        <v>0</v>
      </c>
      <c r="I1089" s="266" t="s">
        <v>982</v>
      </c>
      <c r="J1089" s="266" t="s">
        <v>3989</v>
      </c>
      <c r="K1089" s="205" t="s">
        <v>95</v>
      </c>
      <c r="L1089" s="201"/>
      <c r="M1089" s="201"/>
      <c r="N1089" s="201"/>
      <c r="O1089" s="201"/>
      <c r="P1089" s="201"/>
      <c r="Q1089" s="201"/>
      <c r="R1089" s="201"/>
      <c r="S1089" s="201"/>
      <c r="T1089" s="201"/>
      <c r="U1089" s="201"/>
      <c r="V1089" s="201"/>
      <c r="W1089" s="201"/>
      <c r="X1089" s="201"/>
      <c r="Y1089" s="201"/>
      <c r="Z1089" s="201"/>
    </row>
    <row r="1090" s="132" customFormat="1" ht="27" customHeight="1" outlineLevel="3" spans="1:26">
      <c r="A1090" s="287" t="s">
        <v>3990</v>
      </c>
      <c r="B1090" s="243" t="s">
        <v>3991</v>
      </c>
      <c r="C1090" s="186" t="s">
        <v>3992</v>
      </c>
      <c r="D1090" s="186" t="s">
        <v>3993</v>
      </c>
      <c r="E1090" s="244" t="s">
        <v>3994</v>
      </c>
      <c r="F1090" s="188">
        <v>29</v>
      </c>
      <c r="G1090" s="186"/>
      <c r="H1090" s="189">
        <f t="shared" si="60"/>
        <v>0</v>
      </c>
      <c r="I1090" s="266" t="s">
        <v>3995</v>
      </c>
      <c r="J1090" s="266" t="s">
        <v>3996</v>
      </c>
      <c r="K1090" s="205" t="s">
        <v>95</v>
      </c>
      <c r="L1090" s="201"/>
      <c r="M1090" s="201"/>
      <c r="N1090" s="201"/>
      <c r="O1090" s="201"/>
      <c r="P1090" s="201"/>
      <c r="Q1090" s="201"/>
      <c r="R1090" s="201"/>
      <c r="S1090" s="201"/>
      <c r="T1090" s="201"/>
      <c r="U1090" s="201"/>
      <c r="V1090" s="201"/>
      <c r="W1090" s="201"/>
      <c r="X1090" s="201"/>
      <c r="Y1090" s="201"/>
      <c r="Z1090" s="201"/>
    </row>
    <row r="1091" s="132" customFormat="1" ht="27" customHeight="1" outlineLevel="3" spans="1:26">
      <c r="A1091" s="287" t="s">
        <v>3997</v>
      </c>
      <c r="B1091" s="243" t="s">
        <v>3998</v>
      </c>
      <c r="C1091" s="186" t="s">
        <v>3992</v>
      </c>
      <c r="D1091" s="186" t="s">
        <v>3999</v>
      </c>
      <c r="E1091" s="244" t="s">
        <v>3994</v>
      </c>
      <c r="F1091" s="188">
        <v>64</v>
      </c>
      <c r="G1091" s="186"/>
      <c r="H1091" s="189">
        <f t="shared" si="60"/>
        <v>0</v>
      </c>
      <c r="I1091" s="266" t="s">
        <v>3995</v>
      </c>
      <c r="J1091" s="266" t="s">
        <v>3996</v>
      </c>
      <c r="K1091" s="205" t="s">
        <v>95</v>
      </c>
      <c r="L1091" s="201"/>
      <c r="M1091" s="201"/>
      <c r="N1091" s="201"/>
      <c r="O1091" s="201"/>
      <c r="P1091" s="201"/>
      <c r="Q1091" s="201"/>
      <c r="R1091" s="201"/>
      <c r="S1091" s="201"/>
      <c r="T1091" s="201"/>
      <c r="U1091" s="201"/>
      <c r="V1091" s="201"/>
      <c r="W1091" s="201"/>
      <c r="X1091" s="201"/>
      <c r="Y1091" s="201"/>
      <c r="Z1091" s="201"/>
    </row>
    <row r="1092" s="132" customFormat="1" ht="27" customHeight="1" outlineLevel="3" spans="1:26">
      <c r="A1092" s="287" t="s">
        <v>4000</v>
      </c>
      <c r="B1092" s="243" t="s">
        <v>4001</v>
      </c>
      <c r="C1092" s="186" t="s">
        <v>3992</v>
      </c>
      <c r="D1092" s="186" t="s">
        <v>4002</v>
      </c>
      <c r="E1092" s="244" t="s">
        <v>3994</v>
      </c>
      <c r="F1092" s="188">
        <v>200</v>
      </c>
      <c r="G1092" s="186"/>
      <c r="H1092" s="189">
        <f t="shared" si="60"/>
        <v>0</v>
      </c>
      <c r="I1092" s="266" t="s">
        <v>3995</v>
      </c>
      <c r="J1092" s="266" t="s">
        <v>3996</v>
      </c>
      <c r="K1092" s="205" t="s">
        <v>95</v>
      </c>
      <c r="L1092" s="201"/>
      <c r="M1092" s="201"/>
      <c r="N1092" s="201"/>
      <c r="O1092" s="201"/>
      <c r="P1092" s="201"/>
      <c r="Q1092" s="201"/>
      <c r="R1092" s="201"/>
      <c r="S1092" s="201"/>
      <c r="T1092" s="201"/>
      <c r="U1092" s="201"/>
      <c r="V1092" s="201"/>
      <c r="W1092" s="201"/>
      <c r="X1092" s="201"/>
      <c r="Y1092" s="201"/>
      <c r="Z1092" s="201"/>
    </row>
    <row r="1093" s="132" customFormat="1" ht="27" customHeight="1" outlineLevel="3" spans="1:26">
      <c r="A1093" s="287" t="s">
        <v>4003</v>
      </c>
      <c r="B1093" s="243" t="s">
        <v>4004</v>
      </c>
      <c r="C1093" s="186" t="s">
        <v>3992</v>
      </c>
      <c r="D1093" s="186" t="s">
        <v>4005</v>
      </c>
      <c r="E1093" s="244" t="s">
        <v>3994</v>
      </c>
      <c r="F1093" s="188">
        <v>200</v>
      </c>
      <c r="G1093" s="186"/>
      <c r="H1093" s="189">
        <f t="shared" si="60"/>
        <v>0</v>
      </c>
      <c r="I1093" s="266" t="s">
        <v>3995</v>
      </c>
      <c r="J1093" s="266" t="s">
        <v>3996</v>
      </c>
      <c r="K1093" s="205" t="s">
        <v>95</v>
      </c>
      <c r="L1093" s="201"/>
      <c r="M1093" s="201"/>
      <c r="N1093" s="201"/>
      <c r="O1093" s="201"/>
      <c r="P1093" s="201"/>
      <c r="Q1093" s="201"/>
      <c r="R1093" s="201"/>
      <c r="S1093" s="201"/>
      <c r="T1093" s="201"/>
      <c r="U1093" s="201"/>
      <c r="V1093" s="201"/>
      <c r="W1093" s="201"/>
      <c r="X1093" s="201"/>
      <c r="Y1093" s="201"/>
      <c r="Z1093" s="201"/>
    </row>
    <row r="1094" s="132" customFormat="1" ht="27" customHeight="1" outlineLevel="3" spans="1:26">
      <c r="A1094" s="287" t="s">
        <v>4006</v>
      </c>
      <c r="B1094" s="243" t="s">
        <v>4007</v>
      </c>
      <c r="C1094" s="186" t="s">
        <v>4008</v>
      </c>
      <c r="D1094" s="186" t="s">
        <v>4009</v>
      </c>
      <c r="E1094" s="244" t="s">
        <v>502</v>
      </c>
      <c r="F1094" s="188">
        <v>54</v>
      </c>
      <c r="G1094" s="186"/>
      <c r="H1094" s="189">
        <f t="shared" si="60"/>
        <v>0</v>
      </c>
      <c r="I1094" s="266" t="s">
        <v>1055</v>
      </c>
      <c r="J1094" s="266" t="s">
        <v>3996</v>
      </c>
      <c r="K1094" s="205" t="s">
        <v>95</v>
      </c>
      <c r="L1094" s="201"/>
      <c r="M1094" s="201"/>
      <c r="N1094" s="201"/>
      <c r="O1094" s="201"/>
      <c r="P1094" s="201"/>
      <c r="Q1094" s="201"/>
      <c r="R1094" s="201"/>
      <c r="S1094" s="201"/>
      <c r="T1094" s="201"/>
      <c r="U1094" s="201"/>
      <c r="V1094" s="201"/>
      <c r="W1094" s="201"/>
      <c r="X1094" s="201"/>
      <c r="Y1094" s="201"/>
      <c r="Z1094" s="201"/>
    </row>
    <row r="1095" s="132" customFormat="1" ht="27" customHeight="1" outlineLevel="3" spans="1:26">
      <c r="A1095" s="287" t="s">
        <v>4010</v>
      </c>
      <c r="B1095" s="243" t="s">
        <v>4011</v>
      </c>
      <c r="C1095" s="186" t="s">
        <v>4012</v>
      </c>
      <c r="D1095" s="186" t="s">
        <v>4013</v>
      </c>
      <c r="E1095" s="244" t="s">
        <v>502</v>
      </c>
      <c r="F1095" s="188">
        <v>37</v>
      </c>
      <c r="G1095" s="186"/>
      <c r="H1095" s="189">
        <f t="shared" si="60"/>
        <v>0</v>
      </c>
      <c r="I1095" s="266" t="s">
        <v>1055</v>
      </c>
      <c r="J1095" s="266" t="s">
        <v>3176</v>
      </c>
      <c r="K1095" s="205" t="s">
        <v>95</v>
      </c>
      <c r="L1095" s="201"/>
      <c r="M1095" s="201"/>
      <c r="N1095" s="201"/>
      <c r="O1095" s="201"/>
      <c r="P1095" s="201"/>
      <c r="Q1095" s="201"/>
      <c r="R1095" s="201"/>
      <c r="S1095" s="201"/>
      <c r="T1095" s="201"/>
      <c r="U1095" s="201"/>
      <c r="V1095" s="201"/>
      <c r="W1095" s="201"/>
      <c r="X1095" s="201"/>
      <c r="Y1095" s="201"/>
      <c r="Z1095" s="201"/>
    </row>
    <row r="1096" s="132" customFormat="1" ht="27" customHeight="1" outlineLevel="3" spans="1:26">
      <c r="A1096" s="287" t="s">
        <v>4014</v>
      </c>
      <c r="B1096" s="243" t="s">
        <v>4015</v>
      </c>
      <c r="C1096" s="186" t="s">
        <v>4016</v>
      </c>
      <c r="D1096" s="186" t="s">
        <v>4017</v>
      </c>
      <c r="E1096" s="244" t="s">
        <v>502</v>
      </c>
      <c r="F1096" s="188">
        <v>4</v>
      </c>
      <c r="G1096" s="186"/>
      <c r="H1096" s="189">
        <f t="shared" si="60"/>
        <v>0</v>
      </c>
      <c r="I1096" s="266" t="s">
        <v>1055</v>
      </c>
      <c r="J1096" s="266" t="s">
        <v>3176</v>
      </c>
      <c r="K1096" s="205" t="s">
        <v>95</v>
      </c>
      <c r="L1096" s="201"/>
      <c r="M1096" s="201"/>
      <c r="N1096" s="201"/>
      <c r="O1096" s="201"/>
      <c r="P1096" s="201"/>
      <c r="Q1096" s="201"/>
      <c r="R1096" s="201"/>
      <c r="S1096" s="201"/>
      <c r="T1096" s="201"/>
      <c r="U1096" s="201"/>
      <c r="V1096" s="201"/>
      <c r="W1096" s="201"/>
      <c r="X1096" s="201"/>
      <c r="Y1096" s="201"/>
      <c r="Z1096" s="201"/>
    </row>
    <row r="1097" s="132" customFormat="1" ht="27" customHeight="1" outlineLevel="3" spans="1:26">
      <c r="A1097" s="287" t="s">
        <v>4018</v>
      </c>
      <c r="B1097" s="243" t="s">
        <v>4019</v>
      </c>
      <c r="C1097" s="186" t="s">
        <v>3922</v>
      </c>
      <c r="D1097" s="186" t="s">
        <v>3923</v>
      </c>
      <c r="E1097" s="244" t="s">
        <v>502</v>
      </c>
      <c r="F1097" s="188">
        <v>40</v>
      </c>
      <c r="G1097" s="186"/>
      <c r="H1097" s="189">
        <f t="shared" si="60"/>
        <v>0</v>
      </c>
      <c r="I1097" s="266" t="s">
        <v>1055</v>
      </c>
      <c r="J1097" s="266" t="s">
        <v>3176</v>
      </c>
      <c r="K1097" s="205" t="s">
        <v>95</v>
      </c>
      <c r="L1097" s="201"/>
      <c r="M1097" s="201"/>
      <c r="N1097" s="201"/>
      <c r="O1097" s="201"/>
      <c r="P1097" s="201"/>
      <c r="Q1097" s="201"/>
      <c r="R1097" s="201"/>
      <c r="S1097" s="201"/>
      <c r="T1097" s="201"/>
      <c r="U1097" s="201"/>
      <c r="V1097" s="201"/>
      <c r="W1097" s="201"/>
      <c r="X1097" s="201"/>
      <c r="Y1097" s="201"/>
      <c r="Z1097" s="201"/>
    </row>
    <row r="1098" s="132" customFormat="1" ht="27" customHeight="1" outlineLevel="3" spans="1:26">
      <c r="A1098" s="287" t="s">
        <v>4020</v>
      </c>
      <c r="B1098" s="243" t="s">
        <v>4021</v>
      </c>
      <c r="C1098" s="186" t="s">
        <v>3938</v>
      </c>
      <c r="D1098" s="186" t="s">
        <v>3939</v>
      </c>
      <c r="E1098" s="244" t="s">
        <v>502</v>
      </c>
      <c r="F1098" s="188">
        <v>3</v>
      </c>
      <c r="G1098" s="186"/>
      <c r="H1098" s="189">
        <f t="shared" si="60"/>
        <v>0</v>
      </c>
      <c r="I1098" s="266" t="s">
        <v>1055</v>
      </c>
      <c r="J1098" s="266" t="s">
        <v>3176</v>
      </c>
      <c r="K1098" s="205" t="s">
        <v>95</v>
      </c>
      <c r="L1098" s="201"/>
      <c r="M1098" s="201"/>
      <c r="N1098" s="201"/>
      <c r="O1098" s="201"/>
      <c r="P1098" s="201"/>
      <c r="Q1098" s="201"/>
      <c r="R1098" s="201"/>
      <c r="S1098" s="201"/>
      <c r="T1098" s="201"/>
      <c r="U1098" s="201"/>
      <c r="V1098" s="201"/>
      <c r="W1098" s="201"/>
      <c r="X1098" s="201"/>
      <c r="Y1098" s="201"/>
      <c r="Z1098" s="201"/>
    </row>
    <row r="1099" s="132" customFormat="1" ht="27" customHeight="1" outlineLevel="3" spans="1:26">
      <c r="A1099" s="287" t="s">
        <v>4022</v>
      </c>
      <c r="B1099" s="243" t="s">
        <v>4023</v>
      </c>
      <c r="C1099" s="186" t="s">
        <v>3942</v>
      </c>
      <c r="D1099" s="186" t="s">
        <v>3943</v>
      </c>
      <c r="E1099" s="244" t="s">
        <v>502</v>
      </c>
      <c r="F1099" s="188">
        <v>2</v>
      </c>
      <c r="G1099" s="186"/>
      <c r="H1099" s="189">
        <f t="shared" si="60"/>
        <v>0</v>
      </c>
      <c r="I1099" s="266" t="s">
        <v>1055</v>
      </c>
      <c r="J1099" s="266" t="s">
        <v>3176</v>
      </c>
      <c r="K1099" s="205" t="s">
        <v>95</v>
      </c>
      <c r="L1099" s="201"/>
      <c r="M1099" s="201"/>
      <c r="N1099" s="201"/>
      <c r="O1099" s="201"/>
      <c r="P1099" s="201"/>
      <c r="Q1099" s="201"/>
      <c r="R1099" s="201"/>
      <c r="S1099" s="201"/>
      <c r="T1099" s="201"/>
      <c r="U1099" s="201"/>
      <c r="V1099" s="201"/>
      <c r="W1099" s="201"/>
      <c r="X1099" s="201"/>
      <c r="Y1099" s="201"/>
      <c r="Z1099" s="201"/>
    </row>
    <row r="1100" s="132" customFormat="1" ht="27" customHeight="1" outlineLevel="3" spans="1:26">
      <c r="A1100" s="287" t="s">
        <v>4024</v>
      </c>
      <c r="B1100" s="243" t="s">
        <v>4025</v>
      </c>
      <c r="C1100" s="186" t="s">
        <v>3946</v>
      </c>
      <c r="D1100" s="186" t="s">
        <v>3947</v>
      </c>
      <c r="E1100" s="244" t="s">
        <v>726</v>
      </c>
      <c r="F1100" s="188">
        <v>1</v>
      </c>
      <c r="G1100" s="186"/>
      <c r="H1100" s="189">
        <f t="shared" si="60"/>
        <v>0</v>
      </c>
      <c r="I1100" s="266" t="s">
        <v>727</v>
      </c>
      <c r="J1100" s="266" t="s">
        <v>3176</v>
      </c>
      <c r="K1100" s="205" t="s">
        <v>95</v>
      </c>
      <c r="L1100" s="201"/>
      <c r="M1100" s="201"/>
      <c r="N1100" s="201"/>
      <c r="O1100" s="201"/>
      <c r="P1100" s="201"/>
      <c r="Q1100" s="201"/>
      <c r="R1100" s="201"/>
      <c r="S1100" s="201"/>
      <c r="T1100" s="201"/>
      <c r="U1100" s="201"/>
      <c r="V1100" s="201"/>
      <c r="W1100" s="201"/>
      <c r="X1100" s="201"/>
      <c r="Y1100" s="201"/>
      <c r="Z1100" s="201"/>
    </row>
    <row r="1101" s="132" customFormat="1" ht="27" customHeight="1" outlineLevel="3" spans="1:26">
      <c r="A1101" s="287" t="s">
        <v>4026</v>
      </c>
      <c r="B1101" s="243" t="s">
        <v>4027</v>
      </c>
      <c r="C1101" s="186" t="s">
        <v>3950</v>
      </c>
      <c r="D1101" s="186" t="s">
        <v>3951</v>
      </c>
      <c r="E1101" s="244" t="s">
        <v>726</v>
      </c>
      <c r="F1101" s="188">
        <v>1</v>
      </c>
      <c r="G1101" s="186"/>
      <c r="H1101" s="189">
        <f t="shared" si="60"/>
        <v>0</v>
      </c>
      <c r="I1101" s="266" t="s">
        <v>727</v>
      </c>
      <c r="J1101" s="266" t="s">
        <v>3176</v>
      </c>
      <c r="K1101" s="205" t="s">
        <v>95</v>
      </c>
      <c r="L1101" s="201"/>
      <c r="M1101" s="201"/>
      <c r="N1101" s="201"/>
      <c r="O1101" s="201"/>
      <c r="P1101" s="201"/>
      <c r="Q1101" s="201"/>
      <c r="R1101" s="201"/>
      <c r="S1101" s="201"/>
      <c r="T1101" s="201"/>
      <c r="U1101" s="201"/>
      <c r="V1101" s="201"/>
      <c r="W1101" s="201"/>
      <c r="X1101" s="201"/>
      <c r="Y1101" s="201"/>
      <c r="Z1101" s="201"/>
    </row>
    <row r="1102" s="132" customFormat="1" ht="27" customHeight="1" outlineLevel="3" spans="1:26">
      <c r="A1102" s="287" t="s">
        <v>4028</v>
      </c>
      <c r="B1102" s="243" t="s">
        <v>4029</v>
      </c>
      <c r="C1102" s="186" t="s">
        <v>3211</v>
      </c>
      <c r="D1102" s="186" t="s">
        <v>3954</v>
      </c>
      <c r="E1102" s="244" t="s">
        <v>1418</v>
      </c>
      <c r="F1102" s="188">
        <v>2</v>
      </c>
      <c r="G1102" s="186"/>
      <c r="H1102" s="189">
        <f t="shared" si="60"/>
        <v>0</v>
      </c>
      <c r="I1102" s="205" t="s">
        <v>1419</v>
      </c>
      <c r="J1102" s="266" t="s">
        <v>3176</v>
      </c>
      <c r="K1102" s="205" t="s">
        <v>95</v>
      </c>
      <c r="L1102" s="201"/>
      <c r="M1102" s="201"/>
      <c r="N1102" s="201"/>
      <c r="O1102" s="201"/>
      <c r="P1102" s="201"/>
      <c r="Q1102" s="201"/>
      <c r="R1102" s="201"/>
      <c r="S1102" s="201"/>
      <c r="T1102" s="201"/>
      <c r="U1102" s="201"/>
      <c r="V1102" s="201"/>
      <c r="W1102" s="201"/>
      <c r="X1102" s="201"/>
      <c r="Y1102" s="201"/>
      <c r="Z1102" s="201"/>
    </row>
    <row r="1103" s="132" customFormat="1" ht="27" customHeight="1" outlineLevel="3" spans="1:26">
      <c r="A1103" s="287" t="s">
        <v>4030</v>
      </c>
      <c r="B1103" s="243" t="s">
        <v>4031</v>
      </c>
      <c r="C1103" s="186" t="s">
        <v>3957</v>
      </c>
      <c r="D1103" s="186" t="s">
        <v>3958</v>
      </c>
      <c r="E1103" s="244" t="s">
        <v>502</v>
      </c>
      <c r="F1103" s="188">
        <v>2</v>
      </c>
      <c r="G1103" s="186"/>
      <c r="H1103" s="189">
        <f t="shared" si="60"/>
        <v>0</v>
      </c>
      <c r="I1103" s="266" t="s">
        <v>1055</v>
      </c>
      <c r="J1103" s="266" t="s">
        <v>4032</v>
      </c>
      <c r="K1103" s="205" t="s">
        <v>95</v>
      </c>
      <c r="L1103" s="201"/>
      <c r="M1103" s="201"/>
      <c r="N1103" s="201"/>
      <c r="O1103" s="201"/>
      <c r="P1103" s="201"/>
      <c r="Q1103" s="201"/>
      <c r="R1103" s="201"/>
      <c r="S1103" s="201"/>
      <c r="T1103" s="201"/>
      <c r="U1103" s="201"/>
      <c r="V1103" s="201"/>
      <c r="W1103" s="201"/>
      <c r="X1103" s="201"/>
      <c r="Y1103" s="201"/>
      <c r="Z1103" s="201"/>
    </row>
    <row r="1104" s="132" customFormat="1" ht="27" customHeight="1" outlineLevel="3" spans="1:26">
      <c r="A1104" s="287" t="s">
        <v>4033</v>
      </c>
      <c r="B1104" s="243" t="s">
        <v>4034</v>
      </c>
      <c r="C1104" s="186" t="s">
        <v>4035</v>
      </c>
      <c r="D1104" s="186" t="s">
        <v>4036</v>
      </c>
      <c r="E1104" s="244" t="s">
        <v>502</v>
      </c>
      <c r="F1104" s="188">
        <v>67</v>
      </c>
      <c r="G1104" s="186"/>
      <c r="H1104" s="189">
        <f t="shared" si="60"/>
        <v>0</v>
      </c>
      <c r="I1104" s="266" t="s">
        <v>1055</v>
      </c>
      <c r="J1104" s="266" t="s">
        <v>3280</v>
      </c>
      <c r="K1104" s="205" t="s">
        <v>95</v>
      </c>
      <c r="L1104" s="201"/>
      <c r="M1104" s="201"/>
      <c r="N1104" s="201"/>
      <c r="O1104" s="201"/>
      <c r="P1104" s="201"/>
      <c r="Q1104" s="201"/>
      <c r="R1104" s="201"/>
      <c r="S1104" s="201"/>
      <c r="T1104" s="201"/>
      <c r="U1104" s="201"/>
      <c r="V1104" s="201"/>
      <c r="W1104" s="201"/>
      <c r="X1104" s="201"/>
      <c r="Y1104" s="201"/>
      <c r="Z1104" s="201"/>
    </row>
    <row r="1105" s="132" customFormat="1" ht="27" customHeight="1" outlineLevel="3" spans="1:26">
      <c r="A1105" s="287" t="s">
        <v>4037</v>
      </c>
      <c r="B1105" s="243" t="s">
        <v>4038</v>
      </c>
      <c r="C1105" s="186" t="s">
        <v>4039</v>
      </c>
      <c r="D1105" s="186" t="s">
        <v>4040</v>
      </c>
      <c r="E1105" s="244" t="s">
        <v>502</v>
      </c>
      <c r="F1105" s="188">
        <v>15</v>
      </c>
      <c r="G1105" s="186"/>
      <c r="H1105" s="189">
        <f t="shared" si="60"/>
        <v>0</v>
      </c>
      <c r="I1105" s="266" t="s">
        <v>1055</v>
      </c>
      <c r="J1105" s="266" t="s">
        <v>3280</v>
      </c>
      <c r="K1105" s="205" t="s">
        <v>95</v>
      </c>
      <c r="L1105" s="201"/>
      <c r="M1105" s="201"/>
      <c r="N1105" s="201"/>
      <c r="O1105" s="201"/>
      <c r="P1105" s="201"/>
      <c r="Q1105" s="201"/>
      <c r="R1105" s="201"/>
      <c r="S1105" s="201"/>
      <c r="T1105" s="201"/>
      <c r="U1105" s="201"/>
      <c r="V1105" s="201"/>
      <c r="W1105" s="201"/>
      <c r="X1105" s="201"/>
      <c r="Y1105" s="201"/>
      <c r="Z1105" s="201"/>
    </row>
    <row r="1106" s="132" customFormat="1" ht="27" customHeight="1" outlineLevel="3" spans="1:26">
      <c r="A1106" s="287" t="s">
        <v>4041</v>
      </c>
      <c r="B1106" s="243" t="s">
        <v>4042</v>
      </c>
      <c r="C1106" s="186" t="s">
        <v>4043</v>
      </c>
      <c r="D1106" s="186" t="s">
        <v>4044</v>
      </c>
      <c r="E1106" s="244" t="s">
        <v>3967</v>
      </c>
      <c r="F1106" s="188">
        <v>92</v>
      </c>
      <c r="G1106" s="186"/>
      <c r="H1106" s="189">
        <f t="shared" si="60"/>
        <v>0</v>
      </c>
      <c r="I1106" s="266" t="s">
        <v>3968</v>
      </c>
      <c r="J1106" s="266" t="s">
        <v>3969</v>
      </c>
      <c r="K1106" s="205" t="s">
        <v>95</v>
      </c>
      <c r="L1106" s="201"/>
      <c r="M1106" s="201"/>
      <c r="N1106" s="201"/>
      <c r="O1106" s="201"/>
      <c r="P1106" s="201"/>
      <c r="Q1106" s="201"/>
      <c r="R1106" s="201"/>
      <c r="S1106" s="201"/>
      <c r="T1106" s="201"/>
      <c r="U1106" s="201"/>
      <c r="V1106" s="201"/>
      <c r="W1106" s="201"/>
      <c r="X1106" s="201"/>
      <c r="Y1106" s="201"/>
      <c r="Z1106" s="201"/>
    </row>
    <row r="1107" s="132" customFormat="1" ht="27" customHeight="1" outlineLevel="2" spans="1:26">
      <c r="A1107" s="287" t="s">
        <v>4045</v>
      </c>
      <c r="B1107" s="253"/>
      <c r="C1107" s="231" t="s">
        <v>4046</v>
      </c>
      <c r="D1107" s="181"/>
      <c r="E1107" s="181"/>
      <c r="F1107" s="182"/>
      <c r="G1107" s="183"/>
      <c r="H1107" s="288">
        <f>SUM(H1108:H1115)</f>
        <v>0</v>
      </c>
      <c r="I1107" s="204"/>
      <c r="J1107" s="204"/>
      <c r="K1107" s="205"/>
      <c r="L1107" s="201"/>
      <c r="M1107" s="201"/>
      <c r="N1107" s="201"/>
      <c r="O1107" s="201"/>
      <c r="P1107" s="201"/>
      <c r="Q1107" s="201"/>
      <c r="R1107" s="201"/>
      <c r="S1107" s="201"/>
      <c r="T1107" s="201"/>
      <c r="U1107" s="201"/>
      <c r="V1107" s="201"/>
      <c r="W1107" s="201"/>
      <c r="X1107" s="201"/>
      <c r="Y1107" s="201"/>
      <c r="Z1107" s="201"/>
    </row>
    <row r="1108" s="132" customFormat="1" ht="27" customHeight="1" outlineLevel="3" spans="1:26">
      <c r="A1108" s="287" t="s">
        <v>4047</v>
      </c>
      <c r="B1108" s="243" t="s">
        <v>4048</v>
      </c>
      <c r="C1108" s="186" t="s">
        <v>4049</v>
      </c>
      <c r="D1108" s="186" t="s">
        <v>4050</v>
      </c>
      <c r="E1108" s="244" t="s">
        <v>354</v>
      </c>
      <c r="F1108" s="188">
        <v>2</v>
      </c>
      <c r="G1108" s="186"/>
      <c r="H1108" s="189">
        <f t="shared" ref="H1108:H1115" si="61">ROUND(F1108*G1108,0)</f>
        <v>0</v>
      </c>
      <c r="I1108" s="266" t="s">
        <v>982</v>
      </c>
      <c r="J1108" s="266" t="s">
        <v>4051</v>
      </c>
      <c r="K1108" s="205" t="s">
        <v>95</v>
      </c>
      <c r="L1108" s="201"/>
      <c r="M1108" s="201"/>
      <c r="N1108" s="201"/>
      <c r="O1108" s="201"/>
      <c r="P1108" s="201"/>
      <c r="Q1108" s="201"/>
      <c r="R1108" s="201"/>
      <c r="S1108" s="201"/>
      <c r="T1108" s="201"/>
      <c r="U1108" s="201"/>
      <c r="V1108" s="201"/>
      <c r="W1108" s="201"/>
      <c r="X1108" s="201"/>
      <c r="Y1108" s="201"/>
      <c r="Z1108" s="201"/>
    </row>
    <row r="1109" s="132" customFormat="1" ht="27" customHeight="1" outlineLevel="3" spans="1:26">
      <c r="A1109" s="287" t="s">
        <v>4052</v>
      </c>
      <c r="B1109" s="243" t="s">
        <v>4053</v>
      </c>
      <c r="C1109" s="186" t="s">
        <v>4054</v>
      </c>
      <c r="D1109" s="186" t="s">
        <v>4055</v>
      </c>
      <c r="E1109" s="244" t="s">
        <v>354</v>
      </c>
      <c r="F1109" s="188">
        <v>2</v>
      </c>
      <c r="G1109" s="186"/>
      <c r="H1109" s="189">
        <f t="shared" si="61"/>
        <v>0</v>
      </c>
      <c r="I1109" s="266" t="s">
        <v>982</v>
      </c>
      <c r="J1109" s="266" t="s">
        <v>4051</v>
      </c>
      <c r="K1109" s="205" t="s">
        <v>95</v>
      </c>
      <c r="L1109" s="201"/>
      <c r="M1109" s="201"/>
      <c r="N1109" s="201"/>
      <c r="O1109" s="201"/>
      <c r="P1109" s="201"/>
      <c r="Q1109" s="201"/>
      <c r="R1109" s="201"/>
      <c r="S1109" s="201"/>
      <c r="T1109" s="201"/>
      <c r="U1109" s="201"/>
      <c r="V1109" s="201"/>
      <c r="W1109" s="201"/>
      <c r="X1109" s="201"/>
      <c r="Y1109" s="201"/>
      <c r="Z1109" s="201"/>
    </row>
    <row r="1110" s="132" customFormat="1" ht="27" customHeight="1" outlineLevel="3" spans="1:26">
      <c r="A1110" s="287" t="s">
        <v>4056</v>
      </c>
      <c r="B1110" s="243" t="s">
        <v>4057</v>
      </c>
      <c r="C1110" s="186" t="s">
        <v>4058</v>
      </c>
      <c r="D1110" s="186" t="s">
        <v>4059</v>
      </c>
      <c r="E1110" s="244" t="s">
        <v>354</v>
      </c>
      <c r="F1110" s="188">
        <v>2</v>
      </c>
      <c r="G1110" s="186"/>
      <c r="H1110" s="189">
        <f t="shared" si="61"/>
        <v>0</v>
      </c>
      <c r="I1110" s="266" t="s">
        <v>982</v>
      </c>
      <c r="J1110" s="266" t="s">
        <v>4051</v>
      </c>
      <c r="K1110" s="205" t="s">
        <v>95</v>
      </c>
      <c r="L1110" s="201"/>
      <c r="M1110" s="201"/>
      <c r="N1110" s="201"/>
      <c r="O1110" s="201"/>
      <c r="P1110" s="201"/>
      <c r="Q1110" s="201"/>
      <c r="R1110" s="201"/>
      <c r="S1110" s="201"/>
      <c r="T1110" s="201"/>
      <c r="U1110" s="201"/>
      <c r="V1110" s="201"/>
      <c r="W1110" s="201"/>
      <c r="X1110" s="201"/>
      <c r="Y1110" s="201"/>
      <c r="Z1110" s="201"/>
    </row>
    <row r="1111" s="132" customFormat="1" ht="27" customHeight="1" outlineLevel="3" spans="1:26">
      <c r="A1111" s="287" t="s">
        <v>4060</v>
      </c>
      <c r="B1111" s="243" t="s">
        <v>4061</v>
      </c>
      <c r="C1111" s="186" t="s">
        <v>4062</v>
      </c>
      <c r="D1111" s="186" t="s">
        <v>4063</v>
      </c>
      <c r="E1111" s="244" t="s">
        <v>354</v>
      </c>
      <c r="F1111" s="188">
        <v>4</v>
      </c>
      <c r="G1111" s="186"/>
      <c r="H1111" s="189">
        <f t="shared" si="61"/>
        <v>0</v>
      </c>
      <c r="I1111" s="266" t="s">
        <v>982</v>
      </c>
      <c r="J1111" s="266" t="s">
        <v>4051</v>
      </c>
      <c r="K1111" s="205" t="s">
        <v>95</v>
      </c>
      <c r="L1111" s="201"/>
      <c r="M1111" s="201"/>
      <c r="N1111" s="201"/>
      <c r="O1111" s="201"/>
      <c r="P1111" s="201"/>
      <c r="Q1111" s="201"/>
      <c r="R1111" s="201"/>
      <c r="S1111" s="201"/>
      <c r="T1111" s="201"/>
      <c r="U1111" s="201"/>
      <c r="V1111" s="201"/>
      <c r="W1111" s="201"/>
      <c r="X1111" s="201"/>
      <c r="Y1111" s="201"/>
      <c r="Z1111" s="201"/>
    </row>
    <row r="1112" s="132" customFormat="1" ht="27" customHeight="1" outlineLevel="3" spans="1:26">
      <c r="A1112" s="287" t="s">
        <v>4064</v>
      </c>
      <c r="B1112" s="243" t="s">
        <v>4065</v>
      </c>
      <c r="C1112" s="186" t="s">
        <v>4066</v>
      </c>
      <c r="D1112" s="186" t="s">
        <v>4067</v>
      </c>
      <c r="E1112" s="244" t="s">
        <v>3967</v>
      </c>
      <c r="F1112" s="188">
        <v>2</v>
      </c>
      <c r="G1112" s="186"/>
      <c r="H1112" s="189">
        <f t="shared" si="61"/>
        <v>0</v>
      </c>
      <c r="I1112" s="266" t="s">
        <v>3968</v>
      </c>
      <c r="J1112" s="266" t="s">
        <v>4068</v>
      </c>
      <c r="K1112" s="205" t="s">
        <v>95</v>
      </c>
      <c r="L1112" s="201"/>
      <c r="M1112" s="201"/>
      <c r="N1112" s="201"/>
      <c r="O1112" s="201"/>
      <c r="P1112" s="201"/>
      <c r="Q1112" s="201"/>
      <c r="R1112" s="201"/>
      <c r="S1112" s="201"/>
      <c r="T1112" s="201"/>
      <c r="U1112" s="201"/>
      <c r="V1112" s="201"/>
      <c r="W1112" s="201"/>
      <c r="X1112" s="201"/>
      <c r="Y1112" s="201"/>
      <c r="Z1112" s="201"/>
    </row>
    <row r="1113" s="132" customFormat="1" ht="27" customHeight="1" outlineLevel="3" spans="1:26">
      <c r="A1113" s="287" t="s">
        <v>4069</v>
      </c>
      <c r="B1113" s="243" t="s">
        <v>4070</v>
      </c>
      <c r="C1113" s="186" t="s">
        <v>4066</v>
      </c>
      <c r="D1113" s="186" t="s">
        <v>4071</v>
      </c>
      <c r="E1113" s="244" t="s">
        <v>3967</v>
      </c>
      <c r="F1113" s="188">
        <v>2</v>
      </c>
      <c r="G1113" s="186"/>
      <c r="H1113" s="189">
        <f t="shared" si="61"/>
        <v>0</v>
      </c>
      <c r="I1113" s="266" t="s">
        <v>3968</v>
      </c>
      <c r="J1113" s="266" t="s">
        <v>4068</v>
      </c>
      <c r="K1113" s="205" t="s">
        <v>95</v>
      </c>
      <c r="L1113" s="201"/>
      <c r="M1113" s="201"/>
      <c r="N1113" s="201"/>
      <c r="O1113" s="201"/>
      <c r="P1113" s="201"/>
      <c r="Q1113" s="201"/>
      <c r="R1113" s="201"/>
      <c r="S1113" s="201"/>
      <c r="T1113" s="201"/>
      <c r="U1113" s="201"/>
      <c r="V1113" s="201"/>
      <c r="W1113" s="201"/>
      <c r="X1113" s="201"/>
      <c r="Y1113" s="201"/>
      <c r="Z1113" s="201"/>
    </row>
    <row r="1114" s="132" customFormat="1" ht="27" customHeight="1" outlineLevel="3" spans="1:26">
      <c r="A1114" s="287" t="s">
        <v>4072</v>
      </c>
      <c r="B1114" s="243" t="s">
        <v>4073</v>
      </c>
      <c r="C1114" s="186" t="s">
        <v>4066</v>
      </c>
      <c r="D1114" s="186" t="s">
        <v>4074</v>
      </c>
      <c r="E1114" s="244" t="s">
        <v>3967</v>
      </c>
      <c r="F1114" s="188">
        <v>2</v>
      </c>
      <c r="G1114" s="186"/>
      <c r="H1114" s="189">
        <f t="shared" si="61"/>
        <v>0</v>
      </c>
      <c r="I1114" s="266" t="s">
        <v>3968</v>
      </c>
      <c r="J1114" s="266" t="s">
        <v>4068</v>
      </c>
      <c r="K1114" s="205" t="s">
        <v>95</v>
      </c>
      <c r="L1114" s="201"/>
      <c r="M1114" s="201"/>
      <c r="N1114" s="201"/>
      <c r="O1114" s="201"/>
      <c r="P1114" s="201"/>
      <c r="Q1114" s="201"/>
      <c r="R1114" s="201"/>
      <c r="S1114" s="201"/>
      <c r="T1114" s="201"/>
      <c r="U1114" s="201"/>
      <c r="V1114" s="201"/>
      <c r="W1114" s="201"/>
      <c r="X1114" s="201"/>
      <c r="Y1114" s="201"/>
      <c r="Z1114" s="201"/>
    </row>
    <row r="1115" s="132" customFormat="1" ht="27" customHeight="1" outlineLevel="3" spans="1:26">
      <c r="A1115" s="287" t="s">
        <v>4075</v>
      </c>
      <c r="B1115" s="243" t="s">
        <v>4076</v>
      </c>
      <c r="C1115" s="186" t="s">
        <v>4066</v>
      </c>
      <c r="D1115" s="186" t="s">
        <v>4077</v>
      </c>
      <c r="E1115" s="244" t="s">
        <v>3967</v>
      </c>
      <c r="F1115" s="188">
        <v>4</v>
      </c>
      <c r="G1115" s="186"/>
      <c r="H1115" s="189">
        <f t="shared" si="61"/>
        <v>0</v>
      </c>
      <c r="I1115" s="266" t="s">
        <v>3968</v>
      </c>
      <c r="J1115" s="266" t="s">
        <v>4068</v>
      </c>
      <c r="K1115" s="205" t="s">
        <v>95</v>
      </c>
      <c r="L1115" s="201"/>
      <c r="M1115" s="201"/>
      <c r="N1115" s="201"/>
      <c r="O1115" s="201"/>
      <c r="P1115" s="201"/>
      <c r="Q1115" s="201"/>
      <c r="R1115" s="201"/>
      <c r="S1115" s="201"/>
      <c r="T1115" s="201"/>
      <c r="U1115" s="201"/>
      <c r="V1115" s="201"/>
      <c r="W1115" s="201"/>
      <c r="X1115" s="201"/>
      <c r="Y1115" s="201"/>
      <c r="Z1115" s="201"/>
    </row>
    <row r="1116" s="132" customFormat="1" ht="27" customHeight="1" outlineLevel="2" spans="1:26">
      <c r="A1116" s="287" t="s">
        <v>4078</v>
      </c>
      <c r="B1116" s="253"/>
      <c r="C1116" s="231" t="s">
        <v>4079</v>
      </c>
      <c r="D1116" s="181"/>
      <c r="E1116" s="181"/>
      <c r="F1116" s="182"/>
      <c r="G1116" s="183"/>
      <c r="H1116" s="288">
        <f>SUM(H1117:H1170)</f>
        <v>0</v>
      </c>
      <c r="I1116" s="204"/>
      <c r="J1116" s="204"/>
      <c r="K1116" s="205"/>
      <c r="L1116" s="201"/>
      <c r="M1116" s="201"/>
      <c r="N1116" s="201"/>
      <c r="O1116" s="201"/>
      <c r="P1116" s="201"/>
      <c r="Q1116" s="201"/>
      <c r="R1116" s="201"/>
      <c r="S1116" s="201"/>
      <c r="T1116" s="201"/>
      <c r="U1116" s="201"/>
      <c r="V1116" s="201"/>
      <c r="W1116" s="201"/>
      <c r="X1116" s="201"/>
      <c r="Y1116" s="201"/>
      <c r="Z1116" s="201"/>
    </row>
    <row r="1117" s="132" customFormat="1" ht="27" customHeight="1" outlineLevel="3" spans="1:26">
      <c r="A1117" s="287" t="s">
        <v>4080</v>
      </c>
      <c r="B1117" s="243" t="s">
        <v>4081</v>
      </c>
      <c r="C1117" s="186" t="s">
        <v>4082</v>
      </c>
      <c r="D1117" s="186" t="s">
        <v>4083</v>
      </c>
      <c r="E1117" s="244" t="s">
        <v>726</v>
      </c>
      <c r="F1117" s="188">
        <v>1</v>
      </c>
      <c r="G1117" s="186"/>
      <c r="H1117" s="189">
        <f t="shared" ref="H1117:H1170" si="62">ROUND(F1117*G1117,0)</f>
        <v>0</v>
      </c>
      <c r="I1117" s="266" t="s">
        <v>982</v>
      </c>
      <c r="J1117" s="266" t="s">
        <v>4084</v>
      </c>
      <c r="K1117" s="205" t="s">
        <v>95</v>
      </c>
      <c r="L1117" s="201"/>
      <c r="M1117" s="201"/>
      <c r="N1117" s="201"/>
      <c r="O1117" s="201"/>
      <c r="P1117" s="201"/>
      <c r="Q1117" s="201"/>
      <c r="R1117" s="201"/>
      <c r="S1117" s="201"/>
      <c r="T1117" s="201"/>
      <c r="U1117" s="201"/>
      <c r="V1117" s="201"/>
      <c r="W1117" s="201"/>
      <c r="X1117" s="201"/>
      <c r="Y1117" s="201"/>
      <c r="Z1117" s="201"/>
    </row>
    <row r="1118" s="132" customFormat="1" ht="27" customHeight="1" outlineLevel="3" spans="1:26">
      <c r="A1118" s="287" t="s">
        <v>4085</v>
      </c>
      <c r="B1118" s="243" t="s">
        <v>4086</v>
      </c>
      <c r="C1118" s="186" t="s">
        <v>4087</v>
      </c>
      <c r="D1118" s="186" t="s">
        <v>4088</v>
      </c>
      <c r="E1118" s="244" t="s">
        <v>726</v>
      </c>
      <c r="F1118" s="188">
        <v>1</v>
      </c>
      <c r="G1118" s="186"/>
      <c r="H1118" s="189">
        <f t="shared" si="62"/>
        <v>0</v>
      </c>
      <c r="I1118" s="266" t="s">
        <v>982</v>
      </c>
      <c r="J1118" s="266" t="s">
        <v>4084</v>
      </c>
      <c r="K1118" s="205" t="s">
        <v>95</v>
      </c>
      <c r="L1118" s="201"/>
      <c r="M1118" s="201"/>
      <c r="N1118" s="201"/>
      <c r="O1118" s="201"/>
      <c r="P1118" s="201"/>
      <c r="Q1118" s="201"/>
      <c r="R1118" s="201"/>
      <c r="S1118" s="201"/>
      <c r="T1118" s="201"/>
      <c r="U1118" s="201"/>
      <c r="V1118" s="201"/>
      <c r="W1118" s="201"/>
      <c r="X1118" s="201"/>
      <c r="Y1118" s="201"/>
      <c r="Z1118" s="201"/>
    </row>
    <row r="1119" s="132" customFormat="1" ht="27" customHeight="1" outlineLevel="3" spans="1:26">
      <c r="A1119" s="287" t="s">
        <v>4089</v>
      </c>
      <c r="B1119" s="243" t="s">
        <v>4090</v>
      </c>
      <c r="C1119" s="186" t="s">
        <v>4091</v>
      </c>
      <c r="D1119" s="186" t="s">
        <v>4092</v>
      </c>
      <c r="E1119" s="244" t="s">
        <v>726</v>
      </c>
      <c r="F1119" s="188">
        <v>1</v>
      </c>
      <c r="G1119" s="186"/>
      <c r="H1119" s="189">
        <f t="shared" si="62"/>
        <v>0</v>
      </c>
      <c r="I1119" s="266" t="s">
        <v>982</v>
      </c>
      <c r="J1119" s="266" t="s">
        <v>4084</v>
      </c>
      <c r="K1119" s="205" t="s">
        <v>95</v>
      </c>
      <c r="L1119" s="201"/>
      <c r="M1119" s="201"/>
      <c r="N1119" s="201"/>
      <c r="O1119" s="201"/>
      <c r="P1119" s="201"/>
      <c r="Q1119" s="201"/>
      <c r="R1119" s="201"/>
      <c r="S1119" s="201"/>
      <c r="T1119" s="201"/>
      <c r="U1119" s="201"/>
      <c r="V1119" s="201"/>
      <c r="W1119" s="201"/>
      <c r="X1119" s="201"/>
      <c r="Y1119" s="201"/>
      <c r="Z1119" s="201"/>
    </row>
    <row r="1120" s="132" customFormat="1" ht="27" customHeight="1" outlineLevel="3" spans="1:26">
      <c r="A1120" s="287" t="s">
        <v>4093</v>
      </c>
      <c r="B1120" s="243" t="s">
        <v>4094</v>
      </c>
      <c r="C1120" s="186" t="s">
        <v>4095</v>
      </c>
      <c r="D1120" s="186" t="s">
        <v>4096</v>
      </c>
      <c r="E1120" s="244" t="s">
        <v>726</v>
      </c>
      <c r="F1120" s="188">
        <v>1</v>
      </c>
      <c r="G1120" s="186"/>
      <c r="H1120" s="189">
        <f t="shared" si="62"/>
        <v>0</v>
      </c>
      <c r="I1120" s="266" t="s">
        <v>982</v>
      </c>
      <c r="J1120" s="266" t="s">
        <v>4084</v>
      </c>
      <c r="K1120" s="205" t="s">
        <v>95</v>
      </c>
      <c r="L1120" s="201"/>
      <c r="M1120" s="201"/>
      <c r="N1120" s="201"/>
      <c r="O1120" s="201"/>
      <c r="P1120" s="201"/>
      <c r="Q1120" s="201"/>
      <c r="R1120" s="201"/>
      <c r="S1120" s="201"/>
      <c r="T1120" s="201"/>
      <c r="U1120" s="201"/>
      <c r="V1120" s="201"/>
      <c r="W1120" s="201"/>
      <c r="X1120" s="201"/>
      <c r="Y1120" s="201"/>
      <c r="Z1120" s="201"/>
    </row>
    <row r="1121" s="132" customFormat="1" ht="27" customHeight="1" outlineLevel="3" spans="1:26">
      <c r="A1121" s="287" t="s">
        <v>4097</v>
      </c>
      <c r="B1121" s="243" t="s">
        <v>4098</v>
      </c>
      <c r="C1121" s="186" t="s">
        <v>4099</v>
      </c>
      <c r="D1121" s="186" t="s">
        <v>4100</v>
      </c>
      <c r="E1121" s="244" t="s">
        <v>726</v>
      </c>
      <c r="F1121" s="188">
        <v>1</v>
      </c>
      <c r="G1121" s="186"/>
      <c r="H1121" s="189">
        <f t="shared" si="62"/>
        <v>0</v>
      </c>
      <c r="I1121" s="266" t="s">
        <v>982</v>
      </c>
      <c r="J1121" s="266" t="s">
        <v>3372</v>
      </c>
      <c r="K1121" s="205" t="s">
        <v>95</v>
      </c>
      <c r="L1121" s="201"/>
      <c r="M1121" s="201"/>
      <c r="N1121" s="201"/>
      <c r="O1121" s="201"/>
      <c r="P1121" s="201"/>
      <c r="Q1121" s="201"/>
      <c r="R1121" s="201"/>
      <c r="S1121" s="201"/>
      <c r="T1121" s="201"/>
      <c r="U1121" s="201"/>
      <c r="V1121" s="201"/>
      <c r="W1121" s="201"/>
      <c r="X1121" s="201"/>
      <c r="Y1121" s="201"/>
      <c r="Z1121" s="201"/>
    </row>
    <row r="1122" s="132" customFormat="1" ht="27" customHeight="1" outlineLevel="3" spans="1:26">
      <c r="A1122" s="287" t="s">
        <v>4101</v>
      </c>
      <c r="B1122" s="243" t="s">
        <v>4102</v>
      </c>
      <c r="C1122" s="186" t="s">
        <v>4103</v>
      </c>
      <c r="D1122" s="186" t="s">
        <v>4104</v>
      </c>
      <c r="E1122" s="244" t="s">
        <v>726</v>
      </c>
      <c r="F1122" s="188">
        <v>1</v>
      </c>
      <c r="G1122" s="186"/>
      <c r="H1122" s="189">
        <f t="shared" si="62"/>
        <v>0</v>
      </c>
      <c r="I1122" s="266" t="s">
        <v>727</v>
      </c>
      <c r="J1122" s="266" t="s">
        <v>4105</v>
      </c>
      <c r="K1122" s="205" t="s">
        <v>95</v>
      </c>
      <c r="L1122" s="201"/>
      <c r="M1122" s="201"/>
      <c r="N1122" s="201"/>
      <c r="O1122" s="201"/>
      <c r="P1122" s="201"/>
      <c r="Q1122" s="201"/>
      <c r="R1122" s="201"/>
      <c r="S1122" s="201"/>
      <c r="T1122" s="201"/>
      <c r="U1122" s="201"/>
      <c r="V1122" s="201"/>
      <c r="W1122" s="201"/>
      <c r="X1122" s="201"/>
      <c r="Y1122" s="201"/>
      <c r="Z1122" s="201"/>
    </row>
    <row r="1123" s="132" customFormat="1" ht="27" customHeight="1" outlineLevel="3" spans="1:26">
      <c r="A1123" s="287" t="s">
        <v>4106</v>
      </c>
      <c r="B1123" s="243" t="s">
        <v>4107</v>
      </c>
      <c r="C1123" s="186" t="s">
        <v>4108</v>
      </c>
      <c r="D1123" s="186" t="s">
        <v>4109</v>
      </c>
      <c r="E1123" s="244" t="s">
        <v>336</v>
      </c>
      <c r="F1123" s="188">
        <v>19.24</v>
      </c>
      <c r="G1123" s="186"/>
      <c r="H1123" s="189">
        <f t="shared" si="62"/>
        <v>0</v>
      </c>
      <c r="I1123" s="266" t="s">
        <v>1094</v>
      </c>
      <c r="J1123" s="266" t="s">
        <v>3816</v>
      </c>
      <c r="K1123" s="205" t="s">
        <v>95</v>
      </c>
      <c r="L1123" s="201"/>
      <c r="M1123" s="201"/>
      <c r="N1123" s="201"/>
      <c r="O1123" s="201"/>
      <c r="P1123" s="201"/>
      <c r="Q1123" s="201"/>
      <c r="R1123" s="201"/>
      <c r="S1123" s="201"/>
      <c r="T1123" s="201"/>
      <c r="U1123" s="201"/>
      <c r="V1123" s="201"/>
      <c r="W1123" s="201"/>
      <c r="X1123" s="201"/>
      <c r="Y1123" s="201"/>
      <c r="Z1123" s="201"/>
    </row>
    <row r="1124" s="132" customFormat="1" ht="27" customHeight="1" outlineLevel="3" spans="1:26">
      <c r="A1124" s="287" t="s">
        <v>4110</v>
      </c>
      <c r="B1124" s="243" t="s">
        <v>4111</v>
      </c>
      <c r="C1124" s="186" t="s">
        <v>4112</v>
      </c>
      <c r="D1124" s="186" t="s">
        <v>4113</v>
      </c>
      <c r="E1124" s="244" t="s">
        <v>336</v>
      </c>
      <c r="F1124" s="188">
        <v>10</v>
      </c>
      <c r="G1124" s="186"/>
      <c r="H1124" s="189">
        <f t="shared" si="62"/>
        <v>0</v>
      </c>
      <c r="I1124" s="266" t="s">
        <v>1094</v>
      </c>
      <c r="J1124" s="266" t="s">
        <v>3816</v>
      </c>
      <c r="K1124" s="205" t="s">
        <v>95</v>
      </c>
      <c r="L1124" s="201"/>
      <c r="M1124" s="201"/>
      <c r="N1124" s="201"/>
      <c r="O1124" s="201"/>
      <c r="P1124" s="201"/>
      <c r="Q1124" s="201"/>
      <c r="R1124" s="201"/>
      <c r="S1124" s="201"/>
      <c r="T1124" s="201"/>
      <c r="U1124" s="201"/>
      <c r="V1124" s="201"/>
      <c r="W1124" s="201"/>
      <c r="X1124" s="201"/>
      <c r="Y1124" s="201"/>
      <c r="Z1124" s="201"/>
    </row>
    <row r="1125" s="132" customFormat="1" ht="27" customHeight="1" outlineLevel="3" spans="1:26">
      <c r="A1125" s="287" t="s">
        <v>4114</v>
      </c>
      <c r="B1125" s="243" t="s">
        <v>4115</v>
      </c>
      <c r="C1125" s="186" t="s">
        <v>4116</v>
      </c>
      <c r="D1125" s="186" t="s">
        <v>4117</v>
      </c>
      <c r="E1125" s="244" t="s">
        <v>336</v>
      </c>
      <c r="F1125" s="188">
        <v>55.73</v>
      </c>
      <c r="G1125" s="186"/>
      <c r="H1125" s="189">
        <f t="shared" si="62"/>
        <v>0</v>
      </c>
      <c r="I1125" s="266" t="s">
        <v>1094</v>
      </c>
      <c r="J1125" s="266" t="s">
        <v>3816</v>
      </c>
      <c r="K1125" s="205" t="s">
        <v>95</v>
      </c>
      <c r="L1125" s="201"/>
      <c r="M1125" s="201"/>
      <c r="N1125" s="201"/>
      <c r="O1125" s="201"/>
      <c r="P1125" s="201"/>
      <c r="Q1125" s="201"/>
      <c r="R1125" s="201"/>
      <c r="S1125" s="201"/>
      <c r="T1125" s="201"/>
      <c r="U1125" s="201"/>
      <c r="V1125" s="201"/>
      <c r="W1125" s="201"/>
      <c r="X1125" s="201"/>
      <c r="Y1125" s="201"/>
      <c r="Z1125" s="201"/>
    </row>
    <row r="1126" s="132" customFormat="1" ht="27" customHeight="1" outlineLevel="3" spans="1:26">
      <c r="A1126" s="287" t="s">
        <v>4118</v>
      </c>
      <c r="B1126" s="243" t="s">
        <v>4119</v>
      </c>
      <c r="C1126" s="186" t="s">
        <v>4120</v>
      </c>
      <c r="D1126" s="186" t="s">
        <v>4121</v>
      </c>
      <c r="E1126" s="244" t="s">
        <v>336</v>
      </c>
      <c r="F1126" s="188">
        <v>34.01</v>
      </c>
      <c r="G1126" s="186"/>
      <c r="H1126" s="189">
        <f t="shared" si="62"/>
        <v>0</v>
      </c>
      <c r="I1126" s="266" t="s">
        <v>1094</v>
      </c>
      <c r="J1126" s="266" t="s">
        <v>3816</v>
      </c>
      <c r="K1126" s="205" t="s">
        <v>95</v>
      </c>
      <c r="L1126" s="201"/>
      <c r="M1126" s="201"/>
      <c r="N1126" s="201"/>
      <c r="O1126" s="201"/>
      <c r="P1126" s="201"/>
      <c r="Q1126" s="201"/>
      <c r="R1126" s="201"/>
      <c r="S1126" s="201"/>
      <c r="T1126" s="201"/>
      <c r="U1126" s="201"/>
      <c r="V1126" s="201"/>
      <c r="W1126" s="201"/>
      <c r="X1126" s="201"/>
      <c r="Y1126" s="201"/>
      <c r="Z1126" s="201"/>
    </row>
    <row r="1127" s="132" customFormat="1" ht="27" customHeight="1" outlineLevel="3" spans="1:26">
      <c r="A1127" s="287" t="s">
        <v>4122</v>
      </c>
      <c r="B1127" s="243" t="s">
        <v>4123</v>
      </c>
      <c r="C1127" s="186" t="s">
        <v>3974</v>
      </c>
      <c r="D1127" s="186" t="s">
        <v>4124</v>
      </c>
      <c r="E1127" s="244" t="s">
        <v>336</v>
      </c>
      <c r="F1127" s="188">
        <v>95.22</v>
      </c>
      <c r="G1127" s="186"/>
      <c r="H1127" s="189">
        <f t="shared" si="62"/>
        <v>0</v>
      </c>
      <c r="I1127" s="266" t="s">
        <v>1094</v>
      </c>
      <c r="J1127" s="266" t="s">
        <v>3816</v>
      </c>
      <c r="K1127" s="205" t="s">
        <v>95</v>
      </c>
      <c r="L1127" s="201"/>
      <c r="M1127" s="201"/>
      <c r="N1127" s="201"/>
      <c r="O1127" s="201"/>
      <c r="P1127" s="201"/>
      <c r="Q1127" s="201"/>
      <c r="R1127" s="201"/>
      <c r="S1127" s="201"/>
      <c r="T1127" s="201"/>
      <c r="U1127" s="201"/>
      <c r="V1127" s="201"/>
      <c r="W1127" s="201"/>
      <c r="X1127" s="201"/>
      <c r="Y1127" s="201"/>
      <c r="Z1127" s="201"/>
    </row>
    <row r="1128" s="132" customFormat="1" ht="27" customHeight="1" outlineLevel="3" spans="1:26">
      <c r="A1128" s="287" t="s">
        <v>4125</v>
      </c>
      <c r="B1128" s="243" t="s">
        <v>4126</v>
      </c>
      <c r="C1128" s="186" t="s">
        <v>3978</v>
      </c>
      <c r="D1128" s="186" t="s">
        <v>4127</v>
      </c>
      <c r="E1128" s="244" t="s">
        <v>336</v>
      </c>
      <c r="F1128" s="188">
        <v>15</v>
      </c>
      <c r="G1128" s="186"/>
      <c r="H1128" s="189">
        <f t="shared" si="62"/>
        <v>0</v>
      </c>
      <c r="I1128" s="266" t="s">
        <v>1094</v>
      </c>
      <c r="J1128" s="266" t="s">
        <v>3816</v>
      </c>
      <c r="K1128" s="205" t="s">
        <v>95</v>
      </c>
      <c r="L1128" s="201"/>
      <c r="M1128" s="201"/>
      <c r="N1128" s="201"/>
      <c r="O1128" s="201"/>
      <c r="P1128" s="201"/>
      <c r="Q1128" s="201"/>
      <c r="R1128" s="201"/>
      <c r="S1128" s="201"/>
      <c r="T1128" s="201"/>
      <c r="U1128" s="201"/>
      <c r="V1128" s="201"/>
      <c r="W1128" s="201"/>
      <c r="X1128" s="201"/>
      <c r="Y1128" s="201"/>
      <c r="Z1128" s="201"/>
    </row>
    <row r="1129" s="132" customFormat="1" ht="27" customHeight="1" outlineLevel="3" spans="1:26">
      <c r="A1129" s="287" t="s">
        <v>4128</v>
      </c>
      <c r="B1129" s="243" t="s">
        <v>4129</v>
      </c>
      <c r="C1129" s="186" t="s">
        <v>3981</v>
      </c>
      <c r="D1129" s="186" t="s">
        <v>4130</v>
      </c>
      <c r="E1129" s="244" t="s">
        <v>336</v>
      </c>
      <c r="F1129" s="188">
        <v>14.77</v>
      </c>
      <c r="G1129" s="186"/>
      <c r="H1129" s="189">
        <f t="shared" si="62"/>
        <v>0</v>
      </c>
      <c r="I1129" s="266" t="s">
        <v>1094</v>
      </c>
      <c r="J1129" s="266" t="s">
        <v>3816</v>
      </c>
      <c r="K1129" s="205" t="s">
        <v>95</v>
      </c>
      <c r="L1129" s="201"/>
      <c r="M1129" s="201"/>
      <c r="N1129" s="201"/>
      <c r="O1129" s="201"/>
      <c r="P1129" s="201"/>
      <c r="Q1129" s="201"/>
      <c r="R1129" s="201"/>
      <c r="S1129" s="201"/>
      <c r="T1129" s="201"/>
      <c r="U1129" s="201"/>
      <c r="V1129" s="201"/>
      <c r="W1129" s="201"/>
      <c r="X1129" s="201"/>
      <c r="Y1129" s="201"/>
      <c r="Z1129" s="201"/>
    </row>
    <row r="1130" s="132" customFormat="1" ht="27" customHeight="1" outlineLevel="3" spans="1:26">
      <c r="A1130" s="287" t="s">
        <v>4131</v>
      </c>
      <c r="B1130" s="243" t="s">
        <v>4132</v>
      </c>
      <c r="C1130" s="186" t="s">
        <v>4133</v>
      </c>
      <c r="D1130" s="186" t="s">
        <v>4134</v>
      </c>
      <c r="E1130" s="244" t="s">
        <v>336</v>
      </c>
      <c r="F1130" s="188">
        <v>2.62</v>
      </c>
      <c r="G1130" s="186"/>
      <c r="H1130" s="189">
        <f t="shared" si="62"/>
        <v>0</v>
      </c>
      <c r="I1130" s="266" t="s">
        <v>1094</v>
      </c>
      <c r="J1130" s="266" t="s">
        <v>3816</v>
      </c>
      <c r="K1130" s="205" t="s">
        <v>95</v>
      </c>
      <c r="L1130" s="201"/>
      <c r="M1130" s="201"/>
      <c r="N1130" s="201"/>
      <c r="O1130" s="201"/>
      <c r="P1130" s="201"/>
      <c r="Q1130" s="201"/>
      <c r="R1130" s="201"/>
      <c r="S1130" s="201"/>
      <c r="T1130" s="201"/>
      <c r="U1130" s="201"/>
      <c r="V1130" s="201"/>
      <c r="W1130" s="201"/>
      <c r="X1130" s="201"/>
      <c r="Y1130" s="201"/>
      <c r="Z1130" s="201"/>
    </row>
    <row r="1131" s="132" customFormat="1" ht="27" customHeight="1" outlineLevel="3" spans="1:26">
      <c r="A1131" s="287" t="s">
        <v>4135</v>
      </c>
      <c r="B1131" s="243" t="s">
        <v>4136</v>
      </c>
      <c r="C1131" s="186" t="s">
        <v>3139</v>
      </c>
      <c r="D1131" s="186" t="s">
        <v>3140</v>
      </c>
      <c r="E1131" s="244" t="s">
        <v>1115</v>
      </c>
      <c r="F1131" s="188">
        <v>100</v>
      </c>
      <c r="G1131" s="186"/>
      <c r="H1131" s="189">
        <f t="shared" si="62"/>
        <v>0</v>
      </c>
      <c r="I1131" s="266" t="s">
        <v>1116</v>
      </c>
      <c r="J1131" s="266" t="s">
        <v>3171</v>
      </c>
      <c r="K1131" s="205" t="s">
        <v>95</v>
      </c>
      <c r="L1131" s="201"/>
      <c r="M1131" s="201"/>
      <c r="N1131" s="201"/>
      <c r="O1131" s="201"/>
      <c r="P1131" s="201"/>
      <c r="Q1131" s="201"/>
      <c r="R1131" s="201"/>
      <c r="S1131" s="201"/>
      <c r="T1131" s="201"/>
      <c r="U1131" s="201"/>
      <c r="V1131" s="201"/>
      <c r="W1131" s="201"/>
      <c r="X1131" s="201"/>
      <c r="Y1131" s="201"/>
      <c r="Z1131" s="201"/>
    </row>
    <row r="1132" s="132" customFormat="1" ht="27" customHeight="1" outlineLevel="3" spans="1:26">
      <c r="A1132" s="287" t="s">
        <v>4137</v>
      </c>
      <c r="B1132" s="243" t="s">
        <v>4138</v>
      </c>
      <c r="C1132" s="186" t="s">
        <v>4139</v>
      </c>
      <c r="D1132" s="186" t="s">
        <v>4140</v>
      </c>
      <c r="E1132" s="244" t="s">
        <v>1675</v>
      </c>
      <c r="F1132" s="188">
        <v>3</v>
      </c>
      <c r="G1132" s="186"/>
      <c r="H1132" s="189">
        <f t="shared" si="62"/>
        <v>0</v>
      </c>
      <c r="I1132" s="266" t="s">
        <v>1676</v>
      </c>
      <c r="J1132" s="204" t="s">
        <v>4141</v>
      </c>
      <c r="K1132" s="205" t="s">
        <v>95</v>
      </c>
      <c r="L1132" s="201"/>
      <c r="M1132" s="201"/>
      <c r="N1132" s="201"/>
      <c r="O1132" s="201"/>
      <c r="P1132" s="201"/>
      <c r="Q1132" s="201"/>
      <c r="R1132" s="201"/>
      <c r="S1132" s="201"/>
      <c r="T1132" s="201"/>
      <c r="U1132" s="201"/>
      <c r="V1132" s="201"/>
      <c r="W1132" s="201"/>
      <c r="X1132" s="201"/>
      <c r="Y1132" s="201"/>
      <c r="Z1132" s="201"/>
    </row>
    <row r="1133" s="132" customFormat="1" ht="27" customHeight="1" outlineLevel="3" spans="1:26">
      <c r="A1133" s="287" t="s">
        <v>4142</v>
      </c>
      <c r="B1133" s="243" t="s">
        <v>4143</v>
      </c>
      <c r="C1133" s="186" t="s">
        <v>4144</v>
      </c>
      <c r="D1133" s="186" t="s">
        <v>4145</v>
      </c>
      <c r="E1133" s="244" t="s">
        <v>1675</v>
      </c>
      <c r="F1133" s="188">
        <v>1</v>
      </c>
      <c r="G1133" s="186"/>
      <c r="H1133" s="189">
        <f t="shared" si="62"/>
        <v>0</v>
      </c>
      <c r="I1133" s="266" t="s">
        <v>1676</v>
      </c>
      <c r="J1133" s="266" t="s">
        <v>3176</v>
      </c>
      <c r="K1133" s="205" t="s">
        <v>95</v>
      </c>
      <c r="L1133" s="201"/>
      <c r="M1133" s="201"/>
      <c r="N1133" s="201"/>
      <c r="O1133" s="201"/>
      <c r="P1133" s="201"/>
      <c r="Q1133" s="201"/>
      <c r="R1133" s="201"/>
      <c r="S1133" s="201"/>
      <c r="T1133" s="201"/>
      <c r="U1133" s="201"/>
      <c r="V1133" s="201"/>
      <c r="W1133" s="201"/>
      <c r="X1133" s="201"/>
      <c r="Y1133" s="201"/>
      <c r="Z1133" s="201"/>
    </row>
    <row r="1134" s="132" customFormat="1" ht="27" customHeight="1" outlineLevel="3" spans="1:26">
      <c r="A1134" s="287" t="s">
        <v>4146</v>
      </c>
      <c r="B1134" s="243" t="s">
        <v>4147</v>
      </c>
      <c r="C1134" s="186" t="s">
        <v>4148</v>
      </c>
      <c r="D1134" s="186" t="s">
        <v>4149</v>
      </c>
      <c r="E1134" s="244" t="s">
        <v>726</v>
      </c>
      <c r="F1134" s="188">
        <v>10</v>
      </c>
      <c r="G1134" s="186"/>
      <c r="H1134" s="189">
        <f t="shared" si="62"/>
        <v>0</v>
      </c>
      <c r="I1134" s="266" t="s">
        <v>1055</v>
      </c>
      <c r="J1134" s="266" t="s">
        <v>3176</v>
      </c>
      <c r="K1134" s="205" t="s">
        <v>95</v>
      </c>
      <c r="L1134" s="201"/>
      <c r="M1134" s="201"/>
      <c r="N1134" s="201"/>
      <c r="O1134" s="201"/>
      <c r="P1134" s="201"/>
      <c r="Q1134" s="201"/>
      <c r="R1134" s="201"/>
      <c r="S1134" s="201"/>
      <c r="T1134" s="201"/>
      <c r="U1134" s="201"/>
      <c r="V1134" s="201"/>
      <c r="W1134" s="201"/>
      <c r="X1134" s="201"/>
      <c r="Y1134" s="201"/>
      <c r="Z1134" s="201"/>
    </row>
    <row r="1135" s="132" customFormat="1" ht="27" customHeight="1" outlineLevel="3" spans="1:26">
      <c r="A1135" s="287" t="s">
        <v>4150</v>
      </c>
      <c r="B1135" s="243" t="s">
        <v>4151</v>
      </c>
      <c r="C1135" s="186" t="s">
        <v>4152</v>
      </c>
      <c r="D1135" s="186" t="s">
        <v>4153</v>
      </c>
      <c r="E1135" s="244" t="s">
        <v>502</v>
      </c>
      <c r="F1135" s="188">
        <v>5</v>
      </c>
      <c r="G1135" s="186"/>
      <c r="H1135" s="189">
        <f t="shared" si="62"/>
        <v>0</v>
      </c>
      <c r="I1135" s="266" t="s">
        <v>1055</v>
      </c>
      <c r="J1135" s="266" t="s">
        <v>3176</v>
      </c>
      <c r="K1135" s="205" t="s">
        <v>95</v>
      </c>
      <c r="L1135" s="201"/>
      <c r="M1135" s="201"/>
      <c r="N1135" s="201"/>
      <c r="O1135" s="201"/>
      <c r="P1135" s="201"/>
      <c r="Q1135" s="201"/>
      <c r="R1135" s="201"/>
      <c r="S1135" s="201"/>
      <c r="T1135" s="201"/>
      <c r="U1135" s="201"/>
      <c r="V1135" s="201"/>
      <c r="W1135" s="201"/>
      <c r="X1135" s="201"/>
      <c r="Y1135" s="201"/>
      <c r="Z1135" s="201"/>
    </row>
    <row r="1136" s="132" customFormat="1" ht="27" customHeight="1" outlineLevel="3" spans="1:26">
      <c r="A1136" s="287" t="s">
        <v>4154</v>
      </c>
      <c r="B1136" s="243" t="s">
        <v>4155</v>
      </c>
      <c r="C1136" s="186" t="s">
        <v>4156</v>
      </c>
      <c r="D1136" s="186" t="s">
        <v>4157</v>
      </c>
      <c r="E1136" s="244" t="s">
        <v>502</v>
      </c>
      <c r="F1136" s="188">
        <v>2</v>
      </c>
      <c r="G1136" s="186"/>
      <c r="H1136" s="189">
        <f t="shared" si="62"/>
        <v>0</v>
      </c>
      <c r="I1136" s="266" t="s">
        <v>1055</v>
      </c>
      <c r="J1136" s="266" t="s">
        <v>3176</v>
      </c>
      <c r="K1136" s="205" t="s">
        <v>95</v>
      </c>
      <c r="L1136" s="201"/>
      <c r="M1136" s="201"/>
      <c r="N1136" s="201"/>
      <c r="O1136" s="201"/>
      <c r="P1136" s="201"/>
      <c r="Q1136" s="201"/>
      <c r="R1136" s="201"/>
      <c r="S1136" s="201"/>
      <c r="T1136" s="201"/>
      <c r="U1136" s="201"/>
      <c r="V1136" s="201"/>
      <c r="W1136" s="201"/>
      <c r="X1136" s="201"/>
      <c r="Y1136" s="201"/>
      <c r="Z1136" s="201"/>
    </row>
    <row r="1137" s="132" customFormat="1" ht="27" customHeight="1" outlineLevel="3" spans="1:26">
      <c r="A1137" s="287" t="s">
        <v>4158</v>
      </c>
      <c r="B1137" s="243" t="s">
        <v>4159</v>
      </c>
      <c r="C1137" s="186" t="s">
        <v>4160</v>
      </c>
      <c r="D1137" s="186" t="s">
        <v>4161</v>
      </c>
      <c r="E1137" s="244" t="s">
        <v>726</v>
      </c>
      <c r="F1137" s="188">
        <v>2</v>
      </c>
      <c r="G1137" s="186"/>
      <c r="H1137" s="189">
        <f t="shared" si="62"/>
        <v>0</v>
      </c>
      <c r="I1137" s="266" t="s">
        <v>727</v>
      </c>
      <c r="J1137" s="266" t="s">
        <v>4032</v>
      </c>
      <c r="K1137" s="205" t="s">
        <v>95</v>
      </c>
      <c r="L1137" s="201"/>
      <c r="M1137" s="201"/>
      <c r="N1137" s="201"/>
      <c r="O1137" s="201"/>
      <c r="P1137" s="201"/>
      <c r="Q1137" s="201"/>
      <c r="R1137" s="201"/>
      <c r="S1137" s="201"/>
      <c r="T1137" s="201"/>
      <c r="U1137" s="201"/>
      <c r="V1137" s="201"/>
      <c r="W1137" s="201"/>
      <c r="X1137" s="201"/>
      <c r="Y1137" s="201"/>
      <c r="Z1137" s="201"/>
    </row>
    <row r="1138" s="132" customFormat="1" ht="27" customHeight="1" outlineLevel="3" spans="1:26">
      <c r="A1138" s="287" t="s">
        <v>4162</v>
      </c>
      <c r="B1138" s="243" t="s">
        <v>4163</v>
      </c>
      <c r="C1138" s="186" t="s">
        <v>4164</v>
      </c>
      <c r="D1138" s="186" t="s">
        <v>4165</v>
      </c>
      <c r="E1138" s="244" t="s">
        <v>502</v>
      </c>
      <c r="F1138" s="188">
        <v>3</v>
      </c>
      <c r="G1138" s="186"/>
      <c r="H1138" s="189">
        <f t="shared" si="62"/>
        <v>0</v>
      </c>
      <c r="I1138" s="266" t="s">
        <v>1055</v>
      </c>
      <c r="J1138" s="266" t="s">
        <v>3176</v>
      </c>
      <c r="K1138" s="205" t="s">
        <v>95</v>
      </c>
      <c r="L1138" s="201"/>
      <c r="M1138" s="201"/>
      <c r="N1138" s="201"/>
      <c r="O1138" s="201"/>
      <c r="P1138" s="201"/>
      <c r="Q1138" s="201"/>
      <c r="R1138" s="201"/>
      <c r="S1138" s="201"/>
      <c r="T1138" s="201"/>
      <c r="U1138" s="201"/>
      <c r="V1138" s="201"/>
      <c r="W1138" s="201"/>
      <c r="X1138" s="201"/>
      <c r="Y1138" s="201"/>
      <c r="Z1138" s="201"/>
    </row>
    <row r="1139" s="132" customFormat="1" ht="27" customHeight="1" outlineLevel="3" spans="1:26">
      <c r="A1139" s="287" t="s">
        <v>4166</v>
      </c>
      <c r="B1139" s="243" t="s">
        <v>4167</v>
      </c>
      <c r="C1139" s="186" t="s">
        <v>4168</v>
      </c>
      <c r="D1139" s="186" t="s">
        <v>4169</v>
      </c>
      <c r="E1139" s="244" t="s">
        <v>502</v>
      </c>
      <c r="F1139" s="188">
        <v>5</v>
      </c>
      <c r="G1139" s="186"/>
      <c r="H1139" s="189">
        <f t="shared" si="62"/>
        <v>0</v>
      </c>
      <c r="I1139" s="266" t="s">
        <v>1055</v>
      </c>
      <c r="J1139" s="266" t="s">
        <v>3176</v>
      </c>
      <c r="K1139" s="205" t="s">
        <v>95</v>
      </c>
      <c r="L1139" s="201"/>
      <c r="M1139" s="201"/>
      <c r="N1139" s="201"/>
      <c r="O1139" s="201"/>
      <c r="P1139" s="201"/>
      <c r="Q1139" s="201"/>
      <c r="R1139" s="201"/>
      <c r="S1139" s="201"/>
      <c r="T1139" s="201"/>
      <c r="U1139" s="201"/>
      <c r="V1139" s="201"/>
      <c r="W1139" s="201"/>
      <c r="X1139" s="201"/>
      <c r="Y1139" s="201"/>
      <c r="Z1139" s="201"/>
    </row>
    <row r="1140" s="132" customFormat="1" ht="27" customHeight="1" outlineLevel="3" spans="1:26">
      <c r="A1140" s="287" t="s">
        <v>4170</v>
      </c>
      <c r="B1140" s="243" t="s">
        <v>4171</v>
      </c>
      <c r="C1140" s="186" t="s">
        <v>4172</v>
      </c>
      <c r="D1140" s="186" t="s">
        <v>4173</v>
      </c>
      <c r="E1140" s="244" t="s">
        <v>502</v>
      </c>
      <c r="F1140" s="188">
        <v>10</v>
      </c>
      <c r="G1140" s="186"/>
      <c r="H1140" s="189">
        <f t="shared" si="62"/>
        <v>0</v>
      </c>
      <c r="I1140" s="266" t="s">
        <v>1055</v>
      </c>
      <c r="J1140" s="266" t="s">
        <v>3176</v>
      </c>
      <c r="K1140" s="205" t="s">
        <v>95</v>
      </c>
      <c r="L1140" s="201"/>
      <c r="M1140" s="201"/>
      <c r="N1140" s="201"/>
      <c r="O1140" s="201"/>
      <c r="P1140" s="201"/>
      <c r="Q1140" s="201"/>
      <c r="R1140" s="201"/>
      <c r="S1140" s="201"/>
      <c r="T1140" s="201"/>
      <c r="U1140" s="201"/>
      <c r="V1140" s="201"/>
      <c r="W1140" s="201"/>
      <c r="X1140" s="201"/>
      <c r="Y1140" s="201"/>
      <c r="Z1140" s="201"/>
    </row>
    <row r="1141" s="132" customFormat="1" ht="27" customHeight="1" outlineLevel="3" spans="1:26">
      <c r="A1141" s="287" t="s">
        <v>4174</v>
      </c>
      <c r="B1141" s="243" t="s">
        <v>4175</v>
      </c>
      <c r="C1141" s="186" t="s">
        <v>4176</v>
      </c>
      <c r="D1141" s="186" t="s">
        <v>4177</v>
      </c>
      <c r="E1141" s="244" t="s">
        <v>502</v>
      </c>
      <c r="F1141" s="188">
        <v>3</v>
      </c>
      <c r="G1141" s="186"/>
      <c r="H1141" s="189">
        <f t="shared" si="62"/>
        <v>0</v>
      </c>
      <c r="I1141" s="266" t="s">
        <v>1055</v>
      </c>
      <c r="J1141" s="266" t="s">
        <v>3176</v>
      </c>
      <c r="K1141" s="205" t="s">
        <v>95</v>
      </c>
      <c r="L1141" s="201"/>
      <c r="M1141" s="201"/>
      <c r="N1141" s="201"/>
      <c r="O1141" s="201"/>
      <c r="P1141" s="201"/>
      <c r="Q1141" s="201"/>
      <c r="R1141" s="201"/>
      <c r="S1141" s="201"/>
      <c r="T1141" s="201"/>
      <c r="U1141" s="201"/>
      <c r="V1141" s="201"/>
      <c r="W1141" s="201"/>
      <c r="X1141" s="201"/>
      <c r="Y1141" s="201"/>
      <c r="Z1141" s="201"/>
    </row>
    <row r="1142" s="132" customFormat="1" ht="27" customHeight="1" outlineLevel="3" spans="1:26">
      <c r="A1142" s="287" t="s">
        <v>4178</v>
      </c>
      <c r="B1142" s="243" t="s">
        <v>4179</v>
      </c>
      <c r="C1142" s="186" t="s">
        <v>3922</v>
      </c>
      <c r="D1142" s="186" t="s">
        <v>3923</v>
      </c>
      <c r="E1142" s="244" t="s">
        <v>502</v>
      </c>
      <c r="F1142" s="188">
        <v>12</v>
      </c>
      <c r="G1142" s="186"/>
      <c r="H1142" s="189">
        <f t="shared" si="62"/>
        <v>0</v>
      </c>
      <c r="I1142" s="266" t="s">
        <v>1055</v>
      </c>
      <c r="J1142" s="266" t="s">
        <v>3176</v>
      </c>
      <c r="K1142" s="205" t="s">
        <v>95</v>
      </c>
      <c r="L1142" s="201"/>
      <c r="M1142" s="201"/>
      <c r="N1142" s="201"/>
      <c r="O1142" s="201"/>
      <c r="P1142" s="201"/>
      <c r="Q1142" s="201"/>
      <c r="R1142" s="201"/>
      <c r="S1142" s="201"/>
      <c r="T1142" s="201"/>
      <c r="U1142" s="201"/>
      <c r="V1142" s="201"/>
      <c r="W1142" s="201"/>
      <c r="X1142" s="201"/>
      <c r="Y1142" s="201"/>
      <c r="Z1142" s="201"/>
    </row>
    <row r="1143" s="132" customFormat="1" ht="27" customHeight="1" outlineLevel="3" spans="1:26">
      <c r="A1143" s="287" t="s">
        <v>4180</v>
      </c>
      <c r="B1143" s="243" t="s">
        <v>4181</v>
      </c>
      <c r="C1143" s="186" t="s">
        <v>3930</v>
      </c>
      <c r="D1143" s="186" t="s">
        <v>4182</v>
      </c>
      <c r="E1143" s="244" t="s">
        <v>502</v>
      </c>
      <c r="F1143" s="188">
        <v>5</v>
      </c>
      <c r="G1143" s="186"/>
      <c r="H1143" s="189">
        <f t="shared" si="62"/>
        <v>0</v>
      </c>
      <c r="I1143" s="266" t="s">
        <v>1055</v>
      </c>
      <c r="J1143" s="266" t="s">
        <v>3176</v>
      </c>
      <c r="K1143" s="205" t="s">
        <v>95</v>
      </c>
      <c r="L1143" s="201"/>
      <c r="M1143" s="201"/>
      <c r="N1143" s="201"/>
      <c r="O1143" s="201"/>
      <c r="P1143" s="201"/>
      <c r="Q1143" s="201"/>
      <c r="R1143" s="201"/>
      <c r="S1143" s="201"/>
      <c r="T1143" s="201"/>
      <c r="U1143" s="201"/>
      <c r="V1143" s="201"/>
      <c r="W1143" s="201"/>
      <c r="X1143" s="201"/>
      <c r="Y1143" s="201"/>
      <c r="Z1143" s="201"/>
    </row>
    <row r="1144" s="132" customFormat="1" ht="27" customHeight="1" outlineLevel="3" spans="1:26">
      <c r="A1144" s="287" t="s">
        <v>4183</v>
      </c>
      <c r="B1144" s="243" t="s">
        <v>4184</v>
      </c>
      <c r="C1144" s="186" t="s">
        <v>3938</v>
      </c>
      <c r="D1144" s="186" t="s">
        <v>3939</v>
      </c>
      <c r="E1144" s="244" t="s">
        <v>502</v>
      </c>
      <c r="F1144" s="188">
        <v>5</v>
      </c>
      <c r="G1144" s="186"/>
      <c r="H1144" s="189">
        <f t="shared" si="62"/>
        <v>0</v>
      </c>
      <c r="I1144" s="266" t="s">
        <v>1055</v>
      </c>
      <c r="J1144" s="266" t="s">
        <v>3176</v>
      </c>
      <c r="K1144" s="205" t="s">
        <v>95</v>
      </c>
      <c r="L1144" s="201"/>
      <c r="M1144" s="201"/>
      <c r="N1144" s="201"/>
      <c r="O1144" s="201"/>
      <c r="P1144" s="201"/>
      <c r="Q1144" s="201"/>
      <c r="R1144" s="201"/>
      <c r="S1144" s="201"/>
      <c r="T1144" s="201"/>
      <c r="U1144" s="201"/>
      <c r="V1144" s="201"/>
      <c r="W1144" s="201"/>
      <c r="X1144" s="201"/>
      <c r="Y1144" s="201"/>
      <c r="Z1144" s="201"/>
    </row>
    <row r="1145" s="132" customFormat="1" ht="27" customHeight="1" outlineLevel="3" spans="1:26">
      <c r="A1145" s="287" t="s">
        <v>4185</v>
      </c>
      <c r="B1145" s="243" t="s">
        <v>4186</v>
      </c>
      <c r="C1145" s="186" t="s">
        <v>4012</v>
      </c>
      <c r="D1145" s="186" t="s">
        <v>4013</v>
      </c>
      <c r="E1145" s="244" t="s">
        <v>502</v>
      </c>
      <c r="F1145" s="188">
        <v>1</v>
      </c>
      <c r="G1145" s="186"/>
      <c r="H1145" s="189">
        <f t="shared" si="62"/>
        <v>0</v>
      </c>
      <c r="I1145" s="266" t="s">
        <v>1055</v>
      </c>
      <c r="J1145" s="266" t="s">
        <v>3176</v>
      </c>
      <c r="K1145" s="205" t="s">
        <v>95</v>
      </c>
      <c r="L1145" s="201"/>
      <c r="M1145" s="201"/>
      <c r="N1145" s="201"/>
      <c r="O1145" s="201"/>
      <c r="P1145" s="201"/>
      <c r="Q1145" s="201"/>
      <c r="R1145" s="201"/>
      <c r="S1145" s="201"/>
      <c r="T1145" s="201"/>
      <c r="U1145" s="201"/>
      <c r="V1145" s="201"/>
      <c r="W1145" s="201"/>
      <c r="X1145" s="201"/>
      <c r="Y1145" s="201"/>
      <c r="Z1145" s="201"/>
    </row>
    <row r="1146" s="132" customFormat="1" ht="27" customHeight="1" outlineLevel="3" spans="1:26">
      <c r="A1146" s="287" t="s">
        <v>4187</v>
      </c>
      <c r="B1146" s="243" t="s">
        <v>4188</v>
      </c>
      <c r="C1146" s="186" t="s">
        <v>4189</v>
      </c>
      <c r="D1146" s="186" t="s">
        <v>4190</v>
      </c>
      <c r="E1146" s="244" t="s">
        <v>502</v>
      </c>
      <c r="F1146" s="188">
        <v>2</v>
      </c>
      <c r="G1146" s="186"/>
      <c r="H1146" s="189">
        <f t="shared" si="62"/>
        <v>0</v>
      </c>
      <c r="I1146" s="266" t="s">
        <v>1055</v>
      </c>
      <c r="J1146" s="266" t="s">
        <v>3176</v>
      </c>
      <c r="K1146" s="205" t="s">
        <v>95</v>
      </c>
      <c r="L1146" s="201"/>
      <c r="M1146" s="201"/>
      <c r="N1146" s="201"/>
      <c r="O1146" s="201"/>
      <c r="P1146" s="201"/>
      <c r="Q1146" s="201"/>
      <c r="R1146" s="201"/>
      <c r="S1146" s="201"/>
      <c r="T1146" s="201"/>
      <c r="U1146" s="201"/>
      <c r="V1146" s="201"/>
      <c r="W1146" s="201"/>
      <c r="X1146" s="201"/>
      <c r="Y1146" s="201"/>
      <c r="Z1146" s="201"/>
    </row>
    <row r="1147" s="132" customFormat="1" ht="27" customHeight="1" outlineLevel="3" spans="1:26">
      <c r="A1147" s="287" t="s">
        <v>4191</v>
      </c>
      <c r="B1147" s="243" t="s">
        <v>4192</v>
      </c>
      <c r="C1147" s="186" t="s">
        <v>4193</v>
      </c>
      <c r="D1147" s="186" t="s">
        <v>4194</v>
      </c>
      <c r="E1147" s="244" t="s">
        <v>502</v>
      </c>
      <c r="F1147" s="188">
        <v>2</v>
      </c>
      <c r="G1147" s="186"/>
      <c r="H1147" s="189">
        <f t="shared" si="62"/>
        <v>0</v>
      </c>
      <c r="I1147" s="266" t="s">
        <v>1055</v>
      </c>
      <c r="J1147" s="266" t="s">
        <v>3176</v>
      </c>
      <c r="K1147" s="205" t="s">
        <v>95</v>
      </c>
      <c r="L1147" s="201"/>
      <c r="M1147" s="201"/>
      <c r="N1147" s="201"/>
      <c r="O1147" s="201"/>
      <c r="P1147" s="201"/>
      <c r="Q1147" s="201"/>
      <c r="R1147" s="201"/>
      <c r="S1147" s="201"/>
      <c r="T1147" s="201"/>
      <c r="U1147" s="201"/>
      <c r="V1147" s="201"/>
      <c r="W1147" s="201"/>
      <c r="X1147" s="201"/>
      <c r="Y1147" s="201"/>
      <c r="Z1147" s="201"/>
    </row>
    <row r="1148" s="132" customFormat="1" ht="27" customHeight="1" outlineLevel="3" spans="1:26">
      <c r="A1148" s="287" t="s">
        <v>4195</v>
      </c>
      <c r="B1148" s="243" t="s">
        <v>4196</v>
      </c>
      <c r="C1148" s="186" t="s">
        <v>4197</v>
      </c>
      <c r="D1148" s="186" t="s">
        <v>4198</v>
      </c>
      <c r="E1148" s="244" t="s">
        <v>502</v>
      </c>
      <c r="F1148" s="188">
        <v>6</v>
      </c>
      <c r="G1148" s="186"/>
      <c r="H1148" s="189">
        <f t="shared" si="62"/>
        <v>0</v>
      </c>
      <c r="I1148" s="266" t="s">
        <v>1055</v>
      </c>
      <c r="J1148" s="266" t="s">
        <v>3176</v>
      </c>
      <c r="K1148" s="205" t="s">
        <v>95</v>
      </c>
      <c r="L1148" s="201"/>
      <c r="M1148" s="201"/>
      <c r="N1148" s="201"/>
      <c r="O1148" s="201"/>
      <c r="P1148" s="201"/>
      <c r="Q1148" s="201"/>
      <c r="R1148" s="201"/>
      <c r="S1148" s="201"/>
      <c r="T1148" s="201"/>
      <c r="U1148" s="201"/>
      <c r="V1148" s="201"/>
      <c r="W1148" s="201"/>
      <c r="X1148" s="201"/>
      <c r="Y1148" s="201"/>
      <c r="Z1148" s="201"/>
    </row>
    <row r="1149" s="132" customFormat="1" ht="27" customHeight="1" outlineLevel="3" spans="1:26">
      <c r="A1149" s="287" t="s">
        <v>4199</v>
      </c>
      <c r="B1149" s="243" t="s">
        <v>4200</v>
      </c>
      <c r="C1149" s="186" t="s">
        <v>4201</v>
      </c>
      <c r="D1149" s="186" t="s">
        <v>4202</v>
      </c>
      <c r="E1149" s="244" t="s">
        <v>502</v>
      </c>
      <c r="F1149" s="188">
        <v>2</v>
      </c>
      <c r="G1149" s="186"/>
      <c r="H1149" s="189">
        <f t="shared" si="62"/>
        <v>0</v>
      </c>
      <c r="I1149" s="266" t="s">
        <v>1055</v>
      </c>
      <c r="J1149" s="266" t="s">
        <v>3176</v>
      </c>
      <c r="K1149" s="205" t="s">
        <v>95</v>
      </c>
      <c r="L1149" s="201"/>
      <c r="M1149" s="201"/>
      <c r="N1149" s="201"/>
      <c r="O1149" s="201"/>
      <c r="P1149" s="201"/>
      <c r="Q1149" s="201"/>
      <c r="R1149" s="201"/>
      <c r="S1149" s="201"/>
      <c r="T1149" s="201"/>
      <c r="U1149" s="201"/>
      <c r="V1149" s="201"/>
      <c r="W1149" s="201"/>
      <c r="X1149" s="201"/>
      <c r="Y1149" s="201"/>
      <c r="Z1149" s="201"/>
    </row>
    <row r="1150" s="132" customFormat="1" ht="27" customHeight="1" outlineLevel="3" spans="1:26">
      <c r="A1150" s="287" t="s">
        <v>4203</v>
      </c>
      <c r="B1150" s="243" t="s">
        <v>4204</v>
      </c>
      <c r="C1150" s="186" t="s">
        <v>3950</v>
      </c>
      <c r="D1150" s="186" t="s">
        <v>3951</v>
      </c>
      <c r="E1150" s="244" t="s">
        <v>726</v>
      </c>
      <c r="F1150" s="188">
        <v>1</v>
      </c>
      <c r="G1150" s="186"/>
      <c r="H1150" s="189">
        <f t="shared" si="62"/>
        <v>0</v>
      </c>
      <c r="I1150" s="266" t="s">
        <v>727</v>
      </c>
      <c r="J1150" s="266" t="s">
        <v>3176</v>
      </c>
      <c r="K1150" s="205" t="s">
        <v>95</v>
      </c>
      <c r="L1150" s="201"/>
      <c r="M1150" s="201"/>
      <c r="N1150" s="201"/>
      <c r="O1150" s="201"/>
      <c r="P1150" s="201"/>
      <c r="Q1150" s="201"/>
      <c r="R1150" s="201"/>
      <c r="S1150" s="201"/>
      <c r="T1150" s="201"/>
      <c r="U1150" s="201"/>
      <c r="V1150" s="201"/>
      <c r="W1150" s="201"/>
      <c r="X1150" s="201"/>
      <c r="Y1150" s="201"/>
      <c r="Z1150" s="201"/>
    </row>
    <row r="1151" s="132" customFormat="1" ht="27" customHeight="1" outlineLevel="3" spans="1:26">
      <c r="A1151" s="287" t="s">
        <v>4205</v>
      </c>
      <c r="B1151" s="243" t="s">
        <v>4206</v>
      </c>
      <c r="C1151" s="186" t="s">
        <v>4207</v>
      </c>
      <c r="D1151" s="186" t="s">
        <v>4208</v>
      </c>
      <c r="E1151" s="244" t="s">
        <v>726</v>
      </c>
      <c r="F1151" s="188">
        <v>2</v>
      </c>
      <c r="G1151" s="186"/>
      <c r="H1151" s="189">
        <f t="shared" si="62"/>
        <v>0</v>
      </c>
      <c r="I1151" s="266" t="s">
        <v>727</v>
      </c>
      <c r="J1151" s="266" t="s">
        <v>3176</v>
      </c>
      <c r="K1151" s="205" t="s">
        <v>95</v>
      </c>
      <c r="L1151" s="201"/>
      <c r="M1151" s="201"/>
      <c r="N1151" s="201"/>
      <c r="O1151" s="201"/>
      <c r="P1151" s="201"/>
      <c r="Q1151" s="201"/>
      <c r="R1151" s="201"/>
      <c r="S1151" s="201"/>
      <c r="T1151" s="201"/>
      <c r="U1151" s="201"/>
      <c r="V1151" s="201"/>
      <c r="W1151" s="201"/>
      <c r="X1151" s="201"/>
      <c r="Y1151" s="201"/>
      <c r="Z1151" s="201"/>
    </row>
    <row r="1152" s="132" customFormat="1" ht="27" customHeight="1" outlineLevel="3" spans="1:26">
      <c r="A1152" s="287" t="s">
        <v>4209</v>
      </c>
      <c r="B1152" s="243" t="s">
        <v>4210</v>
      </c>
      <c r="C1152" s="186" t="s">
        <v>4211</v>
      </c>
      <c r="D1152" s="186" t="s">
        <v>4212</v>
      </c>
      <c r="E1152" s="244" t="s">
        <v>502</v>
      </c>
      <c r="F1152" s="188">
        <v>2</v>
      </c>
      <c r="G1152" s="186"/>
      <c r="H1152" s="189">
        <f t="shared" si="62"/>
        <v>0</v>
      </c>
      <c r="I1152" s="266" t="s">
        <v>1055</v>
      </c>
      <c r="J1152" s="266" t="s">
        <v>3176</v>
      </c>
      <c r="K1152" s="205" t="s">
        <v>95</v>
      </c>
      <c r="L1152" s="201"/>
      <c r="M1152" s="201"/>
      <c r="N1152" s="201"/>
      <c r="O1152" s="201"/>
      <c r="P1152" s="201"/>
      <c r="Q1152" s="201"/>
      <c r="R1152" s="201"/>
      <c r="S1152" s="201"/>
      <c r="T1152" s="201"/>
      <c r="U1152" s="201"/>
      <c r="V1152" s="201"/>
      <c r="W1152" s="201"/>
      <c r="X1152" s="201"/>
      <c r="Y1152" s="201"/>
      <c r="Z1152" s="201"/>
    </row>
    <row r="1153" s="132" customFormat="1" ht="27" customHeight="1" outlineLevel="3" spans="1:26">
      <c r="A1153" s="287" t="s">
        <v>4213</v>
      </c>
      <c r="B1153" s="243" t="s">
        <v>4214</v>
      </c>
      <c r="C1153" s="186" t="s">
        <v>4215</v>
      </c>
      <c r="D1153" s="186" t="s">
        <v>4216</v>
      </c>
      <c r="E1153" s="244" t="s">
        <v>502</v>
      </c>
      <c r="F1153" s="188">
        <v>2</v>
      </c>
      <c r="G1153" s="186"/>
      <c r="H1153" s="189">
        <f t="shared" si="62"/>
        <v>0</v>
      </c>
      <c r="I1153" s="266" t="s">
        <v>1055</v>
      </c>
      <c r="J1153" s="266" t="s">
        <v>3176</v>
      </c>
      <c r="K1153" s="205" t="s">
        <v>95</v>
      </c>
      <c r="L1153" s="201"/>
      <c r="M1153" s="201"/>
      <c r="N1153" s="201"/>
      <c r="O1153" s="201"/>
      <c r="P1153" s="201"/>
      <c r="Q1153" s="201"/>
      <c r="R1153" s="201"/>
      <c r="S1153" s="201"/>
      <c r="T1153" s="201"/>
      <c r="U1153" s="201"/>
      <c r="V1153" s="201"/>
      <c r="W1153" s="201"/>
      <c r="X1153" s="201"/>
      <c r="Y1153" s="201"/>
      <c r="Z1153" s="201"/>
    </row>
    <row r="1154" s="132" customFormat="1" ht="27" customHeight="1" outlineLevel="3" spans="1:26">
      <c r="A1154" s="287" t="s">
        <v>4217</v>
      </c>
      <c r="B1154" s="243" t="s">
        <v>4218</v>
      </c>
      <c r="C1154" s="186" t="s">
        <v>4219</v>
      </c>
      <c r="D1154" s="186" t="s">
        <v>4220</v>
      </c>
      <c r="E1154" s="244" t="s">
        <v>502</v>
      </c>
      <c r="F1154" s="188">
        <v>5</v>
      </c>
      <c r="G1154" s="186"/>
      <c r="H1154" s="189">
        <f t="shared" si="62"/>
        <v>0</v>
      </c>
      <c r="I1154" s="266" t="s">
        <v>1055</v>
      </c>
      <c r="J1154" s="266" t="s">
        <v>3176</v>
      </c>
      <c r="K1154" s="205" t="s">
        <v>95</v>
      </c>
      <c r="L1154" s="201"/>
      <c r="M1154" s="201"/>
      <c r="N1154" s="201"/>
      <c r="O1154" s="201"/>
      <c r="P1154" s="201"/>
      <c r="Q1154" s="201"/>
      <c r="R1154" s="201"/>
      <c r="S1154" s="201"/>
      <c r="T1154" s="201"/>
      <c r="U1154" s="201"/>
      <c r="V1154" s="201"/>
      <c r="W1154" s="201"/>
      <c r="X1154" s="201"/>
      <c r="Y1154" s="201"/>
      <c r="Z1154" s="201"/>
    </row>
    <row r="1155" s="132" customFormat="1" ht="27" customHeight="1" outlineLevel="3" spans="1:26">
      <c r="A1155" s="287" t="s">
        <v>4221</v>
      </c>
      <c r="B1155" s="243" t="s">
        <v>4222</v>
      </c>
      <c r="C1155" s="186" t="s">
        <v>4223</v>
      </c>
      <c r="D1155" s="186" t="s">
        <v>4224</v>
      </c>
      <c r="E1155" s="244" t="s">
        <v>502</v>
      </c>
      <c r="F1155" s="188">
        <v>2</v>
      </c>
      <c r="G1155" s="186"/>
      <c r="H1155" s="189">
        <f t="shared" si="62"/>
        <v>0</v>
      </c>
      <c r="I1155" s="266" t="s">
        <v>1055</v>
      </c>
      <c r="J1155" s="266" t="s">
        <v>3176</v>
      </c>
      <c r="K1155" s="205" t="s">
        <v>95</v>
      </c>
      <c r="L1155" s="201"/>
      <c r="M1155" s="201"/>
      <c r="N1155" s="201"/>
      <c r="O1155" s="201"/>
      <c r="P1155" s="201"/>
      <c r="Q1155" s="201"/>
      <c r="R1155" s="201"/>
      <c r="S1155" s="201"/>
      <c r="T1155" s="201"/>
      <c r="U1155" s="201"/>
      <c r="V1155" s="201"/>
      <c r="W1155" s="201"/>
      <c r="X1155" s="201"/>
      <c r="Y1155" s="201"/>
      <c r="Z1155" s="201"/>
    </row>
    <row r="1156" s="132" customFormat="1" ht="27" customHeight="1" outlineLevel="3" spans="1:26">
      <c r="A1156" s="287" t="s">
        <v>4225</v>
      </c>
      <c r="B1156" s="243" t="s">
        <v>4226</v>
      </c>
      <c r="C1156" s="186" t="s">
        <v>3942</v>
      </c>
      <c r="D1156" s="186" t="s">
        <v>3943</v>
      </c>
      <c r="E1156" s="244" t="s">
        <v>502</v>
      </c>
      <c r="F1156" s="188">
        <v>1</v>
      </c>
      <c r="G1156" s="186"/>
      <c r="H1156" s="189">
        <f t="shared" si="62"/>
        <v>0</v>
      </c>
      <c r="I1156" s="266" t="s">
        <v>1055</v>
      </c>
      <c r="J1156" s="266" t="s">
        <v>3176</v>
      </c>
      <c r="K1156" s="205" t="s">
        <v>95</v>
      </c>
      <c r="L1156" s="201"/>
      <c r="M1156" s="201"/>
      <c r="N1156" s="201"/>
      <c r="O1156" s="201"/>
      <c r="P1156" s="201"/>
      <c r="Q1156" s="201"/>
      <c r="R1156" s="201"/>
      <c r="S1156" s="201"/>
      <c r="T1156" s="201"/>
      <c r="U1156" s="201"/>
      <c r="V1156" s="201"/>
      <c r="W1156" s="201"/>
      <c r="X1156" s="201"/>
      <c r="Y1156" s="201"/>
      <c r="Z1156" s="201"/>
    </row>
    <row r="1157" s="132" customFormat="1" ht="27" customHeight="1" outlineLevel="3" spans="1:26">
      <c r="A1157" s="287" t="s">
        <v>4227</v>
      </c>
      <c r="B1157" s="243" t="s">
        <v>4228</v>
      </c>
      <c r="C1157" s="186" t="s">
        <v>4229</v>
      </c>
      <c r="D1157" s="186" t="s">
        <v>4230</v>
      </c>
      <c r="E1157" s="244" t="s">
        <v>502</v>
      </c>
      <c r="F1157" s="188">
        <v>3</v>
      </c>
      <c r="G1157" s="186"/>
      <c r="H1157" s="189">
        <f t="shared" si="62"/>
        <v>0</v>
      </c>
      <c r="I1157" s="266" t="s">
        <v>1055</v>
      </c>
      <c r="J1157" s="266" t="s">
        <v>3176</v>
      </c>
      <c r="K1157" s="205" t="s">
        <v>95</v>
      </c>
      <c r="L1157" s="201"/>
      <c r="M1157" s="201"/>
      <c r="N1157" s="201"/>
      <c r="O1157" s="201"/>
      <c r="P1157" s="201"/>
      <c r="Q1157" s="201"/>
      <c r="R1157" s="201"/>
      <c r="S1157" s="201"/>
      <c r="T1157" s="201"/>
      <c r="U1157" s="201"/>
      <c r="V1157" s="201"/>
      <c r="W1157" s="201"/>
      <c r="X1157" s="201"/>
      <c r="Y1157" s="201"/>
      <c r="Z1157" s="201"/>
    </row>
    <row r="1158" s="132" customFormat="1" ht="27" customHeight="1" outlineLevel="3" spans="1:26">
      <c r="A1158" s="287" t="s">
        <v>4231</v>
      </c>
      <c r="B1158" s="243" t="s">
        <v>4232</v>
      </c>
      <c r="C1158" s="186" t="s">
        <v>3862</v>
      </c>
      <c r="D1158" s="186" t="s">
        <v>3863</v>
      </c>
      <c r="E1158" s="244" t="s">
        <v>502</v>
      </c>
      <c r="F1158" s="188">
        <v>3</v>
      </c>
      <c r="G1158" s="186"/>
      <c r="H1158" s="189">
        <f t="shared" si="62"/>
        <v>0</v>
      </c>
      <c r="I1158" s="266" t="s">
        <v>1055</v>
      </c>
      <c r="J1158" s="266" t="s">
        <v>3176</v>
      </c>
      <c r="K1158" s="205" t="s">
        <v>95</v>
      </c>
      <c r="L1158" s="201"/>
      <c r="M1158" s="201"/>
      <c r="N1158" s="201"/>
      <c r="O1158" s="201"/>
      <c r="P1158" s="201"/>
      <c r="Q1158" s="201"/>
      <c r="R1158" s="201"/>
      <c r="S1158" s="201"/>
      <c r="T1158" s="201"/>
      <c r="U1158" s="201"/>
      <c r="V1158" s="201"/>
      <c r="W1158" s="201"/>
      <c r="X1158" s="201"/>
      <c r="Y1158" s="201"/>
      <c r="Z1158" s="201"/>
    </row>
    <row r="1159" s="132" customFormat="1" ht="27" customHeight="1" outlineLevel="3" spans="1:26">
      <c r="A1159" s="287" t="s">
        <v>4233</v>
      </c>
      <c r="B1159" s="243" t="s">
        <v>4234</v>
      </c>
      <c r="C1159" s="186" t="s">
        <v>4235</v>
      </c>
      <c r="D1159" s="186" t="s">
        <v>4236</v>
      </c>
      <c r="E1159" s="244" t="s">
        <v>1675</v>
      </c>
      <c r="F1159" s="188">
        <v>2</v>
      </c>
      <c r="G1159" s="186"/>
      <c r="H1159" s="189">
        <f t="shared" si="62"/>
        <v>0</v>
      </c>
      <c r="I1159" s="266" t="s">
        <v>1676</v>
      </c>
      <c r="J1159" s="266" t="s">
        <v>3176</v>
      </c>
      <c r="K1159" s="205" t="s">
        <v>95</v>
      </c>
      <c r="L1159" s="201"/>
      <c r="M1159" s="201"/>
      <c r="N1159" s="201"/>
      <c r="O1159" s="201"/>
      <c r="P1159" s="201"/>
      <c r="Q1159" s="201"/>
      <c r="R1159" s="201"/>
      <c r="S1159" s="201"/>
      <c r="T1159" s="201"/>
      <c r="U1159" s="201"/>
      <c r="V1159" s="201"/>
      <c r="W1159" s="201"/>
      <c r="X1159" s="201"/>
      <c r="Y1159" s="201"/>
      <c r="Z1159" s="201"/>
    </row>
    <row r="1160" s="132" customFormat="1" ht="27" customHeight="1" outlineLevel="3" spans="1:26">
      <c r="A1160" s="287" t="s">
        <v>4237</v>
      </c>
      <c r="B1160" s="243" t="s">
        <v>4238</v>
      </c>
      <c r="C1160" s="186" t="s">
        <v>4239</v>
      </c>
      <c r="D1160" s="186" t="s">
        <v>4240</v>
      </c>
      <c r="E1160" s="244" t="s">
        <v>1675</v>
      </c>
      <c r="F1160" s="188">
        <v>2</v>
      </c>
      <c r="G1160" s="186"/>
      <c r="H1160" s="189">
        <f t="shared" si="62"/>
        <v>0</v>
      </c>
      <c r="I1160" s="266" t="s">
        <v>1676</v>
      </c>
      <c r="J1160" s="266" t="s">
        <v>3176</v>
      </c>
      <c r="K1160" s="205" t="s">
        <v>95</v>
      </c>
      <c r="L1160" s="201"/>
      <c r="M1160" s="201"/>
      <c r="N1160" s="201"/>
      <c r="O1160" s="201"/>
      <c r="P1160" s="201"/>
      <c r="Q1160" s="201"/>
      <c r="R1160" s="201"/>
      <c r="S1160" s="201"/>
      <c r="T1160" s="201"/>
      <c r="U1160" s="201"/>
      <c r="V1160" s="201"/>
      <c r="W1160" s="201"/>
      <c r="X1160" s="201"/>
      <c r="Y1160" s="201"/>
      <c r="Z1160" s="201"/>
    </row>
    <row r="1161" s="132" customFormat="1" ht="27" customHeight="1" outlineLevel="3" spans="1:26">
      <c r="A1161" s="287" t="s">
        <v>4241</v>
      </c>
      <c r="B1161" s="243" t="s">
        <v>4242</v>
      </c>
      <c r="C1161" s="186" t="s">
        <v>4243</v>
      </c>
      <c r="D1161" s="186" t="s">
        <v>4244</v>
      </c>
      <c r="E1161" s="244" t="s">
        <v>502</v>
      </c>
      <c r="F1161" s="188">
        <v>5</v>
      </c>
      <c r="G1161" s="186"/>
      <c r="H1161" s="189">
        <f t="shared" si="62"/>
        <v>0</v>
      </c>
      <c r="I1161" s="266" t="s">
        <v>1055</v>
      </c>
      <c r="J1161" s="266" t="s">
        <v>4032</v>
      </c>
      <c r="K1161" s="205" t="s">
        <v>95</v>
      </c>
      <c r="L1161" s="201"/>
      <c r="M1161" s="201"/>
      <c r="N1161" s="201"/>
      <c r="O1161" s="201"/>
      <c r="P1161" s="201"/>
      <c r="Q1161" s="201"/>
      <c r="R1161" s="201"/>
      <c r="S1161" s="201"/>
      <c r="T1161" s="201"/>
      <c r="U1161" s="201"/>
      <c r="V1161" s="201"/>
      <c r="W1161" s="201"/>
      <c r="X1161" s="201"/>
      <c r="Y1161" s="201"/>
      <c r="Z1161" s="201"/>
    </row>
    <row r="1162" s="132" customFormat="1" ht="27" customHeight="1" outlineLevel="3" spans="1:26">
      <c r="A1162" s="287" t="s">
        <v>4245</v>
      </c>
      <c r="B1162" s="243" t="s">
        <v>4246</v>
      </c>
      <c r="C1162" s="186" t="s">
        <v>4247</v>
      </c>
      <c r="D1162" s="186" t="s">
        <v>4248</v>
      </c>
      <c r="E1162" s="244" t="s">
        <v>502</v>
      </c>
      <c r="F1162" s="188">
        <v>5</v>
      </c>
      <c r="G1162" s="186"/>
      <c r="H1162" s="189">
        <f t="shared" si="62"/>
        <v>0</v>
      </c>
      <c r="I1162" s="266" t="s">
        <v>1055</v>
      </c>
      <c r="J1162" s="266" t="s">
        <v>4032</v>
      </c>
      <c r="K1162" s="205" t="s">
        <v>95</v>
      </c>
      <c r="L1162" s="201"/>
      <c r="M1162" s="201"/>
      <c r="N1162" s="201"/>
      <c r="O1162" s="201"/>
      <c r="P1162" s="201"/>
      <c r="Q1162" s="201"/>
      <c r="R1162" s="201"/>
      <c r="S1162" s="201"/>
      <c r="T1162" s="201"/>
      <c r="U1162" s="201"/>
      <c r="V1162" s="201"/>
      <c r="W1162" s="201"/>
      <c r="X1162" s="201"/>
      <c r="Y1162" s="201"/>
      <c r="Z1162" s="201"/>
    </row>
    <row r="1163" s="132" customFormat="1" ht="27" customHeight="1" outlineLevel="3" spans="1:26">
      <c r="A1163" s="287" t="s">
        <v>4249</v>
      </c>
      <c r="B1163" s="243" t="s">
        <v>4250</v>
      </c>
      <c r="C1163" s="186" t="s">
        <v>4251</v>
      </c>
      <c r="D1163" s="186" t="s">
        <v>4252</v>
      </c>
      <c r="E1163" s="244" t="s">
        <v>1418</v>
      </c>
      <c r="F1163" s="188">
        <v>5</v>
      </c>
      <c r="G1163" s="186"/>
      <c r="H1163" s="189">
        <f t="shared" si="62"/>
        <v>0</v>
      </c>
      <c r="I1163" s="205" t="s">
        <v>1419</v>
      </c>
      <c r="J1163" s="266" t="s">
        <v>4032</v>
      </c>
      <c r="K1163" s="205" t="s">
        <v>95</v>
      </c>
      <c r="L1163" s="201"/>
      <c r="M1163" s="201"/>
      <c r="N1163" s="201"/>
      <c r="O1163" s="201"/>
      <c r="P1163" s="201"/>
      <c r="Q1163" s="201"/>
      <c r="R1163" s="201"/>
      <c r="S1163" s="201"/>
      <c r="T1163" s="201"/>
      <c r="U1163" s="201"/>
      <c r="V1163" s="201"/>
      <c r="W1163" s="201"/>
      <c r="X1163" s="201"/>
      <c r="Y1163" s="201"/>
      <c r="Z1163" s="201"/>
    </row>
    <row r="1164" s="132" customFormat="1" ht="27" customHeight="1" outlineLevel="3" spans="1:26">
      <c r="A1164" s="287" t="s">
        <v>4253</v>
      </c>
      <c r="B1164" s="243" t="s">
        <v>4254</v>
      </c>
      <c r="C1164" s="186" t="s">
        <v>4255</v>
      </c>
      <c r="D1164" s="186" t="s">
        <v>4256</v>
      </c>
      <c r="E1164" s="244" t="s">
        <v>1418</v>
      </c>
      <c r="F1164" s="188">
        <v>5</v>
      </c>
      <c r="G1164" s="186"/>
      <c r="H1164" s="189">
        <f t="shared" si="62"/>
        <v>0</v>
      </c>
      <c r="I1164" s="205" t="s">
        <v>1419</v>
      </c>
      <c r="J1164" s="266" t="s">
        <v>4032</v>
      </c>
      <c r="K1164" s="205" t="s">
        <v>95</v>
      </c>
      <c r="L1164" s="201"/>
      <c r="M1164" s="201"/>
      <c r="N1164" s="201"/>
      <c r="O1164" s="201"/>
      <c r="P1164" s="201"/>
      <c r="Q1164" s="201"/>
      <c r="R1164" s="201"/>
      <c r="S1164" s="201"/>
      <c r="T1164" s="201"/>
      <c r="U1164" s="201"/>
      <c r="V1164" s="201"/>
      <c r="W1164" s="201"/>
      <c r="X1164" s="201"/>
      <c r="Y1164" s="201"/>
      <c r="Z1164" s="201"/>
    </row>
    <row r="1165" s="132" customFormat="1" ht="27" customHeight="1" outlineLevel="3" spans="1:26">
      <c r="A1165" s="287" t="s">
        <v>4257</v>
      </c>
      <c r="B1165" s="243" t="s">
        <v>4258</v>
      </c>
      <c r="C1165" s="186" t="s">
        <v>4259</v>
      </c>
      <c r="D1165" s="186" t="s">
        <v>4260</v>
      </c>
      <c r="E1165" s="244" t="s">
        <v>502</v>
      </c>
      <c r="F1165" s="188">
        <v>1</v>
      </c>
      <c r="G1165" s="186"/>
      <c r="H1165" s="189">
        <f t="shared" si="62"/>
        <v>0</v>
      </c>
      <c r="I1165" s="266" t="s">
        <v>1055</v>
      </c>
      <c r="J1165" s="266" t="s">
        <v>4261</v>
      </c>
      <c r="K1165" s="205" t="s">
        <v>95</v>
      </c>
      <c r="L1165" s="201"/>
      <c r="M1165" s="201"/>
      <c r="N1165" s="201"/>
      <c r="O1165" s="201"/>
      <c r="P1165" s="201"/>
      <c r="Q1165" s="201"/>
      <c r="R1165" s="201"/>
      <c r="S1165" s="201"/>
      <c r="T1165" s="201"/>
      <c r="U1165" s="201"/>
      <c r="V1165" s="201"/>
      <c r="W1165" s="201"/>
      <c r="X1165" s="201"/>
      <c r="Y1165" s="201"/>
      <c r="Z1165" s="201"/>
    </row>
    <row r="1166" s="132" customFormat="1" ht="27" customHeight="1" outlineLevel="3" spans="1:26">
      <c r="A1166" s="287" t="s">
        <v>4262</v>
      </c>
      <c r="B1166" s="243" t="s">
        <v>4263</v>
      </c>
      <c r="C1166" s="186" t="s">
        <v>4264</v>
      </c>
      <c r="D1166" s="186" t="s">
        <v>4265</v>
      </c>
      <c r="E1166" s="244" t="s">
        <v>502</v>
      </c>
      <c r="F1166" s="188">
        <v>2</v>
      </c>
      <c r="G1166" s="186"/>
      <c r="H1166" s="189">
        <f t="shared" si="62"/>
        <v>0</v>
      </c>
      <c r="I1166" s="266" t="s">
        <v>1055</v>
      </c>
      <c r="J1166" s="266" t="s">
        <v>4261</v>
      </c>
      <c r="K1166" s="205" t="s">
        <v>95</v>
      </c>
      <c r="L1166" s="201"/>
      <c r="M1166" s="201"/>
      <c r="N1166" s="201"/>
      <c r="O1166" s="201"/>
      <c r="P1166" s="201"/>
      <c r="Q1166" s="201"/>
      <c r="R1166" s="201"/>
      <c r="S1166" s="201"/>
      <c r="T1166" s="201"/>
      <c r="U1166" s="201"/>
      <c r="V1166" s="201"/>
      <c r="W1166" s="201"/>
      <c r="X1166" s="201"/>
      <c r="Y1166" s="201"/>
      <c r="Z1166" s="201"/>
    </row>
    <row r="1167" s="132" customFormat="1" ht="27" customHeight="1" outlineLevel="3" spans="1:26">
      <c r="A1167" s="287" t="s">
        <v>4266</v>
      </c>
      <c r="B1167" s="243" t="s">
        <v>4267</v>
      </c>
      <c r="C1167" s="186" t="s">
        <v>4268</v>
      </c>
      <c r="D1167" s="186" t="s">
        <v>4269</v>
      </c>
      <c r="E1167" s="244" t="s">
        <v>502</v>
      </c>
      <c r="F1167" s="188">
        <v>2</v>
      </c>
      <c r="G1167" s="186"/>
      <c r="H1167" s="189">
        <f t="shared" si="62"/>
        <v>0</v>
      </c>
      <c r="I1167" s="266" t="s">
        <v>1055</v>
      </c>
      <c r="J1167" s="266" t="s">
        <v>4261</v>
      </c>
      <c r="K1167" s="205" t="s">
        <v>95</v>
      </c>
      <c r="L1167" s="201"/>
      <c r="M1167" s="201"/>
      <c r="N1167" s="201"/>
      <c r="O1167" s="201"/>
      <c r="P1167" s="201"/>
      <c r="Q1167" s="201"/>
      <c r="R1167" s="201"/>
      <c r="S1167" s="201"/>
      <c r="T1167" s="201"/>
      <c r="U1167" s="201"/>
      <c r="V1167" s="201"/>
      <c r="W1167" s="201"/>
      <c r="X1167" s="201"/>
      <c r="Y1167" s="201"/>
      <c r="Z1167" s="201"/>
    </row>
    <row r="1168" s="132" customFormat="1" ht="27" customHeight="1" outlineLevel="3" spans="1:26">
      <c r="A1168" s="287" t="s">
        <v>4270</v>
      </c>
      <c r="B1168" s="243" t="s">
        <v>4271</v>
      </c>
      <c r="C1168" s="186" t="s">
        <v>4272</v>
      </c>
      <c r="D1168" s="186" t="s">
        <v>4273</v>
      </c>
      <c r="E1168" s="244" t="s">
        <v>502</v>
      </c>
      <c r="F1168" s="188">
        <v>11</v>
      </c>
      <c r="G1168" s="186"/>
      <c r="H1168" s="189">
        <f t="shared" si="62"/>
        <v>0</v>
      </c>
      <c r="I1168" s="266" t="s">
        <v>1055</v>
      </c>
      <c r="J1168" s="266" t="s">
        <v>4261</v>
      </c>
      <c r="K1168" s="205" t="s">
        <v>95</v>
      </c>
      <c r="L1168" s="201"/>
      <c r="M1168" s="201"/>
      <c r="N1168" s="201"/>
      <c r="O1168" s="201"/>
      <c r="P1168" s="201"/>
      <c r="Q1168" s="201"/>
      <c r="R1168" s="201"/>
      <c r="S1168" s="201"/>
      <c r="T1168" s="201"/>
      <c r="U1168" s="201"/>
      <c r="V1168" s="201"/>
      <c r="W1168" s="201"/>
      <c r="X1168" s="201"/>
      <c r="Y1168" s="201"/>
      <c r="Z1168" s="201"/>
    </row>
    <row r="1169" s="132" customFormat="1" ht="27" customHeight="1" outlineLevel="3" spans="1:26">
      <c r="A1169" s="287" t="s">
        <v>4274</v>
      </c>
      <c r="B1169" s="243" t="s">
        <v>4275</v>
      </c>
      <c r="C1169" s="186" t="s">
        <v>4276</v>
      </c>
      <c r="D1169" s="186" t="s">
        <v>4277</v>
      </c>
      <c r="E1169" s="244" t="s">
        <v>502</v>
      </c>
      <c r="F1169" s="188">
        <v>6</v>
      </c>
      <c r="G1169" s="186"/>
      <c r="H1169" s="189">
        <f t="shared" si="62"/>
        <v>0</v>
      </c>
      <c r="I1169" s="266" t="s">
        <v>1055</v>
      </c>
      <c r="J1169" s="266" t="s">
        <v>4261</v>
      </c>
      <c r="K1169" s="205" t="s">
        <v>95</v>
      </c>
      <c r="L1169" s="201"/>
      <c r="M1169" s="201"/>
      <c r="N1169" s="201"/>
      <c r="O1169" s="201"/>
      <c r="P1169" s="201"/>
      <c r="Q1169" s="201"/>
      <c r="R1169" s="201"/>
      <c r="S1169" s="201"/>
      <c r="T1169" s="201"/>
      <c r="U1169" s="201"/>
      <c r="V1169" s="201"/>
      <c r="W1169" s="201"/>
      <c r="X1169" s="201"/>
      <c r="Y1169" s="201"/>
      <c r="Z1169" s="201"/>
    </row>
    <row r="1170" s="132" customFormat="1" ht="27" customHeight="1" outlineLevel="3" spans="1:26">
      <c r="A1170" s="287" t="s">
        <v>4278</v>
      </c>
      <c r="B1170" s="243" t="s">
        <v>4279</v>
      </c>
      <c r="C1170" s="186" t="s">
        <v>4280</v>
      </c>
      <c r="D1170" s="186" t="s">
        <v>4281</v>
      </c>
      <c r="E1170" s="244" t="s">
        <v>502</v>
      </c>
      <c r="F1170" s="188">
        <v>1</v>
      </c>
      <c r="G1170" s="186"/>
      <c r="H1170" s="189">
        <f t="shared" si="62"/>
        <v>0</v>
      </c>
      <c r="I1170" s="266" t="s">
        <v>1055</v>
      </c>
      <c r="J1170" s="266" t="s">
        <v>4261</v>
      </c>
      <c r="K1170" s="205" t="s">
        <v>95</v>
      </c>
      <c r="L1170" s="201"/>
      <c r="M1170" s="201"/>
      <c r="N1170" s="201"/>
      <c r="O1170" s="201"/>
      <c r="P1170" s="201"/>
      <c r="Q1170" s="201"/>
      <c r="R1170" s="201"/>
      <c r="S1170" s="201"/>
      <c r="T1170" s="201"/>
      <c r="U1170" s="201"/>
      <c r="V1170" s="201"/>
      <c r="W1170" s="201"/>
      <c r="X1170" s="201"/>
      <c r="Y1170" s="201"/>
      <c r="Z1170" s="201"/>
    </row>
    <row r="1171" s="133" customFormat="1" ht="27" customHeight="1" outlineLevel="2" collapsed="1" spans="1:26">
      <c r="A1171" s="233" t="s">
        <v>4282</v>
      </c>
      <c r="B1171" s="254"/>
      <c r="C1171" s="275" t="s">
        <v>4283</v>
      </c>
      <c r="D1171" s="239"/>
      <c r="E1171" s="239"/>
      <c r="F1171" s="240"/>
      <c r="G1171" s="241"/>
      <c r="H1171" s="276">
        <f>H1172+H1190+H1202+H1234+H1256+H1259</f>
        <v>0</v>
      </c>
      <c r="I1171" s="200"/>
      <c r="J1171" s="200"/>
      <c r="K1171" s="163"/>
      <c r="L1171" s="202"/>
      <c r="M1171" s="202"/>
      <c r="N1171" s="202"/>
      <c r="O1171" s="264"/>
      <c r="P1171" s="264"/>
      <c r="Q1171" s="264"/>
      <c r="R1171" s="264"/>
      <c r="S1171" s="264"/>
      <c r="T1171" s="264"/>
      <c r="U1171" s="264"/>
      <c r="V1171" s="264"/>
      <c r="W1171" s="264"/>
      <c r="X1171" s="264"/>
      <c r="Y1171" s="264"/>
      <c r="Z1171" s="264"/>
    </row>
    <row r="1172" s="132" customFormat="1" ht="27" customHeight="1" outlineLevel="2" spans="1:26">
      <c r="A1172" s="287" t="s">
        <v>4284</v>
      </c>
      <c r="B1172" s="253"/>
      <c r="C1172" s="231" t="s">
        <v>4285</v>
      </c>
      <c r="D1172" s="181"/>
      <c r="E1172" s="181"/>
      <c r="F1172" s="182"/>
      <c r="G1172" s="183"/>
      <c r="H1172" s="288">
        <f>SUM(H1173:H1189)</f>
        <v>0</v>
      </c>
      <c r="I1172" s="204"/>
      <c r="J1172" s="204"/>
      <c r="K1172" s="205"/>
      <c r="L1172" s="201"/>
      <c r="M1172" s="201"/>
      <c r="N1172" s="201"/>
      <c r="O1172" s="201"/>
      <c r="P1172" s="201"/>
      <c r="Q1172" s="201"/>
      <c r="R1172" s="201"/>
      <c r="S1172" s="201"/>
      <c r="T1172" s="201"/>
      <c r="U1172" s="201"/>
      <c r="V1172" s="201"/>
      <c r="W1172" s="201"/>
      <c r="X1172" s="201"/>
      <c r="Y1172" s="201"/>
      <c r="Z1172" s="201"/>
    </row>
    <row r="1173" s="132" customFormat="1" ht="27" customHeight="1" outlineLevel="3" spans="1:26">
      <c r="A1173" s="287" t="s">
        <v>4286</v>
      </c>
      <c r="B1173" s="243" t="s">
        <v>4287</v>
      </c>
      <c r="C1173" s="186" t="s">
        <v>4288</v>
      </c>
      <c r="D1173" s="186" t="s">
        <v>4289</v>
      </c>
      <c r="E1173" s="244" t="s">
        <v>726</v>
      </c>
      <c r="F1173" s="188">
        <v>2</v>
      </c>
      <c r="G1173" s="186"/>
      <c r="H1173" s="189">
        <f t="shared" ref="H1173:H1189" si="63">ROUND(F1173*G1173,0)</f>
        <v>0</v>
      </c>
      <c r="I1173" s="205" t="s">
        <v>1820</v>
      </c>
      <c r="J1173" s="205" t="s">
        <v>4290</v>
      </c>
      <c r="K1173" s="205" t="s">
        <v>95</v>
      </c>
      <c r="L1173" s="201"/>
      <c r="M1173" s="201"/>
      <c r="N1173" s="201"/>
      <c r="O1173" s="201"/>
      <c r="P1173" s="201"/>
      <c r="Q1173" s="201"/>
      <c r="R1173" s="201"/>
      <c r="S1173" s="201"/>
      <c r="T1173" s="201"/>
      <c r="U1173" s="201"/>
      <c r="V1173" s="201"/>
      <c r="W1173" s="201"/>
      <c r="X1173" s="201"/>
      <c r="Y1173" s="201"/>
      <c r="Z1173" s="201"/>
    </row>
    <row r="1174" s="132" customFormat="1" ht="27" customHeight="1" outlineLevel="3" spans="1:26">
      <c r="A1174" s="287" t="s">
        <v>4291</v>
      </c>
      <c r="B1174" s="243" t="s">
        <v>4292</v>
      </c>
      <c r="C1174" s="186" t="s">
        <v>4293</v>
      </c>
      <c r="D1174" s="186" t="s">
        <v>4294</v>
      </c>
      <c r="E1174" s="244" t="s">
        <v>726</v>
      </c>
      <c r="F1174" s="188">
        <v>2</v>
      </c>
      <c r="G1174" s="186"/>
      <c r="H1174" s="189">
        <f t="shared" si="63"/>
        <v>0</v>
      </c>
      <c r="I1174" s="205" t="s">
        <v>1820</v>
      </c>
      <c r="J1174" s="205" t="s">
        <v>4290</v>
      </c>
      <c r="K1174" s="205" t="s">
        <v>95</v>
      </c>
      <c r="L1174" s="201"/>
      <c r="M1174" s="201"/>
      <c r="N1174" s="201"/>
      <c r="O1174" s="201"/>
      <c r="P1174" s="201"/>
      <c r="Q1174" s="201"/>
      <c r="R1174" s="201"/>
      <c r="S1174" s="201"/>
      <c r="T1174" s="201"/>
      <c r="U1174" s="201"/>
      <c r="V1174" s="201"/>
      <c r="W1174" s="201"/>
      <c r="X1174" s="201"/>
      <c r="Y1174" s="201"/>
      <c r="Z1174" s="201"/>
    </row>
    <row r="1175" s="132" customFormat="1" ht="27" customHeight="1" outlineLevel="3" spans="1:26">
      <c r="A1175" s="287" t="s">
        <v>4295</v>
      </c>
      <c r="B1175" s="243" t="s">
        <v>4296</v>
      </c>
      <c r="C1175" s="186" t="s">
        <v>4297</v>
      </c>
      <c r="D1175" s="186" t="s">
        <v>4298</v>
      </c>
      <c r="E1175" s="244" t="s">
        <v>726</v>
      </c>
      <c r="F1175" s="188">
        <v>2</v>
      </c>
      <c r="G1175" s="186"/>
      <c r="H1175" s="189">
        <f t="shared" si="63"/>
        <v>0</v>
      </c>
      <c r="I1175" s="205" t="s">
        <v>1820</v>
      </c>
      <c r="J1175" s="205" t="s">
        <v>4290</v>
      </c>
      <c r="K1175" s="205" t="s">
        <v>95</v>
      </c>
      <c r="L1175" s="201"/>
      <c r="M1175" s="201"/>
      <c r="N1175" s="201"/>
      <c r="O1175" s="201"/>
      <c r="P1175" s="201"/>
      <c r="Q1175" s="201"/>
      <c r="R1175" s="201"/>
      <c r="S1175" s="201"/>
      <c r="T1175" s="201"/>
      <c r="U1175" s="201"/>
      <c r="V1175" s="201"/>
      <c r="W1175" s="201"/>
      <c r="X1175" s="201"/>
      <c r="Y1175" s="201"/>
      <c r="Z1175" s="201"/>
    </row>
    <row r="1176" s="132" customFormat="1" ht="27" customHeight="1" outlineLevel="3" spans="1:26">
      <c r="A1176" s="287" t="s">
        <v>4299</v>
      </c>
      <c r="B1176" s="243" t="s">
        <v>4300</v>
      </c>
      <c r="C1176" s="186" t="s">
        <v>4301</v>
      </c>
      <c r="D1176" s="186" t="s">
        <v>4302</v>
      </c>
      <c r="E1176" s="244" t="s">
        <v>726</v>
      </c>
      <c r="F1176" s="188">
        <v>1</v>
      </c>
      <c r="G1176" s="186"/>
      <c r="H1176" s="189">
        <f t="shared" si="63"/>
        <v>0</v>
      </c>
      <c r="I1176" s="205" t="s">
        <v>1820</v>
      </c>
      <c r="J1176" s="205" t="s">
        <v>4290</v>
      </c>
      <c r="K1176" s="205" t="s">
        <v>95</v>
      </c>
      <c r="L1176" s="201"/>
      <c r="M1176" s="201"/>
      <c r="N1176" s="201"/>
      <c r="O1176" s="201"/>
      <c r="P1176" s="201"/>
      <c r="Q1176" s="201"/>
      <c r="R1176" s="201"/>
      <c r="S1176" s="201"/>
      <c r="T1176" s="201"/>
      <c r="U1176" s="201"/>
      <c r="V1176" s="201"/>
      <c r="W1176" s="201"/>
      <c r="X1176" s="201"/>
      <c r="Y1176" s="201"/>
      <c r="Z1176" s="201"/>
    </row>
    <row r="1177" s="132" customFormat="1" ht="27" customHeight="1" outlineLevel="3" spans="1:26">
      <c r="A1177" s="287" t="s">
        <v>4303</v>
      </c>
      <c r="B1177" s="243" t="s">
        <v>4304</v>
      </c>
      <c r="C1177" s="186" t="s">
        <v>4305</v>
      </c>
      <c r="D1177" s="186" t="s">
        <v>4306</v>
      </c>
      <c r="E1177" s="244" t="s">
        <v>726</v>
      </c>
      <c r="F1177" s="188">
        <v>1</v>
      </c>
      <c r="G1177" s="186"/>
      <c r="H1177" s="189">
        <f t="shared" si="63"/>
        <v>0</v>
      </c>
      <c r="I1177" s="205" t="s">
        <v>1820</v>
      </c>
      <c r="J1177" s="205" t="s">
        <v>4290</v>
      </c>
      <c r="K1177" s="205" t="s">
        <v>95</v>
      </c>
      <c r="L1177" s="201"/>
      <c r="M1177" s="201"/>
      <c r="N1177" s="201"/>
      <c r="O1177" s="201"/>
      <c r="P1177" s="201"/>
      <c r="Q1177" s="201"/>
      <c r="R1177" s="201"/>
      <c r="S1177" s="201"/>
      <c r="T1177" s="201"/>
      <c r="U1177" s="201"/>
      <c r="V1177" s="201"/>
      <c r="W1177" s="201"/>
      <c r="X1177" s="201"/>
      <c r="Y1177" s="201"/>
      <c r="Z1177" s="201"/>
    </row>
    <row r="1178" s="132" customFormat="1" ht="27" customHeight="1" outlineLevel="3" spans="1:26">
      <c r="A1178" s="287" t="s">
        <v>4307</v>
      </c>
      <c r="B1178" s="243" t="s">
        <v>4308</v>
      </c>
      <c r="C1178" s="186" t="s">
        <v>4309</v>
      </c>
      <c r="D1178" s="186" t="s">
        <v>4310</v>
      </c>
      <c r="E1178" s="244" t="s">
        <v>726</v>
      </c>
      <c r="F1178" s="188">
        <v>2</v>
      </c>
      <c r="G1178" s="186"/>
      <c r="H1178" s="189">
        <f t="shared" si="63"/>
        <v>0</v>
      </c>
      <c r="I1178" s="205" t="s">
        <v>1820</v>
      </c>
      <c r="J1178" s="205" t="s">
        <v>4290</v>
      </c>
      <c r="K1178" s="205" t="s">
        <v>95</v>
      </c>
      <c r="L1178" s="201"/>
      <c r="M1178" s="201"/>
      <c r="N1178" s="201"/>
      <c r="O1178" s="201"/>
      <c r="P1178" s="201"/>
      <c r="Q1178" s="201"/>
      <c r="R1178" s="201"/>
      <c r="S1178" s="201"/>
      <c r="T1178" s="201"/>
      <c r="U1178" s="201"/>
      <c r="V1178" s="201"/>
      <c r="W1178" s="201"/>
      <c r="X1178" s="201"/>
      <c r="Y1178" s="201"/>
      <c r="Z1178" s="201"/>
    </row>
    <row r="1179" s="132" customFormat="1" ht="27" customHeight="1" outlineLevel="3" spans="1:26">
      <c r="A1179" s="287" t="s">
        <v>4311</v>
      </c>
      <c r="B1179" s="243" t="s">
        <v>4312</v>
      </c>
      <c r="C1179" s="186" t="s">
        <v>4313</v>
      </c>
      <c r="D1179" s="186" t="s">
        <v>4314</v>
      </c>
      <c r="E1179" s="244" t="s">
        <v>726</v>
      </c>
      <c r="F1179" s="188">
        <v>1</v>
      </c>
      <c r="G1179" s="186"/>
      <c r="H1179" s="189">
        <f t="shared" si="63"/>
        <v>0</v>
      </c>
      <c r="I1179" s="205" t="s">
        <v>1820</v>
      </c>
      <c r="J1179" s="205" t="s">
        <v>4290</v>
      </c>
      <c r="K1179" s="205" t="s">
        <v>95</v>
      </c>
      <c r="L1179" s="201"/>
      <c r="M1179" s="201"/>
      <c r="N1179" s="201"/>
      <c r="O1179" s="201"/>
      <c r="P1179" s="201"/>
      <c r="Q1179" s="201"/>
      <c r="R1179" s="201"/>
      <c r="S1179" s="201"/>
      <c r="T1179" s="201"/>
      <c r="U1179" s="201"/>
      <c r="V1179" s="201"/>
      <c r="W1179" s="201"/>
      <c r="X1179" s="201"/>
      <c r="Y1179" s="201"/>
      <c r="Z1179" s="201"/>
    </row>
    <row r="1180" s="132" customFormat="1" ht="27" customHeight="1" outlineLevel="3" spans="1:26">
      <c r="A1180" s="287" t="s">
        <v>4315</v>
      </c>
      <c r="B1180" s="243" t="s">
        <v>4316</v>
      </c>
      <c r="C1180" s="186" t="s">
        <v>4317</v>
      </c>
      <c r="D1180" s="186" t="s">
        <v>4318</v>
      </c>
      <c r="E1180" s="244" t="s">
        <v>726</v>
      </c>
      <c r="F1180" s="188">
        <v>6</v>
      </c>
      <c r="G1180" s="186"/>
      <c r="H1180" s="189">
        <f t="shared" si="63"/>
        <v>0</v>
      </c>
      <c r="I1180" s="205" t="s">
        <v>1820</v>
      </c>
      <c r="J1180" s="205" t="s">
        <v>4290</v>
      </c>
      <c r="K1180" s="205" t="s">
        <v>95</v>
      </c>
      <c r="L1180" s="201"/>
      <c r="M1180" s="201"/>
      <c r="N1180" s="201"/>
      <c r="O1180" s="201"/>
      <c r="P1180" s="201"/>
      <c r="Q1180" s="201"/>
      <c r="R1180" s="201"/>
      <c r="S1180" s="201"/>
      <c r="T1180" s="201"/>
      <c r="U1180" s="201"/>
      <c r="V1180" s="201"/>
      <c r="W1180" s="201"/>
      <c r="X1180" s="201"/>
      <c r="Y1180" s="201"/>
      <c r="Z1180" s="201"/>
    </row>
    <row r="1181" s="132" customFormat="1" ht="27" customHeight="1" outlineLevel="3" spans="1:26">
      <c r="A1181" s="287" t="s">
        <v>4319</v>
      </c>
      <c r="B1181" s="243" t="s">
        <v>4320</v>
      </c>
      <c r="C1181" s="186" t="s">
        <v>4321</v>
      </c>
      <c r="D1181" s="186" t="s">
        <v>4322</v>
      </c>
      <c r="E1181" s="244" t="s">
        <v>726</v>
      </c>
      <c r="F1181" s="188">
        <v>6</v>
      </c>
      <c r="G1181" s="186"/>
      <c r="H1181" s="189">
        <f t="shared" si="63"/>
        <v>0</v>
      </c>
      <c r="I1181" s="205" t="s">
        <v>1820</v>
      </c>
      <c r="J1181" s="205" t="s">
        <v>4290</v>
      </c>
      <c r="K1181" s="205" t="s">
        <v>95</v>
      </c>
      <c r="L1181" s="201"/>
      <c r="M1181" s="201"/>
      <c r="N1181" s="201"/>
      <c r="O1181" s="201"/>
      <c r="P1181" s="201"/>
      <c r="Q1181" s="201"/>
      <c r="R1181" s="201"/>
      <c r="S1181" s="201"/>
      <c r="T1181" s="201"/>
      <c r="U1181" s="201"/>
      <c r="V1181" s="201"/>
      <c r="W1181" s="201"/>
      <c r="X1181" s="201"/>
      <c r="Y1181" s="201"/>
      <c r="Z1181" s="201"/>
    </row>
    <row r="1182" s="132" customFormat="1" ht="27" customHeight="1" outlineLevel="3" spans="1:26">
      <c r="A1182" s="287" t="s">
        <v>4323</v>
      </c>
      <c r="B1182" s="243" t="s">
        <v>4324</v>
      </c>
      <c r="C1182" s="186" t="s">
        <v>4325</v>
      </c>
      <c r="D1182" s="186" t="s">
        <v>4326</v>
      </c>
      <c r="E1182" s="244" t="s">
        <v>726</v>
      </c>
      <c r="F1182" s="188">
        <v>3</v>
      </c>
      <c r="G1182" s="186"/>
      <c r="H1182" s="189">
        <f t="shared" si="63"/>
        <v>0</v>
      </c>
      <c r="I1182" s="205" t="s">
        <v>1820</v>
      </c>
      <c r="J1182" s="205" t="s">
        <v>4290</v>
      </c>
      <c r="K1182" s="205" t="s">
        <v>95</v>
      </c>
      <c r="L1182" s="201"/>
      <c r="M1182" s="201"/>
      <c r="N1182" s="201"/>
      <c r="O1182" s="201"/>
      <c r="P1182" s="201"/>
      <c r="Q1182" s="201"/>
      <c r="R1182" s="201"/>
      <c r="S1182" s="201"/>
      <c r="T1182" s="201"/>
      <c r="U1182" s="201"/>
      <c r="V1182" s="201"/>
      <c r="W1182" s="201"/>
      <c r="X1182" s="201"/>
      <c r="Y1182" s="201"/>
      <c r="Z1182" s="201"/>
    </row>
    <row r="1183" s="132" customFormat="1" ht="27" customHeight="1" outlineLevel="3" spans="1:26">
      <c r="A1183" s="287" t="s">
        <v>4327</v>
      </c>
      <c r="B1183" s="243" t="s">
        <v>4328</v>
      </c>
      <c r="C1183" s="186" t="s">
        <v>4329</v>
      </c>
      <c r="D1183" s="186" t="s">
        <v>4330</v>
      </c>
      <c r="E1183" s="244" t="s">
        <v>726</v>
      </c>
      <c r="F1183" s="188">
        <v>4</v>
      </c>
      <c r="G1183" s="186"/>
      <c r="H1183" s="189">
        <f t="shared" si="63"/>
        <v>0</v>
      </c>
      <c r="I1183" s="205" t="s">
        <v>1820</v>
      </c>
      <c r="J1183" s="205" t="s">
        <v>4290</v>
      </c>
      <c r="K1183" s="205" t="s">
        <v>95</v>
      </c>
      <c r="L1183" s="201"/>
      <c r="M1183" s="201"/>
      <c r="N1183" s="201"/>
      <c r="O1183" s="201"/>
      <c r="P1183" s="201"/>
      <c r="Q1183" s="201"/>
      <c r="R1183" s="201"/>
      <c r="S1183" s="201"/>
      <c r="T1183" s="201"/>
      <c r="U1183" s="201"/>
      <c r="V1183" s="201"/>
      <c r="W1183" s="201"/>
      <c r="X1183" s="201"/>
      <c r="Y1183" s="201"/>
      <c r="Z1183" s="201"/>
    </row>
    <row r="1184" s="132" customFormat="1" ht="27" customHeight="1" outlineLevel="3" spans="1:26">
      <c r="A1184" s="287" t="s">
        <v>4331</v>
      </c>
      <c r="B1184" s="243" t="s">
        <v>4332</v>
      </c>
      <c r="C1184" s="186" t="s">
        <v>4333</v>
      </c>
      <c r="D1184" s="186" t="s">
        <v>4334</v>
      </c>
      <c r="E1184" s="244" t="s">
        <v>726</v>
      </c>
      <c r="F1184" s="188">
        <v>3</v>
      </c>
      <c r="G1184" s="186"/>
      <c r="H1184" s="189">
        <f t="shared" si="63"/>
        <v>0</v>
      </c>
      <c r="I1184" s="205" t="s">
        <v>1820</v>
      </c>
      <c r="J1184" s="205" t="s">
        <v>4335</v>
      </c>
      <c r="K1184" s="205" t="s">
        <v>95</v>
      </c>
      <c r="L1184" s="201"/>
      <c r="M1184" s="201"/>
      <c r="N1184" s="201"/>
      <c r="O1184" s="201"/>
      <c r="P1184" s="201"/>
      <c r="Q1184" s="201"/>
      <c r="R1184" s="201"/>
      <c r="S1184" s="201"/>
      <c r="T1184" s="201"/>
      <c r="U1184" s="201"/>
      <c r="V1184" s="201"/>
      <c r="W1184" s="201"/>
      <c r="X1184" s="201"/>
      <c r="Y1184" s="201"/>
      <c r="Z1184" s="201"/>
    </row>
    <row r="1185" s="132" customFormat="1" ht="27" customHeight="1" outlineLevel="3" spans="1:26">
      <c r="A1185" s="287" t="s">
        <v>4336</v>
      </c>
      <c r="B1185" s="243" t="s">
        <v>4337</v>
      </c>
      <c r="C1185" s="186" t="s">
        <v>4338</v>
      </c>
      <c r="D1185" s="186" t="s">
        <v>4339</v>
      </c>
      <c r="E1185" s="244" t="s">
        <v>726</v>
      </c>
      <c r="F1185" s="188">
        <v>1</v>
      </c>
      <c r="G1185" s="186"/>
      <c r="H1185" s="189">
        <f t="shared" si="63"/>
        <v>0</v>
      </c>
      <c r="I1185" s="205" t="s">
        <v>1820</v>
      </c>
      <c r="J1185" s="205" t="s">
        <v>4335</v>
      </c>
      <c r="K1185" s="205" t="s">
        <v>95</v>
      </c>
      <c r="L1185" s="201"/>
      <c r="M1185" s="201"/>
      <c r="N1185" s="201"/>
      <c r="O1185" s="201"/>
      <c r="P1185" s="201"/>
      <c r="Q1185" s="201"/>
      <c r="R1185" s="201"/>
      <c r="S1185" s="201"/>
      <c r="T1185" s="201"/>
      <c r="U1185" s="201"/>
      <c r="V1185" s="201"/>
      <c r="W1185" s="201"/>
      <c r="X1185" s="201"/>
      <c r="Y1185" s="201"/>
      <c r="Z1185" s="201"/>
    </row>
    <row r="1186" s="132" customFormat="1" ht="27" customHeight="1" outlineLevel="3" spans="1:26">
      <c r="A1186" s="287" t="s">
        <v>4340</v>
      </c>
      <c r="B1186" s="243" t="s">
        <v>4341</v>
      </c>
      <c r="C1186" s="186" t="s">
        <v>4342</v>
      </c>
      <c r="D1186" s="186" t="s">
        <v>4343</v>
      </c>
      <c r="E1186" s="244" t="s">
        <v>726</v>
      </c>
      <c r="F1186" s="188">
        <v>2</v>
      </c>
      <c r="G1186" s="186"/>
      <c r="H1186" s="189">
        <f t="shared" si="63"/>
        <v>0</v>
      </c>
      <c r="I1186" s="205" t="s">
        <v>1820</v>
      </c>
      <c r="J1186" s="205" t="s">
        <v>4335</v>
      </c>
      <c r="K1186" s="205" t="s">
        <v>95</v>
      </c>
      <c r="L1186" s="201"/>
      <c r="M1186" s="201"/>
      <c r="N1186" s="201"/>
      <c r="O1186" s="201"/>
      <c r="P1186" s="201"/>
      <c r="Q1186" s="201"/>
      <c r="R1186" s="201"/>
      <c r="S1186" s="201"/>
      <c r="T1186" s="201"/>
      <c r="U1186" s="201"/>
      <c r="V1186" s="201"/>
      <c r="W1186" s="201"/>
      <c r="X1186" s="201"/>
      <c r="Y1186" s="201"/>
      <c r="Z1186" s="201"/>
    </row>
    <row r="1187" s="132" customFormat="1" ht="27" customHeight="1" outlineLevel="3" spans="1:26">
      <c r="A1187" s="287" t="s">
        <v>4344</v>
      </c>
      <c r="B1187" s="243" t="s">
        <v>4345</v>
      </c>
      <c r="C1187" s="186" t="s">
        <v>4346</v>
      </c>
      <c r="D1187" s="186" t="s">
        <v>4347</v>
      </c>
      <c r="E1187" s="244" t="s">
        <v>726</v>
      </c>
      <c r="F1187" s="188">
        <v>2</v>
      </c>
      <c r="G1187" s="186"/>
      <c r="H1187" s="189">
        <f t="shared" si="63"/>
        <v>0</v>
      </c>
      <c r="I1187" s="205" t="s">
        <v>1820</v>
      </c>
      <c r="J1187" s="205" t="s">
        <v>4290</v>
      </c>
      <c r="K1187" s="205" t="s">
        <v>95</v>
      </c>
      <c r="L1187" s="201"/>
      <c r="M1187" s="201"/>
      <c r="N1187" s="201"/>
      <c r="O1187" s="201"/>
      <c r="P1187" s="201"/>
      <c r="Q1187" s="201"/>
      <c r="R1187" s="201"/>
      <c r="S1187" s="201"/>
      <c r="T1187" s="201"/>
      <c r="U1187" s="201"/>
      <c r="V1187" s="201"/>
      <c r="W1187" s="201"/>
      <c r="X1187" s="201"/>
      <c r="Y1187" s="201"/>
      <c r="Z1187" s="201"/>
    </row>
    <row r="1188" s="132" customFormat="1" ht="27" customHeight="1" outlineLevel="3" spans="1:26">
      <c r="A1188" s="287" t="s">
        <v>4348</v>
      </c>
      <c r="B1188" s="243" t="s">
        <v>4349</v>
      </c>
      <c r="C1188" s="186" t="s">
        <v>4350</v>
      </c>
      <c r="D1188" s="186" t="s">
        <v>4351</v>
      </c>
      <c r="E1188" s="244" t="s">
        <v>726</v>
      </c>
      <c r="F1188" s="188">
        <v>1</v>
      </c>
      <c r="G1188" s="186"/>
      <c r="H1188" s="189">
        <f t="shared" si="63"/>
        <v>0</v>
      </c>
      <c r="I1188" s="205" t="s">
        <v>1820</v>
      </c>
      <c r="J1188" s="205" t="s">
        <v>4290</v>
      </c>
      <c r="K1188" s="205" t="s">
        <v>95</v>
      </c>
      <c r="L1188" s="201"/>
      <c r="M1188" s="201"/>
      <c r="N1188" s="201"/>
      <c r="O1188" s="201"/>
      <c r="P1188" s="201"/>
      <c r="Q1188" s="201"/>
      <c r="R1188" s="201"/>
      <c r="S1188" s="201"/>
      <c r="T1188" s="201"/>
      <c r="U1188" s="201"/>
      <c r="V1188" s="201"/>
      <c r="W1188" s="201"/>
      <c r="X1188" s="201"/>
      <c r="Y1188" s="201"/>
      <c r="Z1188" s="201"/>
    </row>
    <row r="1189" s="132" customFormat="1" ht="27" customHeight="1" outlineLevel="3" spans="1:26">
      <c r="A1189" s="287" t="s">
        <v>4352</v>
      </c>
      <c r="B1189" s="243" t="s">
        <v>4353</v>
      </c>
      <c r="C1189" s="186" t="s">
        <v>4354</v>
      </c>
      <c r="D1189" s="186" t="s">
        <v>4355</v>
      </c>
      <c r="E1189" s="244" t="s">
        <v>726</v>
      </c>
      <c r="F1189" s="188">
        <v>1</v>
      </c>
      <c r="G1189" s="186"/>
      <c r="H1189" s="189">
        <f t="shared" si="63"/>
        <v>0</v>
      </c>
      <c r="I1189" s="205" t="s">
        <v>1820</v>
      </c>
      <c r="J1189" s="205" t="s">
        <v>4290</v>
      </c>
      <c r="K1189" s="205" t="s">
        <v>95</v>
      </c>
      <c r="L1189" s="201"/>
      <c r="M1189" s="201"/>
      <c r="N1189" s="201"/>
      <c r="O1189" s="201"/>
      <c r="P1189" s="201"/>
      <c r="Q1189" s="201"/>
      <c r="R1189" s="201"/>
      <c r="S1189" s="201"/>
      <c r="T1189" s="201"/>
      <c r="U1189" s="201"/>
      <c r="V1189" s="201"/>
      <c r="W1189" s="201"/>
      <c r="X1189" s="201"/>
      <c r="Y1189" s="201"/>
      <c r="Z1189" s="201"/>
    </row>
    <row r="1190" s="132" customFormat="1" ht="27" customHeight="1" outlineLevel="2" spans="1:26">
      <c r="A1190" s="287" t="s">
        <v>4356</v>
      </c>
      <c r="B1190" s="253"/>
      <c r="C1190" s="231" t="s">
        <v>2916</v>
      </c>
      <c r="D1190" s="181"/>
      <c r="E1190" s="181"/>
      <c r="F1190" s="182"/>
      <c r="G1190" s="183"/>
      <c r="H1190" s="288">
        <f>SUM(H1191:H1201)</f>
        <v>0</v>
      </c>
      <c r="I1190" s="205"/>
      <c r="J1190" s="205"/>
      <c r="K1190" s="205"/>
      <c r="L1190" s="201"/>
      <c r="M1190" s="201"/>
      <c r="N1190" s="201"/>
      <c r="O1190" s="201"/>
      <c r="P1190" s="201"/>
      <c r="Q1190" s="201"/>
      <c r="R1190" s="201"/>
      <c r="S1190" s="201"/>
      <c r="T1190" s="201"/>
      <c r="U1190" s="201"/>
      <c r="V1190" s="201"/>
      <c r="W1190" s="201"/>
      <c r="X1190" s="201"/>
      <c r="Y1190" s="201"/>
      <c r="Z1190" s="201"/>
    </row>
    <row r="1191" s="132" customFormat="1" ht="27" customHeight="1" outlineLevel="3" spans="1:26">
      <c r="A1191" s="287" t="s">
        <v>4357</v>
      </c>
      <c r="B1191" s="243" t="s">
        <v>4358</v>
      </c>
      <c r="C1191" s="186" t="s">
        <v>2919</v>
      </c>
      <c r="D1191" s="186" t="s">
        <v>4359</v>
      </c>
      <c r="E1191" s="244" t="s">
        <v>103</v>
      </c>
      <c r="F1191" s="188">
        <v>10.5</v>
      </c>
      <c r="G1191" s="186"/>
      <c r="H1191" s="189">
        <f t="shared" ref="H1191:H1201" si="64">ROUND(F1191*G1191,0)</f>
        <v>0</v>
      </c>
      <c r="I1191" s="205" t="s">
        <v>4360</v>
      </c>
      <c r="J1191" s="205" t="s">
        <v>4361</v>
      </c>
      <c r="K1191" s="205" t="s">
        <v>95</v>
      </c>
      <c r="L1191" s="201"/>
      <c r="M1191" s="201"/>
      <c r="N1191" s="201"/>
      <c r="O1191" s="201"/>
      <c r="P1191" s="201"/>
      <c r="Q1191" s="201"/>
      <c r="R1191" s="201"/>
      <c r="S1191" s="201"/>
      <c r="T1191" s="201"/>
      <c r="U1191" s="201"/>
      <c r="V1191" s="201"/>
      <c r="W1191" s="201"/>
      <c r="X1191" s="201"/>
      <c r="Y1191" s="201"/>
      <c r="Z1191" s="201"/>
    </row>
    <row r="1192" s="132" customFormat="1" ht="27" customHeight="1" outlineLevel="3" spans="1:26">
      <c r="A1192" s="287" t="s">
        <v>4362</v>
      </c>
      <c r="B1192" s="243" t="s">
        <v>4363</v>
      </c>
      <c r="C1192" s="186" t="s">
        <v>2919</v>
      </c>
      <c r="D1192" s="186" t="s">
        <v>4364</v>
      </c>
      <c r="E1192" s="244" t="s">
        <v>103</v>
      </c>
      <c r="F1192" s="188">
        <v>238.96</v>
      </c>
      <c r="G1192" s="186"/>
      <c r="H1192" s="189">
        <f t="shared" si="64"/>
        <v>0</v>
      </c>
      <c r="I1192" s="205" t="s">
        <v>4360</v>
      </c>
      <c r="J1192" s="205" t="s">
        <v>4361</v>
      </c>
      <c r="K1192" s="205" t="s">
        <v>95</v>
      </c>
      <c r="L1192" s="201"/>
      <c r="M1192" s="201"/>
      <c r="N1192" s="201"/>
      <c r="O1192" s="201"/>
      <c r="P1192" s="201"/>
      <c r="Q1192" s="201"/>
      <c r="R1192" s="201"/>
      <c r="S1192" s="201"/>
      <c r="T1192" s="201"/>
      <c r="U1192" s="201"/>
      <c r="V1192" s="201"/>
      <c r="W1192" s="201"/>
      <c r="X1192" s="201"/>
      <c r="Y1192" s="201"/>
      <c r="Z1192" s="201"/>
    </row>
    <row r="1193" s="132" customFormat="1" ht="27" customHeight="1" outlineLevel="3" spans="1:26">
      <c r="A1193" s="287" t="s">
        <v>4365</v>
      </c>
      <c r="B1193" s="243" t="s">
        <v>4366</v>
      </c>
      <c r="C1193" s="186" t="s">
        <v>2919</v>
      </c>
      <c r="D1193" s="186" t="s">
        <v>4367</v>
      </c>
      <c r="E1193" s="244" t="s">
        <v>103</v>
      </c>
      <c r="F1193" s="188">
        <v>101.64</v>
      </c>
      <c r="G1193" s="186"/>
      <c r="H1193" s="189">
        <f t="shared" si="64"/>
        <v>0</v>
      </c>
      <c r="I1193" s="205" t="s">
        <v>4360</v>
      </c>
      <c r="J1193" s="205" t="s">
        <v>4361</v>
      </c>
      <c r="K1193" s="205" t="s">
        <v>95</v>
      </c>
      <c r="L1193" s="201"/>
      <c r="M1193" s="201"/>
      <c r="N1193" s="201"/>
      <c r="O1193" s="201"/>
      <c r="P1193" s="201"/>
      <c r="Q1193" s="201"/>
      <c r="R1193" s="201"/>
      <c r="S1193" s="201"/>
      <c r="T1193" s="201"/>
      <c r="U1193" s="201"/>
      <c r="V1193" s="201"/>
      <c r="W1193" s="201"/>
      <c r="X1193" s="201"/>
      <c r="Y1193" s="201"/>
      <c r="Z1193" s="201"/>
    </row>
    <row r="1194" s="132" customFormat="1" ht="27" customHeight="1" outlineLevel="3" spans="1:26">
      <c r="A1194" s="287" t="s">
        <v>4368</v>
      </c>
      <c r="B1194" s="243" t="s">
        <v>4369</v>
      </c>
      <c r="C1194" s="186" t="s">
        <v>2919</v>
      </c>
      <c r="D1194" s="186" t="s">
        <v>4370</v>
      </c>
      <c r="E1194" s="244" t="s">
        <v>103</v>
      </c>
      <c r="F1194" s="188">
        <v>1254.58</v>
      </c>
      <c r="G1194" s="186"/>
      <c r="H1194" s="189">
        <f t="shared" si="64"/>
        <v>0</v>
      </c>
      <c r="I1194" s="205" t="s">
        <v>4360</v>
      </c>
      <c r="J1194" s="205" t="s">
        <v>4361</v>
      </c>
      <c r="K1194" s="205" t="s">
        <v>95</v>
      </c>
      <c r="L1194" s="201"/>
      <c r="M1194" s="201"/>
      <c r="N1194" s="201"/>
      <c r="O1194" s="201"/>
      <c r="P1194" s="201"/>
      <c r="Q1194" s="201"/>
      <c r="R1194" s="201"/>
      <c r="S1194" s="201"/>
      <c r="T1194" s="201"/>
      <c r="U1194" s="201"/>
      <c r="V1194" s="201"/>
      <c r="W1194" s="201"/>
      <c r="X1194" s="201"/>
      <c r="Y1194" s="201"/>
      <c r="Z1194" s="201"/>
    </row>
    <row r="1195" s="132" customFormat="1" ht="27" customHeight="1" outlineLevel="3" spans="1:26">
      <c r="A1195" s="287" t="s">
        <v>4371</v>
      </c>
      <c r="B1195" s="243" t="s">
        <v>4372</v>
      </c>
      <c r="C1195" s="186" t="s">
        <v>2919</v>
      </c>
      <c r="D1195" s="186" t="s">
        <v>4373</v>
      </c>
      <c r="E1195" s="244" t="s">
        <v>103</v>
      </c>
      <c r="F1195" s="188">
        <v>624.75</v>
      </c>
      <c r="G1195" s="186"/>
      <c r="H1195" s="189">
        <f t="shared" si="64"/>
        <v>0</v>
      </c>
      <c r="I1195" s="205" t="s">
        <v>4360</v>
      </c>
      <c r="J1195" s="205" t="s">
        <v>4361</v>
      </c>
      <c r="K1195" s="205" t="s">
        <v>95</v>
      </c>
      <c r="L1195" s="201"/>
      <c r="M1195" s="201"/>
      <c r="N1195" s="201"/>
      <c r="O1195" s="201"/>
      <c r="P1195" s="201"/>
      <c r="Q1195" s="201"/>
      <c r="R1195" s="201"/>
      <c r="S1195" s="201"/>
      <c r="T1195" s="201"/>
      <c r="U1195" s="201"/>
      <c r="V1195" s="201"/>
      <c r="W1195" s="201"/>
      <c r="X1195" s="201"/>
      <c r="Y1195" s="201"/>
      <c r="Z1195" s="201"/>
    </row>
    <row r="1196" s="132" customFormat="1" ht="27" customHeight="1" outlineLevel="3" spans="1:26">
      <c r="A1196" s="287" t="s">
        <v>4374</v>
      </c>
      <c r="B1196" s="243" t="s">
        <v>4375</v>
      </c>
      <c r="C1196" s="186" t="s">
        <v>2919</v>
      </c>
      <c r="D1196" s="186" t="s">
        <v>4376</v>
      </c>
      <c r="E1196" s="244" t="s">
        <v>103</v>
      </c>
      <c r="F1196" s="188">
        <v>1191.61</v>
      </c>
      <c r="G1196" s="186"/>
      <c r="H1196" s="189">
        <f t="shared" si="64"/>
        <v>0</v>
      </c>
      <c r="I1196" s="205" t="s">
        <v>4360</v>
      </c>
      <c r="J1196" s="205" t="s">
        <v>4361</v>
      </c>
      <c r="K1196" s="205" t="s">
        <v>95</v>
      </c>
      <c r="L1196" s="201"/>
      <c r="M1196" s="201"/>
      <c r="N1196" s="201"/>
      <c r="O1196" s="201"/>
      <c r="P1196" s="201"/>
      <c r="Q1196" s="201"/>
      <c r="R1196" s="201"/>
      <c r="S1196" s="201"/>
      <c r="T1196" s="201"/>
      <c r="U1196" s="201"/>
      <c r="V1196" s="201"/>
      <c r="W1196" s="201"/>
      <c r="X1196" s="201"/>
      <c r="Y1196" s="201"/>
      <c r="Z1196" s="201"/>
    </row>
    <row r="1197" s="132" customFormat="1" ht="27" customHeight="1" outlineLevel="3" spans="1:26">
      <c r="A1197" s="287" t="s">
        <v>4377</v>
      </c>
      <c r="B1197" s="243" t="s">
        <v>4378</v>
      </c>
      <c r="C1197" s="186" t="s">
        <v>2919</v>
      </c>
      <c r="D1197" s="186" t="s">
        <v>4379</v>
      </c>
      <c r="E1197" s="244" t="s">
        <v>103</v>
      </c>
      <c r="F1197" s="188">
        <v>291.38</v>
      </c>
      <c r="G1197" s="186"/>
      <c r="H1197" s="189">
        <f t="shared" si="64"/>
        <v>0</v>
      </c>
      <c r="I1197" s="205" t="s">
        <v>4360</v>
      </c>
      <c r="J1197" s="205" t="s">
        <v>4361</v>
      </c>
      <c r="K1197" s="205" t="s">
        <v>95</v>
      </c>
      <c r="L1197" s="201"/>
      <c r="M1197" s="201"/>
      <c r="N1197" s="201"/>
      <c r="O1197" s="201"/>
      <c r="P1197" s="201"/>
      <c r="Q1197" s="201"/>
      <c r="R1197" s="201"/>
      <c r="S1197" s="201"/>
      <c r="T1197" s="201"/>
      <c r="U1197" s="201"/>
      <c r="V1197" s="201"/>
      <c r="W1197" s="201"/>
      <c r="X1197" s="201"/>
      <c r="Y1197" s="201"/>
      <c r="Z1197" s="201"/>
    </row>
    <row r="1198" s="132" customFormat="1" ht="27" customHeight="1" outlineLevel="3" spans="1:26">
      <c r="A1198" s="287" t="s">
        <v>4380</v>
      </c>
      <c r="B1198" s="243" t="s">
        <v>4381</v>
      </c>
      <c r="C1198" s="186" t="s">
        <v>2941</v>
      </c>
      <c r="D1198" s="186" t="s">
        <v>4382</v>
      </c>
      <c r="E1198" s="244" t="s">
        <v>103</v>
      </c>
      <c r="F1198" s="188">
        <v>247.39</v>
      </c>
      <c r="G1198" s="186"/>
      <c r="H1198" s="189">
        <f t="shared" si="64"/>
        <v>0</v>
      </c>
      <c r="I1198" s="205" t="s">
        <v>4383</v>
      </c>
      <c r="J1198" s="205" t="s">
        <v>4384</v>
      </c>
      <c r="K1198" s="205" t="s">
        <v>95</v>
      </c>
      <c r="L1198" s="201"/>
      <c r="M1198" s="201"/>
      <c r="N1198" s="201"/>
      <c r="O1198" s="201"/>
      <c r="P1198" s="201"/>
      <c r="Q1198" s="201"/>
      <c r="R1198" s="201"/>
      <c r="S1198" s="201"/>
      <c r="T1198" s="201"/>
      <c r="U1198" s="201"/>
      <c r="V1198" s="201"/>
      <c r="W1198" s="201"/>
      <c r="X1198" s="201"/>
      <c r="Y1198" s="201"/>
      <c r="Z1198" s="201"/>
    </row>
    <row r="1199" s="132" customFormat="1" ht="27" customHeight="1" outlineLevel="3" spans="1:26">
      <c r="A1199" s="287" t="s">
        <v>4385</v>
      </c>
      <c r="B1199" s="243" t="s">
        <v>4386</v>
      </c>
      <c r="C1199" s="186" t="s">
        <v>2941</v>
      </c>
      <c r="D1199" s="186" t="s">
        <v>4387</v>
      </c>
      <c r="E1199" s="244" t="s">
        <v>103</v>
      </c>
      <c r="F1199" s="188">
        <v>983.05</v>
      </c>
      <c r="G1199" s="186"/>
      <c r="H1199" s="189">
        <f t="shared" si="64"/>
        <v>0</v>
      </c>
      <c r="I1199" s="205" t="s">
        <v>4383</v>
      </c>
      <c r="J1199" s="205" t="s">
        <v>4384</v>
      </c>
      <c r="K1199" s="205" t="s">
        <v>95</v>
      </c>
      <c r="L1199" s="201"/>
      <c r="M1199" s="201"/>
      <c r="N1199" s="201"/>
      <c r="O1199" s="201"/>
      <c r="P1199" s="201"/>
      <c r="Q1199" s="201"/>
      <c r="R1199" s="201"/>
      <c r="S1199" s="201"/>
      <c r="T1199" s="201"/>
      <c r="U1199" s="201"/>
      <c r="V1199" s="201"/>
      <c r="W1199" s="201"/>
      <c r="X1199" s="201"/>
      <c r="Y1199" s="201"/>
      <c r="Z1199" s="201"/>
    </row>
    <row r="1200" s="132" customFormat="1" ht="27" customHeight="1" outlineLevel="3" spans="1:26">
      <c r="A1200" s="287" t="s">
        <v>4388</v>
      </c>
      <c r="B1200" s="243" t="s">
        <v>4389</v>
      </c>
      <c r="C1200" s="186" t="s">
        <v>2941</v>
      </c>
      <c r="D1200" s="186" t="s">
        <v>4390</v>
      </c>
      <c r="E1200" s="244" t="s">
        <v>103</v>
      </c>
      <c r="F1200" s="188">
        <v>3265.17</v>
      </c>
      <c r="G1200" s="186"/>
      <c r="H1200" s="189">
        <f t="shared" si="64"/>
        <v>0</v>
      </c>
      <c r="I1200" s="205" t="s">
        <v>4383</v>
      </c>
      <c r="J1200" s="205" t="s">
        <v>4384</v>
      </c>
      <c r="K1200" s="205" t="s">
        <v>95</v>
      </c>
      <c r="L1200" s="201"/>
      <c r="M1200" s="201"/>
      <c r="N1200" s="201"/>
      <c r="O1200" s="201"/>
      <c r="P1200" s="201"/>
      <c r="Q1200" s="201"/>
      <c r="R1200" s="201"/>
      <c r="S1200" s="201"/>
      <c r="T1200" s="201"/>
      <c r="U1200" s="201"/>
      <c r="V1200" s="201"/>
      <c r="W1200" s="201"/>
      <c r="X1200" s="201"/>
      <c r="Y1200" s="201"/>
      <c r="Z1200" s="201"/>
    </row>
    <row r="1201" s="132" customFormat="1" ht="27" customHeight="1" outlineLevel="3" spans="1:26">
      <c r="A1201" s="287" t="s">
        <v>4391</v>
      </c>
      <c r="B1201" s="243" t="s">
        <v>4392</v>
      </c>
      <c r="C1201" s="186" t="s">
        <v>2947</v>
      </c>
      <c r="D1201" s="186" t="s">
        <v>4393</v>
      </c>
      <c r="E1201" s="244" t="s">
        <v>103</v>
      </c>
      <c r="F1201" s="188">
        <v>73.38</v>
      </c>
      <c r="G1201" s="186"/>
      <c r="H1201" s="189">
        <f t="shared" si="64"/>
        <v>0</v>
      </c>
      <c r="I1201" s="205" t="s">
        <v>4383</v>
      </c>
      <c r="J1201" s="205" t="s">
        <v>4394</v>
      </c>
      <c r="K1201" s="205" t="s">
        <v>95</v>
      </c>
      <c r="L1201" s="201"/>
      <c r="M1201" s="201"/>
      <c r="N1201" s="201"/>
      <c r="O1201" s="201"/>
      <c r="P1201" s="201"/>
      <c r="Q1201" s="201"/>
      <c r="R1201" s="201"/>
      <c r="S1201" s="201"/>
      <c r="T1201" s="201"/>
      <c r="U1201" s="201"/>
      <c r="V1201" s="201"/>
      <c r="W1201" s="201"/>
      <c r="X1201" s="201"/>
      <c r="Y1201" s="201"/>
      <c r="Z1201" s="201"/>
    </row>
    <row r="1202" s="132" customFormat="1" ht="27" customHeight="1" outlineLevel="2" spans="1:26">
      <c r="A1202" s="287" t="s">
        <v>4395</v>
      </c>
      <c r="B1202" s="253"/>
      <c r="C1202" s="231" t="s">
        <v>2950</v>
      </c>
      <c r="D1202" s="181"/>
      <c r="E1202" s="181"/>
      <c r="F1202" s="182"/>
      <c r="G1202" s="183"/>
      <c r="H1202" s="288">
        <f>SUM(H1203:H1233)</f>
        <v>0</v>
      </c>
      <c r="I1202" s="204"/>
      <c r="J1202" s="204"/>
      <c r="K1202" s="205"/>
      <c r="L1202" s="201"/>
      <c r="M1202" s="201"/>
      <c r="N1202" s="201"/>
      <c r="O1202" s="201"/>
      <c r="P1202" s="201"/>
      <c r="Q1202" s="201"/>
      <c r="R1202" s="201"/>
      <c r="S1202" s="201"/>
      <c r="T1202" s="201"/>
      <c r="U1202" s="201"/>
      <c r="V1202" s="201"/>
      <c r="W1202" s="201"/>
      <c r="X1202" s="201"/>
      <c r="Y1202" s="201"/>
      <c r="Z1202" s="201"/>
    </row>
    <row r="1203" s="132" customFormat="1" ht="27" customHeight="1" outlineLevel="3" spans="1:26">
      <c r="A1203" s="287" t="s">
        <v>4396</v>
      </c>
      <c r="B1203" s="243" t="s">
        <v>4397</v>
      </c>
      <c r="C1203" s="186" t="s">
        <v>4398</v>
      </c>
      <c r="D1203" s="186" t="s">
        <v>4399</v>
      </c>
      <c r="E1203" s="244" t="s">
        <v>502</v>
      </c>
      <c r="F1203" s="188">
        <v>28</v>
      </c>
      <c r="G1203" s="186"/>
      <c r="H1203" s="189">
        <f t="shared" ref="H1203:H1233" si="65">ROUND(F1203*G1203,0)</f>
        <v>0</v>
      </c>
      <c r="I1203" s="205" t="s">
        <v>2051</v>
      </c>
      <c r="J1203" s="205" t="s">
        <v>4400</v>
      </c>
      <c r="K1203" s="205" t="s">
        <v>95</v>
      </c>
      <c r="L1203" s="201"/>
      <c r="M1203" s="201"/>
      <c r="N1203" s="201"/>
      <c r="O1203" s="201"/>
      <c r="P1203" s="201"/>
      <c r="Q1203" s="201"/>
      <c r="R1203" s="201"/>
      <c r="S1203" s="201"/>
      <c r="T1203" s="201"/>
      <c r="U1203" s="201"/>
      <c r="V1203" s="201"/>
      <c r="W1203" s="201"/>
      <c r="X1203" s="201"/>
      <c r="Y1203" s="201"/>
      <c r="Z1203" s="201"/>
    </row>
    <row r="1204" s="132" customFormat="1" ht="27" customHeight="1" outlineLevel="3" spans="1:26">
      <c r="A1204" s="287" t="s">
        <v>4401</v>
      </c>
      <c r="B1204" s="243" t="s">
        <v>4402</v>
      </c>
      <c r="C1204" s="186" t="s">
        <v>4398</v>
      </c>
      <c r="D1204" s="186" t="s">
        <v>4403</v>
      </c>
      <c r="E1204" s="244" t="s">
        <v>502</v>
      </c>
      <c r="F1204" s="188">
        <v>4</v>
      </c>
      <c r="G1204" s="186"/>
      <c r="H1204" s="189">
        <f t="shared" si="65"/>
        <v>0</v>
      </c>
      <c r="I1204" s="205" t="s">
        <v>2051</v>
      </c>
      <c r="J1204" s="205" t="s">
        <v>4400</v>
      </c>
      <c r="K1204" s="205" t="s">
        <v>95</v>
      </c>
      <c r="L1204" s="201"/>
      <c r="M1204" s="201"/>
      <c r="N1204" s="201"/>
      <c r="O1204" s="201"/>
      <c r="P1204" s="201"/>
      <c r="Q1204" s="201"/>
      <c r="R1204" s="201"/>
      <c r="S1204" s="201"/>
      <c r="T1204" s="201"/>
      <c r="U1204" s="201"/>
      <c r="V1204" s="201"/>
      <c r="W1204" s="201"/>
      <c r="X1204" s="201"/>
      <c r="Y1204" s="201"/>
      <c r="Z1204" s="201"/>
    </row>
    <row r="1205" s="132" customFormat="1" ht="27" customHeight="1" outlineLevel="3" spans="1:26">
      <c r="A1205" s="287" t="s">
        <v>4404</v>
      </c>
      <c r="B1205" s="243" t="s">
        <v>4405</v>
      </c>
      <c r="C1205" s="186" t="s">
        <v>4398</v>
      </c>
      <c r="D1205" s="186" t="s">
        <v>4406</v>
      </c>
      <c r="E1205" s="244" t="s">
        <v>502</v>
      </c>
      <c r="F1205" s="188">
        <v>8</v>
      </c>
      <c r="G1205" s="186"/>
      <c r="H1205" s="189">
        <f t="shared" si="65"/>
        <v>0</v>
      </c>
      <c r="I1205" s="205" t="s">
        <v>2051</v>
      </c>
      <c r="J1205" s="205" t="s">
        <v>4400</v>
      </c>
      <c r="K1205" s="205" t="s">
        <v>95</v>
      </c>
      <c r="L1205" s="201"/>
      <c r="M1205" s="201"/>
      <c r="N1205" s="201"/>
      <c r="O1205" s="201"/>
      <c r="P1205" s="201"/>
      <c r="Q1205" s="201"/>
      <c r="R1205" s="201"/>
      <c r="S1205" s="201"/>
      <c r="T1205" s="201"/>
      <c r="U1205" s="201"/>
      <c r="V1205" s="201"/>
      <c r="W1205" s="201"/>
      <c r="X1205" s="201"/>
      <c r="Y1205" s="201"/>
      <c r="Z1205" s="201"/>
    </row>
    <row r="1206" s="132" customFormat="1" ht="27" customHeight="1" outlineLevel="3" spans="1:26">
      <c r="A1206" s="287" t="s">
        <v>4407</v>
      </c>
      <c r="B1206" s="243" t="s">
        <v>4408</v>
      </c>
      <c r="C1206" s="186" t="s">
        <v>4398</v>
      </c>
      <c r="D1206" s="186" t="s">
        <v>4409</v>
      </c>
      <c r="E1206" s="244" t="s">
        <v>502</v>
      </c>
      <c r="F1206" s="188">
        <v>1</v>
      </c>
      <c r="G1206" s="186"/>
      <c r="H1206" s="189">
        <f t="shared" si="65"/>
        <v>0</v>
      </c>
      <c r="I1206" s="205" t="s">
        <v>2051</v>
      </c>
      <c r="J1206" s="205" t="s">
        <v>4400</v>
      </c>
      <c r="K1206" s="205" t="s">
        <v>95</v>
      </c>
      <c r="L1206" s="201"/>
      <c r="M1206" s="201"/>
      <c r="N1206" s="201"/>
      <c r="O1206" s="201"/>
      <c r="P1206" s="201"/>
      <c r="Q1206" s="201"/>
      <c r="R1206" s="201"/>
      <c r="S1206" s="201"/>
      <c r="T1206" s="201"/>
      <c r="U1206" s="201"/>
      <c r="V1206" s="201"/>
      <c r="W1206" s="201"/>
      <c r="X1206" s="201"/>
      <c r="Y1206" s="201"/>
      <c r="Z1206" s="201"/>
    </row>
    <row r="1207" s="132" customFormat="1" ht="27" customHeight="1" outlineLevel="3" spans="1:26">
      <c r="A1207" s="287" t="s">
        <v>4410</v>
      </c>
      <c r="B1207" s="243" t="s">
        <v>4411</v>
      </c>
      <c r="C1207" s="186" t="s">
        <v>4398</v>
      </c>
      <c r="D1207" s="186" t="s">
        <v>4412</v>
      </c>
      <c r="E1207" s="244" t="s">
        <v>502</v>
      </c>
      <c r="F1207" s="188">
        <v>2</v>
      </c>
      <c r="G1207" s="186"/>
      <c r="H1207" s="189">
        <f t="shared" si="65"/>
        <v>0</v>
      </c>
      <c r="I1207" s="205" t="s">
        <v>2051</v>
      </c>
      <c r="J1207" s="205" t="s">
        <v>4400</v>
      </c>
      <c r="K1207" s="205" t="s">
        <v>95</v>
      </c>
      <c r="L1207" s="201"/>
      <c r="M1207" s="201"/>
      <c r="N1207" s="201"/>
      <c r="O1207" s="201"/>
      <c r="P1207" s="201"/>
      <c r="Q1207" s="201"/>
      <c r="R1207" s="201"/>
      <c r="S1207" s="201"/>
      <c r="T1207" s="201"/>
      <c r="U1207" s="201"/>
      <c r="V1207" s="201"/>
      <c r="W1207" s="201"/>
      <c r="X1207" s="201"/>
      <c r="Y1207" s="201"/>
      <c r="Z1207" s="201"/>
    </row>
    <row r="1208" s="132" customFormat="1" ht="27" customHeight="1" outlineLevel="3" spans="1:26">
      <c r="A1208" s="287" t="s">
        <v>4413</v>
      </c>
      <c r="B1208" s="243" t="s">
        <v>4414</v>
      </c>
      <c r="C1208" s="186" t="s">
        <v>4398</v>
      </c>
      <c r="D1208" s="186" t="s">
        <v>4415</v>
      </c>
      <c r="E1208" s="244" t="s">
        <v>502</v>
      </c>
      <c r="F1208" s="188">
        <v>2</v>
      </c>
      <c r="G1208" s="186"/>
      <c r="H1208" s="189">
        <f t="shared" si="65"/>
        <v>0</v>
      </c>
      <c r="I1208" s="205" t="s">
        <v>2051</v>
      </c>
      <c r="J1208" s="205" t="s">
        <v>4400</v>
      </c>
      <c r="K1208" s="205" t="s">
        <v>95</v>
      </c>
      <c r="L1208" s="201"/>
      <c r="M1208" s="201"/>
      <c r="N1208" s="201"/>
      <c r="O1208" s="201"/>
      <c r="P1208" s="201"/>
      <c r="Q1208" s="201"/>
      <c r="R1208" s="201"/>
      <c r="S1208" s="201"/>
      <c r="T1208" s="201"/>
      <c r="U1208" s="201"/>
      <c r="V1208" s="201"/>
      <c r="W1208" s="201"/>
      <c r="X1208" s="201"/>
      <c r="Y1208" s="201"/>
      <c r="Z1208" s="201"/>
    </row>
    <row r="1209" s="132" customFormat="1" ht="27" customHeight="1" outlineLevel="3" spans="1:26">
      <c r="A1209" s="287" t="s">
        <v>4416</v>
      </c>
      <c r="B1209" s="243" t="s">
        <v>4417</v>
      </c>
      <c r="C1209" s="186" t="s">
        <v>4418</v>
      </c>
      <c r="D1209" s="186" t="s">
        <v>4419</v>
      </c>
      <c r="E1209" s="244" t="s">
        <v>502</v>
      </c>
      <c r="F1209" s="188">
        <v>4</v>
      </c>
      <c r="G1209" s="186"/>
      <c r="H1209" s="189">
        <f t="shared" si="65"/>
        <v>0</v>
      </c>
      <c r="I1209" s="205" t="s">
        <v>2051</v>
      </c>
      <c r="J1209" s="205" t="s">
        <v>4400</v>
      </c>
      <c r="K1209" s="205" t="s">
        <v>95</v>
      </c>
      <c r="L1209" s="201"/>
      <c r="M1209" s="201"/>
      <c r="N1209" s="201"/>
      <c r="O1209" s="201"/>
      <c r="P1209" s="201"/>
      <c r="Q1209" s="201"/>
      <c r="R1209" s="201"/>
      <c r="S1209" s="201"/>
      <c r="T1209" s="201"/>
      <c r="U1209" s="201"/>
      <c r="V1209" s="201"/>
      <c r="W1209" s="201"/>
      <c r="X1209" s="201"/>
      <c r="Y1209" s="201"/>
      <c r="Z1209" s="201"/>
    </row>
    <row r="1210" s="132" customFormat="1" ht="27" customHeight="1" outlineLevel="3" spans="1:26">
      <c r="A1210" s="287" t="s">
        <v>4420</v>
      </c>
      <c r="B1210" s="243" t="s">
        <v>4421</v>
      </c>
      <c r="C1210" s="186" t="s">
        <v>4422</v>
      </c>
      <c r="D1210" s="186" t="s">
        <v>4423</v>
      </c>
      <c r="E1210" s="244" t="s">
        <v>502</v>
      </c>
      <c r="F1210" s="188">
        <v>1</v>
      </c>
      <c r="G1210" s="186"/>
      <c r="H1210" s="189">
        <f t="shared" si="65"/>
        <v>0</v>
      </c>
      <c r="I1210" s="205" t="s">
        <v>2051</v>
      </c>
      <c r="J1210" s="205" t="s">
        <v>4400</v>
      </c>
      <c r="K1210" s="205" t="s">
        <v>95</v>
      </c>
      <c r="L1210" s="201"/>
      <c r="M1210" s="201"/>
      <c r="N1210" s="201"/>
      <c r="O1210" s="201"/>
      <c r="P1210" s="201"/>
      <c r="Q1210" s="201"/>
      <c r="R1210" s="201"/>
      <c r="S1210" s="201"/>
      <c r="T1210" s="201"/>
      <c r="U1210" s="201"/>
      <c r="V1210" s="201"/>
      <c r="W1210" s="201"/>
      <c r="X1210" s="201"/>
      <c r="Y1210" s="201"/>
      <c r="Z1210" s="201"/>
    </row>
    <row r="1211" s="132" customFormat="1" ht="27" customHeight="1" outlineLevel="3" spans="1:26">
      <c r="A1211" s="287" t="s">
        <v>4424</v>
      </c>
      <c r="B1211" s="243" t="s">
        <v>4425</v>
      </c>
      <c r="C1211" s="186" t="s">
        <v>4422</v>
      </c>
      <c r="D1211" s="186" t="s">
        <v>4426</v>
      </c>
      <c r="E1211" s="244" t="s">
        <v>502</v>
      </c>
      <c r="F1211" s="188">
        <v>2</v>
      </c>
      <c r="G1211" s="186"/>
      <c r="H1211" s="189">
        <f t="shared" si="65"/>
        <v>0</v>
      </c>
      <c r="I1211" s="205" t="s">
        <v>2051</v>
      </c>
      <c r="J1211" s="205" t="s">
        <v>4400</v>
      </c>
      <c r="K1211" s="205" t="s">
        <v>95</v>
      </c>
      <c r="L1211" s="201"/>
      <c r="M1211" s="201"/>
      <c r="N1211" s="201"/>
      <c r="O1211" s="201"/>
      <c r="P1211" s="201"/>
      <c r="Q1211" s="201"/>
      <c r="R1211" s="201"/>
      <c r="S1211" s="201"/>
      <c r="T1211" s="201"/>
      <c r="U1211" s="201"/>
      <c r="V1211" s="201"/>
      <c r="W1211" s="201"/>
      <c r="X1211" s="201"/>
      <c r="Y1211" s="201"/>
      <c r="Z1211" s="201"/>
    </row>
    <row r="1212" s="132" customFormat="1" ht="27" customHeight="1" outlineLevel="3" spans="1:26">
      <c r="A1212" s="287" t="s">
        <v>4427</v>
      </c>
      <c r="B1212" s="243" t="s">
        <v>4428</v>
      </c>
      <c r="C1212" s="186" t="s">
        <v>4422</v>
      </c>
      <c r="D1212" s="186" t="s">
        <v>4429</v>
      </c>
      <c r="E1212" s="244" t="s">
        <v>502</v>
      </c>
      <c r="F1212" s="188">
        <v>6</v>
      </c>
      <c r="G1212" s="186"/>
      <c r="H1212" s="189">
        <f t="shared" si="65"/>
        <v>0</v>
      </c>
      <c r="I1212" s="205" t="s">
        <v>2051</v>
      </c>
      <c r="J1212" s="205" t="s">
        <v>4400</v>
      </c>
      <c r="K1212" s="205" t="s">
        <v>95</v>
      </c>
      <c r="L1212" s="201"/>
      <c r="M1212" s="201"/>
      <c r="N1212" s="201"/>
      <c r="O1212" s="201"/>
      <c r="P1212" s="201"/>
      <c r="Q1212" s="201"/>
      <c r="R1212" s="201"/>
      <c r="S1212" s="201"/>
      <c r="T1212" s="201"/>
      <c r="U1212" s="201"/>
      <c r="V1212" s="201"/>
      <c r="W1212" s="201"/>
      <c r="X1212" s="201"/>
      <c r="Y1212" s="201"/>
      <c r="Z1212" s="201"/>
    </row>
    <row r="1213" s="132" customFormat="1" ht="27" customHeight="1" outlineLevel="3" spans="1:26">
      <c r="A1213" s="287" t="s">
        <v>4430</v>
      </c>
      <c r="B1213" s="243" t="s">
        <v>4431</v>
      </c>
      <c r="C1213" s="186" t="s">
        <v>4422</v>
      </c>
      <c r="D1213" s="186" t="s">
        <v>4432</v>
      </c>
      <c r="E1213" s="244" t="s">
        <v>502</v>
      </c>
      <c r="F1213" s="188">
        <v>2</v>
      </c>
      <c r="G1213" s="186"/>
      <c r="H1213" s="189">
        <f t="shared" si="65"/>
        <v>0</v>
      </c>
      <c r="I1213" s="205" t="s">
        <v>2051</v>
      </c>
      <c r="J1213" s="205" t="s">
        <v>4400</v>
      </c>
      <c r="K1213" s="205" t="s">
        <v>95</v>
      </c>
      <c r="L1213" s="201"/>
      <c r="M1213" s="201"/>
      <c r="N1213" s="201"/>
      <c r="O1213" s="201"/>
      <c r="P1213" s="201"/>
      <c r="Q1213" s="201"/>
      <c r="R1213" s="201"/>
      <c r="S1213" s="201"/>
      <c r="T1213" s="201"/>
      <c r="U1213" s="201"/>
      <c r="V1213" s="201"/>
      <c r="W1213" s="201"/>
      <c r="X1213" s="201"/>
      <c r="Y1213" s="201"/>
      <c r="Z1213" s="201"/>
    </row>
    <row r="1214" s="132" customFormat="1" ht="27" customHeight="1" outlineLevel="3" spans="1:26">
      <c r="A1214" s="287" t="s">
        <v>4433</v>
      </c>
      <c r="B1214" s="243" t="s">
        <v>4434</v>
      </c>
      <c r="C1214" s="186" t="s">
        <v>4422</v>
      </c>
      <c r="D1214" s="186" t="s">
        <v>4435</v>
      </c>
      <c r="E1214" s="244" t="s">
        <v>502</v>
      </c>
      <c r="F1214" s="188">
        <v>1</v>
      </c>
      <c r="G1214" s="186"/>
      <c r="H1214" s="189">
        <f t="shared" si="65"/>
        <v>0</v>
      </c>
      <c r="I1214" s="205" t="s">
        <v>2051</v>
      </c>
      <c r="J1214" s="205" t="s">
        <v>4400</v>
      </c>
      <c r="K1214" s="205" t="s">
        <v>95</v>
      </c>
      <c r="L1214" s="201"/>
      <c r="M1214" s="201"/>
      <c r="N1214" s="201"/>
      <c r="O1214" s="201"/>
      <c r="P1214" s="201"/>
      <c r="Q1214" s="201"/>
      <c r="R1214" s="201"/>
      <c r="S1214" s="201"/>
      <c r="T1214" s="201"/>
      <c r="U1214" s="201"/>
      <c r="V1214" s="201"/>
      <c r="W1214" s="201"/>
      <c r="X1214" s="201"/>
      <c r="Y1214" s="201"/>
      <c r="Z1214" s="201"/>
    </row>
    <row r="1215" s="132" customFormat="1" ht="27" customHeight="1" outlineLevel="3" spans="1:26">
      <c r="A1215" s="287" t="s">
        <v>4436</v>
      </c>
      <c r="B1215" s="243" t="s">
        <v>4437</v>
      </c>
      <c r="C1215" s="186" t="s">
        <v>4422</v>
      </c>
      <c r="D1215" s="186" t="s">
        <v>4438</v>
      </c>
      <c r="E1215" s="244" t="s">
        <v>502</v>
      </c>
      <c r="F1215" s="188">
        <v>6</v>
      </c>
      <c r="G1215" s="186"/>
      <c r="H1215" s="189">
        <f t="shared" si="65"/>
        <v>0</v>
      </c>
      <c r="I1215" s="205" t="s">
        <v>2051</v>
      </c>
      <c r="J1215" s="205" t="s">
        <v>4400</v>
      </c>
      <c r="K1215" s="205" t="s">
        <v>95</v>
      </c>
      <c r="L1215" s="201"/>
      <c r="M1215" s="201"/>
      <c r="N1215" s="201"/>
      <c r="O1215" s="201"/>
      <c r="P1215" s="201"/>
      <c r="Q1215" s="201"/>
      <c r="R1215" s="201"/>
      <c r="S1215" s="201"/>
      <c r="T1215" s="201"/>
      <c r="U1215" s="201"/>
      <c r="V1215" s="201"/>
      <c r="W1215" s="201"/>
      <c r="X1215" s="201"/>
      <c r="Y1215" s="201"/>
      <c r="Z1215" s="201"/>
    </row>
    <row r="1216" s="132" customFormat="1" ht="27" customHeight="1" outlineLevel="3" spans="1:26">
      <c r="A1216" s="287" t="s">
        <v>4439</v>
      </c>
      <c r="B1216" s="243" t="s">
        <v>4440</v>
      </c>
      <c r="C1216" s="186" t="s">
        <v>4422</v>
      </c>
      <c r="D1216" s="186" t="s">
        <v>4441</v>
      </c>
      <c r="E1216" s="244" t="s">
        <v>502</v>
      </c>
      <c r="F1216" s="188">
        <v>1</v>
      </c>
      <c r="G1216" s="186"/>
      <c r="H1216" s="189">
        <f t="shared" si="65"/>
        <v>0</v>
      </c>
      <c r="I1216" s="205" t="s">
        <v>2051</v>
      </c>
      <c r="J1216" s="205" t="s">
        <v>4400</v>
      </c>
      <c r="K1216" s="205" t="s">
        <v>95</v>
      </c>
      <c r="L1216" s="201"/>
      <c r="M1216" s="201"/>
      <c r="N1216" s="201"/>
      <c r="O1216" s="201"/>
      <c r="P1216" s="201"/>
      <c r="Q1216" s="201"/>
      <c r="R1216" s="201"/>
      <c r="S1216" s="201"/>
      <c r="T1216" s="201"/>
      <c r="U1216" s="201"/>
      <c r="V1216" s="201"/>
      <c r="W1216" s="201"/>
      <c r="X1216" s="201"/>
      <c r="Y1216" s="201"/>
      <c r="Z1216" s="201"/>
    </row>
    <row r="1217" s="132" customFormat="1" ht="27" customHeight="1" outlineLevel="3" spans="1:26">
      <c r="A1217" s="287" t="s">
        <v>4442</v>
      </c>
      <c r="B1217" s="243" t="s">
        <v>4443</v>
      </c>
      <c r="C1217" s="186" t="s">
        <v>4444</v>
      </c>
      <c r="D1217" s="186" t="s">
        <v>4445</v>
      </c>
      <c r="E1217" s="244" t="s">
        <v>502</v>
      </c>
      <c r="F1217" s="188">
        <v>3</v>
      </c>
      <c r="G1217" s="186"/>
      <c r="H1217" s="189">
        <f t="shared" si="65"/>
        <v>0</v>
      </c>
      <c r="I1217" s="205" t="s">
        <v>2051</v>
      </c>
      <c r="J1217" s="205" t="s">
        <v>4400</v>
      </c>
      <c r="K1217" s="205" t="s">
        <v>95</v>
      </c>
      <c r="L1217" s="201"/>
      <c r="M1217" s="201"/>
      <c r="N1217" s="201"/>
      <c r="O1217" s="201"/>
      <c r="P1217" s="201"/>
      <c r="Q1217" s="201"/>
      <c r="R1217" s="201"/>
      <c r="S1217" s="201"/>
      <c r="T1217" s="201"/>
      <c r="U1217" s="201"/>
      <c r="V1217" s="201"/>
      <c r="W1217" s="201"/>
      <c r="X1217" s="201"/>
      <c r="Y1217" s="201"/>
      <c r="Z1217" s="201"/>
    </row>
    <row r="1218" s="132" customFormat="1" ht="27" customHeight="1" outlineLevel="3" spans="1:26">
      <c r="A1218" s="287" t="s">
        <v>4446</v>
      </c>
      <c r="B1218" s="243" t="s">
        <v>4447</v>
      </c>
      <c r="C1218" s="186" t="s">
        <v>4444</v>
      </c>
      <c r="D1218" s="186" t="s">
        <v>4448</v>
      </c>
      <c r="E1218" s="244" t="s">
        <v>502</v>
      </c>
      <c r="F1218" s="188">
        <v>12</v>
      </c>
      <c r="G1218" s="186"/>
      <c r="H1218" s="189">
        <f t="shared" si="65"/>
        <v>0</v>
      </c>
      <c r="I1218" s="205" t="s">
        <v>2051</v>
      </c>
      <c r="J1218" s="205" t="s">
        <v>4400</v>
      </c>
      <c r="K1218" s="205" t="s">
        <v>95</v>
      </c>
      <c r="L1218" s="201"/>
      <c r="M1218" s="201"/>
      <c r="N1218" s="201"/>
      <c r="O1218" s="201"/>
      <c r="P1218" s="201"/>
      <c r="Q1218" s="201"/>
      <c r="R1218" s="201"/>
      <c r="S1218" s="201"/>
      <c r="T1218" s="201"/>
      <c r="U1218" s="201"/>
      <c r="V1218" s="201"/>
      <c r="W1218" s="201"/>
      <c r="X1218" s="201"/>
      <c r="Y1218" s="201"/>
      <c r="Z1218" s="201"/>
    </row>
    <row r="1219" s="132" customFormat="1" ht="27" customHeight="1" outlineLevel="3" spans="1:26">
      <c r="A1219" s="287" t="s">
        <v>4449</v>
      </c>
      <c r="B1219" s="243" t="s">
        <v>4450</v>
      </c>
      <c r="C1219" s="186" t="s">
        <v>4444</v>
      </c>
      <c r="D1219" s="186" t="s">
        <v>4451</v>
      </c>
      <c r="E1219" s="244" t="s">
        <v>502</v>
      </c>
      <c r="F1219" s="188">
        <v>1</v>
      </c>
      <c r="G1219" s="186"/>
      <c r="H1219" s="189">
        <f t="shared" si="65"/>
        <v>0</v>
      </c>
      <c r="I1219" s="205" t="s">
        <v>2051</v>
      </c>
      <c r="J1219" s="205" t="s">
        <v>4400</v>
      </c>
      <c r="K1219" s="205" t="s">
        <v>95</v>
      </c>
      <c r="L1219" s="201"/>
      <c r="M1219" s="201"/>
      <c r="N1219" s="201"/>
      <c r="O1219" s="201"/>
      <c r="P1219" s="201"/>
      <c r="Q1219" s="201"/>
      <c r="R1219" s="201"/>
      <c r="S1219" s="201"/>
      <c r="T1219" s="201"/>
      <c r="U1219" s="201"/>
      <c r="V1219" s="201"/>
      <c r="W1219" s="201"/>
      <c r="X1219" s="201"/>
      <c r="Y1219" s="201"/>
      <c r="Z1219" s="201"/>
    </row>
    <row r="1220" s="132" customFormat="1" ht="27" customHeight="1" outlineLevel="3" spans="1:26">
      <c r="A1220" s="287" t="s">
        <v>4452</v>
      </c>
      <c r="B1220" s="243" t="s">
        <v>4453</v>
      </c>
      <c r="C1220" s="186" t="s">
        <v>4444</v>
      </c>
      <c r="D1220" s="186" t="s">
        <v>4454</v>
      </c>
      <c r="E1220" s="244" t="s">
        <v>502</v>
      </c>
      <c r="F1220" s="188">
        <v>2</v>
      </c>
      <c r="G1220" s="186"/>
      <c r="H1220" s="189">
        <f t="shared" si="65"/>
        <v>0</v>
      </c>
      <c r="I1220" s="205" t="s">
        <v>2051</v>
      </c>
      <c r="J1220" s="205" t="s">
        <v>4400</v>
      </c>
      <c r="K1220" s="205" t="s">
        <v>95</v>
      </c>
      <c r="L1220" s="201"/>
      <c r="M1220" s="201"/>
      <c r="N1220" s="201"/>
      <c r="O1220" s="201"/>
      <c r="P1220" s="201"/>
      <c r="Q1220" s="201"/>
      <c r="R1220" s="201"/>
      <c r="S1220" s="201"/>
      <c r="T1220" s="201"/>
      <c r="U1220" s="201"/>
      <c r="V1220" s="201"/>
      <c r="W1220" s="201"/>
      <c r="X1220" s="201"/>
      <c r="Y1220" s="201"/>
      <c r="Z1220" s="201"/>
    </row>
    <row r="1221" s="132" customFormat="1" ht="27" customHeight="1" outlineLevel="3" spans="1:26">
      <c r="A1221" s="287" t="s">
        <v>4455</v>
      </c>
      <c r="B1221" s="243" t="s">
        <v>4456</v>
      </c>
      <c r="C1221" s="186" t="s">
        <v>4444</v>
      </c>
      <c r="D1221" s="186" t="s">
        <v>4457</v>
      </c>
      <c r="E1221" s="244" t="s">
        <v>502</v>
      </c>
      <c r="F1221" s="188">
        <v>5</v>
      </c>
      <c r="G1221" s="186"/>
      <c r="H1221" s="189">
        <f t="shared" si="65"/>
        <v>0</v>
      </c>
      <c r="I1221" s="205" t="s">
        <v>2051</v>
      </c>
      <c r="J1221" s="205" t="s">
        <v>4400</v>
      </c>
      <c r="K1221" s="205" t="s">
        <v>95</v>
      </c>
      <c r="L1221" s="201"/>
      <c r="M1221" s="201"/>
      <c r="N1221" s="201"/>
      <c r="O1221" s="201"/>
      <c r="P1221" s="201"/>
      <c r="Q1221" s="201"/>
      <c r="R1221" s="201"/>
      <c r="S1221" s="201"/>
      <c r="T1221" s="201"/>
      <c r="U1221" s="201"/>
      <c r="V1221" s="201"/>
      <c r="W1221" s="201"/>
      <c r="X1221" s="201"/>
      <c r="Y1221" s="201"/>
      <c r="Z1221" s="201"/>
    </row>
    <row r="1222" s="132" customFormat="1" ht="27" customHeight="1" outlineLevel="3" spans="1:26">
      <c r="A1222" s="287" t="s">
        <v>4458</v>
      </c>
      <c r="B1222" s="243" t="s">
        <v>4459</v>
      </c>
      <c r="C1222" s="186" t="s">
        <v>4444</v>
      </c>
      <c r="D1222" s="186" t="s">
        <v>4460</v>
      </c>
      <c r="E1222" s="244" t="s">
        <v>502</v>
      </c>
      <c r="F1222" s="188">
        <v>1</v>
      </c>
      <c r="G1222" s="186"/>
      <c r="H1222" s="189">
        <f t="shared" si="65"/>
        <v>0</v>
      </c>
      <c r="I1222" s="205" t="s">
        <v>2051</v>
      </c>
      <c r="J1222" s="205" t="s">
        <v>4400</v>
      </c>
      <c r="K1222" s="205" t="s">
        <v>95</v>
      </c>
      <c r="L1222" s="201"/>
      <c r="M1222" s="201"/>
      <c r="N1222" s="201"/>
      <c r="O1222" s="201"/>
      <c r="P1222" s="201"/>
      <c r="Q1222" s="201"/>
      <c r="R1222" s="201"/>
      <c r="S1222" s="201"/>
      <c r="T1222" s="201"/>
      <c r="U1222" s="201"/>
      <c r="V1222" s="201"/>
      <c r="W1222" s="201"/>
      <c r="X1222" s="201"/>
      <c r="Y1222" s="201"/>
      <c r="Z1222" s="201"/>
    </row>
    <row r="1223" s="132" customFormat="1" ht="27" customHeight="1" outlineLevel="3" spans="1:26">
      <c r="A1223" s="287" t="s">
        <v>4461</v>
      </c>
      <c r="B1223" s="243" t="s">
        <v>4462</v>
      </c>
      <c r="C1223" s="186" t="s">
        <v>4444</v>
      </c>
      <c r="D1223" s="186" t="s">
        <v>4463</v>
      </c>
      <c r="E1223" s="244" t="s">
        <v>502</v>
      </c>
      <c r="F1223" s="188">
        <v>2</v>
      </c>
      <c r="G1223" s="186"/>
      <c r="H1223" s="189">
        <f t="shared" si="65"/>
        <v>0</v>
      </c>
      <c r="I1223" s="205" t="s">
        <v>2051</v>
      </c>
      <c r="J1223" s="205" t="s">
        <v>4400</v>
      </c>
      <c r="K1223" s="205" t="s">
        <v>95</v>
      </c>
      <c r="L1223" s="201"/>
      <c r="M1223" s="201"/>
      <c r="N1223" s="201"/>
      <c r="O1223" s="201"/>
      <c r="P1223" s="201"/>
      <c r="Q1223" s="201"/>
      <c r="R1223" s="201"/>
      <c r="S1223" s="201"/>
      <c r="T1223" s="201"/>
      <c r="U1223" s="201"/>
      <c r="V1223" s="201"/>
      <c r="W1223" s="201"/>
      <c r="X1223" s="201"/>
      <c r="Y1223" s="201"/>
      <c r="Z1223" s="201"/>
    </row>
    <row r="1224" s="132" customFormat="1" ht="27" customHeight="1" outlineLevel="3" spans="1:26">
      <c r="A1224" s="287" t="s">
        <v>4464</v>
      </c>
      <c r="B1224" s="243" t="s">
        <v>4465</v>
      </c>
      <c r="C1224" s="186" t="s">
        <v>4444</v>
      </c>
      <c r="D1224" s="186" t="s">
        <v>4466</v>
      </c>
      <c r="E1224" s="244" t="s">
        <v>502</v>
      </c>
      <c r="F1224" s="188">
        <v>1</v>
      </c>
      <c r="G1224" s="186"/>
      <c r="H1224" s="189">
        <f t="shared" si="65"/>
        <v>0</v>
      </c>
      <c r="I1224" s="205" t="s">
        <v>2051</v>
      </c>
      <c r="J1224" s="205" t="s">
        <v>4400</v>
      </c>
      <c r="K1224" s="205" t="s">
        <v>95</v>
      </c>
      <c r="L1224" s="201"/>
      <c r="M1224" s="201"/>
      <c r="N1224" s="201"/>
      <c r="O1224" s="201"/>
      <c r="P1224" s="201"/>
      <c r="Q1224" s="201"/>
      <c r="R1224" s="201"/>
      <c r="S1224" s="201"/>
      <c r="T1224" s="201"/>
      <c r="U1224" s="201"/>
      <c r="V1224" s="201"/>
      <c r="W1224" s="201"/>
      <c r="X1224" s="201"/>
      <c r="Y1224" s="201"/>
      <c r="Z1224" s="201"/>
    </row>
    <row r="1225" s="132" customFormat="1" ht="27" customHeight="1" outlineLevel="3" spans="1:26">
      <c r="A1225" s="287" t="s">
        <v>4467</v>
      </c>
      <c r="B1225" s="243" t="s">
        <v>4468</v>
      </c>
      <c r="C1225" s="186" t="s">
        <v>4444</v>
      </c>
      <c r="D1225" s="186" t="s">
        <v>4469</v>
      </c>
      <c r="E1225" s="244" t="s">
        <v>502</v>
      </c>
      <c r="F1225" s="188">
        <v>1</v>
      </c>
      <c r="G1225" s="186"/>
      <c r="H1225" s="189">
        <f t="shared" si="65"/>
        <v>0</v>
      </c>
      <c r="I1225" s="205" t="s">
        <v>2051</v>
      </c>
      <c r="J1225" s="205" t="s">
        <v>4400</v>
      </c>
      <c r="K1225" s="205" t="s">
        <v>95</v>
      </c>
      <c r="L1225" s="201"/>
      <c r="M1225" s="201"/>
      <c r="N1225" s="201"/>
      <c r="O1225" s="201"/>
      <c r="P1225" s="201"/>
      <c r="Q1225" s="201"/>
      <c r="R1225" s="201"/>
      <c r="S1225" s="201"/>
      <c r="T1225" s="201"/>
      <c r="U1225" s="201"/>
      <c r="V1225" s="201"/>
      <c r="W1225" s="201"/>
      <c r="X1225" s="201"/>
      <c r="Y1225" s="201"/>
      <c r="Z1225" s="201"/>
    </row>
    <row r="1226" s="132" customFormat="1" ht="27" customHeight="1" outlineLevel="3" spans="1:26">
      <c r="A1226" s="287" t="s">
        <v>4470</v>
      </c>
      <c r="B1226" s="243" t="s">
        <v>4471</v>
      </c>
      <c r="C1226" s="186" t="s">
        <v>4444</v>
      </c>
      <c r="D1226" s="186" t="s">
        <v>4472</v>
      </c>
      <c r="E1226" s="244" t="s">
        <v>502</v>
      </c>
      <c r="F1226" s="188">
        <v>1</v>
      </c>
      <c r="G1226" s="186"/>
      <c r="H1226" s="189">
        <f t="shared" si="65"/>
        <v>0</v>
      </c>
      <c r="I1226" s="205" t="s">
        <v>2051</v>
      </c>
      <c r="J1226" s="205" t="s">
        <v>4400</v>
      </c>
      <c r="K1226" s="205" t="s">
        <v>95</v>
      </c>
      <c r="L1226" s="201"/>
      <c r="M1226" s="201"/>
      <c r="N1226" s="201"/>
      <c r="O1226" s="201"/>
      <c r="P1226" s="201"/>
      <c r="Q1226" s="201"/>
      <c r="R1226" s="201"/>
      <c r="S1226" s="201"/>
      <c r="T1226" s="201"/>
      <c r="U1226" s="201"/>
      <c r="V1226" s="201"/>
      <c r="W1226" s="201"/>
      <c r="X1226" s="201"/>
      <c r="Y1226" s="201"/>
      <c r="Z1226" s="201"/>
    </row>
    <row r="1227" s="132" customFormat="1" ht="27" customHeight="1" outlineLevel="3" spans="1:26">
      <c r="A1227" s="287" t="s">
        <v>4473</v>
      </c>
      <c r="B1227" s="243" t="s">
        <v>4474</v>
      </c>
      <c r="C1227" s="186" t="s">
        <v>4444</v>
      </c>
      <c r="D1227" s="186" t="s">
        <v>4475</v>
      </c>
      <c r="E1227" s="244" t="s">
        <v>502</v>
      </c>
      <c r="F1227" s="188">
        <v>1</v>
      </c>
      <c r="G1227" s="186"/>
      <c r="H1227" s="189">
        <f t="shared" si="65"/>
        <v>0</v>
      </c>
      <c r="I1227" s="205" t="s">
        <v>2051</v>
      </c>
      <c r="J1227" s="205" t="s">
        <v>4400</v>
      </c>
      <c r="K1227" s="205" t="s">
        <v>95</v>
      </c>
      <c r="L1227" s="201"/>
      <c r="M1227" s="201"/>
      <c r="N1227" s="201"/>
      <c r="O1227" s="201"/>
      <c r="P1227" s="201"/>
      <c r="Q1227" s="201"/>
      <c r="R1227" s="201"/>
      <c r="S1227" s="201"/>
      <c r="T1227" s="201"/>
      <c r="U1227" s="201"/>
      <c r="V1227" s="201"/>
      <c r="W1227" s="201"/>
      <c r="X1227" s="201"/>
      <c r="Y1227" s="201"/>
      <c r="Z1227" s="201"/>
    </row>
    <row r="1228" s="132" customFormat="1" ht="27" customHeight="1" outlineLevel="3" spans="1:26">
      <c r="A1228" s="287" t="s">
        <v>4476</v>
      </c>
      <c r="B1228" s="243" t="s">
        <v>4477</v>
      </c>
      <c r="C1228" s="186" t="s">
        <v>4478</v>
      </c>
      <c r="D1228" s="186" t="s">
        <v>4479</v>
      </c>
      <c r="E1228" s="244" t="s">
        <v>502</v>
      </c>
      <c r="F1228" s="188">
        <v>18</v>
      </c>
      <c r="G1228" s="186"/>
      <c r="H1228" s="189">
        <f t="shared" si="65"/>
        <v>0</v>
      </c>
      <c r="I1228" s="205" t="s">
        <v>2051</v>
      </c>
      <c r="J1228" s="205" t="s">
        <v>4400</v>
      </c>
      <c r="K1228" s="205" t="s">
        <v>95</v>
      </c>
      <c r="L1228" s="201"/>
      <c r="M1228" s="201"/>
      <c r="N1228" s="201"/>
      <c r="O1228" s="201"/>
      <c r="P1228" s="201"/>
      <c r="Q1228" s="201"/>
      <c r="R1228" s="201"/>
      <c r="S1228" s="201"/>
      <c r="T1228" s="201"/>
      <c r="U1228" s="201"/>
      <c r="V1228" s="201"/>
      <c r="W1228" s="201"/>
      <c r="X1228" s="201"/>
      <c r="Y1228" s="201"/>
      <c r="Z1228" s="201"/>
    </row>
    <row r="1229" s="132" customFormat="1" ht="27" customHeight="1" outlineLevel="3" spans="1:26">
      <c r="A1229" s="287" t="s">
        <v>4480</v>
      </c>
      <c r="B1229" s="243" t="s">
        <v>4481</v>
      </c>
      <c r="C1229" s="186" t="s">
        <v>3510</v>
      </c>
      <c r="D1229" s="186" t="s">
        <v>4482</v>
      </c>
      <c r="E1229" s="244" t="s">
        <v>502</v>
      </c>
      <c r="F1229" s="188">
        <v>4</v>
      </c>
      <c r="G1229" s="186"/>
      <c r="H1229" s="189">
        <f t="shared" si="65"/>
        <v>0</v>
      </c>
      <c r="I1229" s="205" t="s">
        <v>2051</v>
      </c>
      <c r="J1229" s="205" t="s">
        <v>4400</v>
      </c>
      <c r="K1229" s="205" t="s">
        <v>95</v>
      </c>
      <c r="L1229" s="201"/>
      <c r="M1229" s="201"/>
      <c r="N1229" s="201"/>
      <c r="O1229" s="201"/>
      <c r="P1229" s="201"/>
      <c r="Q1229" s="201"/>
      <c r="R1229" s="201"/>
      <c r="S1229" s="201"/>
      <c r="T1229" s="201"/>
      <c r="U1229" s="201"/>
      <c r="V1229" s="201"/>
      <c r="W1229" s="201"/>
      <c r="X1229" s="201"/>
      <c r="Y1229" s="201"/>
      <c r="Z1229" s="201"/>
    </row>
    <row r="1230" s="132" customFormat="1" ht="27" customHeight="1" outlineLevel="3" spans="1:26">
      <c r="A1230" s="287" t="s">
        <v>4483</v>
      </c>
      <c r="B1230" s="243" t="s">
        <v>4484</v>
      </c>
      <c r="C1230" s="186" t="s">
        <v>3510</v>
      </c>
      <c r="D1230" s="186" t="s">
        <v>4485</v>
      </c>
      <c r="E1230" s="244" t="s">
        <v>502</v>
      </c>
      <c r="F1230" s="188">
        <v>1</v>
      </c>
      <c r="G1230" s="186"/>
      <c r="H1230" s="189">
        <f t="shared" si="65"/>
        <v>0</v>
      </c>
      <c r="I1230" s="205" t="s">
        <v>2051</v>
      </c>
      <c r="J1230" s="205" t="s">
        <v>4400</v>
      </c>
      <c r="K1230" s="205" t="s">
        <v>95</v>
      </c>
      <c r="L1230" s="201"/>
      <c r="M1230" s="201"/>
      <c r="N1230" s="201"/>
      <c r="O1230" s="201"/>
      <c r="P1230" s="201"/>
      <c r="Q1230" s="201"/>
      <c r="R1230" s="201"/>
      <c r="S1230" s="201"/>
      <c r="T1230" s="201"/>
      <c r="U1230" s="201"/>
      <c r="V1230" s="201"/>
      <c r="W1230" s="201"/>
      <c r="X1230" s="201"/>
      <c r="Y1230" s="201"/>
      <c r="Z1230" s="201"/>
    </row>
    <row r="1231" s="132" customFormat="1" ht="27" customHeight="1" outlineLevel="3" spans="1:26">
      <c r="A1231" s="287" t="s">
        <v>4486</v>
      </c>
      <c r="B1231" s="243" t="s">
        <v>4487</v>
      </c>
      <c r="C1231" s="186" t="s">
        <v>3510</v>
      </c>
      <c r="D1231" s="186" t="s">
        <v>4488</v>
      </c>
      <c r="E1231" s="244" t="s">
        <v>502</v>
      </c>
      <c r="F1231" s="188">
        <v>2</v>
      </c>
      <c r="G1231" s="186"/>
      <c r="H1231" s="189">
        <f t="shared" si="65"/>
        <v>0</v>
      </c>
      <c r="I1231" s="205" t="s">
        <v>2051</v>
      </c>
      <c r="J1231" s="205" t="s">
        <v>4400</v>
      </c>
      <c r="K1231" s="205" t="s">
        <v>95</v>
      </c>
      <c r="L1231" s="201"/>
      <c r="M1231" s="201"/>
      <c r="N1231" s="201"/>
      <c r="O1231" s="201"/>
      <c r="P1231" s="201"/>
      <c r="Q1231" s="201"/>
      <c r="R1231" s="201"/>
      <c r="S1231" s="201"/>
      <c r="T1231" s="201"/>
      <c r="U1231" s="201"/>
      <c r="V1231" s="201"/>
      <c r="W1231" s="201"/>
      <c r="X1231" s="201"/>
      <c r="Y1231" s="201"/>
      <c r="Z1231" s="201"/>
    </row>
    <row r="1232" s="132" customFormat="1" ht="27" customHeight="1" outlineLevel="3" spans="1:26">
      <c r="A1232" s="287" t="s">
        <v>4489</v>
      </c>
      <c r="B1232" s="243" t="s">
        <v>4490</v>
      </c>
      <c r="C1232" s="186" t="s">
        <v>3510</v>
      </c>
      <c r="D1232" s="186" t="s">
        <v>4491</v>
      </c>
      <c r="E1232" s="244" t="s">
        <v>502</v>
      </c>
      <c r="F1232" s="188">
        <v>3</v>
      </c>
      <c r="G1232" s="186"/>
      <c r="H1232" s="189">
        <f t="shared" si="65"/>
        <v>0</v>
      </c>
      <c r="I1232" s="205" t="s">
        <v>2051</v>
      </c>
      <c r="J1232" s="205" t="s">
        <v>4400</v>
      </c>
      <c r="K1232" s="205" t="s">
        <v>95</v>
      </c>
      <c r="L1232" s="201"/>
      <c r="M1232" s="201"/>
      <c r="N1232" s="201"/>
      <c r="O1232" s="201"/>
      <c r="P1232" s="201"/>
      <c r="Q1232" s="201"/>
      <c r="R1232" s="201"/>
      <c r="S1232" s="201"/>
      <c r="T1232" s="201"/>
      <c r="U1232" s="201"/>
      <c r="V1232" s="201"/>
      <c r="W1232" s="201"/>
      <c r="X1232" s="201"/>
      <c r="Y1232" s="201"/>
      <c r="Z1232" s="201"/>
    </row>
    <row r="1233" s="132" customFormat="1" ht="27" customHeight="1" outlineLevel="3" spans="1:26">
      <c r="A1233" s="287" t="s">
        <v>4492</v>
      </c>
      <c r="B1233" s="243" t="s">
        <v>4493</v>
      </c>
      <c r="C1233" s="186" t="s">
        <v>3015</v>
      </c>
      <c r="D1233" s="186" t="s">
        <v>4494</v>
      </c>
      <c r="E1233" s="244" t="s">
        <v>1115</v>
      </c>
      <c r="F1233" s="188">
        <v>484</v>
      </c>
      <c r="G1233" s="186"/>
      <c r="H1233" s="189">
        <f t="shared" si="65"/>
        <v>0</v>
      </c>
      <c r="I1233" s="205" t="s">
        <v>4495</v>
      </c>
      <c r="J1233" s="266" t="s">
        <v>3171</v>
      </c>
      <c r="K1233" s="205" t="s">
        <v>95</v>
      </c>
      <c r="L1233" s="201"/>
      <c r="M1233" s="201"/>
      <c r="N1233" s="201"/>
      <c r="O1233" s="201"/>
      <c r="P1233" s="201"/>
      <c r="Q1233" s="201"/>
      <c r="R1233" s="201"/>
      <c r="S1233" s="201"/>
      <c r="T1233" s="201"/>
      <c r="U1233" s="201"/>
      <c r="V1233" s="201"/>
      <c r="W1233" s="201"/>
      <c r="X1233" s="201"/>
      <c r="Y1233" s="201"/>
      <c r="Z1233" s="201"/>
    </row>
    <row r="1234" s="132" customFormat="1" ht="27" customHeight="1" outlineLevel="2" spans="1:26">
      <c r="A1234" s="287" t="s">
        <v>4496</v>
      </c>
      <c r="B1234" s="253"/>
      <c r="C1234" s="231" t="s">
        <v>3019</v>
      </c>
      <c r="D1234" s="181"/>
      <c r="E1234" s="181"/>
      <c r="F1234" s="182"/>
      <c r="G1234" s="183"/>
      <c r="H1234" s="288">
        <f>SUM(H1235:H1255)</f>
        <v>0</v>
      </c>
      <c r="I1234" s="204"/>
      <c r="J1234" s="204"/>
      <c r="K1234" s="205"/>
      <c r="L1234" s="201"/>
      <c r="M1234" s="201"/>
      <c r="N1234" s="201"/>
      <c r="O1234" s="201"/>
      <c r="P1234" s="201"/>
      <c r="Q1234" s="201"/>
      <c r="R1234" s="201"/>
      <c r="S1234" s="201"/>
      <c r="T1234" s="201"/>
      <c r="U1234" s="201"/>
      <c r="V1234" s="201"/>
      <c r="W1234" s="201"/>
      <c r="X1234" s="201"/>
      <c r="Y1234" s="201"/>
      <c r="Z1234" s="201"/>
    </row>
    <row r="1235" s="132" customFormat="1" ht="27" customHeight="1" outlineLevel="3" spans="1:26">
      <c r="A1235" s="287" t="s">
        <v>4497</v>
      </c>
      <c r="B1235" s="243" t="s">
        <v>4498</v>
      </c>
      <c r="C1235" s="186" t="s">
        <v>3022</v>
      </c>
      <c r="D1235" s="186" t="s">
        <v>4499</v>
      </c>
      <c r="E1235" s="244" t="s">
        <v>502</v>
      </c>
      <c r="F1235" s="188">
        <v>22</v>
      </c>
      <c r="G1235" s="186"/>
      <c r="H1235" s="189">
        <f t="shared" ref="H1235:H1255" si="66">ROUND(F1235*G1235,0)</f>
        <v>0</v>
      </c>
      <c r="I1235" s="205" t="s">
        <v>2051</v>
      </c>
      <c r="J1235" s="205" t="s">
        <v>4500</v>
      </c>
      <c r="K1235" s="205" t="s">
        <v>95</v>
      </c>
      <c r="L1235" s="201"/>
      <c r="M1235" s="201"/>
      <c r="N1235" s="201"/>
      <c r="O1235" s="201"/>
      <c r="P1235" s="201"/>
      <c r="Q1235" s="201"/>
      <c r="R1235" s="201"/>
      <c r="S1235" s="201"/>
      <c r="T1235" s="201"/>
      <c r="U1235" s="201"/>
      <c r="V1235" s="201"/>
      <c r="W1235" s="201"/>
      <c r="X1235" s="201"/>
      <c r="Y1235" s="201"/>
      <c r="Z1235" s="201"/>
    </row>
    <row r="1236" s="132" customFormat="1" ht="27" customHeight="1" outlineLevel="3" spans="1:26">
      <c r="A1236" s="287" t="s">
        <v>4501</v>
      </c>
      <c r="B1236" s="243" t="s">
        <v>4502</v>
      </c>
      <c r="C1236" s="186" t="s">
        <v>3022</v>
      </c>
      <c r="D1236" s="186" t="s">
        <v>4503</v>
      </c>
      <c r="E1236" s="244" t="s">
        <v>502</v>
      </c>
      <c r="F1236" s="188">
        <v>2</v>
      </c>
      <c r="G1236" s="186"/>
      <c r="H1236" s="189">
        <f t="shared" si="66"/>
        <v>0</v>
      </c>
      <c r="I1236" s="205" t="s">
        <v>2051</v>
      </c>
      <c r="J1236" s="205" t="s">
        <v>4500</v>
      </c>
      <c r="K1236" s="205" t="s">
        <v>95</v>
      </c>
      <c r="L1236" s="201"/>
      <c r="M1236" s="201"/>
      <c r="N1236" s="201"/>
      <c r="O1236" s="201"/>
      <c r="P1236" s="201"/>
      <c r="Q1236" s="201"/>
      <c r="R1236" s="201"/>
      <c r="S1236" s="201"/>
      <c r="T1236" s="201"/>
      <c r="U1236" s="201"/>
      <c r="V1236" s="201"/>
      <c r="W1236" s="201"/>
      <c r="X1236" s="201"/>
      <c r="Y1236" s="201"/>
      <c r="Z1236" s="201"/>
    </row>
    <row r="1237" s="132" customFormat="1" ht="27" customHeight="1" outlineLevel="3" spans="1:26">
      <c r="A1237" s="287" t="s">
        <v>4504</v>
      </c>
      <c r="B1237" s="243" t="s">
        <v>4505</v>
      </c>
      <c r="C1237" s="186" t="s">
        <v>3022</v>
      </c>
      <c r="D1237" s="186" t="s">
        <v>4506</v>
      </c>
      <c r="E1237" s="244" t="s">
        <v>502</v>
      </c>
      <c r="F1237" s="188">
        <v>1</v>
      </c>
      <c r="G1237" s="186"/>
      <c r="H1237" s="189">
        <f t="shared" si="66"/>
        <v>0</v>
      </c>
      <c r="I1237" s="205" t="s">
        <v>2051</v>
      </c>
      <c r="J1237" s="205" t="s">
        <v>4500</v>
      </c>
      <c r="K1237" s="205" t="s">
        <v>95</v>
      </c>
      <c r="L1237" s="201"/>
      <c r="M1237" s="201"/>
      <c r="N1237" s="201"/>
      <c r="O1237" s="201"/>
      <c r="P1237" s="201"/>
      <c r="Q1237" s="201"/>
      <c r="R1237" s="201"/>
      <c r="S1237" s="201"/>
      <c r="T1237" s="201"/>
      <c r="U1237" s="201"/>
      <c r="V1237" s="201"/>
      <c r="W1237" s="201"/>
      <c r="X1237" s="201"/>
      <c r="Y1237" s="201"/>
      <c r="Z1237" s="201"/>
    </row>
    <row r="1238" s="132" customFormat="1" ht="27" customHeight="1" outlineLevel="3" spans="1:26">
      <c r="A1238" s="287" t="s">
        <v>4507</v>
      </c>
      <c r="B1238" s="243" t="s">
        <v>4508</v>
      </c>
      <c r="C1238" s="186" t="s">
        <v>3022</v>
      </c>
      <c r="D1238" s="186" t="s">
        <v>4509</v>
      </c>
      <c r="E1238" s="244" t="s">
        <v>502</v>
      </c>
      <c r="F1238" s="188">
        <v>13</v>
      </c>
      <c r="G1238" s="186"/>
      <c r="H1238" s="189">
        <f t="shared" si="66"/>
        <v>0</v>
      </c>
      <c r="I1238" s="205" t="s">
        <v>2051</v>
      </c>
      <c r="J1238" s="205" t="s">
        <v>4500</v>
      </c>
      <c r="K1238" s="205" t="s">
        <v>95</v>
      </c>
      <c r="L1238" s="201"/>
      <c r="M1238" s="201"/>
      <c r="N1238" s="201"/>
      <c r="O1238" s="201"/>
      <c r="P1238" s="201"/>
      <c r="Q1238" s="201"/>
      <c r="R1238" s="201"/>
      <c r="S1238" s="201"/>
      <c r="T1238" s="201"/>
      <c r="U1238" s="201"/>
      <c r="V1238" s="201"/>
      <c r="W1238" s="201"/>
      <c r="X1238" s="201"/>
      <c r="Y1238" s="201"/>
      <c r="Z1238" s="201"/>
    </row>
    <row r="1239" s="132" customFormat="1" ht="27" customHeight="1" outlineLevel="3" spans="1:26">
      <c r="A1239" s="287" t="s">
        <v>4510</v>
      </c>
      <c r="B1239" s="243" t="s">
        <v>4511</v>
      </c>
      <c r="C1239" s="186" t="s">
        <v>3022</v>
      </c>
      <c r="D1239" s="186" t="s">
        <v>4512</v>
      </c>
      <c r="E1239" s="244" t="s">
        <v>502</v>
      </c>
      <c r="F1239" s="188">
        <v>32</v>
      </c>
      <c r="G1239" s="186"/>
      <c r="H1239" s="189">
        <f t="shared" si="66"/>
        <v>0</v>
      </c>
      <c r="I1239" s="205" t="s">
        <v>2051</v>
      </c>
      <c r="J1239" s="205" t="s">
        <v>4500</v>
      </c>
      <c r="K1239" s="205" t="s">
        <v>95</v>
      </c>
      <c r="L1239" s="201"/>
      <c r="M1239" s="201"/>
      <c r="N1239" s="201"/>
      <c r="O1239" s="201"/>
      <c r="P1239" s="201"/>
      <c r="Q1239" s="201"/>
      <c r="R1239" s="201"/>
      <c r="S1239" s="201"/>
      <c r="T1239" s="201"/>
      <c r="U1239" s="201"/>
      <c r="V1239" s="201"/>
      <c r="W1239" s="201"/>
      <c r="X1239" s="201"/>
      <c r="Y1239" s="201"/>
      <c r="Z1239" s="201"/>
    </row>
    <row r="1240" s="132" customFormat="1" ht="27" customHeight="1" outlineLevel="3" spans="1:26">
      <c r="A1240" s="287" t="s">
        <v>4513</v>
      </c>
      <c r="B1240" s="243" t="s">
        <v>4514</v>
      </c>
      <c r="C1240" s="186" t="s">
        <v>3022</v>
      </c>
      <c r="D1240" s="186" t="s">
        <v>4515</v>
      </c>
      <c r="E1240" s="244" t="s">
        <v>502</v>
      </c>
      <c r="F1240" s="188">
        <v>40</v>
      </c>
      <c r="G1240" s="186"/>
      <c r="H1240" s="189">
        <f t="shared" si="66"/>
        <v>0</v>
      </c>
      <c r="I1240" s="205" t="s">
        <v>2051</v>
      </c>
      <c r="J1240" s="205" t="s">
        <v>4500</v>
      </c>
      <c r="K1240" s="205" t="s">
        <v>95</v>
      </c>
      <c r="L1240" s="201"/>
      <c r="M1240" s="201"/>
      <c r="N1240" s="201"/>
      <c r="O1240" s="201"/>
      <c r="P1240" s="201"/>
      <c r="Q1240" s="201"/>
      <c r="R1240" s="201"/>
      <c r="S1240" s="201"/>
      <c r="T1240" s="201"/>
      <c r="U1240" s="201"/>
      <c r="V1240" s="201"/>
      <c r="W1240" s="201"/>
      <c r="X1240" s="201"/>
      <c r="Y1240" s="201"/>
      <c r="Z1240" s="201"/>
    </row>
    <row r="1241" s="132" customFormat="1" ht="27" customHeight="1" outlineLevel="3" spans="1:26">
      <c r="A1241" s="287" t="s">
        <v>4516</v>
      </c>
      <c r="B1241" s="243" t="s">
        <v>4517</v>
      </c>
      <c r="C1241" s="186" t="s">
        <v>3022</v>
      </c>
      <c r="D1241" s="186" t="s">
        <v>4518</v>
      </c>
      <c r="E1241" s="244" t="s">
        <v>502</v>
      </c>
      <c r="F1241" s="188">
        <v>4</v>
      </c>
      <c r="G1241" s="186"/>
      <c r="H1241" s="189">
        <f t="shared" si="66"/>
        <v>0</v>
      </c>
      <c r="I1241" s="205" t="s">
        <v>2051</v>
      </c>
      <c r="J1241" s="205" t="s">
        <v>4500</v>
      </c>
      <c r="K1241" s="205" t="s">
        <v>95</v>
      </c>
      <c r="L1241" s="201"/>
      <c r="M1241" s="201"/>
      <c r="N1241" s="201"/>
      <c r="O1241" s="201"/>
      <c r="P1241" s="201"/>
      <c r="Q1241" s="201"/>
      <c r="R1241" s="201"/>
      <c r="S1241" s="201"/>
      <c r="T1241" s="201"/>
      <c r="U1241" s="201"/>
      <c r="V1241" s="201"/>
      <c r="W1241" s="201"/>
      <c r="X1241" s="201"/>
      <c r="Y1241" s="201"/>
      <c r="Z1241" s="201"/>
    </row>
    <row r="1242" s="132" customFormat="1" ht="27" customHeight="1" outlineLevel="3" spans="1:26">
      <c r="A1242" s="287" t="s">
        <v>4519</v>
      </c>
      <c r="B1242" s="243" t="s">
        <v>4520</v>
      </c>
      <c r="C1242" s="186" t="s">
        <v>3022</v>
      </c>
      <c r="D1242" s="186" t="s">
        <v>4521</v>
      </c>
      <c r="E1242" s="244" t="s">
        <v>502</v>
      </c>
      <c r="F1242" s="188">
        <v>24</v>
      </c>
      <c r="G1242" s="186"/>
      <c r="H1242" s="189">
        <f t="shared" si="66"/>
        <v>0</v>
      </c>
      <c r="I1242" s="205" t="s">
        <v>2051</v>
      </c>
      <c r="J1242" s="205" t="s">
        <v>4500</v>
      </c>
      <c r="K1242" s="205" t="s">
        <v>95</v>
      </c>
      <c r="L1242" s="201"/>
      <c r="M1242" s="201"/>
      <c r="N1242" s="201"/>
      <c r="O1242" s="201"/>
      <c r="P1242" s="201"/>
      <c r="Q1242" s="201"/>
      <c r="R1242" s="201"/>
      <c r="S1242" s="201"/>
      <c r="T1242" s="201"/>
      <c r="U1242" s="201"/>
      <c r="V1242" s="201"/>
      <c r="W1242" s="201"/>
      <c r="X1242" s="201"/>
      <c r="Y1242" s="201"/>
      <c r="Z1242" s="201"/>
    </row>
    <row r="1243" s="132" customFormat="1" ht="27" customHeight="1" outlineLevel="3" spans="1:26">
      <c r="A1243" s="287" t="s">
        <v>4522</v>
      </c>
      <c r="B1243" s="243" t="s">
        <v>4523</v>
      </c>
      <c r="C1243" s="186" t="s">
        <v>3022</v>
      </c>
      <c r="D1243" s="186" t="s">
        <v>4524</v>
      </c>
      <c r="E1243" s="244" t="s">
        <v>502</v>
      </c>
      <c r="F1243" s="188">
        <v>1</v>
      </c>
      <c r="G1243" s="186"/>
      <c r="H1243" s="189">
        <f t="shared" si="66"/>
        <v>0</v>
      </c>
      <c r="I1243" s="205" t="s">
        <v>2051</v>
      </c>
      <c r="J1243" s="205" t="s">
        <v>4500</v>
      </c>
      <c r="K1243" s="205" t="s">
        <v>95</v>
      </c>
      <c r="L1243" s="201"/>
      <c r="M1243" s="201"/>
      <c r="N1243" s="201"/>
      <c r="O1243" s="201"/>
      <c r="P1243" s="201"/>
      <c r="Q1243" s="201"/>
      <c r="R1243" s="201"/>
      <c r="S1243" s="201"/>
      <c r="T1243" s="201"/>
      <c r="U1243" s="201"/>
      <c r="V1243" s="201"/>
      <c r="W1243" s="201"/>
      <c r="X1243" s="201"/>
      <c r="Y1243" s="201"/>
      <c r="Z1243" s="201"/>
    </row>
    <row r="1244" s="132" customFormat="1" ht="27" customHeight="1" outlineLevel="3" spans="1:26">
      <c r="A1244" s="287" t="s">
        <v>4525</v>
      </c>
      <c r="B1244" s="243" t="s">
        <v>4526</v>
      </c>
      <c r="C1244" s="186" t="s">
        <v>3022</v>
      </c>
      <c r="D1244" s="186" t="s">
        <v>4527</v>
      </c>
      <c r="E1244" s="244" t="s">
        <v>502</v>
      </c>
      <c r="F1244" s="188">
        <v>2</v>
      </c>
      <c r="G1244" s="186"/>
      <c r="H1244" s="189">
        <f t="shared" si="66"/>
        <v>0</v>
      </c>
      <c r="I1244" s="205" t="s">
        <v>2051</v>
      </c>
      <c r="J1244" s="205" t="s">
        <v>4500</v>
      </c>
      <c r="K1244" s="205" t="s">
        <v>95</v>
      </c>
      <c r="L1244" s="201"/>
      <c r="M1244" s="201"/>
      <c r="N1244" s="201"/>
      <c r="O1244" s="201"/>
      <c r="P1244" s="201"/>
      <c r="Q1244" s="201"/>
      <c r="R1244" s="201"/>
      <c r="S1244" s="201"/>
      <c r="T1244" s="201"/>
      <c r="U1244" s="201"/>
      <c r="V1244" s="201"/>
      <c r="W1244" s="201"/>
      <c r="X1244" s="201"/>
      <c r="Y1244" s="201"/>
      <c r="Z1244" s="201"/>
    </row>
    <row r="1245" s="132" customFormat="1" ht="27" customHeight="1" outlineLevel="3" spans="1:26">
      <c r="A1245" s="287" t="s">
        <v>4528</v>
      </c>
      <c r="B1245" s="243" t="s">
        <v>4529</v>
      </c>
      <c r="C1245" s="186" t="s">
        <v>3022</v>
      </c>
      <c r="D1245" s="186" t="s">
        <v>4530</v>
      </c>
      <c r="E1245" s="244" t="s">
        <v>502</v>
      </c>
      <c r="F1245" s="188">
        <v>1</v>
      </c>
      <c r="G1245" s="186"/>
      <c r="H1245" s="189">
        <f t="shared" si="66"/>
        <v>0</v>
      </c>
      <c r="I1245" s="205" t="s">
        <v>2051</v>
      </c>
      <c r="J1245" s="205" t="s">
        <v>4500</v>
      </c>
      <c r="K1245" s="205" t="s">
        <v>95</v>
      </c>
      <c r="L1245" s="201"/>
      <c r="M1245" s="201"/>
      <c r="N1245" s="201"/>
      <c r="O1245" s="201"/>
      <c r="P1245" s="201"/>
      <c r="Q1245" s="201"/>
      <c r="R1245" s="201"/>
      <c r="S1245" s="201"/>
      <c r="T1245" s="201"/>
      <c r="U1245" s="201"/>
      <c r="V1245" s="201"/>
      <c r="W1245" s="201"/>
      <c r="X1245" s="201"/>
      <c r="Y1245" s="201"/>
      <c r="Z1245" s="201"/>
    </row>
    <row r="1246" s="132" customFormat="1" ht="27" customHeight="1" outlineLevel="3" spans="1:26">
      <c r="A1246" s="287" t="s">
        <v>4531</v>
      </c>
      <c r="B1246" s="243" t="s">
        <v>4532</v>
      </c>
      <c r="C1246" s="186" t="s">
        <v>3022</v>
      </c>
      <c r="D1246" s="186" t="s">
        <v>4533</v>
      </c>
      <c r="E1246" s="244" t="s">
        <v>502</v>
      </c>
      <c r="F1246" s="188">
        <v>7</v>
      </c>
      <c r="G1246" s="186"/>
      <c r="H1246" s="189">
        <f t="shared" si="66"/>
        <v>0</v>
      </c>
      <c r="I1246" s="205" t="s">
        <v>2051</v>
      </c>
      <c r="J1246" s="205" t="s">
        <v>4500</v>
      </c>
      <c r="K1246" s="205" t="s">
        <v>95</v>
      </c>
      <c r="L1246" s="201"/>
      <c r="M1246" s="201"/>
      <c r="N1246" s="201"/>
      <c r="O1246" s="201"/>
      <c r="P1246" s="201"/>
      <c r="Q1246" s="201"/>
      <c r="R1246" s="201"/>
      <c r="S1246" s="201"/>
      <c r="T1246" s="201"/>
      <c r="U1246" s="201"/>
      <c r="V1246" s="201"/>
      <c r="W1246" s="201"/>
      <c r="X1246" s="201"/>
      <c r="Y1246" s="201"/>
      <c r="Z1246" s="201"/>
    </row>
    <row r="1247" s="132" customFormat="1" ht="27" customHeight="1" outlineLevel="3" spans="1:26">
      <c r="A1247" s="287" t="s">
        <v>4534</v>
      </c>
      <c r="B1247" s="243" t="s">
        <v>4535</v>
      </c>
      <c r="C1247" s="186" t="s">
        <v>3022</v>
      </c>
      <c r="D1247" s="186" t="s">
        <v>4536</v>
      </c>
      <c r="E1247" s="244" t="s">
        <v>502</v>
      </c>
      <c r="F1247" s="188">
        <v>2</v>
      </c>
      <c r="G1247" s="186"/>
      <c r="H1247" s="189">
        <f t="shared" si="66"/>
        <v>0</v>
      </c>
      <c r="I1247" s="205" t="s">
        <v>2051</v>
      </c>
      <c r="J1247" s="205" t="s">
        <v>4500</v>
      </c>
      <c r="K1247" s="205" t="s">
        <v>95</v>
      </c>
      <c r="L1247" s="201"/>
      <c r="M1247" s="201"/>
      <c r="N1247" s="201"/>
      <c r="O1247" s="201"/>
      <c r="P1247" s="201"/>
      <c r="Q1247" s="201"/>
      <c r="R1247" s="201"/>
      <c r="S1247" s="201"/>
      <c r="T1247" s="201"/>
      <c r="U1247" s="201"/>
      <c r="V1247" s="201"/>
      <c r="W1247" s="201"/>
      <c r="X1247" s="201"/>
      <c r="Y1247" s="201"/>
      <c r="Z1247" s="201"/>
    </row>
    <row r="1248" s="132" customFormat="1" ht="27" customHeight="1" outlineLevel="3" spans="1:26">
      <c r="A1248" s="287" t="s">
        <v>4537</v>
      </c>
      <c r="B1248" s="243" t="s">
        <v>4538</v>
      </c>
      <c r="C1248" s="186" t="s">
        <v>3022</v>
      </c>
      <c r="D1248" s="186" t="s">
        <v>4539</v>
      </c>
      <c r="E1248" s="244" t="s">
        <v>502</v>
      </c>
      <c r="F1248" s="188">
        <v>2</v>
      </c>
      <c r="G1248" s="186"/>
      <c r="H1248" s="189">
        <f t="shared" si="66"/>
        <v>0</v>
      </c>
      <c r="I1248" s="205" t="s">
        <v>2051</v>
      </c>
      <c r="J1248" s="205" t="s">
        <v>4500</v>
      </c>
      <c r="K1248" s="205" t="s">
        <v>95</v>
      </c>
      <c r="L1248" s="201"/>
      <c r="M1248" s="201"/>
      <c r="N1248" s="201"/>
      <c r="O1248" s="201"/>
      <c r="P1248" s="201"/>
      <c r="Q1248" s="201"/>
      <c r="R1248" s="201"/>
      <c r="S1248" s="201"/>
      <c r="T1248" s="201"/>
      <c r="U1248" s="201"/>
      <c r="V1248" s="201"/>
      <c r="W1248" s="201"/>
      <c r="X1248" s="201"/>
      <c r="Y1248" s="201"/>
      <c r="Z1248" s="201"/>
    </row>
    <row r="1249" s="132" customFormat="1" ht="27" customHeight="1" outlineLevel="3" spans="1:26">
      <c r="A1249" s="287" t="s">
        <v>4540</v>
      </c>
      <c r="B1249" s="243" t="s">
        <v>4541</v>
      </c>
      <c r="C1249" s="186" t="s">
        <v>3022</v>
      </c>
      <c r="D1249" s="186" t="s">
        <v>4542</v>
      </c>
      <c r="E1249" s="244" t="s">
        <v>502</v>
      </c>
      <c r="F1249" s="188">
        <v>1</v>
      </c>
      <c r="G1249" s="186"/>
      <c r="H1249" s="189">
        <f t="shared" si="66"/>
        <v>0</v>
      </c>
      <c r="I1249" s="205" t="s">
        <v>2051</v>
      </c>
      <c r="J1249" s="205" t="s">
        <v>4500</v>
      </c>
      <c r="K1249" s="205" t="s">
        <v>95</v>
      </c>
      <c r="L1249" s="201"/>
      <c r="M1249" s="201"/>
      <c r="N1249" s="201"/>
      <c r="O1249" s="201"/>
      <c r="P1249" s="201"/>
      <c r="Q1249" s="201"/>
      <c r="R1249" s="201"/>
      <c r="S1249" s="201"/>
      <c r="T1249" s="201"/>
      <c r="U1249" s="201"/>
      <c r="V1249" s="201"/>
      <c r="W1249" s="201"/>
      <c r="X1249" s="201"/>
      <c r="Y1249" s="201"/>
      <c r="Z1249" s="201"/>
    </row>
    <row r="1250" s="132" customFormat="1" ht="27" customHeight="1" outlineLevel="3" spans="1:26">
      <c r="A1250" s="287" t="s">
        <v>4543</v>
      </c>
      <c r="B1250" s="243" t="s">
        <v>4544</v>
      </c>
      <c r="C1250" s="186" t="s">
        <v>3032</v>
      </c>
      <c r="D1250" s="186" t="s">
        <v>4545</v>
      </c>
      <c r="E1250" s="244" t="s">
        <v>502</v>
      </c>
      <c r="F1250" s="188">
        <v>1</v>
      </c>
      <c r="G1250" s="186"/>
      <c r="H1250" s="189">
        <f t="shared" si="66"/>
        <v>0</v>
      </c>
      <c r="I1250" s="205" t="s">
        <v>2051</v>
      </c>
      <c r="J1250" s="205" t="s">
        <v>4500</v>
      </c>
      <c r="K1250" s="205" t="s">
        <v>95</v>
      </c>
      <c r="L1250" s="201"/>
      <c r="M1250" s="201"/>
      <c r="N1250" s="201"/>
      <c r="O1250" s="201"/>
      <c r="P1250" s="201"/>
      <c r="Q1250" s="201"/>
      <c r="R1250" s="201"/>
      <c r="S1250" s="201"/>
      <c r="T1250" s="201"/>
      <c r="U1250" s="201"/>
      <c r="V1250" s="201"/>
      <c r="W1250" s="201"/>
      <c r="X1250" s="201"/>
      <c r="Y1250" s="201"/>
      <c r="Z1250" s="201"/>
    </row>
    <row r="1251" s="132" customFormat="1" ht="27" customHeight="1" outlineLevel="3" spans="1:26">
      <c r="A1251" s="287" t="s">
        <v>4546</v>
      </c>
      <c r="B1251" s="243" t="s">
        <v>4547</v>
      </c>
      <c r="C1251" s="186" t="s">
        <v>3032</v>
      </c>
      <c r="D1251" s="186" t="s">
        <v>4548</v>
      </c>
      <c r="E1251" s="244" t="s">
        <v>502</v>
      </c>
      <c r="F1251" s="188">
        <v>1</v>
      </c>
      <c r="G1251" s="186"/>
      <c r="H1251" s="189">
        <f t="shared" si="66"/>
        <v>0</v>
      </c>
      <c r="I1251" s="205" t="s">
        <v>2051</v>
      </c>
      <c r="J1251" s="205" t="s">
        <v>4500</v>
      </c>
      <c r="K1251" s="205" t="s">
        <v>95</v>
      </c>
      <c r="L1251" s="201"/>
      <c r="M1251" s="201"/>
      <c r="N1251" s="201"/>
      <c r="O1251" s="201"/>
      <c r="P1251" s="201"/>
      <c r="Q1251" s="201"/>
      <c r="R1251" s="201"/>
      <c r="S1251" s="201"/>
      <c r="T1251" s="201"/>
      <c r="U1251" s="201"/>
      <c r="V1251" s="201"/>
      <c r="W1251" s="201"/>
      <c r="X1251" s="201"/>
      <c r="Y1251" s="201"/>
      <c r="Z1251" s="201"/>
    </row>
    <row r="1252" s="132" customFormat="1" ht="27" customHeight="1" outlineLevel="3" spans="1:26">
      <c r="A1252" s="287" t="s">
        <v>4549</v>
      </c>
      <c r="B1252" s="243" t="s">
        <v>4550</v>
      </c>
      <c r="C1252" s="186" t="s">
        <v>3032</v>
      </c>
      <c r="D1252" s="186" t="s">
        <v>4551</v>
      </c>
      <c r="E1252" s="244" t="s">
        <v>502</v>
      </c>
      <c r="F1252" s="188">
        <v>2</v>
      </c>
      <c r="G1252" s="186"/>
      <c r="H1252" s="189">
        <f t="shared" si="66"/>
        <v>0</v>
      </c>
      <c r="I1252" s="205" t="s">
        <v>2051</v>
      </c>
      <c r="J1252" s="205" t="s">
        <v>4500</v>
      </c>
      <c r="K1252" s="205" t="s">
        <v>95</v>
      </c>
      <c r="L1252" s="201"/>
      <c r="M1252" s="201"/>
      <c r="N1252" s="201"/>
      <c r="O1252" s="201"/>
      <c r="P1252" s="201"/>
      <c r="Q1252" s="201"/>
      <c r="R1252" s="201"/>
      <c r="S1252" s="201"/>
      <c r="T1252" s="201"/>
      <c r="U1252" s="201"/>
      <c r="V1252" s="201"/>
      <c r="W1252" s="201"/>
      <c r="X1252" s="201"/>
      <c r="Y1252" s="201"/>
      <c r="Z1252" s="201"/>
    </row>
    <row r="1253" s="132" customFormat="1" ht="27" customHeight="1" outlineLevel="3" spans="1:26">
      <c r="A1253" s="287" t="s">
        <v>4552</v>
      </c>
      <c r="B1253" s="243" t="s">
        <v>4553</v>
      </c>
      <c r="C1253" s="186" t="s">
        <v>3032</v>
      </c>
      <c r="D1253" s="186" t="s">
        <v>4554</v>
      </c>
      <c r="E1253" s="244" t="s">
        <v>502</v>
      </c>
      <c r="F1253" s="188">
        <v>17</v>
      </c>
      <c r="G1253" s="186"/>
      <c r="H1253" s="189">
        <f t="shared" si="66"/>
        <v>0</v>
      </c>
      <c r="I1253" s="205" t="s">
        <v>2051</v>
      </c>
      <c r="J1253" s="205" t="s">
        <v>4500</v>
      </c>
      <c r="K1253" s="205" t="s">
        <v>95</v>
      </c>
      <c r="L1253" s="201"/>
      <c r="M1253" s="201"/>
      <c r="N1253" s="201"/>
      <c r="O1253" s="201"/>
      <c r="P1253" s="201"/>
      <c r="Q1253" s="201"/>
      <c r="R1253" s="201"/>
      <c r="S1253" s="201"/>
      <c r="T1253" s="201"/>
      <c r="U1253" s="201"/>
      <c r="V1253" s="201"/>
      <c r="W1253" s="201"/>
      <c r="X1253" s="201"/>
      <c r="Y1253" s="201"/>
      <c r="Z1253" s="201"/>
    </row>
    <row r="1254" s="132" customFormat="1" ht="27" customHeight="1" outlineLevel="3" spans="1:26">
      <c r="A1254" s="287" t="s">
        <v>4555</v>
      </c>
      <c r="B1254" s="243" t="s">
        <v>4556</v>
      </c>
      <c r="C1254" s="186" t="s">
        <v>3032</v>
      </c>
      <c r="D1254" s="186" t="s">
        <v>4557</v>
      </c>
      <c r="E1254" s="244" t="s">
        <v>502</v>
      </c>
      <c r="F1254" s="188">
        <v>1</v>
      </c>
      <c r="G1254" s="186"/>
      <c r="H1254" s="189">
        <f t="shared" si="66"/>
        <v>0</v>
      </c>
      <c r="I1254" s="205" t="s">
        <v>2051</v>
      </c>
      <c r="J1254" s="205" t="s">
        <v>4500</v>
      </c>
      <c r="K1254" s="205" t="s">
        <v>95</v>
      </c>
      <c r="L1254" s="201"/>
      <c r="M1254" s="201"/>
      <c r="N1254" s="201"/>
      <c r="O1254" s="201"/>
      <c r="P1254" s="201"/>
      <c r="Q1254" s="201"/>
      <c r="R1254" s="201"/>
      <c r="S1254" s="201"/>
      <c r="T1254" s="201"/>
      <c r="U1254" s="201"/>
      <c r="V1254" s="201"/>
      <c r="W1254" s="201"/>
      <c r="X1254" s="201"/>
      <c r="Y1254" s="201"/>
      <c r="Z1254" s="201"/>
    </row>
    <row r="1255" s="132" customFormat="1" ht="27" customHeight="1" outlineLevel="3" spans="1:26">
      <c r="A1255" s="287" t="s">
        <v>4558</v>
      </c>
      <c r="B1255" s="243" t="s">
        <v>4559</v>
      </c>
      <c r="C1255" s="186" t="s">
        <v>3042</v>
      </c>
      <c r="D1255" s="186" t="s">
        <v>4560</v>
      </c>
      <c r="E1255" s="244" t="s">
        <v>502</v>
      </c>
      <c r="F1255" s="188">
        <v>1</v>
      </c>
      <c r="G1255" s="186"/>
      <c r="H1255" s="189">
        <f t="shared" si="66"/>
        <v>0</v>
      </c>
      <c r="I1255" s="205" t="s">
        <v>2051</v>
      </c>
      <c r="J1255" s="205" t="s">
        <v>4500</v>
      </c>
      <c r="K1255" s="205" t="s">
        <v>95</v>
      </c>
      <c r="L1255" s="201"/>
      <c r="M1255" s="201"/>
      <c r="N1255" s="201"/>
      <c r="O1255" s="201"/>
      <c r="P1255" s="201"/>
      <c r="Q1255" s="201"/>
      <c r="R1255" s="201"/>
      <c r="S1255" s="201"/>
      <c r="T1255" s="201"/>
      <c r="U1255" s="201"/>
      <c r="V1255" s="201"/>
      <c r="W1255" s="201"/>
      <c r="X1255" s="201"/>
      <c r="Y1255" s="201"/>
      <c r="Z1255" s="201"/>
    </row>
    <row r="1256" s="132" customFormat="1" ht="27" customHeight="1" outlineLevel="2" spans="1:26">
      <c r="A1256" s="287" t="s">
        <v>4561</v>
      </c>
      <c r="B1256" s="253"/>
      <c r="C1256" s="231" t="s">
        <v>3060</v>
      </c>
      <c r="D1256" s="181"/>
      <c r="E1256" s="181"/>
      <c r="F1256" s="182"/>
      <c r="G1256" s="183"/>
      <c r="H1256" s="288">
        <f>SUM(H1257:H1258)</f>
        <v>0</v>
      </c>
      <c r="I1256" s="204"/>
      <c r="J1256" s="204"/>
      <c r="K1256" s="205"/>
      <c r="L1256" s="201"/>
      <c r="M1256" s="201"/>
      <c r="N1256" s="201"/>
      <c r="O1256" s="201"/>
      <c r="P1256" s="201"/>
      <c r="Q1256" s="201"/>
      <c r="R1256" s="201"/>
      <c r="S1256" s="201"/>
      <c r="T1256" s="201"/>
      <c r="U1256" s="201"/>
      <c r="V1256" s="201"/>
      <c r="W1256" s="201"/>
      <c r="X1256" s="201"/>
      <c r="Y1256" s="201"/>
      <c r="Z1256" s="201"/>
    </row>
    <row r="1257" s="132" customFormat="1" ht="27" customHeight="1" outlineLevel="3" spans="1:26">
      <c r="A1257" s="287" t="s">
        <v>4562</v>
      </c>
      <c r="B1257" s="243" t="s">
        <v>4563</v>
      </c>
      <c r="C1257" s="186" t="s">
        <v>3060</v>
      </c>
      <c r="D1257" s="186" t="s">
        <v>4564</v>
      </c>
      <c r="E1257" s="244" t="s">
        <v>502</v>
      </c>
      <c r="F1257" s="188">
        <v>4</v>
      </c>
      <c r="G1257" s="186"/>
      <c r="H1257" s="189">
        <f t="shared" ref="H1257:H1262" si="67">ROUND(F1257*G1257,0)</f>
        <v>0</v>
      </c>
      <c r="I1257" s="205" t="s">
        <v>2051</v>
      </c>
      <c r="J1257" s="205" t="s">
        <v>4565</v>
      </c>
      <c r="K1257" s="205" t="s">
        <v>95</v>
      </c>
      <c r="L1257" s="201"/>
      <c r="M1257" s="201"/>
      <c r="N1257" s="201"/>
      <c r="O1257" s="201"/>
      <c r="P1257" s="201"/>
      <c r="Q1257" s="201"/>
      <c r="R1257" s="201"/>
      <c r="S1257" s="201"/>
      <c r="T1257" s="201"/>
      <c r="U1257" s="201"/>
      <c r="V1257" s="201"/>
      <c r="W1257" s="201"/>
      <c r="X1257" s="201"/>
      <c r="Y1257" s="201"/>
      <c r="Z1257" s="201"/>
    </row>
    <row r="1258" s="132" customFormat="1" ht="27" customHeight="1" outlineLevel="3" spans="1:26">
      <c r="A1258" s="287" t="s">
        <v>4566</v>
      </c>
      <c r="B1258" s="243" t="s">
        <v>4567</v>
      </c>
      <c r="C1258" s="186" t="s">
        <v>3060</v>
      </c>
      <c r="D1258" s="186" t="s">
        <v>4568</v>
      </c>
      <c r="E1258" s="244" t="s">
        <v>502</v>
      </c>
      <c r="F1258" s="188">
        <v>2</v>
      </c>
      <c r="G1258" s="186"/>
      <c r="H1258" s="189">
        <f t="shared" si="67"/>
        <v>0</v>
      </c>
      <c r="I1258" s="205" t="s">
        <v>2051</v>
      </c>
      <c r="J1258" s="205" t="s">
        <v>4565</v>
      </c>
      <c r="K1258" s="205" t="s">
        <v>95</v>
      </c>
      <c r="L1258" s="201"/>
      <c r="M1258" s="201"/>
      <c r="N1258" s="201"/>
      <c r="O1258" s="201"/>
      <c r="P1258" s="201"/>
      <c r="Q1258" s="201"/>
      <c r="R1258" s="201"/>
      <c r="S1258" s="201"/>
      <c r="T1258" s="201"/>
      <c r="U1258" s="201"/>
      <c r="V1258" s="201"/>
      <c r="W1258" s="201"/>
      <c r="X1258" s="201"/>
      <c r="Y1258" s="201"/>
      <c r="Z1258" s="201"/>
    </row>
    <row r="1259" s="132" customFormat="1" ht="27" customHeight="1" outlineLevel="2" spans="1:26">
      <c r="A1259" s="287" t="s">
        <v>4569</v>
      </c>
      <c r="B1259" s="253"/>
      <c r="C1259" s="231" t="s">
        <v>4570</v>
      </c>
      <c r="D1259" s="181"/>
      <c r="E1259" s="181"/>
      <c r="F1259" s="182"/>
      <c r="G1259" s="183"/>
      <c r="H1259" s="288">
        <f>SUM(H1260:H1262)</f>
        <v>0</v>
      </c>
      <c r="I1259" s="204"/>
      <c r="J1259" s="204"/>
      <c r="K1259" s="205"/>
      <c r="L1259" s="201"/>
      <c r="M1259" s="201"/>
      <c r="N1259" s="201"/>
      <c r="O1259" s="201"/>
      <c r="P1259" s="201"/>
      <c r="Q1259" s="201"/>
      <c r="R1259" s="201"/>
      <c r="S1259" s="201"/>
      <c r="T1259" s="201"/>
      <c r="U1259" s="201"/>
      <c r="V1259" s="201"/>
      <c r="W1259" s="201"/>
      <c r="X1259" s="201"/>
      <c r="Y1259" s="201"/>
      <c r="Z1259" s="201"/>
    </row>
    <row r="1260" s="132" customFormat="1" ht="27" customHeight="1" outlineLevel="3" spans="1:26">
      <c r="A1260" s="287" t="s">
        <v>4571</v>
      </c>
      <c r="B1260" s="243" t="s">
        <v>4572</v>
      </c>
      <c r="C1260" s="186" t="s">
        <v>4573</v>
      </c>
      <c r="D1260" s="186" t="s">
        <v>4574</v>
      </c>
      <c r="E1260" s="244" t="s">
        <v>103</v>
      </c>
      <c r="F1260" s="188">
        <v>50.78</v>
      </c>
      <c r="G1260" s="186"/>
      <c r="H1260" s="189">
        <f t="shared" si="67"/>
        <v>0</v>
      </c>
      <c r="I1260" s="205" t="s">
        <v>4575</v>
      </c>
      <c r="J1260" s="205" t="s">
        <v>4576</v>
      </c>
      <c r="K1260" s="205" t="s">
        <v>95</v>
      </c>
      <c r="L1260" s="201"/>
      <c r="M1260" s="201"/>
      <c r="N1260" s="201"/>
      <c r="O1260" s="201"/>
      <c r="P1260" s="201"/>
      <c r="Q1260" s="201"/>
      <c r="R1260" s="201"/>
      <c r="S1260" s="201"/>
      <c r="T1260" s="201"/>
      <c r="U1260" s="201"/>
      <c r="V1260" s="201"/>
      <c r="W1260" s="201"/>
      <c r="X1260" s="201"/>
      <c r="Y1260" s="201"/>
      <c r="Z1260" s="201"/>
    </row>
    <row r="1261" s="132" customFormat="1" ht="27" customHeight="1" outlineLevel="3" spans="1:26">
      <c r="A1261" s="287" t="s">
        <v>4577</v>
      </c>
      <c r="B1261" s="243" t="s">
        <v>4578</v>
      </c>
      <c r="C1261" s="186" t="s">
        <v>4573</v>
      </c>
      <c r="D1261" s="186" t="s">
        <v>4579</v>
      </c>
      <c r="E1261" s="244" t="s">
        <v>103</v>
      </c>
      <c r="F1261" s="188">
        <v>20.25</v>
      </c>
      <c r="G1261" s="186"/>
      <c r="H1261" s="189">
        <f t="shared" si="67"/>
        <v>0</v>
      </c>
      <c r="I1261" s="205" t="s">
        <v>4575</v>
      </c>
      <c r="J1261" s="205" t="s">
        <v>4576</v>
      </c>
      <c r="K1261" s="205" t="s">
        <v>95</v>
      </c>
      <c r="L1261" s="201"/>
      <c r="M1261" s="201"/>
      <c r="N1261" s="201"/>
      <c r="O1261" s="201"/>
      <c r="P1261" s="201"/>
      <c r="Q1261" s="201"/>
      <c r="R1261" s="201"/>
      <c r="S1261" s="201"/>
      <c r="T1261" s="201"/>
      <c r="U1261" s="201"/>
      <c r="V1261" s="201"/>
      <c r="W1261" s="201"/>
      <c r="X1261" s="201"/>
      <c r="Y1261" s="201"/>
      <c r="Z1261" s="201"/>
    </row>
    <row r="1262" s="132" customFormat="1" ht="27" customHeight="1" outlineLevel="3" spans="1:26">
      <c r="A1262" s="287" t="s">
        <v>4580</v>
      </c>
      <c r="B1262" s="243" t="s">
        <v>4581</v>
      </c>
      <c r="C1262" s="186" t="s">
        <v>4582</v>
      </c>
      <c r="D1262" s="186" t="s">
        <v>4583</v>
      </c>
      <c r="E1262" s="244" t="s">
        <v>103</v>
      </c>
      <c r="F1262" s="188">
        <v>3722.31</v>
      </c>
      <c r="G1262" s="186"/>
      <c r="H1262" s="189">
        <f t="shared" si="67"/>
        <v>0</v>
      </c>
      <c r="I1262" s="205" t="s">
        <v>4575</v>
      </c>
      <c r="J1262" s="205" t="s">
        <v>4384</v>
      </c>
      <c r="K1262" s="205" t="s">
        <v>95</v>
      </c>
      <c r="L1262" s="201"/>
      <c r="M1262" s="201"/>
      <c r="N1262" s="201"/>
      <c r="O1262" s="201"/>
      <c r="P1262" s="201"/>
      <c r="Q1262" s="201"/>
      <c r="R1262" s="201"/>
      <c r="S1262" s="201"/>
      <c r="T1262" s="201"/>
      <c r="U1262" s="201"/>
      <c r="V1262" s="201"/>
      <c r="W1262" s="201"/>
      <c r="X1262" s="201"/>
      <c r="Y1262" s="201"/>
      <c r="Z1262" s="201"/>
    </row>
    <row r="1263" s="133" customFormat="1" ht="27" customHeight="1" outlineLevel="1" spans="1:26">
      <c r="A1263" s="233">
        <v>2.6</v>
      </c>
      <c r="B1263" s="234"/>
      <c r="C1263" s="267" t="s">
        <v>25</v>
      </c>
      <c r="D1263" s="292"/>
      <c r="E1263" s="176"/>
      <c r="F1263" s="177"/>
      <c r="G1263" s="274"/>
      <c r="H1263" s="173">
        <f>H1264+H1275+H1299+H1337</f>
        <v>0</v>
      </c>
      <c r="I1263" s="277"/>
      <c r="J1263" s="277"/>
      <c r="K1263" s="278"/>
      <c r="L1263" s="202"/>
      <c r="M1263" s="202"/>
      <c r="N1263" s="202"/>
      <c r="O1263" s="264"/>
      <c r="P1263" s="264"/>
      <c r="Q1263" s="264"/>
      <c r="R1263" s="264"/>
      <c r="S1263" s="264"/>
      <c r="T1263" s="264"/>
      <c r="U1263" s="264"/>
      <c r="V1263" s="264"/>
      <c r="W1263" s="264"/>
      <c r="X1263" s="264"/>
      <c r="Y1263" s="264"/>
      <c r="Z1263" s="264"/>
    </row>
    <row r="1264" s="133" customFormat="1" ht="27" customHeight="1" outlineLevel="2" spans="1:26">
      <c r="A1264" s="233" t="s">
        <v>4584</v>
      </c>
      <c r="B1264" s="254"/>
      <c r="C1264" s="275" t="s">
        <v>4585</v>
      </c>
      <c r="D1264" s="239"/>
      <c r="E1264" s="239"/>
      <c r="F1264" s="240"/>
      <c r="G1264" s="241"/>
      <c r="H1264" s="276">
        <f>SUM(H1265:H1274)</f>
        <v>0</v>
      </c>
      <c r="I1264" s="200"/>
      <c r="J1264" s="200"/>
      <c r="K1264" s="163"/>
      <c r="L1264" s="202"/>
      <c r="M1264" s="202"/>
      <c r="N1264" s="202"/>
      <c r="O1264" s="264"/>
      <c r="P1264" s="264"/>
      <c r="Q1264" s="264"/>
      <c r="R1264" s="264"/>
      <c r="S1264" s="264"/>
      <c r="T1264" s="264"/>
      <c r="U1264" s="264"/>
      <c r="V1264" s="264"/>
      <c r="W1264" s="264"/>
      <c r="X1264" s="264"/>
      <c r="Y1264" s="264"/>
      <c r="Z1264" s="264"/>
    </row>
    <row r="1265" s="132" customFormat="1" ht="27" customHeight="1" outlineLevel="3" spans="1:26">
      <c r="A1265" s="287" t="s">
        <v>4586</v>
      </c>
      <c r="B1265" s="243" t="s">
        <v>4587</v>
      </c>
      <c r="C1265" s="186" t="s">
        <v>4588</v>
      </c>
      <c r="D1265" s="186" t="s">
        <v>4589</v>
      </c>
      <c r="E1265" s="244" t="s">
        <v>336</v>
      </c>
      <c r="F1265" s="188">
        <v>840.24</v>
      </c>
      <c r="G1265" s="186"/>
      <c r="H1265" s="189">
        <f t="shared" ref="H1265:H1274" si="68">ROUND(F1265*G1265,0)</f>
        <v>0</v>
      </c>
      <c r="I1265" s="204" t="s">
        <v>1094</v>
      </c>
      <c r="J1265" s="205" t="s">
        <v>4590</v>
      </c>
      <c r="K1265" s="205" t="s">
        <v>95</v>
      </c>
      <c r="L1265" s="201"/>
      <c r="M1265" s="201"/>
      <c r="N1265" s="201"/>
      <c r="O1265" s="201"/>
      <c r="P1265" s="201"/>
      <c r="Q1265" s="201"/>
      <c r="R1265" s="201"/>
      <c r="S1265" s="201"/>
      <c r="T1265" s="201"/>
      <c r="U1265" s="201"/>
      <c r="V1265" s="201"/>
      <c r="W1265" s="201"/>
      <c r="X1265" s="201"/>
      <c r="Y1265" s="201"/>
      <c r="Z1265" s="201"/>
    </row>
    <row r="1266" s="132" customFormat="1" ht="27" customHeight="1" outlineLevel="3" spans="1:26">
      <c r="A1266" s="287" t="s">
        <v>4591</v>
      </c>
      <c r="B1266" s="243" t="s">
        <v>4592</v>
      </c>
      <c r="C1266" s="186" t="s">
        <v>4588</v>
      </c>
      <c r="D1266" s="186" t="s">
        <v>4593</v>
      </c>
      <c r="E1266" s="244" t="s">
        <v>336</v>
      </c>
      <c r="F1266" s="188">
        <v>88.64</v>
      </c>
      <c r="G1266" s="186"/>
      <c r="H1266" s="189">
        <f t="shared" si="68"/>
        <v>0</v>
      </c>
      <c r="I1266" s="204" t="s">
        <v>1094</v>
      </c>
      <c r="J1266" s="205" t="s">
        <v>4590</v>
      </c>
      <c r="K1266" s="205" t="s">
        <v>95</v>
      </c>
      <c r="L1266" s="201"/>
      <c r="M1266" s="201"/>
      <c r="N1266" s="201"/>
      <c r="O1266" s="201"/>
      <c r="P1266" s="201"/>
      <c r="Q1266" s="201"/>
      <c r="R1266" s="201"/>
      <c r="S1266" s="201"/>
      <c r="T1266" s="201"/>
      <c r="U1266" s="201"/>
      <c r="V1266" s="201"/>
      <c r="W1266" s="201"/>
      <c r="X1266" s="201"/>
      <c r="Y1266" s="201"/>
      <c r="Z1266" s="201"/>
    </row>
    <row r="1267" s="132" customFormat="1" ht="27" customHeight="1" outlineLevel="3" spans="1:26">
      <c r="A1267" s="287" t="s">
        <v>4594</v>
      </c>
      <c r="B1267" s="243" t="s">
        <v>4595</v>
      </c>
      <c r="C1267" s="186" t="s">
        <v>1324</v>
      </c>
      <c r="D1267" s="186" t="s">
        <v>4596</v>
      </c>
      <c r="E1267" s="244" t="s">
        <v>336</v>
      </c>
      <c r="F1267" s="188">
        <v>1172.94</v>
      </c>
      <c r="G1267" s="186"/>
      <c r="H1267" s="189">
        <f t="shared" si="68"/>
        <v>0</v>
      </c>
      <c r="I1267" s="204" t="s">
        <v>1094</v>
      </c>
      <c r="J1267" s="205" t="s">
        <v>4590</v>
      </c>
      <c r="K1267" s="205" t="s">
        <v>95</v>
      </c>
      <c r="L1267" s="201"/>
      <c r="M1267" s="201"/>
      <c r="N1267" s="201"/>
      <c r="O1267" s="201"/>
      <c r="P1267" s="201"/>
      <c r="Q1267" s="201"/>
      <c r="R1267" s="201"/>
      <c r="S1267" s="201"/>
      <c r="T1267" s="201"/>
      <c r="U1267" s="201"/>
      <c r="V1267" s="201"/>
      <c r="W1267" s="201"/>
      <c r="X1267" s="201"/>
      <c r="Y1267" s="201"/>
      <c r="Z1267" s="201"/>
    </row>
    <row r="1268" s="132" customFormat="1" ht="27" customHeight="1" outlineLevel="3" spans="1:26">
      <c r="A1268" s="287" t="s">
        <v>4597</v>
      </c>
      <c r="B1268" s="243" t="s">
        <v>4598</v>
      </c>
      <c r="C1268" s="186" t="s">
        <v>4599</v>
      </c>
      <c r="D1268" s="186" t="s">
        <v>4600</v>
      </c>
      <c r="E1268" s="244" t="s">
        <v>354</v>
      </c>
      <c r="F1268" s="188">
        <v>1002</v>
      </c>
      <c r="G1268" s="186"/>
      <c r="H1268" s="189">
        <f t="shared" si="68"/>
        <v>0</v>
      </c>
      <c r="I1268" s="204" t="s">
        <v>982</v>
      </c>
      <c r="J1268" s="205" t="s">
        <v>4601</v>
      </c>
      <c r="K1268" s="205" t="s">
        <v>95</v>
      </c>
      <c r="L1268" s="201"/>
      <c r="M1268" s="201"/>
      <c r="N1268" s="201"/>
      <c r="O1268" s="201"/>
      <c r="P1268" s="201"/>
      <c r="Q1268" s="201"/>
      <c r="R1268" s="201"/>
      <c r="S1268" s="201"/>
      <c r="T1268" s="201"/>
      <c r="U1268" s="201"/>
      <c r="V1268" s="201"/>
      <c r="W1268" s="201"/>
      <c r="X1268" s="201"/>
      <c r="Y1268" s="201"/>
      <c r="Z1268" s="201"/>
    </row>
    <row r="1269" s="132" customFormat="1" ht="27" customHeight="1" outlineLevel="3" spans="1:26">
      <c r="A1269" s="287" t="s">
        <v>4602</v>
      </c>
      <c r="B1269" s="243" t="s">
        <v>4603</v>
      </c>
      <c r="C1269" s="186" t="s">
        <v>4599</v>
      </c>
      <c r="D1269" s="186" t="s">
        <v>4604</v>
      </c>
      <c r="E1269" s="244" t="s">
        <v>354</v>
      </c>
      <c r="F1269" s="188">
        <v>44</v>
      </c>
      <c r="G1269" s="186"/>
      <c r="H1269" s="189">
        <f t="shared" si="68"/>
        <v>0</v>
      </c>
      <c r="I1269" s="204" t="s">
        <v>982</v>
      </c>
      <c r="J1269" s="205" t="s">
        <v>4601</v>
      </c>
      <c r="K1269" s="205" t="s">
        <v>95</v>
      </c>
      <c r="L1269" s="201"/>
      <c r="M1269" s="201"/>
      <c r="N1269" s="201"/>
      <c r="O1269" s="201"/>
      <c r="P1269" s="201"/>
      <c r="Q1269" s="201"/>
      <c r="R1269" s="201"/>
      <c r="S1269" s="201"/>
      <c r="T1269" s="201"/>
      <c r="U1269" s="201"/>
      <c r="V1269" s="201"/>
      <c r="W1269" s="201"/>
      <c r="X1269" s="201"/>
      <c r="Y1269" s="201"/>
      <c r="Z1269" s="201"/>
    </row>
    <row r="1270" s="132" customFormat="1" ht="27" customHeight="1" outlineLevel="3" spans="1:26">
      <c r="A1270" s="287" t="s">
        <v>4605</v>
      </c>
      <c r="B1270" s="243" t="s">
        <v>4606</v>
      </c>
      <c r="C1270" s="186" t="s">
        <v>4607</v>
      </c>
      <c r="D1270" s="186" t="s">
        <v>4608</v>
      </c>
      <c r="E1270" s="244" t="s">
        <v>92</v>
      </c>
      <c r="F1270" s="188">
        <v>333.8</v>
      </c>
      <c r="G1270" s="186"/>
      <c r="H1270" s="189">
        <f t="shared" si="68"/>
        <v>0</v>
      </c>
      <c r="I1270" s="204" t="s">
        <v>4609</v>
      </c>
      <c r="J1270" s="204" t="s">
        <v>4610</v>
      </c>
      <c r="K1270" s="205" t="s">
        <v>95</v>
      </c>
      <c r="L1270" s="201"/>
      <c r="M1270" s="201"/>
      <c r="N1270" s="201"/>
      <c r="O1270" s="201"/>
      <c r="P1270" s="201"/>
      <c r="Q1270" s="201"/>
      <c r="R1270" s="201"/>
      <c r="S1270" s="201"/>
      <c r="T1270" s="201"/>
      <c r="U1270" s="201"/>
      <c r="V1270" s="201"/>
      <c r="W1270" s="201"/>
      <c r="X1270" s="201"/>
      <c r="Y1270" s="201"/>
      <c r="Z1270" s="201"/>
    </row>
    <row r="1271" s="132" customFormat="1" ht="27" customHeight="1" outlineLevel="3" spans="1:26">
      <c r="A1271" s="287" t="s">
        <v>4611</v>
      </c>
      <c r="B1271" s="243" t="s">
        <v>4612</v>
      </c>
      <c r="C1271" s="186" t="s">
        <v>4613</v>
      </c>
      <c r="D1271" s="186" t="s">
        <v>4614</v>
      </c>
      <c r="E1271" s="244" t="s">
        <v>92</v>
      </c>
      <c r="F1271" s="188">
        <v>281.73</v>
      </c>
      <c r="G1271" s="186"/>
      <c r="H1271" s="189">
        <f t="shared" si="68"/>
        <v>0</v>
      </c>
      <c r="I1271" s="205" t="s">
        <v>4615</v>
      </c>
      <c r="J1271" s="205" t="s">
        <v>4616</v>
      </c>
      <c r="K1271" s="205" t="s">
        <v>95</v>
      </c>
      <c r="L1271" s="201"/>
      <c r="M1271" s="201"/>
      <c r="N1271" s="201"/>
      <c r="O1271" s="201"/>
      <c r="P1271" s="201"/>
      <c r="Q1271" s="201"/>
      <c r="R1271" s="201"/>
      <c r="S1271" s="201"/>
      <c r="T1271" s="201"/>
      <c r="U1271" s="201"/>
      <c r="V1271" s="201"/>
      <c r="W1271" s="201"/>
      <c r="X1271" s="201"/>
      <c r="Y1271" s="201"/>
      <c r="Z1271" s="201"/>
    </row>
    <row r="1272" s="132" customFormat="1" ht="27" customHeight="1" outlineLevel="3" spans="1:26">
      <c r="A1272" s="287" t="s">
        <v>4617</v>
      </c>
      <c r="B1272" s="243" t="s">
        <v>4618</v>
      </c>
      <c r="C1272" s="186" t="s">
        <v>4619</v>
      </c>
      <c r="D1272" s="186" t="s">
        <v>4620</v>
      </c>
      <c r="E1272" s="244" t="s">
        <v>92</v>
      </c>
      <c r="F1272" s="188">
        <v>333.8</v>
      </c>
      <c r="G1272" s="186"/>
      <c r="H1272" s="189">
        <f t="shared" si="68"/>
        <v>0</v>
      </c>
      <c r="I1272" s="205" t="s">
        <v>4615</v>
      </c>
      <c r="J1272" s="205" t="s">
        <v>4621</v>
      </c>
      <c r="K1272" s="205" t="s">
        <v>95</v>
      </c>
      <c r="L1272" s="201"/>
      <c r="M1272" s="201"/>
      <c r="N1272" s="201"/>
      <c r="O1272" s="201"/>
      <c r="P1272" s="201"/>
      <c r="Q1272" s="201"/>
      <c r="R1272" s="201"/>
      <c r="S1272" s="201"/>
      <c r="T1272" s="201"/>
      <c r="U1272" s="201"/>
      <c r="V1272" s="201"/>
      <c r="W1272" s="201"/>
      <c r="X1272" s="201"/>
      <c r="Y1272" s="201"/>
      <c r="Z1272" s="201"/>
    </row>
    <row r="1273" s="132" customFormat="1" ht="27" customHeight="1" outlineLevel="3" spans="1:26">
      <c r="A1273" s="287" t="s">
        <v>4622</v>
      </c>
      <c r="B1273" s="243" t="s">
        <v>4623</v>
      </c>
      <c r="C1273" s="186" t="s">
        <v>4624</v>
      </c>
      <c r="D1273" s="186" t="s">
        <v>4625</v>
      </c>
      <c r="E1273" s="244" t="s">
        <v>4626</v>
      </c>
      <c r="F1273" s="188">
        <v>22</v>
      </c>
      <c r="G1273" s="186"/>
      <c r="H1273" s="189">
        <f t="shared" si="68"/>
        <v>0</v>
      </c>
      <c r="I1273" s="205" t="s">
        <v>4627</v>
      </c>
      <c r="J1273" s="205" t="s">
        <v>4628</v>
      </c>
      <c r="K1273" s="205" t="s">
        <v>95</v>
      </c>
      <c r="L1273" s="201"/>
      <c r="M1273" s="201"/>
      <c r="N1273" s="201"/>
      <c r="O1273" s="201"/>
      <c r="P1273" s="201"/>
      <c r="Q1273" s="201"/>
      <c r="R1273" s="201"/>
      <c r="S1273" s="201"/>
      <c r="T1273" s="201"/>
      <c r="U1273" s="201"/>
      <c r="V1273" s="201"/>
      <c r="W1273" s="201"/>
      <c r="X1273" s="201"/>
      <c r="Y1273" s="201"/>
      <c r="Z1273" s="201"/>
    </row>
    <row r="1274" s="132" customFormat="1" ht="39" customHeight="1" outlineLevel="3" spans="1:26">
      <c r="A1274" s="287" t="s">
        <v>4629</v>
      </c>
      <c r="B1274" s="243" t="s">
        <v>4630</v>
      </c>
      <c r="C1274" s="186" t="s">
        <v>398</v>
      </c>
      <c r="D1274" s="186" t="s">
        <v>4631</v>
      </c>
      <c r="E1274" s="244" t="s">
        <v>327</v>
      </c>
      <c r="F1274" s="188">
        <v>1</v>
      </c>
      <c r="G1274" s="186"/>
      <c r="H1274" s="189">
        <f t="shared" si="68"/>
        <v>0</v>
      </c>
      <c r="I1274" s="209" t="s">
        <v>400</v>
      </c>
      <c r="J1274" s="204" t="s">
        <v>4632</v>
      </c>
      <c r="K1274" s="205" t="s">
        <v>95</v>
      </c>
      <c r="L1274" s="201"/>
      <c r="M1274" s="201"/>
      <c r="N1274" s="201"/>
      <c r="O1274" s="201"/>
      <c r="P1274" s="201"/>
      <c r="Q1274" s="201"/>
      <c r="R1274" s="201"/>
      <c r="S1274" s="201"/>
      <c r="T1274" s="201"/>
      <c r="U1274" s="201"/>
      <c r="V1274" s="201"/>
      <c r="W1274" s="201"/>
      <c r="X1274" s="201"/>
      <c r="Y1274" s="201"/>
      <c r="Z1274" s="201"/>
    </row>
    <row r="1275" s="133" customFormat="1" ht="27" customHeight="1" outlineLevel="2" spans="1:26">
      <c r="A1275" s="233" t="s">
        <v>4633</v>
      </c>
      <c r="B1275" s="254"/>
      <c r="C1275" s="275" t="s">
        <v>4634</v>
      </c>
      <c r="D1275" s="239"/>
      <c r="E1275" s="239"/>
      <c r="F1275" s="240"/>
      <c r="G1275" s="241"/>
      <c r="H1275" s="276">
        <f>SUM(H1276:H1298)</f>
        <v>0</v>
      </c>
      <c r="I1275" s="200"/>
      <c r="J1275" s="200"/>
      <c r="K1275" s="163"/>
      <c r="L1275" s="202"/>
      <c r="M1275" s="202"/>
      <c r="N1275" s="202"/>
      <c r="O1275" s="264"/>
      <c r="P1275" s="264"/>
      <c r="Q1275" s="264"/>
      <c r="R1275" s="264"/>
      <c r="S1275" s="264"/>
      <c r="T1275" s="264"/>
      <c r="U1275" s="264"/>
      <c r="V1275" s="264"/>
      <c r="W1275" s="264"/>
      <c r="X1275" s="264"/>
      <c r="Y1275" s="264"/>
      <c r="Z1275" s="264"/>
    </row>
    <row r="1276" s="132" customFormat="1" ht="27" customHeight="1" outlineLevel="3" spans="1:26">
      <c r="A1276" s="287" t="s">
        <v>4635</v>
      </c>
      <c r="B1276" s="243" t="s">
        <v>4636</v>
      </c>
      <c r="C1276" s="186" t="s">
        <v>2529</v>
      </c>
      <c r="D1276" s="186" t="s">
        <v>4637</v>
      </c>
      <c r="E1276" s="244" t="s">
        <v>502</v>
      </c>
      <c r="F1276" s="188">
        <v>8</v>
      </c>
      <c r="G1276" s="186"/>
      <c r="H1276" s="189">
        <f t="shared" ref="H1276:H1298" si="69">ROUND(F1276*G1276,0)</f>
        <v>0</v>
      </c>
      <c r="I1276" s="204" t="s">
        <v>1055</v>
      </c>
      <c r="J1276" s="205" t="s">
        <v>4638</v>
      </c>
      <c r="K1276" s="205" t="s">
        <v>95</v>
      </c>
      <c r="L1276" s="201"/>
      <c r="M1276" s="201"/>
      <c r="N1276" s="201"/>
      <c r="O1276" s="201"/>
      <c r="P1276" s="201"/>
      <c r="Q1276" s="201"/>
      <c r="R1276" s="201"/>
      <c r="S1276" s="201"/>
      <c r="T1276" s="201"/>
      <c r="U1276" s="201"/>
      <c r="V1276" s="201"/>
      <c r="W1276" s="201"/>
      <c r="X1276" s="201"/>
      <c r="Y1276" s="201"/>
      <c r="Z1276" s="201"/>
    </row>
    <row r="1277" s="132" customFormat="1" ht="27" customHeight="1" outlineLevel="3" spans="1:26">
      <c r="A1277" s="287" t="s">
        <v>4639</v>
      </c>
      <c r="B1277" s="243" t="s">
        <v>4640</v>
      </c>
      <c r="C1277" s="186" t="s">
        <v>2489</v>
      </c>
      <c r="D1277" s="186" t="s">
        <v>4641</v>
      </c>
      <c r="E1277" s="244" t="s">
        <v>1418</v>
      </c>
      <c r="F1277" s="188">
        <v>64</v>
      </c>
      <c r="G1277" s="186"/>
      <c r="H1277" s="189">
        <f t="shared" si="69"/>
        <v>0</v>
      </c>
      <c r="I1277" s="204" t="s">
        <v>1419</v>
      </c>
      <c r="J1277" s="205" t="s">
        <v>4642</v>
      </c>
      <c r="K1277" s="205" t="s">
        <v>95</v>
      </c>
      <c r="L1277" s="201"/>
      <c r="M1277" s="201"/>
      <c r="N1277" s="201"/>
      <c r="O1277" s="201"/>
      <c r="P1277" s="201"/>
      <c r="Q1277" s="201"/>
      <c r="R1277" s="201"/>
      <c r="S1277" s="201"/>
      <c r="T1277" s="201"/>
      <c r="U1277" s="201"/>
      <c r="V1277" s="201"/>
      <c r="W1277" s="201"/>
      <c r="X1277" s="201"/>
      <c r="Y1277" s="201"/>
      <c r="Z1277" s="201"/>
    </row>
    <row r="1278" s="132" customFormat="1" ht="27" customHeight="1" outlineLevel="3" spans="1:26">
      <c r="A1278" s="287" t="s">
        <v>4643</v>
      </c>
      <c r="B1278" s="243" t="s">
        <v>4644</v>
      </c>
      <c r="C1278" s="186" t="s">
        <v>2533</v>
      </c>
      <c r="D1278" s="186" t="s">
        <v>4645</v>
      </c>
      <c r="E1278" s="244" t="s">
        <v>2066</v>
      </c>
      <c r="F1278" s="188">
        <v>8</v>
      </c>
      <c r="G1278" s="186"/>
      <c r="H1278" s="189">
        <f t="shared" si="69"/>
        <v>0</v>
      </c>
      <c r="I1278" s="204" t="s">
        <v>4646</v>
      </c>
      <c r="J1278" s="205" t="s">
        <v>4642</v>
      </c>
      <c r="K1278" s="205" t="s">
        <v>95</v>
      </c>
      <c r="L1278" s="201"/>
      <c r="M1278" s="201"/>
      <c r="N1278" s="201"/>
      <c r="O1278" s="201"/>
      <c r="P1278" s="201"/>
      <c r="Q1278" s="201"/>
      <c r="R1278" s="201"/>
      <c r="S1278" s="201"/>
      <c r="T1278" s="201"/>
      <c r="U1278" s="201"/>
      <c r="V1278" s="201"/>
      <c r="W1278" s="201"/>
      <c r="X1278" s="201"/>
      <c r="Y1278" s="201"/>
      <c r="Z1278" s="201"/>
    </row>
    <row r="1279" s="132" customFormat="1" ht="27" customHeight="1" outlineLevel="3" spans="1:26">
      <c r="A1279" s="287" t="s">
        <v>4647</v>
      </c>
      <c r="B1279" s="185" t="s">
        <v>4648</v>
      </c>
      <c r="C1279" s="186" t="s">
        <v>4649</v>
      </c>
      <c r="D1279" s="186" t="s">
        <v>4650</v>
      </c>
      <c r="E1279" s="244" t="s">
        <v>726</v>
      </c>
      <c r="F1279" s="188">
        <v>8</v>
      </c>
      <c r="G1279" s="186"/>
      <c r="H1279" s="189">
        <f t="shared" si="69"/>
        <v>0</v>
      </c>
      <c r="I1279" s="208" t="s">
        <v>1820</v>
      </c>
      <c r="J1279" s="208" t="s">
        <v>1958</v>
      </c>
      <c r="K1279" s="205" t="s">
        <v>95</v>
      </c>
      <c r="L1279" s="201"/>
      <c r="M1279" s="201"/>
      <c r="N1279" s="201"/>
      <c r="O1279" s="201"/>
      <c r="P1279" s="201"/>
      <c r="Q1279" s="201"/>
      <c r="R1279" s="201"/>
      <c r="S1279" s="201"/>
      <c r="T1279" s="201"/>
      <c r="U1279" s="201"/>
      <c r="V1279" s="201"/>
      <c r="W1279" s="201"/>
      <c r="X1279" s="201"/>
      <c r="Y1279" s="201"/>
      <c r="Z1279" s="201"/>
    </row>
    <row r="1280" s="132" customFormat="1" ht="27" customHeight="1" outlineLevel="3" spans="1:26">
      <c r="A1280" s="287" t="s">
        <v>4651</v>
      </c>
      <c r="B1280" s="185" t="s">
        <v>4652</v>
      </c>
      <c r="C1280" s="186" t="s">
        <v>2541</v>
      </c>
      <c r="D1280" s="186" t="s">
        <v>4653</v>
      </c>
      <c r="E1280" s="244" t="s">
        <v>726</v>
      </c>
      <c r="F1280" s="188">
        <v>32</v>
      </c>
      <c r="G1280" s="186"/>
      <c r="H1280" s="189">
        <f t="shared" si="69"/>
        <v>0</v>
      </c>
      <c r="I1280" s="208" t="s">
        <v>1820</v>
      </c>
      <c r="J1280" s="208" t="s">
        <v>2543</v>
      </c>
      <c r="K1280" s="205" t="s">
        <v>95</v>
      </c>
      <c r="L1280" s="201"/>
      <c r="M1280" s="201"/>
      <c r="N1280" s="201"/>
      <c r="O1280" s="201"/>
      <c r="P1280" s="201"/>
      <c r="Q1280" s="201"/>
      <c r="R1280" s="201"/>
      <c r="S1280" s="201"/>
      <c r="T1280" s="201"/>
      <c r="U1280" s="201"/>
      <c r="V1280" s="201"/>
      <c r="W1280" s="201"/>
      <c r="X1280" s="201"/>
      <c r="Y1280" s="201"/>
      <c r="Z1280" s="201"/>
    </row>
    <row r="1281" s="132" customFormat="1" ht="27" customHeight="1" outlineLevel="3" spans="1:26">
      <c r="A1281" s="287" t="s">
        <v>4654</v>
      </c>
      <c r="B1281" s="243" t="s">
        <v>4655</v>
      </c>
      <c r="C1281" s="186" t="s">
        <v>4656</v>
      </c>
      <c r="D1281" s="186" t="s">
        <v>4657</v>
      </c>
      <c r="E1281" s="244" t="s">
        <v>726</v>
      </c>
      <c r="F1281" s="188">
        <v>2</v>
      </c>
      <c r="G1281" s="186"/>
      <c r="H1281" s="189">
        <f t="shared" si="69"/>
        <v>0</v>
      </c>
      <c r="I1281" s="208" t="s">
        <v>1820</v>
      </c>
      <c r="J1281" s="208" t="s">
        <v>2277</v>
      </c>
      <c r="K1281" s="205" t="s">
        <v>95</v>
      </c>
      <c r="L1281" s="201"/>
      <c r="M1281" s="201"/>
      <c r="N1281" s="201"/>
      <c r="O1281" s="201"/>
      <c r="P1281" s="201"/>
      <c r="Q1281" s="201"/>
      <c r="R1281" s="201"/>
      <c r="S1281" s="201"/>
      <c r="T1281" s="201"/>
      <c r="U1281" s="201"/>
      <c r="V1281" s="201"/>
      <c r="W1281" s="201"/>
      <c r="X1281" s="201"/>
      <c r="Y1281" s="201"/>
      <c r="Z1281" s="201"/>
    </row>
    <row r="1282" s="132" customFormat="1" ht="27" customHeight="1" outlineLevel="3" spans="1:26">
      <c r="A1282" s="287" t="s">
        <v>4658</v>
      </c>
      <c r="B1282" s="243" t="s">
        <v>4659</v>
      </c>
      <c r="C1282" s="186" t="s">
        <v>4660</v>
      </c>
      <c r="D1282" s="186" t="s">
        <v>4661</v>
      </c>
      <c r="E1282" s="244" t="s">
        <v>726</v>
      </c>
      <c r="F1282" s="188">
        <v>8</v>
      </c>
      <c r="G1282" s="186"/>
      <c r="H1282" s="189">
        <f t="shared" si="69"/>
        <v>0</v>
      </c>
      <c r="I1282" s="208" t="s">
        <v>1820</v>
      </c>
      <c r="J1282" s="208" t="s">
        <v>2277</v>
      </c>
      <c r="K1282" s="205" t="s">
        <v>95</v>
      </c>
      <c r="L1282" s="201"/>
      <c r="M1282" s="201"/>
      <c r="N1282" s="201"/>
      <c r="O1282" s="201"/>
      <c r="P1282" s="201"/>
      <c r="Q1282" s="201"/>
      <c r="R1282" s="201"/>
      <c r="S1282" s="201"/>
      <c r="T1282" s="201"/>
      <c r="U1282" s="201"/>
      <c r="V1282" s="201"/>
      <c r="W1282" s="201"/>
      <c r="X1282" s="201"/>
      <c r="Y1282" s="201"/>
      <c r="Z1282" s="201"/>
    </row>
    <row r="1283" s="132" customFormat="1" ht="27" customHeight="1" outlineLevel="3" spans="1:26">
      <c r="A1283" s="287" t="s">
        <v>4662</v>
      </c>
      <c r="B1283" s="243" t="s">
        <v>4663</v>
      </c>
      <c r="C1283" s="186" t="s">
        <v>1324</v>
      </c>
      <c r="D1283" s="186" t="s">
        <v>4664</v>
      </c>
      <c r="E1283" s="244" t="s">
        <v>336</v>
      </c>
      <c r="F1283" s="188">
        <v>401.16</v>
      </c>
      <c r="G1283" s="186"/>
      <c r="H1283" s="189">
        <f t="shared" si="69"/>
        <v>0</v>
      </c>
      <c r="I1283" s="204" t="s">
        <v>1094</v>
      </c>
      <c r="J1283" s="208" t="s">
        <v>2147</v>
      </c>
      <c r="K1283" s="205" t="s">
        <v>95</v>
      </c>
      <c r="L1283" s="201"/>
      <c r="M1283" s="201"/>
      <c r="N1283" s="201"/>
      <c r="O1283" s="201"/>
      <c r="P1283" s="201"/>
      <c r="Q1283" s="201"/>
      <c r="R1283" s="201"/>
      <c r="S1283" s="201"/>
      <c r="T1283" s="201"/>
      <c r="U1283" s="201"/>
      <c r="V1283" s="201"/>
      <c r="W1283" s="201"/>
      <c r="X1283" s="201"/>
      <c r="Y1283" s="201"/>
      <c r="Z1283" s="201"/>
    </row>
    <row r="1284" s="132" customFormat="1" ht="27" customHeight="1" outlineLevel="3" spans="1:26">
      <c r="A1284" s="287" t="s">
        <v>4665</v>
      </c>
      <c r="B1284" s="243" t="s">
        <v>4666</v>
      </c>
      <c r="C1284" s="186" t="s">
        <v>1324</v>
      </c>
      <c r="D1284" s="186" t="s">
        <v>4667</v>
      </c>
      <c r="E1284" s="244" t="s">
        <v>336</v>
      </c>
      <c r="F1284" s="188">
        <v>155.81</v>
      </c>
      <c r="G1284" s="186"/>
      <c r="H1284" s="189">
        <f t="shared" si="69"/>
        <v>0</v>
      </c>
      <c r="I1284" s="204" t="s">
        <v>1094</v>
      </c>
      <c r="J1284" s="208" t="s">
        <v>2147</v>
      </c>
      <c r="K1284" s="205" t="s">
        <v>95</v>
      </c>
      <c r="L1284" s="201"/>
      <c r="M1284" s="201"/>
      <c r="N1284" s="201"/>
      <c r="O1284" s="201"/>
      <c r="P1284" s="201"/>
      <c r="Q1284" s="201"/>
      <c r="R1284" s="201"/>
      <c r="S1284" s="201"/>
      <c r="T1284" s="201"/>
      <c r="U1284" s="201"/>
      <c r="V1284" s="201"/>
      <c r="W1284" s="201"/>
      <c r="X1284" s="201"/>
      <c r="Y1284" s="201"/>
      <c r="Z1284" s="201"/>
    </row>
    <row r="1285" s="132" customFormat="1" ht="27" customHeight="1" outlineLevel="3" spans="1:26">
      <c r="A1285" s="287" t="s">
        <v>4668</v>
      </c>
      <c r="B1285" s="243" t="s">
        <v>4669</v>
      </c>
      <c r="C1285" s="186" t="s">
        <v>1324</v>
      </c>
      <c r="D1285" s="186" t="s">
        <v>4670</v>
      </c>
      <c r="E1285" s="244" t="s">
        <v>336</v>
      </c>
      <c r="F1285" s="188">
        <v>155.76</v>
      </c>
      <c r="G1285" s="186"/>
      <c r="H1285" s="189">
        <f t="shared" si="69"/>
        <v>0</v>
      </c>
      <c r="I1285" s="204" t="s">
        <v>1094</v>
      </c>
      <c r="J1285" s="208" t="s">
        <v>2147</v>
      </c>
      <c r="K1285" s="205" t="s">
        <v>95</v>
      </c>
      <c r="L1285" s="201"/>
      <c r="M1285" s="201"/>
      <c r="N1285" s="201"/>
      <c r="O1285" s="201"/>
      <c r="P1285" s="201"/>
      <c r="Q1285" s="201"/>
      <c r="R1285" s="201"/>
      <c r="S1285" s="201"/>
      <c r="T1285" s="201"/>
      <c r="U1285" s="201"/>
      <c r="V1285" s="201"/>
      <c r="W1285" s="201"/>
      <c r="X1285" s="201"/>
      <c r="Y1285" s="201"/>
      <c r="Z1285" s="201"/>
    </row>
    <row r="1286" s="132" customFormat="1" ht="27" customHeight="1" outlineLevel="3" spans="1:26">
      <c r="A1286" s="287" t="s">
        <v>4671</v>
      </c>
      <c r="B1286" s="243" t="s">
        <v>4672</v>
      </c>
      <c r="C1286" s="186" t="s">
        <v>1324</v>
      </c>
      <c r="D1286" s="186" t="s">
        <v>4673</v>
      </c>
      <c r="E1286" s="244" t="s">
        <v>336</v>
      </c>
      <c r="F1286" s="188">
        <v>201.88</v>
      </c>
      <c r="G1286" s="186"/>
      <c r="H1286" s="189">
        <f t="shared" si="69"/>
        <v>0</v>
      </c>
      <c r="I1286" s="204" t="s">
        <v>1094</v>
      </c>
      <c r="J1286" s="208" t="s">
        <v>2147</v>
      </c>
      <c r="K1286" s="205" t="s">
        <v>95</v>
      </c>
      <c r="L1286" s="201"/>
      <c r="M1286" s="201"/>
      <c r="N1286" s="201"/>
      <c r="O1286" s="201"/>
      <c r="P1286" s="201"/>
      <c r="Q1286" s="201"/>
      <c r="R1286" s="201"/>
      <c r="S1286" s="201"/>
      <c r="T1286" s="201"/>
      <c r="U1286" s="201"/>
      <c r="V1286" s="201"/>
      <c r="W1286" s="201"/>
      <c r="X1286" s="201"/>
      <c r="Y1286" s="201"/>
      <c r="Z1286" s="201"/>
    </row>
    <row r="1287" s="132" customFormat="1" ht="27" customHeight="1" outlineLevel="3" spans="1:26">
      <c r="A1287" s="287" t="s">
        <v>4674</v>
      </c>
      <c r="B1287" s="243" t="s">
        <v>4675</v>
      </c>
      <c r="C1287" s="186" t="s">
        <v>1324</v>
      </c>
      <c r="D1287" s="186" t="s">
        <v>4676</v>
      </c>
      <c r="E1287" s="244" t="s">
        <v>336</v>
      </c>
      <c r="F1287" s="188">
        <v>27.64</v>
      </c>
      <c r="G1287" s="186"/>
      <c r="H1287" s="189">
        <f t="shared" si="69"/>
        <v>0</v>
      </c>
      <c r="I1287" s="204" t="s">
        <v>1094</v>
      </c>
      <c r="J1287" s="208" t="s">
        <v>2147</v>
      </c>
      <c r="K1287" s="205" t="s">
        <v>95</v>
      </c>
      <c r="L1287" s="201"/>
      <c r="M1287" s="201"/>
      <c r="N1287" s="201"/>
      <c r="O1287" s="201"/>
      <c r="P1287" s="201"/>
      <c r="Q1287" s="201"/>
      <c r="R1287" s="201"/>
      <c r="S1287" s="201"/>
      <c r="T1287" s="201"/>
      <c r="U1287" s="201"/>
      <c r="V1287" s="201"/>
      <c r="W1287" s="201"/>
      <c r="X1287" s="201"/>
      <c r="Y1287" s="201"/>
      <c r="Z1287" s="201"/>
    </row>
    <row r="1288" s="132" customFormat="1" ht="27" customHeight="1" outlineLevel="3" spans="1:26">
      <c r="A1288" s="287" t="s">
        <v>4677</v>
      </c>
      <c r="B1288" s="243" t="s">
        <v>4678</v>
      </c>
      <c r="C1288" s="186" t="s">
        <v>2136</v>
      </c>
      <c r="D1288" s="186" t="s">
        <v>4679</v>
      </c>
      <c r="E1288" s="244" t="s">
        <v>336</v>
      </c>
      <c r="F1288" s="188">
        <v>837.57</v>
      </c>
      <c r="G1288" s="186"/>
      <c r="H1288" s="189">
        <f t="shared" si="69"/>
        <v>0</v>
      </c>
      <c r="I1288" s="205" t="s">
        <v>1094</v>
      </c>
      <c r="J1288" s="208" t="s">
        <v>2037</v>
      </c>
      <c r="K1288" s="205" t="s">
        <v>95</v>
      </c>
      <c r="L1288" s="201"/>
      <c r="M1288" s="201"/>
      <c r="N1288" s="201"/>
      <c r="O1288" s="201"/>
      <c r="P1288" s="201"/>
      <c r="Q1288" s="201"/>
      <c r="R1288" s="201"/>
      <c r="S1288" s="201"/>
      <c r="T1288" s="201"/>
      <c r="U1288" s="201"/>
      <c r="V1288" s="201"/>
      <c r="W1288" s="201"/>
      <c r="X1288" s="201"/>
      <c r="Y1288" s="201"/>
      <c r="Z1288" s="201"/>
    </row>
    <row r="1289" s="132" customFormat="1" ht="27" customHeight="1" outlineLevel="3" spans="1:26">
      <c r="A1289" s="287" t="s">
        <v>4680</v>
      </c>
      <c r="B1289" s="243" t="s">
        <v>4681</v>
      </c>
      <c r="C1289" s="186" t="s">
        <v>4682</v>
      </c>
      <c r="D1289" s="186" t="s">
        <v>4683</v>
      </c>
      <c r="E1289" s="244" t="s">
        <v>336</v>
      </c>
      <c r="F1289" s="188">
        <v>10</v>
      </c>
      <c r="G1289" s="186"/>
      <c r="H1289" s="189">
        <f t="shared" si="69"/>
        <v>0</v>
      </c>
      <c r="I1289" s="205" t="s">
        <v>1094</v>
      </c>
      <c r="J1289" s="208" t="s">
        <v>1992</v>
      </c>
      <c r="K1289" s="205" t="s">
        <v>95</v>
      </c>
      <c r="L1289" s="201"/>
      <c r="M1289" s="201"/>
      <c r="N1289" s="201"/>
      <c r="O1289" s="201"/>
      <c r="P1289" s="201"/>
      <c r="Q1289" s="201"/>
      <c r="R1289" s="201"/>
      <c r="S1289" s="201"/>
      <c r="T1289" s="201"/>
      <c r="U1289" s="201"/>
      <c r="V1289" s="201"/>
      <c r="W1289" s="201"/>
      <c r="X1289" s="201"/>
      <c r="Y1289" s="201"/>
      <c r="Z1289" s="201"/>
    </row>
    <row r="1290" s="132" customFormat="1" ht="27" customHeight="1" outlineLevel="3" spans="1:26">
      <c r="A1290" s="287" t="s">
        <v>4684</v>
      </c>
      <c r="B1290" s="243" t="s">
        <v>4685</v>
      </c>
      <c r="C1290" s="186" t="s">
        <v>1120</v>
      </c>
      <c r="D1290" s="186" t="s">
        <v>4686</v>
      </c>
      <c r="E1290" s="244" t="s">
        <v>336</v>
      </c>
      <c r="F1290" s="188">
        <v>10</v>
      </c>
      <c r="G1290" s="186"/>
      <c r="H1290" s="189">
        <f t="shared" si="69"/>
        <v>0</v>
      </c>
      <c r="I1290" s="205" t="s">
        <v>1094</v>
      </c>
      <c r="J1290" s="208" t="s">
        <v>1992</v>
      </c>
      <c r="K1290" s="205" t="s">
        <v>95</v>
      </c>
      <c r="L1290" s="201"/>
      <c r="M1290" s="201"/>
      <c r="N1290" s="201"/>
      <c r="O1290" s="201"/>
      <c r="P1290" s="201"/>
      <c r="Q1290" s="201"/>
      <c r="R1290" s="201"/>
      <c r="S1290" s="201"/>
      <c r="T1290" s="201"/>
      <c r="U1290" s="201"/>
      <c r="V1290" s="201"/>
      <c r="W1290" s="201"/>
      <c r="X1290" s="201"/>
      <c r="Y1290" s="201"/>
      <c r="Z1290" s="201"/>
    </row>
    <row r="1291" s="132" customFormat="1" ht="27" customHeight="1" outlineLevel="3" spans="1:26">
      <c r="A1291" s="287" t="s">
        <v>4687</v>
      </c>
      <c r="B1291" s="243" t="s">
        <v>4688</v>
      </c>
      <c r="C1291" s="186" t="s">
        <v>1153</v>
      </c>
      <c r="D1291" s="186" t="s">
        <v>4689</v>
      </c>
      <c r="E1291" s="244" t="s">
        <v>336</v>
      </c>
      <c r="F1291" s="188">
        <v>400</v>
      </c>
      <c r="G1291" s="186"/>
      <c r="H1291" s="189">
        <f t="shared" si="69"/>
        <v>0</v>
      </c>
      <c r="I1291" s="205" t="s">
        <v>1094</v>
      </c>
      <c r="J1291" s="208" t="s">
        <v>1992</v>
      </c>
      <c r="K1291" s="205" t="s">
        <v>95</v>
      </c>
      <c r="L1291" s="201"/>
      <c r="M1291" s="201"/>
      <c r="N1291" s="201"/>
      <c r="O1291" s="201"/>
      <c r="P1291" s="201"/>
      <c r="Q1291" s="201"/>
      <c r="R1291" s="201"/>
      <c r="S1291" s="201"/>
      <c r="T1291" s="201"/>
      <c r="U1291" s="201"/>
      <c r="V1291" s="201"/>
      <c r="W1291" s="201"/>
      <c r="X1291" s="201"/>
      <c r="Y1291" s="201"/>
      <c r="Z1291" s="201"/>
    </row>
    <row r="1292" s="132" customFormat="1" ht="27" customHeight="1" outlineLevel="3" spans="1:26">
      <c r="A1292" s="287" t="s">
        <v>4690</v>
      </c>
      <c r="B1292" s="243" t="s">
        <v>4691</v>
      </c>
      <c r="C1292" s="186" t="s">
        <v>4692</v>
      </c>
      <c r="D1292" s="186" t="s">
        <v>4693</v>
      </c>
      <c r="E1292" s="244" t="s">
        <v>726</v>
      </c>
      <c r="F1292" s="188">
        <v>8</v>
      </c>
      <c r="G1292" s="186"/>
      <c r="H1292" s="189">
        <f t="shared" si="69"/>
        <v>0</v>
      </c>
      <c r="I1292" s="208" t="s">
        <v>1820</v>
      </c>
      <c r="J1292" s="208" t="s">
        <v>2166</v>
      </c>
      <c r="K1292" s="205" t="s">
        <v>95</v>
      </c>
      <c r="L1292" s="201"/>
      <c r="M1292" s="201"/>
      <c r="N1292" s="201"/>
      <c r="O1292" s="201"/>
      <c r="P1292" s="201"/>
      <c r="Q1292" s="201"/>
      <c r="R1292" s="201"/>
      <c r="S1292" s="201"/>
      <c r="T1292" s="201"/>
      <c r="U1292" s="201"/>
      <c r="V1292" s="201"/>
      <c r="W1292" s="201"/>
      <c r="X1292" s="201"/>
      <c r="Y1292" s="201"/>
      <c r="Z1292" s="201"/>
    </row>
    <row r="1293" s="132" customFormat="1" ht="27" customHeight="1" outlineLevel="3" spans="1:26">
      <c r="A1293" s="287" t="s">
        <v>4694</v>
      </c>
      <c r="B1293" s="243" t="s">
        <v>4695</v>
      </c>
      <c r="C1293" s="186" t="s">
        <v>4696</v>
      </c>
      <c r="D1293" s="186" t="s">
        <v>4697</v>
      </c>
      <c r="E1293" s="244" t="s">
        <v>1418</v>
      </c>
      <c r="F1293" s="188">
        <v>6</v>
      </c>
      <c r="G1293" s="186"/>
      <c r="H1293" s="189">
        <f t="shared" si="69"/>
        <v>0</v>
      </c>
      <c r="I1293" s="205" t="s">
        <v>1419</v>
      </c>
      <c r="J1293" s="208" t="s">
        <v>4698</v>
      </c>
      <c r="K1293" s="205" t="s">
        <v>95</v>
      </c>
      <c r="L1293" s="201"/>
      <c r="M1293" s="201"/>
      <c r="N1293" s="201"/>
      <c r="O1293" s="201"/>
      <c r="P1293" s="201"/>
      <c r="Q1293" s="201"/>
      <c r="R1293" s="201"/>
      <c r="S1293" s="201"/>
      <c r="T1293" s="201"/>
      <c r="U1293" s="201"/>
      <c r="V1293" s="201"/>
      <c r="W1293" s="201"/>
      <c r="X1293" s="201"/>
      <c r="Y1293" s="201"/>
      <c r="Z1293" s="201"/>
    </row>
    <row r="1294" s="132" customFormat="1" ht="27" customHeight="1" outlineLevel="3" spans="1:26">
      <c r="A1294" s="287" t="s">
        <v>4699</v>
      </c>
      <c r="B1294" s="243" t="s">
        <v>4700</v>
      </c>
      <c r="C1294" s="186" t="s">
        <v>3278</v>
      </c>
      <c r="D1294" s="186" t="s">
        <v>4701</v>
      </c>
      <c r="E1294" s="244" t="s">
        <v>502</v>
      </c>
      <c r="F1294" s="188">
        <v>4</v>
      </c>
      <c r="G1294" s="186"/>
      <c r="H1294" s="189">
        <f t="shared" si="69"/>
        <v>0</v>
      </c>
      <c r="I1294" s="266" t="s">
        <v>1055</v>
      </c>
      <c r="J1294" s="266" t="s">
        <v>3280</v>
      </c>
      <c r="K1294" s="205" t="s">
        <v>95</v>
      </c>
      <c r="L1294" s="201"/>
      <c r="M1294" s="201"/>
      <c r="N1294" s="201"/>
      <c r="O1294" s="201"/>
      <c r="P1294" s="201"/>
      <c r="Q1294" s="201"/>
      <c r="R1294" s="201"/>
      <c r="S1294" s="201"/>
      <c r="T1294" s="201"/>
      <c r="U1294" s="201"/>
      <c r="V1294" s="201"/>
      <c r="W1294" s="201"/>
      <c r="X1294" s="201"/>
      <c r="Y1294" s="201"/>
      <c r="Z1294" s="201"/>
    </row>
    <row r="1295" s="132" customFormat="1" ht="27" customHeight="1" outlineLevel="3" spans="1:26">
      <c r="A1295" s="287" t="s">
        <v>4702</v>
      </c>
      <c r="B1295" s="243" t="s">
        <v>4703</v>
      </c>
      <c r="C1295" s="186" t="s">
        <v>3278</v>
      </c>
      <c r="D1295" s="186" t="s">
        <v>4704</v>
      </c>
      <c r="E1295" s="244" t="s">
        <v>502</v>
      </c>
      <c r="F1295" s="188">
        <v>6</v>
      </c>
      <c r="G1295" s="186"/>
      <c r="H1295" s="189">
        <f t="shared" si="69"/>
        <v>0</v>
      </c>
      <c r="I1295" s="266" t="s">
        <v>1055</v>
      </c>
      <c r="J1295" s="266" t="s">
        <v>3280</v>
      </c>
      <c r="K1295" s="205" t="s">
        <v>95</v>
      </c>
      <c r="L1295" s="201"/>
      <c r="M1295" s="201"/>
      <c r="N1295" s="201"/>
      <c r="O1295" s="201"/>
      <c r="P1295" s="201"/>
      <c r="Q1295" s="201"/>
      <c r="R1295" s="201"/>
      <c r="S1295" s="201"/>
      <c r="T1295" s="201"/>
      <c r="U1295" s="201"/>
      <c r="V1295" s="201"/>
      <c r="W1295" s="201"/>
      <c r="X1295" s="201"/>
      <c r="Y1295" s="201"/>
      <c r="Z1295" s="201"/>
    </row>
    <row r="1296" s="132" customFormat="1" ht="27" customHeight="1" outlineLevel="3" spans="1:26">
      <c r="A1296" s="287" t="s">
        <v>4705</v>
      </c>
      <c r="B1296" s="243" t="s">
        <v>4706</v>
      </c>
      <c r="C1296" s="186" t="s">
        <v>4707</v>
      </c>
      <c r="D1296" s="186" t="s">
        <v>4708</v>
      </c>
      <c r="E1296" s="244" t="s">
        <v>4626</v>
      </c>
      <c r="F1296" s="188">
        <v>12</v>
      </c>
      <c r="G1296" s="186"/>
      <c r="H1296" s="189">
        <f t="shared" si="69"/>
        <v>0</v>
      </c>
      <c r="I1296" s="205" t="s">
        <v>4627</v>
      </c>
      <c r="J1296" s="205" t="s">
        <v>4628</v>
      </c>
      <c r="K1296" s="205" t="s">
        <v>95</v>
      </c>
      <c r="L1296" s="201"/>
      <c r="M1296" s="201"/>
      <c r="N1296" s="201"/>
      <c r="O1296" s="201"/>
      <c r="P1296" s="201"/>
      <c r="Q1296" s="201"/>
      <c r="R1296" s="201"/>
      <c r="S1296" s="201"/>
      <c r="T1296" s="201"/>
      <c r="U1296" s="201"/>
      <c r="V1296" s="201"/>
      <c r="W1296" s="201"/>
      <c r="X1296" s="201"/>
      <c r="Y1296" s="201"/>
      <c r="Z1296" s="201"/>
    </row>
    <row r="1297" s="132" customFormat="1" ht="27" customHeight="1" outlineLevel="3" spans="1:26">
      <c r="A1297" s="287" t="s">
        <v>4709</v>
      </c>
      <c r="B1297" s="243" t="s">
        <v>4710</v>
      </c>
      <c r="C1297" s="186" t="s">
        <v>4607</v>
      </c>
      <c r="D1297" s="186" t="s">
        <v>4711</v>
      </c>
      <c r="E1297" s="244" t="s">
        <v>92</v>
      </c>
      <c r="F1297" s="188">
        <v>14.63</v>
      </c>
      <c r="G1297" s="186"/>
      <c r="H1297" s="189">
        <f t="shared" si="69"/>
        <v>0</v>
      </c>
      <c r="I1297" s="204" t="s">
        <v>4609</v>
      </c>
      <c r="J1297" s="204" t="s">
        <v>4610</v>
      </c>
      <c r="K1297" s="205" t="s">
        <v>95</v>
      </c>
      <c r="L1297" s="201"/>
      <c r="M1297" s="201"/>
      <c r="N1297" s="201"/>
      <c r="O1297" s="201"/>
      <c r="P1297" s="201"/>
      <c r="Q1297" s="201"/>
      <c r="R1297" s="201"/>
      <c r="S1297" s="201"/>
      <c r="T1297" s="201"/>
      <c r="U1297" s="201"/>
      <c r="V1297" s="201"/>
      <c r="W1297" s="201"/>
      <c r="X1297" s="201"/>
      <c r="Y1297" s="201"/>
      <c r="Z1297" s="201"/>
    </row>
    <row r="1298" s="132" customFormat="1" ht="27" customHeight="1" outlineLevel="3" spans="1:26">
      <c r="A1298" s="287" t="s">
        <v>4712</v>
      </c>
      <c r="B1298" s="243" t="s">
        <v>4713</v>
      </c>
      <c r="C1298" s="186" t="s">
        <v>247</v>
      </c>
      <c r="D1298" s="186" t="s">
        <v>4714</v>
      </c>
      <c r="E1298" s="244" t="s">
        <v>92</v>
      </c>
      <c r="F1298" s="188">
        <v>14.63</v>
      </c>
      <c r="G1298" s="186"/>
      <c r="H1298" s="189">
        <f t="shared" si="69"/>
        <v>0</v>
      </c>
      <c r="I1298" s="205" t="s">
        <v>4615</v>
      </c>
      <c r="J1298" s="205" t="s">
        <v>4616</v>
      </c>
      <c r="K1298" s="205" t="s">
        <v>95</v>
      </c>
      <c r="L1298" s="201"/>
      <c r="M1298" s="201"/>
      <c r="N1298" s="201"/>
      <c r="O1298" s="201"/>
      <c r="P1298" s="201"/>
      <c r="Q1298" s="201"/>
      <c r="R1298" s="201"/>
      <c r="S1298" s="201"/>
      <c r="T1298" s="201"/>
      <c r="U1298" s="201"/>
      <c r="V1298" s="201"/>
      <c r="W1298" s="201"/>
      <c r="X1298" s="201"/>
      <c r="Y1298" s="201"/>
      <c r="Z1298" s="201"/>
    </row>
    <row r="1299" s="133" customFormat="1" ht="27" customHeight="1" outlineLevel="2" collapsed="1" spans="1:26">
      <c r="A1299" s="233" t="s">
        <v>4715</v>
      </c>
      <c r="B1299" s="254"/>
      <c r="C1299" s="275" t="s">
        <v>23</v>
      </c>
      <c r="D1299" s="239"/>
      <c r="E1299" s="239"/>
      <c r="F1299" s="240"/>
      <c r="G1299" s="241"/>
      <c r="H1299" s="276">
        <f>H1300+H1316</f>
        <v>0</v>
      </c>
      <c r="I1299" s="200"/>
      <c r="J1299" s="200"/>
      <c r="K1299" s="163"/>
      <c r="L1299" s="202"/>
      <c r="M1299" s="202"/>
      <c r="N1299" s="202"/>
      <c r="O1299" s="264"/>
      <c r="P1299" s="264"/>
      <c r="Q1299" s="264"/>
      <c r="R1299" s="264"/>
      <c r="S1299" s="264"/>
      <c r="T1299" s="264"/>
      <c r="U1299" s="264"/>
      <c r="V1299" s="264"/>
      <c r="W1299" s="264"/>
      <c r="X1299" s="264"/>
      <c r="Y1299" s="264"/>
      <c r="Z1299" s="264"/>
    </row>
    <row r="1300" s="132" customFormat="1" ht="27" customHeight="1" outlineLevel="2" spans="1:26">
      <c r="A1300" s="287" t="s">
        <v>4716</v>
      </c>
      <c r="B1300" s="253"/>
      <c r="C1300" s="231" t="s">
        <v>3142</v>
      </c>
      <c r="D1300" s="181"/>
      <c r="E1300" s="181"/>
      <c r="F1300" s="182"/>
      <c r="G1300" s="183"/>
      <c r="H1300" s="288">
        <f>SUM(H1301:H1315)</f>
        <v>0</v>
      </c>
      <c r="I1300" s="204"/>
      <c r="J1300" s="204"/>
      <c r="K1300" s="205"/>
      <c r="L1300" s="201"/>
      <c r="M1300" s="201"/>
      <c r="N1300" s="201"/>
      <c r="O1300" s="201"/>
      <c r="P1300" s="201"/>
      <c r="Q1300" s="201"/>
      <c r="R1300" s="201"/>
      <c r="S1300" s="201"/>
      <c r="T1300" s="201"/>
      <c r="U1300" s="201"/>
      <c r="V1300" s="201"/>
      <c r="W1300" s="201"/>
      <c r="X1300" s="201"/>
      <c r="Y1300" s="201"/>
      <c r="Z1300" s="201"/>
    </row>
    <row r="1301" s="132" customFormat="1" ht="27" customHeight="1" outlineLevel="3" spans="1:26">
      <c r="A1301" s="287" t="s">
        <v>4717</v>
      </c>
      <c r="B1301" s="243" t="s">
        <v>4718</v>
      </c>
      <c r="C1301" s="186" t="s">
        <v>4719</v>
      </c>
      <c r="D1301" s="186" t="s">
        <v>4720</v>
      </c>
      <c r="E1301" s="244" t="s">
        <v>336</v>
      </c>
      <c r="F1301" s="188">
        <v>113.62</v>
      </c>
      <c r="G1301" s="186"/>
      <c r="H1301" s="189">
        <f t="shared" ref="H1301:H1315" si="70">ROUND(F1301*G1301,0)</f>
        <v>0</v>
      </c>
      <c r="I1301" s="266" t="s">
        <v>1094</v>
      </c>
      <c r="J1301" s="266" t="s">
        <v>3147</v>
      </c>
      <c r="K1301" s="205" t="s">
        <v>95</v>
      </c>
      <c r="L1301" s="201"/>
      <c r="M1301" s="201"/>
      <c r="N1301" s="201"/>
      <c r="O1301" s="201"/>
      <c r="P1301" s="201"/>
      <c r="Q1301" s="201"/>
      <c r="R1301" s="201"/>
      <c r="S1301" s="201"/>
      <c r="T1301" s="201"/>
      <c r="U1301" s="201"/>
      <c r="V1301" s="201"/>
      <c r="W1301" s="201"/>
      <c r="X1301" s="201"/>
      <c r="Y1301" s="201"/>
      <c r="Z1301" s="201"/>
    </row>
    <row r="1302" s="132" customFormat="1" ht="27" customHeight="1" outlineLevel="3" spans="1:26">
      <c r="A1302" s="287" t="s">
        <v>4721</v>
      </c>
      <c r="B1302" s="243" t="s">
        <v>4722</v>
      </c>
      <c r="C1302" s="186" t="s">
        <v>4723</v>
      </c>
      <c r="D1302" s="186" t="s">
        <v>4724</v>
      </c>
      <c r="E1302" s="244" t="s">
        <v>336</v>
      </c>
      <c r="F1302" s="188">
        <v>4.29</v>
      </c>
      <c r="G1302" s="186"/>
      <c r="H1302" s="189">
        <f t="shared" si="70"/>
        <v>0</v>
      </c>
      <c r="I1302" s="266" t="s">
        <v>1094</v>
      </c>
      <c r="J1302" s="266" t="s">
        <v>3147</v>
      </c>
      <c r="K1302" s="205" t="s">
        <v>95</v>
      </c>
      <c r="L1302" s="201"/>
      <c r="M1302" s="201"/>
      <c r="N1302" s="201"/>
      <c r="O1302" s="201"/>
      <c r="P1302" s="201"/>
      <c r="Q1302" s="201"/>
      <c r="R1302" s="201"/>
      <c r="S1302" s="201"/>
      <c r="T1302" s="201"/>
      <c r="U1302" s="201"/>
      <c r="V1302" s="201"/>
      <c r="W1302" s="201"/>
      <c r="X1302" s="201"/>
      <c r="Y1302" s="201"/>
      <c r="Z1302" s="201"/>
    </row>
    <row r="1303" s="132" customFormat="1" ht="27" customHeight="1" outlineLevel="3" spans="1:26">
      <c r="A1303" s="287" t="s">
        <v>4725</v>
      </c>
      <c r="B1303" s="243" t="s">
        <v>4726</v>
      </c>
      <c r="C1303" s="186" t="s">
        <v>4723</v>
      </c>
      <c r="D1303" s="186" t="s">
        <v>4727</v>
      </c>
      <c r="E1303" s="244" t="s">
        <v>336</v>
      </c>
      <c r="F1303" s="188">
        <v>78.54</v>
      </c>
      <c r="G1303" s="186"/>
      <c r="H1303" s="189">
        <f t="shared" si="70"/>
        <v>0</v>
      </c>
      <c r="I1303" s="266" t="s">
        <v>1094</v>
      </c>
      <c r="J1303" s="266" t="s">
        <v>3147</v>
      </c>
      <c r="K1303" s="205" t="s">
        <v>95</v>
      </c>
      <c r="L1303" s="201"/>
      <c r="M1303" s="201"/>
      <c r="N1303" s="201"/>
      <c r="O1303" s="201"/>
      <c r="P1303" s="201"/>
      <c r="Q1303" s="201"/>
      <c r="R1303" s="201"/>
      <c r="S1303" s="201"/>
      <c r="T1303" s="201"/>
      <c r="U1303" s="201"/>
      <c r="V1303" s="201"/>
      <c r="W1303" s="201"/>
      <c r="X1303" s="201"/>
      <c r="Y1303" s="201"/>
      <c r="Z1303" s="201"/>
    </row>
    <row r="1304" s="132" customFormat="1" ht="27" customHeight="1" outlineLevel="3" spans="1:26">
      <c r="A1304" s="287" t="s">
        <v>4728</v>
      </c>
      <c r="B1304" s="243" t="s">
        <v>4729</v>
      </c>
      <c r="C1304" s="186" t="s">
        <v>4723</v>
      </c>
      <c r="D1304" s="186" t="s">
        <v>4730</v>
      </c>
      <c r="E1304" s="244" t="s">
        <v>336</v>
      </c>
      <c r="F1304" s="188">
        <v>330.4</v>
      </c>
      <c r="G1304" s="186"/>
      <c r="H1304" s="189">
        <f t="shared" si="70"/>
        <v>0</v>
      </c>
      <c r="I1304" s="266" t="s">
        <v>1094</v>
      </c>
      <c r="J1304" s="266" t="s">
        <v>3147</v>
      </c>
      <c r="K1304" s="205" t="s">
        <v>95</v>
      </c>
      <c r="L1304" s="201"/>
      <c r="M1304" s="201"/>
      <c r="N1304" s="201"/>
      <c r="O1304" s="201"/>
      <c r="P1304" s="201"/>
      <c r="Q1304" s="201"/>
      <c r="R1304" s="201"/>
      <c r="S1304" s="201"/>
      <c r="T1304" s="201"/>
      <c r="U1304" s="201"/>
      <c r="V1304" s="201"/>
      <c r="W1304" s="201"/>
      <c r="X1304" s="201"/>
      <c r="Y1304" s="201"/>
      <c r="Z1304" s="201"/>
    </row>
    <row r="1305" s="132" customFormat="1" ht="27" customHeight="1" outlineLevel="3" spans="1:26">
      <c r="A1305" s="287" t="s">
        <v>4731</v>
      </c>
      <c r="B1305" s="243" t="s">
        <v>4732</v>
      </c>
      <c r="C1305" s="186" t="s">
        <v>4723</v>
      </c>
      <c r="D1305" s="186" t="s">
        <v>4733</v>
      </c>
      <c r="E1305" s="244" t="s">
        <v>336</v>
      </c>
      <c r="F1305" s="188">
        <v>106.17</v>
      </c>
      <c r="G1305" s="186"/>
      <c r="H1305" s="189">
        <f t="shared" si="70"/>
        <v>0</v>
      </c>
      <c r="I1305" s="266" t="s">
        <v>1094</v>
      </c>
      <c r="J1305" s="266" t="s">
        <v>3147</v>
      </c>
      <c r="K1305" s="205" t="s">
        <v>95</v>
      </c>
      <c r="L1305" s="201"/>
      <c r="M1305" s="201"/>
      <c r="N1305" s="201"/>
      <c r="O1305" s="201"/>
      <c r="P1305" s="201"/>
      <c r="Q1305" s="201"/>
      <c r="R1305" s="201"/>
      <c r="S1305" s="201"/>
      <c r="T1305" s="201"/>
      <c r="U1305" s="201"/>
      <c r="V1305" s="201"/>
      <c r="W1305" s="201"/>
      <c r="X1305" s="201"/>
      <c r="Y1305" s="201"/>
      <c r="Z1305" s="201"/>
    </row>
    <row r="1306" s="132" customFormat="1" ht="27" customHeight="1" outlineLevel="3" spans="1:26">
      <c r="A1306" s="287" t="s">
        <v>4734</v>
      </c>
      <c r="B1306" s="243" t="s">
        <v>4735</v>
      </c>
      <c r="C1306" s="186" t="s">
        <v>4736</v>
      </c>
      <c r="D1306" s="186" t="s">
        <v>4737</v>
      </c>
      <c r="E1306" s="244" t="s">
        <v>354</v>
      </c>
      <c r="F1306" s="188">
        <v>3</v>
      </c>
      <c r="G1306" s="186"/>
      <c r="H1306" s="189">
        <f t="shared" si="70"/>
        <v>0</v>
      </c>
      <c r="I1306" s="206" t="s">
        <v>4738</v>
      </c>
      <c r="J1306" s="207" t="s">
        <v>4739</v>
      </c>
      <c r="K1306" s="205" t="s">
        <v>95</v>
      </c>
      <c r="L1306" s="201"/>
      <c r="M1306" s="201"/>
      <c r="N1306" s="201"/>
      <c r="O1306" s="201"/>
      <c r="P1306" s="201"/>
      <c r="Q1306" s="201"/>
      <c r="R1306" s="201"/>
      <c r="S1306" s="201"/>
      <c r="T1306" s="201"/>
      <c r="U1306" s="201"/>
      <c r="V1306" s="201"/>
      <c r="W1306" s="201"/>
      <c r="X1306" s="201"/>
      <c r="Y1306" s="201"/>
      <c r="Z1306" s="201"/>
    </row>
    <row r="1307" s="132" customFormat="1" ht="27" customHeight="1" outlineLevel="3" spans="1:26">
      <c r="A1307" s="287" t="s">
        <v>4740</v>
      </c>
      <c r="B1307" s="243" t="s">
        <v>4741</v>
      </c>
      <c r="C1307" s="186" t="s">
        <v>4742</v>
      </c>
      <c r="D1307" s="186" t="s">
        <v>4743</v>
      </c>
      <c r="E1307" s="244" t="s">
        <v>354</v>
      </c>
      <c r="F1307" s="188">
        <v>9</v>
      </c>
      <c r="G1307" s="186"/>
      <c r="H1307" s="189">
        <f t="shared" si="70"/>
        <v>0</v>
      </c>
      <c r="I1307" s="206" t="s">
        <v>4738</v>
      </c>
      <c r="J1307" s="207" t="s">
        <v>4739</v>
      </c>
      <c r="K1307" s="205" t="s">
        <v>95</v>
      </c>
      <c r="L1307" s="201"/>
      <c r="M1307" s="201"/>
      <c r="N1307" s="201"/>
      <c r="O1307" s="201"/>
      <c r="P1307" s="201"/>
      <c r="Q1307" s="201"/>
      <c r="R1307" s="201"/>
      <c r="S1307" s="201"/>
      <c r="T1307" s="201"/>
      <c r="U1307" s="201"/>
      <c r="V1307" s="201"/>
      <c r="W1307" s="201"/>
      <c r="X1307" s="201"/>
      <c r="Y1307" s="201"/>
      <c r="Z1307" s="201"/>
    </row>
    <row r="1308" s="132" customFormat="1" ht="27" customHeight="1" outlineLevel="3" spans="1:26">
      <c r="A1308" s="287" t="s">
        <v>4744</v>
      </c>
      <c r="B1308" s="243" t="s">
        <v>4745</v>
      </c>
      <c r="C1308" s="186" t="s">
        <v>4746</v>
      </c>
      <c r="D1308" s="186" t="s">
        <v>4747</v>
      </c>
      <c r="E1308" s="244" t="s">
        <v>1675</v>
      </c>
      <c r="F1308" s="188">
        <v>1</v>
      </c>
      <c r="G1308" s="186"/>
      <c r="H1308" s="189">
        <f t="shared" si="70"/>
        <v>0</v>
      </c>
      <c r="I1308" s="266" t="s">
        <v>1676</v>
      </c>
      <c r="J1308" s="266" t="s">
        <v>4748</v>
      </c>
      <c r="K1308" s="205" t="s">
        <v>95</v>
      </c>
      <c r="L1308" s="201"/>
      <c r="M1308" s="201"/>
      <c r="N1308" s="201"/>
      <c r="O1308" s="201"/>
      <c r="P1308" s="201"/>
      <c r="Q1308" s="201"/>
      <c r="R1308" s="201"/>
      <c r="S1308" s="201"/>
      <c r="T1308" s="201"/>
      <c r="U1308" s="201"/>
      <c r="V1308" s="201"/>
      <c r="W1308" s="201"/>
      <c r="X1308" s="201"/>
      <c r="Y1308" s="201"/>
      <c r="Z1308" s="201"/>
    </row>
    <row r="1309" s="132" customFormat="1" ht="27" customHeight="1" outlineLevel="3" spans="1:26">
      <c r="A1309" s="287" t="s">
        <v>4749</v>
      </c>
      <c r="B1309" s="243" t="s">
        <v>4750</v>
      </c>
      <c r="C1309" s="186" t="s">
        <v>3219</v>
      </c>
      <c r="D1309" s="186" t="s">
        <v>4751</v>
      </c>
      <c r="E1309" s="244" t="s">
        <v>502</v>
      </c>
      <c r="F1309" s="188">
        <v>1</v>
      </c>
      <c r="G1309" s="186"/>
      <c r="H1309" s="189">
        <f t="shared" si="70"/>
        <v>0</v>
      </c>
      <c r="I1309" s="266" t="s">
        <v>1055</v>
      </c>
      <c r="J1309" s="266" t="s">
        <v>4748</v>
      </c>
      <c r="K1309" s="205" t="s">
        <v>95</v>
      </c>
      <c r="L1309" s="201"/>
      <c r="M1309" s="201"/>
      <c r="N1309" s="201"/>
      <c r="O1309" s="201"/>
      <c r="P1309" s="201"/>
      <c r="Q1309" s="201"/>
      <c r="R1309" s="201"/>
      <c r="S1309" s="201"/>
      <c r="T1309" s="201"/>
      <c r="U1309" s="201"/>
      <c r="V1309" s="201"/>
      <c r="W1309" s="201"/>
      <c r="X1309" s="201"/>
      <c r="Y1309" s="201"/>
      <c r="Z1309" s="201"/>
    </row>
    <row r="1310" s="132" customFormat="1" ht="27" customHeight="1" outlineLevel="3" spans="1:26">
      <c r="A1310" s="287" t="s">
        <v>4752</v>
      </c>
      <c r="B1310" s="243" t="s">
        <v>4753</v>
      </c>
      <c r="C1310" s="186" t="s">
        <v>3183</v>
      </c>
      <c r="D1310" s="186" t="s">
        <v>4754</v>
      </c>
      <c r="E1310" s="244" t="s">
        <v>502</v>
      </c>
      <c r="F1310" s="188">
        <v>1</v>
      </c>
      <c r="G1310" s="186"/>
      <c r="H1310" s="189">
        <f t="shared" si="70"/>
        <v>0</v>
      </c>
      <c r="I1310" s="266" t="s">
        <v>1055</v>
      </c>
      <c r="J1310" s="266" t="s">
        <v>3531</v>
      </c>
      <c r="K1310" s="205" t="s">
        <v>95</v>
      </c>
      <c r="L1310" s="201"/>
      <c r="M1310" s="201"/>
      <c r="N1310" s="201"/>
      <c r="O1310" s="201"/>
      <c r="P1310" s="201"/>
      <c r="Q1310" s="201"/>
      <c r="R1310" s="201"/>
      <c r="S1310" s="201"/>
      <c r="T1310" s="201"/>
      <c r="U1310" s="201"/>
      <c r="V1310" s="201"/>
      <c r="W1310" s="201"/>
      <c r="X1310" s="201"/>
      <c r="Y1310" s="201"/>
      <c r="Z1310" s="201"/>
    </row>
    <row r="1311" s="132" customFormat="1" ht="27" customHeight="1" outlineLevel="3" spans="1:26">
      <c r="A1311" s="287" t="s">
        <v>4755</v>
      </c>
      <c r="B1311" s="243" t="s">
        <v>4756</v>
      </c>
      <c r="C1311" s="186" t="s">
        <v>4607</v>
      </c>
      <c r="D1311" s="186" t="s">
        <v>4757</v>
      </c>
      <c r="E1311" s="244" t="s">
        <v>92</v>
      </c>
      <c r="F1311" s="188">
        <v>221.89</v>
      </c>
      <c r="G1311" s="186"/>
      <c r="H1311" s="189">
        <f t="shared" si="70"/>
        <v>0</v>
      </c>
      <c r="I1311" s="204" t="s">
        <v>4609</v>
      </c>
      <c r="J1311" s="204" t="s">
        <v>4610</v>
      </c>
      <c r="K1311" s="205" t="s">
        <v>95</v>
      </c>
      <c r="L1311" s="201"/>
      <c r="M1311" s="201"/>
      <c r="N1311" s="201"/>
      <c r="O1311" s="201"/>
      <c r="P1311" s="201"/>
      <c r="Q1311" s="201"/>
      <c r="R1311" s="201"/>
      <c r="S1311" s="201"/>
      <c r="T1311" s="201"/>
      <c r="U1311" s="201"/>
      <c r="V1311" s="201"/>
      <c r="W1311" s="201"/>
      <c r="X1311" s="201"/>
      <c r="Y1311" s="201"/>
      <c r="Z1311" s="201"/>
    </row>
    <row r="1312" s="132" customFormat="1" ht="27" customHeight="1" outlineLevel="3" spans="1:26">
      <c r="A1312" s="287" t="s">
        <v>4758</v>
      </c>
      <c r="B1312" s="243" t="s">
        <v>4759</v>
      </c>
      <c r="C1312" s="186" t="s">
        <v>4760</v>
      </c>
      <c r="D1312" s="186" t="s">
        <v>4761</v>
      </c>
      <c r="E1312" s="244" t="s">
        <v>92</v>
      </c>
      <c r="F1312" s="188">
        <v>41.61</v>
      </c>
      <c r="G1312" s="186"/>
      <c r="H1312" s="189">
        <f t="shared" si="70"/>
        <v>0</v>
      </c>
      <c r="I1312" s="205" t="s">
        <v>4615</v>
      </c>
      <c r="J1312" s="205" t="s">
        <v>4616</v>
      </c>
      <c r="K1312" s="205" t="s">
        <v>95</v>
      </c>
      <c r="L1312" s="201"/>
      <c r="M1312" s="201"/>
      <c r="N1312" s="201"/>
      <c r="O1312" s="201"/>
      <c r="P1312" s="201"/>
      <c r="Q1312" s="201"/>
      <c r="R1312" s="201"/>
      <c r="S1312" s="201"/>
      <c r="T1312" s="201"/>
      <c r="U1312" s="201"/>
      <c r="V1312" s="201"/>
      <c r="W1312" s="201"/>
      <c r="X1312" s="201"/>
      <c r="Y1312" s="201"/>
      <c r="Z1312" s="201"/>
    </row>
    <row r="1313" s="132" customFormat="1" ht="27" customHeight="1" outlineLevel="3" spans="1:26">
      <c r="A1313" s="287" t="s">
        <v>4762</v>
      </c>
      <c r="B1313" s="243" t="s">
        <v>4763</v>
      </c>
      <c r="C1313" s="186" t="s">
        <v>247</v>
      </c>
      <c r="D1313" s="186" t="s">
        <v>4764</v>
      </c>
      <c r="E1313" s="244" t="s">
        <v>92</v>
      </c>
      <c r="F1313" s="188">
        <v>21.45</v>
      </c>
      <c r="G1313" s="186"/>
      <c r="H1313" s="189">
        <f t="shared" si="70"/>
        <v>0</v>
      </c>
      <c r="I1313" s="205" t="s">
        <v>4615</v>
      </c>
      <c r="J1313" s="205" t="s">
        <v>4616</v>
      </c>
      <c r="K1313" s="205" t="s">
        <v>95</v>
      </c>
      <c r="L1313" s="201"/>
      <c r="M1313" s="201"/>
      <c r="N1313" s="201"/>
      <c r="O1313" s="201"/>
      <c r="P1313" s="201"/>
      <c r="Q1313" s="201"/>
      <c r="R1313" s="201"/>
      <c r="S1313" s="201"/>
      <c r="T1313" s="201"/>
      <c r="U1313" s="201"/>
      <c r="V1313" s="201"/>
      <c r="W1313" s="201"/>
      <c r="X1313" s="201"/>
      <c r="Y1313" s="201"/>
      <c r="Z1313" s="201"/>
    </row>
    <row r="1314" s="132" customFormat="1" ht="27" customHeight="1" outlineLevel="3" spans="1:26">
      <c r="A1314" s="287" t="s">
        <v>4765</v>
      </c>
      <c r="B1314" s="243" t="s">
        <v>4766</v>
      </c>
      <c r="C1314" s="186" t="s">
        <v>247</v>
      </c>
      <c r="D1314" s="186" t="s">
        <v>4767</v>
      </c>
      <c r="E1314" s="244" t="s">
        <v>92</v>
      </c>
      <c r="F1314" s="188">
        <v>141.27</v>
      </c>
      <c r="G1314" s="186"/>
      <c r="H1314" s="189">
        <f t="shared" si="70"/>
        <v>0</v>
      </c>
      <c r="I1314" s="205" t="s">
        <v>4615</v>
      </c>
      <c r="J1314" s="205" t="s">
        <v>4616</v>
      </c>
      <c r="K1314" s="205" t="s">
        <v>95</v>
      </c>
      <c r="L1314" s="201"/>
      <c r="M1314" s="201"/>
      <c r="N1314" s="201"/>
      <c r="O1314" s="201"/>
      <c r="P1314" s="201"/>
      <c r="Q1314" s="201"/>
      <c r="R1314" s="201"/>
      <c r="S1314" s="201"/>
      <c r="T1314" s="201"/>
      <c r="U1314" s="201"/>
      <c r="V1314" s="201"/>
      <c r="W1314" s="201"/>
      <c r="X1314" s="201"/>
      <c r="Y1314" s="201"/>
      <c r="Z1314" s="201"/>
    </row>
    <row r="1315" s="132" customFormat="1" ht="27" customHeight="1" outlineLevel="3" spans="1:26">
      <c r="A1315" s="287" t="s">
        <v>4768</v>
      </c>
      <c r="B1315" s="243" t="s">
        <v>4769</v>
      </c>
      <c r="C1315" s="186" t="s">
        <v>4619</v>
      </c>
      <c r="D1315" s="186" t="s">
        <v>4770</v>
      </c>
      <c r="E1315" s="244" t="s">
        <v>92</v>
      </c>
      <c r="F1315" s="188">
        <v>80.62</v>
      </c>
      <c r="G1315" s="186"/>
      <c r="H1315" s="189">
        <f t="shared" si="70"/>
        <v>0</v>
      </c>
      <c r="I1315" s="205" t="s">
        <v>4615</v>
      </c>
      <c r="J1315" s="205" t="s">
        <v>4621</v>
      </c>
      <c r="K1315" s="205" t="s">
        <v>95</v>
      </c>
      <c r="L1315" s="201"/>
      <c r="M1315" s="201"/>
      <c r="N1315" s="201"/>
      <c r="O1315" s="201"/>
      <c r="P1315" s="201"/>
      <c r="Q1315" s="201"/>
      <c r="R1315" s="201"/>
      <c r="S1315" s="201"/>
      <c r="T1315" s="201"/>
      <c r="U1315" s="201"/>
      <c r="V1315" s="201"/>
      <c r="W1315" s="201"/>
      <c r="X1315" s="201"/>
      <c r="Y1315" s="201"/>
      <c r="Z1315" s="201"/>
    </row>
    <row r="1316" s="132" customFormat="1" ht="27" customHeight="1" outlineLevel="2" spans="1:26">
      <c r="A1316" s="287" t="s">
        <v>4771</v>
      </c>
      <c r="B1316" s="253"/>
      <c r="C1316" s="231" t="s">
        <v>3246</v>
      </c>
      <c r="D1316" s="181"/>
      <c r="E1316" s="181"/>
      <c r="F1316" s="182"/>
      <c r="G1316" s="183"/>
      <c r="H1316" s="288">
        <f>SUM(H1317:H1336)</f>
        <v>0</v>
      </c>
      <c r="I1316" s="204"/>
      <c r="J1316" s="204"/>
      <c r="K1316" s="205"/>
      <c r="L1316" s="201"/>
      <c r="M1316" s="201"/>
      <c r="N1316" s="201"/>
      <c r="O1316" s="201"/>
      <c r="P1316" s="201"/>
      <c r="Q1316" s="201"/>
      <c r="R1316" s="201"/>
      <c r="S1316" s="201"/>
      <c r="T1316" s="201"/>
      <c r="U1316" s="201"/>
      <c r="V1316" s="201"/>
      <c r="W1316" s="201"/>
      <c r="X1316" s="201"/>
      <c r="Y1316" s="201"/>
      <c r="Z1316" s="201"/>
    </row>
    <row r="1317" s="132" customFormat="1" ht="27" customHeight="1" outlineLevel="3" spans="1:26">
      <c r="A1317" s="287" t="s">
        <v>4772</v>
      </c>
      <c r="B1317" s="243" t="s">
        <v>4773</v>
      </c>
      <c r="C1317" s="186" t="s">
        <v>4774</v>
      </c>
      <c r="D1317" s="186" t="s">
        <v>4775</v>
      </c>
      <c r="E1317" s="244" t="s">
        <v>4626</v>
      </c>
      <c r="F1317" s="188">
        <v>1</v>
      </c>
      <c r="G1317" s="186"/>
      <c r="H1317" s="189">
        <f t="shared" ref="H1317:H1336" si="71">ROUND(F1317*G1317,0)</f>
        <v>0</v>
      </c>
      <c r="I1317" s="204" t="s">
        <v>4627</v>
      </c>
      <c r="J1317" s="205" t="s">
        <v>4628</v>
      </c>
      <c r="K1317" s="205" t="s">
        <v>95</v>
      </c>
      <c r="L1317" s="201"/>
      <c r="M1317" s="201"/>
      <c r="N1317" s="201"/>
      <c r="O1317" s="291"/>
      <c r="P1317" s="291"/>
      <c r="Q1317" s="291"/>
      <c r="R1317" s="291"/>
      <c r="S1317" s="291"/>
      <c r="T1317" s="291"/>
      <c r="U1317" s="291"/>
      <c r="V1317" s="291"/>
      <c r="W1317" s="291"/>
      <c r="X1317" s="291"/>
      <c r="Y1317" s="291"/>
      <c r="Z1317" s="291"/>
    </row>
    <row r="1318" s="132" customFormat="1" ht="27" customHeight="1" outlineLevel="3" spans="1:26">
      <c r="A1318" s="287" t="s">
        <v>4776</v>
      </c>
      <c r="B1318" s="243" t="s">
        <v>4777</v>
      </c>
      <c r="C1318" s="186" t="s">
        <v>4778</v>
      </c>
      <c r="D1318" s="186" t="s">
        <v>4779</v>
      </c>
      <c r="E1318" s="244" t="s">
        <v>4626</v>
      </c>
      <c r="F1318" s="188">
        <v>1</v>
      </c>
      <c r="G1318" s="186"/>
      <c r="H1318" s="189">
        <f t="shared" si="71"/>
        <v>0</v>
      </c>
      <c r="I1318" s="204" t="s">
        <v>4627</v>
      </c>
      <c r="J1318" s="205" t="s">
        <v>4628</v>
      </c>
      <c r="K1318" s="205" t="s">
        <v>95</v>
      </c>
      <c r="L1318" s="201"/>
      <c r="M1318" s="201"/>
      <c r="N1318" s="201"/>
      <c r="O1318" s="291"/>
      <c r="P1318" s="291"/>
      <c r="Q1318" s="291"/>
      <c r="R1318" s="291"/>
      <c r="S1318" s="291"/>
      <c r="T1318" s="291"/>
      <c r="U1318" s="291"/>
      <c r="V1318" s="291"/>
      <c r="W1318" s="291"/>
      <c r="X1318" s="291"/>
      <c r="Y1318" s="291"/>
      <c r="Z1318" s="291"/>
    </row>
    <row r="1319" s="132" customFormat="1" ht="27" customHeight="1" outlineLevel="3" spans="1:26">
      <c r="A1319" s="287" t="s">
        <v>4780</v>
      </c>
      <c r="B1319" s="243" t="s">
        <v>4781</v>
      </c>
      <c r="C1319" s="186" t="s">
        <v>4778</v>
      </c>
      <c r="D1319" s="186" t="s">
        <v>4782</v>
      </c>
      <c r="E1319" s="244" t="s">
        <v>4626</v>
      </c>
      <c r="F1319" s="188">
        <v>1</v>
      </c>
      <c r="G1319" s="186"/>
      <c r="H1319" s="189">
        <f t="shared" si="71"/>
        <v>0</v>
      </c>
      <c r="I1319" s="204" t="s">
        <v>4627</v>
      </c>
      <c r="J1319" s="205" t="s">
        <v>4628</v>
      </c>
      <c r="K1319" s="205" t="s">
        <v>95</v>
      </c>
      <c r="L1319" s="201"/>
      <c r="M1319" s="201"/>
      <c r="N1319" s="201"/>
      <c r="O1319" s="291"/>
      <c r="P1319" s="291"/>
      <c r="Q1319" s="291"/>
      <c r="R1319" s="291"/>
      <c r="S1319" s="291"/>
      <c r="T1319" s="291"/>
      <c r="U1319" s="291"/>
      <c r="V1319" s="291"/>
      <c r="W1319" s="291"/>
      <c r="X1319" s="291"/>
      <c r="Y1319" s="291"/>
      <c r="Z1319" s="291"/>
    </row>
    <row r="1320" s="132" customFormat="1" ht="27" customHeight="1" outlineLevel="3" spans="1:26">
      <c r="A1320" s="287" t="s">
        <v>4783</v>
      </c>
      <c r="B1320" s="243" t="s">
        <v>4784</v>
      </c>
      <c r="C1320" s="186" t="s">
        <v>4785</v>
      </c>
      <c r="D1320" s="186" t="s">
        <v>4786</v>
      </c>
      <c r="E1320" s="244" t="s">
        <v>4626</v>
      </c>
      <c r="F1320" s="188">
        <v>12</v>
      </c>
      <c r="G1320" s="186"/>
      <c r="H1320" s="189">
        <f t="shared" si="71"/>
        <v>0</v>
      </c>
      <c r="I1320" s="204" t="s">
        <v>4627</v>
      </c>
      <c r="J1320" s="205" t="s">
        <v>4628</v>
      </c>
      <c r="K1320" s="205" t="s">
        <v>95</v>
      </c>
      <c r="L1320" s="201"/>
      <c r="M1320" s="201"/>
      <c r="N1320" s="201"/>
      <c r="O1320" s="291"/>
      <c r="P1320" s="291"/>
      <c r="Q1320" s="291"/>
      <c r="R1320" s="291"/>
      <c r="S1320" s="291"/>
      <c r="T1320" s="291"/>
      <c r="U1320" s="291"/>
      <c r="V1320" s="291"/>
      <c r="W1320" s="291"/>
      <c r="X1320" s="291"/>
      <c r="Y1320" s="291"/>
      <c r="Z1320" s="291"/>
    </row>
    <row r="1321" s="132" customFormat="1" ht="27" customHeight="1" outlineLevel="3" spans="1:26">
      <c r="A1321" s="287" t="s">
        <v>4787</v>
      </c>
      <c r="B1321" s="243" t="s">
        <v>4788</v>
      </c>
      <c r="C1321" s="186" t="s">
        <v>4789</v>
      </c>
      <c r="D1321" s="186" t="s">
        <v>4790</v>
      </c>
      <c r="E1321" s="244" t="s">
        <v>4626</v>
      </c>
      <c r="F1321" s="188">
        <v>11</v>
      </c>
      <c r="G1321" s="186"/>
      <c r="H1321" s="189">
        <f t="shared" si="71"/>
        <v>0</v>
      </c>
      <c r="I1321" s="204" t="s">
        <v>4627</v>
      </c>
      <c r="J1321" s="205" t="s">
        <v>4628</v>
      </c>
      <c r="K1321" s="205" t="s">
        <v>95</v>
      </c>
      <c r="L1321" s="201"/>
      <c r="M1321" s="201"/>
      <c r="N1321" s="201"/>
      <c r="O1321" s="291"/>
      <c r="P1321" s="291"/>
      <c r="Q1321" s="291"/>
      <c r="R1321" s="291"/>
      <c r="S1321" s="291"/>
      <c r="T1321" s="291"/>
      <c r="U1321" s="291"/>
      <c r="V1321" s="291"/>
      <c r="W1321" s="291"/>
      <c r="X1321" s="291"/>
      <c r="Y1321" s="291"/>
      <c r="Z1321" s="291"/>
    </row>
    <row r="1322" s="132" customFormat="1" ht="27" customHeight="1" outlineLevel="3" spans="1:26">
      <c r="A1322" s="287" t="s">
        <v>4791</v>
      </c>
      <c r="B1322" s="243" t="s">
        <v>4792</v>
      </c>
      <c r="C1322" s="186" t="s">
        <v>4793</v>
      </c>
      <c r="D1322" s="186" t="s">
        <v>4794</v>
      </c>
      <c r="E1322" s="244" t="s">
        <v>336</v>
      </c>
      <c r="F1322" s="188">
        <v>133.61</v>
      </c>
      <c r="G1322" s="186"/>
      <c r="H1322" s="189">
        <f t="shared" si="71"/>
        <v>0</v>
      </c>
      <c r="I1322" s="204" t="s">
        <v>1094</v>
      </c>
      <c r="J1322" s="205" t="s">
        <v>4795</v>
      </c>
      <c r="K1322" s="205" t="s">
        <v>95</v>
      </c>
      <c r="L1322" s="201"/>
      <c r="M1322" s="201"/>
      <c r="N1322" s="201"/>
      <c r="O1322" s="291"/>
      <c r="P1322" s="291"/>
      <c r="Q1322" s="291"/>
      <c r="R1322" s="291"/>
      <c r="S1322" s="291"/>
      <c r="T1322" s="291"/>
      <c r="U1322" s="291"/>
      <c r="V1322" s="291"/>
      <c r="W1322" s="291"/>
      <c r="X1322" s="291"/>
      <c r="Y1322" s="291"/>
      <c r="Z1322" s="291"/>
    </row>
    <row r="1323" s="132" customFormat="1" ht="27" customHeight="1" outlineLevel="3" spans="1:26">
      <c r="A1323" s="287" t="s">
        <v>4796</v>
      </c>
      <c r="B1323" s="243" t="s">
        <v>4797</v>
      </c>
      <c r="C1323" s="186" t="s">
        <v>4798</v>
      </c>
      <c r="D1323" s="186" t="s">
        <v>4799</v>
      </c>
      <c r="E1323" s="244" t="s">
        <v>336</v>
      </c>
      <c r="F1323" s="188">
        <v>145.57</v>
      </c>
      <c r="G1323" s="186"/>
      <c r="H1323" s="189">
        <f t="shared" si="71"/>
        <v>0</v>
      </c>
      <c r="I1323" s="204" t="s">
        <v>1094</v>
      </c>
      <c r="J1323" s="205" t="s">
        <v>4795</v>
      </c>
      <c r="K1323" s="205" t="s">
        <v>95</v>
      </c>
      <c r="L1323" s="201"/>
      <c r="M1323" s="201"/>
      <c r="N1323" s="201"/>
      <c r="O1323" s="291"/>
      <c r="P1323" s="291"/>
      <c r="Q1323" s="291"/>
      <c r="R1323" s="291"/>
      <c r="S1323" s="291"/>
      <c r="T1323" s="291"/>
      <c r="U1323" s="291"/>
      <c r="V1323" s="291"/>
      <c r="W1323" s="291"/>
      <c r="X1323" s="291"/>
      <c r="Y1323" s="291"/>
      <c r="Z1323" s="291"/>
    </row>
    <row r="1324" s="132" customFormat="1" ht="27" customHeight="1" outlineLevel="3" spans="1:26">
      <c r="A1324" s="287" t="s">
        <v>4800</v>
      </c>
      <c r="B1324" s="243" t="s">
        <v>4801</v>
      </c>
      <c r="C1324" s="186" t="s">
        <v>4798</v>
      </c>
      <c r="D1324" s="186" t="s">
        <v>4802</v>
      </c>
      <c r="E1324" s="244" t="s">
        <v>336</v>
      </c>
      <c r="F1324" s="188">
        <v>134.61</v>
      </c>
      <c r="G1324" s="186"/>
      <c r="H1324" s="189">
        <f t="shared" si="71"/>
        <v>0</v>
      </c>
      <c r="I1324" s="204" t="s">
        <v>1094</v>
      </c>
      <c r="J1324" s="205" t="s">
        <v>4795</v>
      </c>
      <c r="K1324" s="205" t="s">
        <v>95</v>
      </c>
      <c r="L1324" s="201"/>
      <c r="M1324" s="201"/>
      <c r="N1324" s="201"/>
      <c r="O1324" s="291"/>
      <c r="P1324" s="291"/>
      <c r="Q1324" s="291"/>
      <c r="R1324" s="291"/>
      <c r="S1324" s="291"/>
      <c r="T1324" s="291"/>
      <c r="U1324" s="291"/>
      <c r="V1324" s="291"/>
      <c r="W1324" s="291"/>
      <c r="X1324" s="291"/>
      <c r="Y1324" s="291"/>
      <c r="Z1324" s="291"/>
    </row>
    <row r="1325" s="132" customFormat="1" ht="27" customHeight="1" outlineLevel="3" spans="1:26">
      <c r="A1325" s="287" t="s">
        <v>4803</v>
      </c>
      <c r="B1325" s="243" t="s">
        <v>4804</v>
      </c>
      <c r="C1325" s="186" t="s">
        <v>4798</v>
      </c>
      <c r="D1325" s="186" t="s">
        <v>4805</v>
      </c>
      <c r="E1325" s="244" t="s">
        <v>336</v>
      </c>
      <c r="F1325" s="188">
        <v>11.74</v>
      </c>
      <c r="G1325" s="186"/>
      <c r="H1325" s="189">
        <f t="shared" si="71"/>
        <v>0</v>
      </c>
      <c r="I1325" s="204" t="s">
        <v>1094</v>
      </c>
      <c r="J1325" s="205" t="s">
        <v>4795</v>
      </c>
      <c r="K1325" s="205" t="s">
        <v>95</v>
      </c>
      <c r="L1325" s="201"/>
      <c r="M1325" s="201"/>
      <c r="N1325" s="201"/>
      <c r="O1325" s="291"/>
      <c r="P1325" s="291"/>
      <c r="Q1325" s="291"/>
      <c r="R1325" s="291"/>
      <c r="S1325" s="291"/>
      <c r="T1325" s="291"/>
      <c r="U1325" s="291"/>
      <c r="V1325" s="291"/>
      <c r="W1325" s="291"/>
      <c r="X1325" s="291"/>
      <c r="Y1325" s="291"/>
      <c r="Z1325" s="291"/>
    </row>
    <row r="1326" s="132" customFormat="1" ht="27" customHeight="1" outlineLevel="3" spans="1:26">
      <c r="A1326" s="287" t="s">
        <v>4806</v>
      </c>
      <c r="B1326" s="243" t="s">
        <v>4807</v>
      </c>
      <c r="C1326" s="186" t="s">
        <v>4798</v>
      </c>
      <c r="D1326" s="186" t="s">
        <v>4808</v>
      </c>
      <c r="E1326" s="244" t="s">
        <v>336</v>
      </c>
      <c r="F1326" s="188">
        <v>16.64</v>
      </c>
      <c r="G1326" s="186"/>
      <c r="H1326" s="189">
        <f t="shared" si="71"/>
        <v>0</v>
      </c>
      <c r="I1326" s="204" t="s">
        <v>1094</v>
      </c>
      <c r="J1326" s="205" t="s">
        <v>4795</v>
      </c>
      <c r="K1326" s="205" t="s">
        <v>95</v>
      </c>
      <c r="L1326" s="201"/>
      <c r="M1326" s="201"/>
      <c r="N1326" s="201"/>
      <c r="O1326" s="291"/>
      <c r="P1326" s="291"/>
      <c r="Q1326" s="291"/>
      <c r="R1326" s="291"/>
      <c r="S1326" s="291"/>
      <c r="T1326" s="291"/>
      <c r="U1326" s="291"/>
      <c r="V1326" s="291"/>
      <c r="W1326" s="291"/>
      <c r="X1326" s="291"/>
      <c r="Y1326" s="291"/>
      <c r="Z1326" s="291"/>
    </row>
    <row r="1327" s="132" customFormat="1" ht="27" customHeight="1" outlineLevel="3" spans="1:26">
      <c r="A1327" s="287" t="s">
        <v>4809</v>
      </c>
      <c r="B1327" s="243" t="s">
        <v>4810</v>
      </c>
      <c r="C1327" s="186" t="s">
        <v>4798</v>
      </c>
      <c r="D1327" s="186" t="s">
        <v>4811</v>
      </c>
      <c r="E1327" s="244" t="s">
        <v>336</v>
      </c>
      <c r="F1327" s="188">
        <v>88.39</v>
      </c>
      <c r="G1327" s="186"/>
      <c r="H1327" s="189">
        <f t="shared" si="71"/>
        <v>0</v>
      </c>
      <c r="I1327" s="204" t="s">
        <v>1094</v>
      </c>
      <c r="J1327" s="205" t="s">
        <v>4795</v>
      </c>
      <c r="K1327" s="205" t="s">
        <v>95</v>
      </c>
      <c r="L1327" s="201"/>
      <c r="M1327" s="201"/>
      <c r="N1327" s="201"/>
      <c r="O1327" s="291"/>
      <c r="P1327" s="291"/>
      <c r="Q1327" s="291"/>
      <c r="R1327" s="291"/>
      <c r="S1327" s="291"/>
      <c r="T1327" s="291"/>
      <c r="U1327" s="291"/>
      <c r="V1327" s="291"/>
      <c r="W1327" s="291"/>
      <c r="X1327" s="291"/>
      <c r="Y1327" s="291"/>
      <c r="Z1327" s="291"/>
    </row>
    <row r="1328" s="132" customFormat="1" ht="27" customHeight="1" outlineLevel="3" spans="1:26">
      <c r="A1328" s="287" t="s">
        <v>4812</v>
      </c>
      <c r="B1328" s="243" t="s">
        <v>4813</v>
      </c>
      <c r="C1328" s="186" t="s">
        <v>3266</v>
      </c>
      <c r="D1328" s="186" t="s">
        <v>4814</v>
      </c>
      <c r="E1328" s="244" t="s">
        <v>336</v>
      </c>
      <c r="F1328" s="188">
        <v>171.81</v>
      </c>
      <c r="G1328" s="186"/>
      <c r="H1328" s="189">
        <f t="shared" si="71"/>
        <v>0</v>
      </c>
      <c r="I1328" s="204" t="s">
        <v>1094</v>
      </c>
      <c r="J1328" s="205" t="s">
        <v>4815</v>
      </c>
      <c r="K1328" s="205" t="s">
        <v>95</v>
      </c>
      <c r="L1328" s="201"/>
      <c r="M1328" s="201"/>
      <c r="N1328" s="201"/>
      <c r="O1328" s="291"/>
      <c r="P1328" s="291"/>
      <c r="Q1328" s="291"/>
      <c r="R1328" s="291"/>
      <c r="S1328" s="291"/>
      <c r="T1328" s="291"/>
      <c r="U1328" s="291"/>
      <c r="V1328" s="291"/>
      <c r="W1328" s="291"/>
      <c r="X1328" s="291"/>
      <c r="Y1328" s="291"/>
      <c r="Z1328" s="291"/>
    </row>
    <row r="1329" s="132" customFormat="1" ht="27" customHeight="1" outlineLevel="3" spans="1:26">
      <c r="A1329" s="287" t="s">
        <v>4816</v>
      </c>
      <c r="B1329" s="243" t="s">
        <v>4817</v>
      </c>
      <c r="C1329" s="186" t="s">
        <v>3266</v>
      </c>
      <c r="D1329" s="186" t="s">
        <v>4818</v>
      </c>
      <c r="E1329" s="244" t="s">
        <v>336</v>
      </c>
      <c r="F1329" s="188">
        <v>25.15</v>
      </c>
      <c r="G1329" s="186"/>
      <c r="H1329" s="189">
        <f t="shared" si="71"/>
        <v>0</v>
      </c>
      <c r="I1329" s="204" t="s">
        <v>1094</v>
      </c>
      <c r="J1329" s="205" t="s">
        <v>4815</v>
      </c>
      <c r="K1329" s="205" t="s">
        <v>95</v>
      </c>
      <c r="L1329" s="201"/>
      <c r="M1329" s="201"/>
      <c r="N1329" s="201"/>
      <c r="O1329" s="291"/>
      <c r="P1329" s="291"/>
      <c r="Q1329" s="291"/>
      <c r="R1329" s="291"/>
      <c r="S1329" s="291"/>
      <c r="T1329" s="291"/>
      <c r="U1329" s="291"/>
      <c r="V1329" s="291"/>
      <c r="W1329" s="291"/>
      <c r="X1329" s="291"/>
      <c r="Y1329" s="291"/>
      <c r="Z1329" s="291"/>
    </row>
    <row r="1330" s="132" customFormat="1" ht="27" customHeight="1" outlineLevel="3" spans="1:26">
      <c r="A1330" s="287" t="s">
        <v>4819</v>
      </c>
      <c r="B1330" s="243" t="s">
        <v>4820</v>
      </c>
      <c r="C1330" s="186" t="s">
        <v>4821</v>
      </c>
      <c r="D1330" s="186" t="s">
        <v>4822</v>
      </c>
      <c r="E1330" s="244" t="s">
        <v>336</v>
      </c>
      <c r="F1330" s="188">
        <v>95</v>
      </c>
      <c r="G1330" s="186"/>
      <c r="H1330" s="189">
        <f t="shared" si="71"/>
        <v>0</v>
      </c>
      <c r="I1330" s="204" t="s">
        <v>4823</v>
      </c>
      <c r="J1330" s="205" t="s">
        <v>4824</v>
      </c>
      <c r="K1330" s="205" t="s">
        <v>95</v>
      </c>
      <c r="L1330" s="201"/>
      <c r="M1330" s="201"/>
      <c r="N1330" s="201"/>
      <c r="O1330" s="291"/>
      <c r="P1330" s="291"/>
      <c r="Q1330" s="291"/>
      <c r="R1330" s="291"/>
      <c r="S1330" s="291"/>
      <c r="T1330" s="291"/>
      <c r="U1330" s="291"/>
      <c r="V1330" s="291"/>
      <c r="W1330" s="291"/>
      <c r="X1330" s="291"/>
      <c r="Y1330" s="291"/>
      <c r="Z1330" s="291"/>
    </row>
    <row r="1331" s="132" customFormat="1" ht="27" customHeight="1" outlineLevel="3" spans="1:26">
      <c r="A1331" s="287" t="s">
        <v>4825</v>
      </c>
      <c r="B1331" s="243" t="s">
        <v>4826</v>
      </c>
      <c r="C1331" s="186" t="s">
        <v>4607</v>
      </c>
      <c r="D1331" s="186" t="s">
        <v>4757</v>
      </c>
      <c r="E1331" s="244" t="s">
        <v>92</v>
      </c>
      <c r="F1331" s="188">
        <v>437.14</v>
      </c>
      <c r="G1331" s="186"/>
      <c r="H1331" s="189">
        <f t="shared" si="71"/>
        <v>0</v>
      </c>
      <c r="I1331" s="204" t="s">
        <v>4609</v>
      </c>
      <c r="J1331" s="204" t="s">
        <v>4610</v>
      </c>
      <c r="K1331" s="205" t="s">
        <v>95</v>
      </c>
      <c r="L1331" s="201"/>
      <c r="M1331" s="201"/>
      <c r="N1331" s="201"/>
      <c r="O1331" s="291"/>
      <c r="P1331" s="291"/>
      <c r="Q1331" s="291"/>
      <c r="R1331" s="291"/>
      <c r="S1331" s="291"/>
      <c r="T1331" s="291"/>
      <c r="U1331" s="291"/>
      <c r="V1331" s="291"/>
      <c r="W1331" s="291"/>
      <c r="X1331" s="291"/>
      <c r="Y1331" s="291"/>
      <c r="Z1331" s="291"/>
    </row>
    <row r="1332" s="132" customFormat="1" ht="27" customHeight="1" outlineLevel="3" spans="1:26">
      <c r="A1332" s="287" t="s">
        <v>4827</v>
      </c>
      <c r="B1332" s="243" t="s">
        <v>4828</v>
      </c>
      <c r="C1332" s="186" t="s">
        <v>4760</v>
      </c>
      <c r="D1332" s="186" t="s">
        <v>4761</v>
      </c>
      <c r="E1332" s="244" t="s">
        <v>92</v>
      </c>
      <c r="F1332" s="188">
        <v>44.47</v>
      </c>
      <c r="G1332" s="186"/>
      <c r="H1332" s="189">
        <f t="shared" si="71"/>
        <v>0</v>
      </c>
      <c r="I1332" s="205" t="s">
        <v>4615</v>
      </c>
      <c r="J1332" s="205" t="s">
        <v>4616</v>
      </c>
      <c r="K1332" s="205" t="s">
        <v>95</v>
      </c>
      <c r="L1332" s="201"/>
      <c r="M1332" s="201"/>
      <c r="N1332" s="201"/>
      <c r="O1332" s="291"/>
      <c r="P1332" s="291"/>
      <c r="Q1332" s="291"/>
      <c r="R1332" s="291"/>
      <c r="S1332" s="291"/>
      <c r="T1332" s="291"/>
      <c r="U1332" s="291"/>
      <c r="V1332" s="291"/>
      <c r="W1332" s="291"/>
      <c r="X1332" s="291"/>
      <c r="Y1332" s="291"/>
      <c r="Z1332" s="291"/>
    </row>
    <row r="1333" s="132" customFormat="1" ht="27" customHeight="1" outlineLevel="3" spans="1:26">
      <c r="A1333" s="287" t="s">
        <v>4829</v>
      </c>
      <c r="B1333" s="243" t="s">
        <v>4830</v>
      </c>
      <c r="C1333" s="186" t="s">
        <v>247</v>
      </c>
      <c r="D1333" s="186" t="s">
        <v>4764</v>
      </c>
      <c r="E1333" s="244" t="s">
        <v>92</v>
      </c>
      <c r="F1333" s="188">
        <v>86</v>
      </c>
      <c r="G1333" s="186"/>
      <c r="H1333" s="189">
        <f t="shared" si="71"/>
        <v>0</v>
      </c>
      <c r="I1333" s="205" t="s">
        <v>4615</v>
      </c>
      <c r="J1333" s="205" t="s">
        <v>4616</v>
      </c>
      <c r="K1333" s="205" t="s">
        <v>95</v>
      </c>
      <c r="L1333" s="201"/>
      <c r="M1333" s="201"/>
      <c r="N1333" s="201"/>
      <c r="O1333" s="291"/>
      <c r="P1333" s="291"/>
      <c r="Q1333" s="291"/>
      <c r="R1333" s="291"/>
      <c r="S1333" s="291"/>
      <c r="T1333" s="291"/>
      <c r="U1333" s="291"/>
      <c r="V1333" s="291"/>
      <c r="W1333" s="291"/>
      <c r="X1333" s="291"/>
      <c r="Y1333" s="291"/>
      <c r="Z1333" s="291"/>
    </row>
    <row r="1334" s="132" customFormat="1" ht="27" customHeight="1" outlineLevel="3" spans="1:26">
      <c r="A1334" s="287" t="s">
        <v>4831</v>
      </c>
      <c r="B1334" s="243" t="s">
        <v>4832</v>
      </c>
      <c r="C1334" s="186" t="s">
        <v>247</v>
      </c>
      <c r="D1334" s="186" t="s">
        <v>4767</v>
      </c>
      <c r="E1334" s="244" t="s">
        <v>92</v>
      </c>
      <c r="F1334" s="188">
        <v>215.71</v>
      </c>
      <c r="G1334" s="186"/>
      <c r="H1334" s="189">
        <f t="shared" si="71"/>
        <v>0</v>
      </c>
      <c r="I1334" s="205" t="s">
        <v>4615</v>
      </c>
      <c r="J1334" s="205" t="s">
        <v>4616</v>
      </c>
      <c r="K1334" s="205" t="s">
        <v>95</v>
      </c>
      <c r="L1334" s="201"/>
      <c r="M1334" s="201"/>
      <c r="N1334" s="201"/>
      <c r="O1334" s="291"/>
      <c r="P1334" s="291"/>
      <c r="Q1334" s="291"/>
      <c r="R1334" s="291"/>
      <c r="S1334" s="291"/>
      <c r="T1334" s="291"/>
      <c r="U1334" s="291"/>
      <c r="V1334" s="291"/>
      <c r="W1334" s="291"/>
      <c r="X1334" s="291"/>
      <c r="Y1334" s="291"/>
      <c r="Z1334" s="291"/>
    </row>
    <row r="1335" s="132" customFormat="1" ht="27" customHeight="1" outlineLevel="3" spans="1:26">
      <c r="A1335" s="287" t="s">
        <v>4833</v>
      </c>
      <c r="B1335" s="243" t="s">
        <v>4834</v>
      </c>
      <c r="C1335" s="186" t="s">
        <v>4619</v>
      </c>
      <c r="D1335" s="186" t="s">
        <v>4770</v>
      </c>
      <c r="E1335" s="244" t="s">
        <v>92</v>
      </c>
      <c r="F1335" s="188">
        <v>221.43</v>
      </c>
      <c r="G1335" s="186"/>
      <c r="H1335" s="189">
        <f t="shared" si="71"/>
        <v>0</v>
      </c>
      <c r="I1335" s="205" t="s">
        <v>4615</v>
      </c>
      <c r="J1335" s="205" t="s">
        <v>4621</v>
      </c>
      <c r="K1335" s="205" t="s">
        <v>95</v>
      </c>
      <c r="L1335" s="201"/>
      <c r="M1335" s="201"/>
      <c r="N1335" s="201"/>
      <c r="O1335" s="291"/>
      <c r="P1335" s="291"/>
      <c r="Q1335" s="291"/>
      <c r="R1335" s="291"/>
      <c r="S1335" s="291"/>
      <c r="T1335" s="291"/>
      <c r="U1335" s="291"/>
      <c r="V1335" s="291"/>
      <c r="W1335" s="291"/>
      <c r="X1335" s="291"/>
      <c r="Y1335" s="291"/>
      <c r="Z1335" s="291"/>
    </row>
    <row r="1336" s="132" customFormat="1" ht="27" customHeight="1" outlineLevel="3" spans="1:26">
      <c r="A1336" s="287" t="s">
        <v>4835</v>
      </c>
      <c r="B1336" s="243" t="s">
        <v>4836</v>
      </c>
      <c r="C1336" s="186" t="s">
        <v>398</v>
      </c>
      <c r="D1336" s="186" t="s">
        <v>4631</v>
      </c>
      <c r="E1336" s="244" t="s">
        <v>327</v>
      </c>
      <c r="F1336" s="188">
        <v>1</v>
      </c>
      <c r="G1336" s="186"/>
      <c r="H1336" s="189">
        <f t="shared" si="71"/>
        <v>0</v>
      </c>
      <c r="I1336" s="209" t="s">
        <v>400</v>
      </c>
      <c r="J1336" s="204" t="s">
        <v>4632</v>
      </c>
      <c r="K1336" s="205" t="s">
        <v>95</v>
      </c>
      <c r="L1336" s="201"/>
      <c r="M1336" s="201"/>
      <c r="N1336" s="201"/>
      <c r="O1336" s="291"/>
      <c r="P1336" s="291"/>
      <c r="Q1336" s="291"/>
      <c r="R1336" s="291"/>
      <c r="S1336" s="291"/>
      <c r="T1336" s="291"/>
      <c r="U1336" s="291"/>
      <c r="V1336" s="291"/>
      <c r="W1336" s="291"/>
      <c r="X1336" s="291"/>
      <c r="Y1336" s="291"/>
      <c r="Z1336" s="291"/>
    </row>
    <row r="1337" s="133" customFormat="1" ht="27" customHeight="1" outlineLevel="2" spans="1:26">
      <c r="A1337" s="233" t="s">
        <v>4837</v>
      </c>
      <c r="B1337" s="254"/>
      <c r="C1337" s="275" t="s">
        <v>4838</v>
      </c>
      <c r="D1337" s="239"/>
      <c r="E1337" s="239"/>
      <c r="F1337" s="240"/>
      <c r="G1337" s="241"/>
      <c r="H1337" s="276">
        <f>SUM(H1338:H1359)</f>
        <v>0</v>
      </c>
      <c r="I1337" s="200"/>
      <c r="J1337" s="200"/>
      <c r="K1337" s="163"/>
      <c r="L1337" s="202"/>
      <c r="M1337" s="202"/>
      <c r="N1337" s="202"/>
      <c r="O1337" s="264"/>
      <c r="P1337" s="264"/>
      <c r="Q1337" s="264"/>
      <c r="R1337" s="264"/>
      <c r="S1337" s="264"/>
      <c r="T1337" s="264"/>
      <c r="U1337" s="264"/>
      <c r="V1337" s="264"/>
      <c r="W1337" s="264"/>
      <c r="X1337" s="264"/>
      <c r="Y1337" s="264"/>
      <c r="Z1337" s="264"/>
    </row>
    <row r="1338" s="132" customFormat="1" ht="27" customHeight="1" outlineLevel="3" spans="1:26">
      <c r="A1338" s="287" t="s">
        <v>4839</v>
      </c>
      <c r="B1338" s="243" t="s">
        <v>4840</v>
      </c>
      <c r="C1338" s="186" t="s">
        <v>724</v>
      </c>
      <c r="D1338" s="186" t="s">
        <v>4841</v>
      </c>
      <c r="E1338" s="244" t="s">
        <v>726</v>
      </c>
      <c r="F1338" s="188">
        <v>1</v>
      </c>
      <c r="G1338" s="186"/>
      <c r="H1338" s="189">
        <f t="shared" ref="H1338:H1359" si="72">ROUND(F1338*G1338,0)</f>
        <v>0</v>
      </c>
      <c r="I1338" s="204" t="s">
        <v>727</v>
      </c>
      <c r="J1338" s="205" t="s">
        <v>728</v>
      </c>
      <c r="K1338" s="205" t="s">
        <v>95</v>
      </c>
      <c r="L1338" s="201"/>
      <c r="M1338" s="201"/>
      <c r="N1338" s="201"/>
      <c r="O1338" s="201"/>
      <c r="P1338" s="201"/>
      <c r="Q1338" s="201"/>
      <c r="R1338" s="201"/>
      <c r="S1338" s="201"/>
      <c r="T1338" s="201"/>
      <c r="U1338" s="201"/>
      <c r="V1338" s="201"/>
      <c r="W1338" s="201"/>
      <c r="X1338" s="201"/>
      <c r="Y1338" s="201"/>
      <c r="Z1338" s="201"/>
    </row>
    <row r="1339" s="132" customFormat="1" ht="27" customHeight="1" outlineLevel="3" spans="1:26">
      <c r="A1339" s="287" t="s">
        <v>4842</v>
      </c>
      <c r="B1339" s="243" t="s">
        <v>4843</v>
      </c>
      <c r="C1339" s="186" t="s">
        <v>1153</v>
      </c>
      <c r="D1339" s="186" t="s">
        <v>4844</v>
      </c>
      <c r="E1339" s="244" t="s">
        <v>336</v>
      </c>
      <c r="F1339" s="188">
        <v>60</v>
      </c>
      <c r="G1339" s="186"/>
      <c r="H1339" s="189">
        <f t="shared" si="72"/>
        <v>0</v>
      </c>
      <c r="I1339" s="204" t="s">
        <v>1094</v>
      </c>
      <c r="J1339" s="205" t="s">
        <v>1156</v>
      </c>
      <c r="K1339" s="205" t="s">
        <v>95</v>
      </c>
      <c r="L1339" s="201"/>
      <c r="M1339" s="201"/>
      <c r="N1339" s="201"/>
      <c r="O1339" s="201"/>
      <c r="P1339" s="201"/>
      <c r="Q1339" s="201"/>
      <c r="R1339" s="201"/>
      <c r="S1339" s="201"/>
      <c r="T1339" s="201"/>
      <c r="U1339" s="201"/>
      <c r="V1339" s="201"/>
      <c r="W1339" s="201"/>
      <c r="X1339" s="201"/>
      <c r="Y1339" s="201"/>
      <c r="Z1339" s="201"/>
    </row>
    <row r="1340" s="132" customFormat="1" ht="27" customHeight="1" outlineLevel="3" spans="1:26">
      <c r="A1340" s="287" t="s">
        <v>4845</v>
      </c>
      <c r="B1340" s="243" t="s">
        <v>4846</v>
      </c>
      <c r="C1340" s="186" t="s">
        <v>1291</v>
      </c>
      <c r="D1340" s="186" t="s">
        <v>4847</v>
      </c>
      <c r="E1340" s="244" t="s">
        <v>502</v>
      </c>
      <c r="F1340" s="188">
        <v>2</v>
      </c>
      <c r="G1340" s="186"/>
      <c r="H1340" s="189">
        <f t="shared" si="72"/>
        <v>0</v>
      </c>
      <c r="I1340" s="204" t="s">
        <v>1055</v>
      </c>
      <c r="J1340" s="205" t="s">
        <v>4848</v>
      </c>
      <c r="K1340" s="205" t="s">
        <v>95</v>
      </c>
      <c r="L1340" s="201"/>
      <c r="M1340" s="201"/>
      <c r="N1340" s="201"/>
      <c r="O1340" s="201"/>
      <c r="P1340" s="201"/>
      <c r="Q1340" s="201"/>
      <c r="R1340" s="201"/>
      <c r="S1340" s="201"/>
      <c r="T1340" s="201"/>
      <c r="U1340" s="201"/>
      <c r="V1340" s="201"/>
      <c r="W1340" s="201"/>
      <c r="X1340" s="201"/>
      <c r="Y1340" s="201"/>
      <c r="Z1340" s="201"/>
    </row>
    <row r="1341" s="132" customFormat="1" ht="27" customHeight="1" outlineLevel="3" spans="1:26">
      <c r="A1341" s="287" t="s">
        <v>4849</v>
      </c>
      <c r="B1341" s="243" t="s">
        <v>4850</v>
      </c>
      <c r="C1341" s="186" t="s">
        <v>1120</v>
      </c>
      <c r="D1341" s="186" t="s">
        <v>4851</v>
      </c>
      <c r="E1341" s="244" t="s">
        <v>336</v>
      </c>
      <c r="F1341" s="188">
        <v>120</v>
      </c>
      <c r="G1341" s="186"/>
      <c r="H1341" s="189">
        <f t="shared" si="72"/>
        <v>0</v>
      </c>
      <c r="I1341" s="204" t="s">
        <v>1094</v>
      </c>
      <c r="J1341" s="205" t="s">
        <v>1123</v>
      </c>
      <c r="K1341" s="205" t="s">
        <v>95</v>
      </c>
      <c r="L1341" s="201"/>
      <c r="M1341" s="201"/>
      <c r="N1341" s="201"/>
      <c r="O1341" s="201"/>
      <c r="P1341" s="201"/>
      <c r="Q1341" s="201"/>
      <c r="R1341" s="201"/>
      <c r="S1341" s="201"/>
      <c r="T1341" s="201"/>
      <c r="U1341" s="201"/>
      <c r="V1341" s="201"/>
      <c r="W1341" s="201"/>
      <c r="X1341" s="201"/>
      <c r="Y1341" s="201"/>
      <c r="Z1341" s="201"/>
    </row>
    <row r="1342" s="132" customFormat="1" ht="27" customHeight="1" outlineLevel="3" spans="1:26">
      <c r="A1342" s="287" t="s">
        <v>4852</v>
      </c>
      <c r="B1342" s="243" t="s">
        <v>4853</v>
      </c>
      <c r="C1342" s="186" t="s">
        <v>1120</v>
      </c>
      <c r="D1342" s="186" t="s">
        <v>4854</v>
      </c>
      <c r="E1342" s="244" t="s">
        <v>336</v>
      </c>
      <c r="F1342" s="188">
        <v>60</v>
      </c>
      <c r="G1342" s="186"/>
      <c r="H1342" s="189">
        <f t="shared" si="72"/>
        <v>0</v>
      </c>
      <c r="I1342" s="204" t="s">
        <v>1094</v>
      </c>
      <c r="J1342" s="205" t="s">
        <v>1123</v>
      </c>
      <c r="K1342" s="205" t="s">
        <v>95</v>
      </c>
      <c r="L1342" s="201"/>
      <c r="M1342" s="201"/>
      <c r="N1342" s="201"/>
      <c r="O1342" s="201"/>
      <c r="P1342" s="201"/>
      <c r="Q1342" s="201"/>
      <c r="R1342" s="201"/>
      <c r="S1342" s="201"/>
      <c r="T1342" s="201"/>
      <c r="U1342" s="201"/>
      <c r="V1342" s="201"/>
      <c r="W1342" s="201"/>
      <c r="X1342" s="201"/>
      <c r="Y1342" s="201"/>
      <c r="Z1342" s="201"/>
    </row>
    <row r="1343" s="132" customFormat="1" ht="27" customHeight="1" outlineLevel="3" spans="1:26">
      <c r="A1343" s="287" t="s">
        <v>4855</v>
      </c>
      <c r="B1343" s="243" t="s">
        <v>4856</v>
      </c>
      <c r="C1343" s="186" t="s">
        <v>1324</v>
      </c>
      <c r="D1343" s="186" t="s">
        <v>4857</v>
      </c>
      <c r="E1343" s="244" t="s">
        <v>336</v>
      </c>
      <c r="F1343" s="188">
        <v>20</v>
      </c>
      <c r="G1343" s="186"/>
      <c r="H1343" s="189">
        <f t="shared" si="72"/>
        <v>0</v>
      </c>
      <c r="I1343" s="204" t="s">
        <v>1094</v>
      </c>
      <c r="J1343" s="208" t="s">
        <v>2147</v>
      </c>
      <c r="K1343" s="205" t="s">
        <v>95</v>
      </c>
      <c r="L1343" s="201"/>
      <c r="M1343" s="201"/>
      <c r="N1343" s="201"/>
      <c r="O1343" s="201"/>
      <c r="P1343" s="201"/>
      <c r="Q1343" s="201"/>
      <c r="R1343" s="201"/>
      <c r="S1343" s="201"/>
      <c r="T1343" s="201"/>
      <c r="U1343" s="201"/>
      <c r="V1343" s="201"/>
      <c r="W1343" s="201"/>
      <c r="X1343" s="201"/>
      <c r="Y1343" s="201"/>
      <c r="Z1343" s="201"/>
    </row>
    <row r="1344" s="132" customFormat="1" ht="27" customHeight="1" outlineLevel="3" spans="1:26">
      <c r="A1344" s="287" t="s">
        <v>4858</v>
      </c>
      <c r="B1344" s="243" t="s">
        <v>4859</v>
      </c>
      <c r="C1344" s="186" t="s">
        <v>1324</v>
      </c>
      <c r="D1344" s="186" t="s">
        <v>4860</v>
      </c>
      <c r="E1344" s="244" t="s">
        <v>336</v>
      </c>
      <c r="F1344" s="188">
        <v>40</v>
      </c>
      <c r="G1344" s="186"/>
      <c r="H1344" s="189">
        <f t="shared" si="72"/>
        <v>0</v>
      </c>
      <c r="I1344" s="204" t="s">
        <v>1094</v>
      </c>
      <c r="J1344" s="208" t="s">
        <v>2147</v>
      </c>
      <c r="K1344" s="205" t="s">
        <v>95</v>
      </c>
      <c r="L1344" s="201"/>
      <c r="M1344" s="201"/>
      <c r="N1344" s="201"/>
      <c r="O1344" s="201"/>
      <c r="P1344" s="201"/>
      <c r="Q1344" s="201"/>
      <c r="R1344" s="201"/>
      <c r="S1344" s="201"/>
      <c r="T1344" s="201"/>
      <c r="U1344" s="201"/>
      <c r="V1344" s="201"/>
      <c r="W1344" s="201"/>
      <c r="X1344" s="201"/>
      <c r="Y1344" s="201"/>
      <c r="Z1344" s="201"/>
    </row>
    <row r="1345" s="132" customFormat="1" ht="27" customHeight="1" outlineLevel="3" spans="1:26">
      <c r="A1345" s="287" t="s">
        <v>4861</v>
      </c>
      <c r="B1345" s="243" t="s">
        <v>4862</v>
      </c>
      <c r="C1345" s="186" t="s">
        <v>1324</v>
      </c>
      <c r="D1345" s="186" t="s">
        <v>4863</v>
      </c>
      <c r="E1345" s="244" t="s">
        <v>336</v>
      </c>
      <c r="F1345" s="188">
        <v>120</v>
      </c>
      <c r="G1345" s="186"/>
      <c r="H1345" s="189">
        <f t="shared" si="72"/>
        <v>0</v>
      </c>
      <c r="I1345" s="204" t="s">
        <v>1094</v>
      </c>
      <c r="J1345" s="208" t="s">
        <v>2147</v>
      </c>
      <c r="K1345" s="205" t="s">
        <v>95</v>
      </c>
      <c r="L1345" s="201"/>
      <c r="M1345" s="201"/>
      <c r="N1345" s="201"/>
      <c r="O1345" s="201"/>
      <c r="P1345" s="201"/>
      <c r="Q1345" s="201"/>
      <c r="R1345" s="201"/>
      <c r="S1345" s="201"/>
      <c r="T1345" s="201"/>
      <c r="U1345" s="201"/>
      <c r="V1345" s="201"/>
      <c r="W1345" s="201"/>
      <c r="X1345" s="201"/>
      <c r="Y1345" s="201"/>
      <c r="Z1345" s="201"/>
    </row>
    <row r="1346" s="132" customFormat="1" ht="27" customHeight="1" outlineLevel="3" spans="1:26">
      <c r="A1346" s="287" t="s">
        <v>4864</v>
      </c>
      <c r="B1346" s="243" t="s">
        <v>4865</v>
      </c>
      <c r="C1346" s="186" t="s">
        <v>995</v>
      </c>
      <c r="D1346" s="186" t="s">
        <v>4866</v>
      </c>
      <c r="E1346" s="244" t="s">
        <v>354</v>
      </c>
      <c r="F1346" s="188">
        <v>1</v>
      </c>
      <c r="G1346" s="186"/>
      <c r="H1346" s="189">
        <f t="shared" si="72"/>
        <v>0</v>
      </c>
      <c r="I1346" s="205" t="s">
        <v>982</v>
      </c>
      <c r="J1346" s="205" t="s">
        <v>988</v>
      </c>
      <c r="K1346" s="205" t="s">
        <v>95</v>
      </c>
      <c r="L1346" s="201"/>
      <c r="M1346" s="201"/>
      <c r="N1346" s="201"/>
      <c r="O1346" s="201"/>
      <c r="P1346" s="201"/>
      <c r="Q1346" s="201"/>
      <c r="R1346" s="201"/>
      <c r="S1346" s="201"/>
      <c r="T1346" s="201"/>
      <c r="U1346" s="201"/>
      <c r="V1346" s="201"/>
      <c r="W1346" s="201"/>
      <c r="X1346" s="201"/>
      <c r="Y1346" s="201"/>
      <c r="Z1346" s="201"/>
    </row>
    <row r="1347" s="132" customFormat="1" ht="27" customHeight="1" outlineLevel="3" spans="1:26">
      <c r="A1347" s="287" t="s">
        <v>4867</v>
      </c>
      <c r="B1347" s="243" t="s">
        <v>4868</v>
      </c>
      <c r="C1347" s="186" t="s">
        <v>1063</v>
      </c>
      <c r="D1347" s="186" t="s">
        <v>4869</v>
      </c>
      <c r="E1347" s="244" t="s">
        <v>354</v>
      </c>
      <c r="F1347" s="188">
        <v>1</v>
      </c>
      <c r="G1347" s="186"/>
      <c r="H1347" s="189">
        <f t="shared" si="72"/>
        <v>0</v>
      </c>
      <c r="I1347" s="205" t="s">
        <v>982</v>
      </c>
      <c r="J1347" s="205" t="s">
        <v>1056</v>
      </c>
      <c r="K1347" s="205" t="s">
        <v>95</v>
      </c>
      <c r="L1347" s="201"/>
      <c r="M1347" s="201"/>
      <c r="N1347" s="201"/>
      <c r="O1347" s="201"/>
      <c r="P1347" s="201"/>
      <c r="Q1347" s="201"/>
      <c r="R1347" s="201"/>
      <c r="S1347" s="201"/>
      <c r="T1347" s="201"/>
      <c r="U1347" s="201"/>
      <c r="V1347" s="201"/>
      <c r="W1347" s="201"/>
      <c r="X1347" s="201"/>
      <c r="Y1347" s="201"/>
      <c r="Z1347" s="201"/>
    </row>
    <row r="1348" s="132" customFormat="1" ht="27" customHeight="1" outlineLevel="3" spans="1:26">
      <c r="A1348" s="287" t="s">
        <v>4870</v>
      </c>
      <c r="B1348" s="243" t="s">
        <v>4871</v>
      </c>
      <c r="C1348" s="186" t="s">
        <v>4872</v>
      </c>
      <c r="D1348" s="186" t="s">
        <v>4873</v>
      </c>
      <c r="E1348" s="244" t="s">
        <v>354</v>
      </c>
      <c r="F1348" s="188">
        <v>2</v>
      </c>
      <c r="G1348" s="186"/>
      <c r="H1348" s="189">
        <f t="shared" si="72"/>
        <v>0</v>
      </c>
      <c r="I1348" s="205" t="s">
        <v>982</v>
      </c>
      <c r="J1348" s="205" t="s">
        <v>1065</v>
      </c>
      <c r="K1348" s="205" t="s">
        <v>95</v>
      </c>
      <c r="L1348" s="201"/>
      <c r="M1348" s="201"/>
      <c r="N1348" s="201"/>
      <c r="O1348" s="201"/>
      <c r="P1348" s="201"/>
      <c r="Q1348" s="201"/>
      <c r="R1348" s="201"/>
      <c r="S1348" s="201"/>
      <c r="T1348" s="201"/>
      <c r="U1348" s="201"/>
      <c r="V1348" s="201"/>
      <c r="W1348" s="201"/>
      <c r="X1348" s="201"/>
      <c r="Y1348" s="201"/>
      <c r="Z1348" s="201"/>
    </row>
    <row r="1349" s="132" customFormat="1" ht="27" customHeight="1" outlineLevel="3" spans="1:26">
      <c r="A1349" s="287" t="s">
        <v>4874</v>
      </c>
      <c r="B1349" s="243" t="s">
        <v>4875</v>
      </c>
      <c r="C1349" s="186" t="s">
        <v>4872</v>
      </c>
      <c r="D1349" s="186" t="s">
        <v>4876</v>
      </c>
      <c r="E1349" s="244" t="s">
        <v>354</v>
      </c>
      <c r="F1349" s="188">
        <v>1</v>
      </c>
      <c r="G1349" s="186"/>
      <c r="H1349" s="189">
        <f t="shared" si="72"/>
        <v>0</v>
      </c>
      <c r="I1349" s="205" t="s">
        <v>982</v>
      </c>
      <c r="J1349" s="205" t="s">
        <v>1065</v>
      </c>
      <c r="K1349" s="205" t="s">
        <v>95</v>
      </c>
      <c r="L1349" s="201"/>
      <c r="M1349" s="201"/>
      <c r="N1349" s="201"/>
      <c r="O1349" s="201"/>
      <c r="P1349" s="201"/>
      <c r="Q1349" s="201"/>
      <c r="R1349" s="201"/>
      <c r="S1349" s="201"/>
      <c r="T1349" s="201"/>
      <c r="U1349" s="201"/>
      <c r="V1349" s="201"/>
      <c r="W1349" s="201"/>
      <c r="X1349" s="201"/>
      <c r="Y1349" s="201"/>
      <c r="Z1349" s="201"/>
    </row>
    <row r="1350" s="132" customFormat="1" ht="27" customHeight="1" outlineLevel="3" spans="1:26">
      <c r="A1350" s="287" t="s">
        <v>4877</v>
      </c>
      <c r="B1350" s="243" t="s">
        <v>4878</v>
      </c>
      <c r="C1350" s="186" t="s">
        <v>4879</v>
      </c>
      <c r="D1350" s="186" t="s">
        <v>4880</v>
      </c>
      <c r="E1350" s="244" t="s">
        <v>502</v>
      </c>
      <c r="F1350" s="188">
        <v>2</v>
      </c>
      <c r="G1350" s="186"/>
      <c r="H1350" s="189">
        <f t="shared" si="72"/>
        <v>0</v>
      </c>
      <c r="I1350" s="205" t="s">
        <v>1055</v>
      </c>
      <c r="J1350" s="205" t="s">
        <v>1065</v>
      </c>
      <c r="K1350" s="205" t="s">
        <v>95</v>
      </c>
      <c r="L1350" s="201"/>
      <c r="M1350" s="201"/>
      <c r="N1350" s="201"/>
      <c r="O1350" s="201"/>
      <c r="P1350" s="201"/>
      <c r="Q1350" s="201"/>
      <c r="R1350" s="201"/>
      <c r="S1350" s="201"/>
      <c r="T1350" s="201"/>
      <c r="U1350" s="201"/>
      <c r="V1350" s="201"/>
      <c r="W1350" s="201"/>
      <c r="X1350" s="201"/>
      <c r="Y1350" s="201"/>
      <c r="Z1350" s="201"/>
    </row>
    <row r="1351" s="132" customFormat="1" ht="27" customHeight="1" outlineLevel="3" spans="1:26">
      <c r="A1351" s="287" t="s">
        <v>4881</v>
      </c>
      <c r="B1351" s="243" t="s">
        <v>4882</v>
      </c>
      <c r="C1351" s="186" t="s">
        <v>1053</v>
      </c>
      <c r="D1351" s="186" t="s">
        <v>4883</v>
      </c>
      <c r="E1351" s="244" t="s">
        <v>502</v>
      </c>
      <c r="F1351" s="188">
        <v>3</v>
      </c>
      <c r="G1351" s="186"/>
      <c r="H1351" s="189">
        <f t="shared" si="72"/>
        <v>0</v>
      </c>
      <c r="I1351" s="205" t="s">
        <v>1055</v>
      </c>
      <c r="J1351" s="205" t="s">
        <v>1056</v>
      </c>
      <c r="K1351" s="205" t="s">
        <v>95</v>
      </c>
      <c r="L1351" s="201"/>
      <c r="M1351" s="201"/>
      <c r="N1351" s="201"/>
      <c r="O1351" s="201"/>
      <c r="P1351" s="201"/>
      <c r="Q1351" s="201"/>
      <c r="R1351" s="201"/>
      <c r="S1351" s="201"/>
      <c r="T1351" s="201"/>
      <c r="U1351" s="201"/>
      <c r="V1351" s="201"/>
      <c r="W1351" s="201"/>
      <c r="X1351" s="201"/>
      <c r="Y1351" s="201"/>
      <c r="Z1351" s="201"/>
    </row>
    <row r="1352" s="132" customFormat="1" ht="27" customHeight="1" outlineLevel="3" spans="1:26">
      <c r="A1352" s="287" t="s">
        <v>4884</v>
      </c>
      <c r="B1352" s="243" t="s">
        <v>4885</v>
      </c>
      <c r="C1352" s="186" t="s">
        <v>1059</v>
      </c>
      <c r="D1352" s="186" t="s">
        <v>4886</v>
      </c>
      <c r="E1352" s="244" t="s">
        <v>502</v>
      </c>
      <c r="F1352" s="188">
        <v>6</v>
      </c>
      <c r="G1352" s="186"/>
      <c r="H1352" s="189">
        <f t="shared" si="72"/>
        <v>0</v>
      </c>
      <c r="I1352" s="205" t="s">
        <v>1055</v>
      </c>
      <c r="J1352" s="205" t="s">
        <v>1056</v>
      </c>
      <c r="K1352" s="205" t="s">
        <v>95</v>
      </c>
      <c r="L1352" s="201"/>
      <c r="M1352" s="201"/>
      <c r="N1352" s="201"/>
      <c r="O1352" s="201"/>
      <c r="P1352" s="201"/>
      <c r="Q1352" s="201"/>
      <c r="R1352" s="201"/>
      <c r="S1352" s="201"/>
      <c r="T1352" s="201"/>
      <c r="U1352" s="201"/>
      <c r="V1352" s="201"/>
      <c r="W1352" s="201"/>
      <c r="X1352" s="201"/>
      <c r="Y1352" s="201"/>
      <c r="Z1352" s="201"/>
    </row>
    <row r="1353" s="132" customFormat="1" ht="27" customHeight="1" outlineLevel="3" spans="1:26">
      <c r="A1353" s="287" t="s">
        <v>4887</v>
      </c>
      <c r="B1353" s="243" t="s">
        <v>4888</v>
      </c>
      <c r="C1353" s="186" t="s">
        <v>4889</v>
      </c>
      <c r="D1353" s="186" t="s">
        <v>4890</v>
      </c>
      <c r="E1353" s="244" t="s">
        <v>1675</v>
      </c>
      <c r="F1353" s="188">
        <v>1</v>
      </c>
      <c r="G1353" s="186"/>
      <c r="H1353" s="189">
        <f t="shared" si="72"/>
        <v>0</v>
      </c>
      <c r="I1353" s="206" t="s">
        <v>4891</v>
      </c>
      <c r="J1353" s="207" t="s">
        <v>4892</v>
      </c>
      <c r="K1353" s="205" t="s">
        <v>95</v>
      </c>
      <c r="L1353" s="201"/>
      <c r="M1353" s="201"/>
      <c r="N1353" s="201"/>
      <c r="O1353" s="201"/>
      <c r="P1353" s="201"/>
      <c r="Q1353" s="201"/>
      <c r="R1353" s="201"/>
      <c r="S1353" s="201"/>
      <c r="T1353" s="201"/>
      <c r="U1353" s="201"/>
      <c r="V1353" s="201"/>
      <c r="W1353" s="201"/>
      <c r="X1353" s="201"/>
      <c r="Y1353" s="201"/>
      <c r="Z1353" s="201"/>
    </row>
    <row r="1354" s="132" customFormat="1" ht="27" customHeight="1" outlineLevel="3" spans="1:26">
      <c r="A1354" s="287" t="s">
        <v>4893</v>
      </c>
      <c r="B1354" s="243" t="s">
        <v>4894</v>
      </c>
      <c r="C1354" s="186" t="s">
        <v>1423</v>
      </c>
      <c r="D1354" s="186" t="s">
        <v>4895</v>
      </c>
      <c r="E1354" s="244" t="s">
        <v>336</v>
      </c>
      <c r="F1354" s="188">
        <v>29.43</v>
      </c>
      <c r="G1354" s="186"/>
      <c r="H1354" s="189">
        <f t="shared" si="72"/>
        <v>0</v>
      </c>
      <c r="I1354" s="205" t="s">
        <v>1094</v>
      </c>
      <c r="J1354" s="205" t="s">
        <v>1425</v>
      </c>
      <c r="K1354" s="205" t="s">
        <v>95</v>
      </c>
      <c r="L1354" s="201"/>
      <c r="M1354" s="201"/>
      <c r="N1354" s="201"/>
      <c r="O1354" s="201"/>
      <c r="P1354" s="201"/>
      <c r="Q1354" s="201"/>
      <c r="R1354" s="201"/>
      <c r="S1354" s="201"/>
      <c r="T1354" s="201"/>
      <c r="U1354" s="201"/>
      <c r="V1354" s="201"/>
      <c r="W1354" s="201"/>
      <c r="X1354" s="201"/>
      <c r="Y1354" s="201"/>
      <c r="Z1354" s="201"/>
    </row>
    <row r="1355" s="132" customFormat="1" ht="27" customHeight="1" outlineLevel="3" spans="1:26">
      <c r="A1355" s="287" t="s">
        <v>4896</v>
      </c>
      <c r="B1355" s="243" t="s">
        <v>4897</v>
      </c>
      <c r="C1355" s="186" t="s">
        <v>4898</v>
      </c>
      <c r="D1355" s="186" t="s">
        <v>4899</v>
      </c>
      <c r="E1355" s="244" t="s">
        <v>726</v>
      </c>
      <c r="F1355" s="188">
        <v>1</v>
      </c>
      <c r="G1355" s="186"/>
      <c r="H1355" s="189">
        <f t="shared" si="72"/>
        <v>0</v>
      </c>
      <c r="I1355" s="205" t="s">
        <v>727</v>
      </c>
      <c r="J1355" s="205" t="s">
        <v>1433</v>
      </c>
      <c r="K1355" s="205" t="s">
        <v>95</v>
      </c>
      <c r="L1355" s="201"/>
      <c r="M1355" s="201"/>
      <c r="N1355" s="201"/>
      <c r="O1355" s="201"/>
      <c r="P1355" s="201"/>
      <c r="Q1355" s="201"/>
      <c r="R1355" s="201"/>
      <c r="S1355" s="201"/>
      <c r="T1355" s="201"/>
      <c r="U1355" s="201"/>
      <c r="V1355" s="201"/>
      <c r="W1355" s="201"/>
      <c r="X1355" s="201"/>
      <c r="Y1355" s="201"/>
      <c r="Z1355" s="201"/>
    </row>
    <row r="1356" s="132" customFormat="1" ht="27" customHeight="1" outlineLevel="3" spans="1:26">
      <c r="A1356" s="287" t="s">
        <v>4900</v>
      </c>
      <c r="B1356" s="243" t="s">
        <v>4901</v>
      </c>
      <c r="C1356" s="186" t="s">
        <v>1454</v>
      </c>
      <c r="D1356" s="186" t="s">
        <v>4902</v>
      </c>
      <c r="E1356" s="244" t="s">
        <v>1418</v>
      </c>
      <c r="F1356" s="188">
        <v>2</v>
      </c>
      <c r="G1356" s="186"/>
      <c r="H1356" s="189">
        <f t="shared" si="72"/>
        <v>0</v>
      </c>
      <c r="I1356" s="205" t="s">
        <v>1419</v>
      </c>
      <c r="J1356" s="205" t="s">
        <v>1456</v>
      </c>
      <c r="K1356" s="205" t="s">
        <v>95</v>
      </c>
      <c r="L1356" s="201"/>
      <c r="M1356" s="201"/>
      <c r="N1356" s="201"/>
      <c r="O1356" s="201"/>
      <c r="P1356" s="201"/>
      <c r="Q1356" s="201"/>
      <c r="R1356" s="201"/>
      <c r="S1356" s="201"/>
      <c r="T1356" s="201"/>
      <c r="U1356" s="201"/>
      <c r="V1356" s="201"/>
      <c r="W1356" s="201"/>
      <c r="X1356" s="201"/>
      <c r="Y1356" s="201"/>
      <c r="Z1356" s="201"/>
    </row>
    <row r="1357" s="132" customFormat="1" ht="27" customHeight="1" outlineLevel="3" spans="1:26">
      <c r="A1357" s="287" t="s">
        <v>4903</v>
      </c>
      <c r="B1357" s="243" t="s">
        <v>4904</v>
      </c>
      <c r="C1357" s="186" t="s">
        <v>1440</v>
      </c>
      <c r="D1357" s="186" t="s">
        <v>4905</v>
      </c>
      <c r="E1357" s="244" t="s">
        <v>336</v>
      </c>
      <c r="F1357" s="188">
        <v>36.78</v>
      </c>
      <c r="G1357" s="186"/>
      <c r="H1357" s="189">
        <f t="shared" si="72"/>
        <v>0</v>
      </c>
      <c r="I1357" s="205" t="s">
        <v>1094</v>
      </c>
      <c r="J1357" s="205" t="s">
        <v>1442</v>
      </c>
      <c r="K1357" s="205" t="s">
        <v>95</v>
      </c>
      <c r="L1357" s="201"/>
      <c r="M1357" s="201"/>
      <c r="N1357" s="201"/>
      <c r="O1357" s="201"/>
      <c r="P1357" s="201"/>
      <c r="Q1357" s="201"/>
      <c r="R1357" s="201"/>
      <c r="S1357" s="201"/>
      <c r="T1357" s="201"/>
      <c r="U1357" s="201"/>
      <c r="V1357" s="201"/>
      <c r="W1357" s="201"/>
      <c r="X1357" s="201"/>
      <c r="Y1357" s="201"/>
      <c r="Z1357" s="201"/>
    </row>
    <row r="1358" s="132" customFormat="1" ht="27" customHeight="1" outlineLevel="3" spans="1:26">
      <c r="A1358" s="287" t="s">
        <v>4906</v>
      </c>
      <c r="B1358" s="243" t="s">
        <v>4907</v>
      </c>
      <c r="C1358" s="186" t="s">
        <v>1459</v>
      </c>
      <c r="D1358" s="186" t="s">
        <v>4908</v>
      </c>
      <c r="E1358" s="244" t="s">
        <v>336</v>
      </c>
      <c r="F1358" s="188">
        <v>13.5</v>
      </c>
      <c r="G1358" s="186"/>
      <c r="H1358" s="189">
        <f t="shared" si="72"/>
        <v>0</v>
      </c>
      <c r="I1358" s="205" t="s">
        <v>1094</v>
      </c>
      <c r="J1358" s="205" t="s">
        <v>1461</v>
      </c>
      <c r="K1358" s="205" t="s">
        <v>95</v>
      </c>
      <c r="L1358" s="201"/>
      <c r="M1358" s="201"/>
      <c r="N1358" s="201"/>
      <c r="O1358" s="201"/>
      <c r="P1358" s="201"/>
      <c r="Q1358" s="201"/>
      <c r="R1358" s="201"/>
      <c r="S1358" s="201"/>
      <c r="T1358" s="201"/>
      <c r="U1358" s="201"/>
      <c r="V1358" s="201"/>
      <c r="W1358" s="201"/>
      <c r="X1358" s="201"/>
      <c r="Y1358" s="201"/>
      <c r="Z1358" s="201"/>
    </row>
    <row r="1359" s="132" customFormat="1" ht="27" customHeight="1" outlineLevel="3" spans="1:26">
      <c r="A1359" s="287" t="s">
        <v>4909</v>
      </c>
      <c r="B1359" s="243" t="s">
        <v>4910</v>
      </c>
      <c r="C1359" s="186" t="s">
        <v>1464</v>
      </c>
      <c r="D1359" s="186" t="s">
        <v>4911</v>
      </c>
      <c r="E1359" s="244" t="s">
        <v>1404</v>
      </c>
      <c r="F1359" s="188">
        <v>1</v>
      </c>
      <c r="G1359" s="186"/>
      <c r="H1359" s="189">
        <f t="shared" si="72"/>
        <v>0</v>
      </c>
      <c r="I1359" s="205" t="s">
        <v>1405</v>
      </c>
      <c r="J1359" s="205" t="s">
        <v>1466</v>
      </c>
      <c r="K1359" s="205" t="s">
        <v>95</v>
      </c>
      <c r="L1359" s="201"/>
      <c r="M1359" s="201"/>
      <c r="N1359" s="201"/>
      <c r="O1359" s="201"/>
      <c r="P1359" s="201"/>
      <c r="Q1359" s="201"/>
      <c r="R1359" s="201"/>
      <c r="S1359" s="201"/>
      <c r="T1359" s="201"/>
      <c r="U1359" s="201"/>
      <c r="V1359" s="201"/>
      <c r="W1359" s="201"/>
      <c r="X1359" s="201"/>
      <c r="Y1359" s="201"/>
      <c r="Z1359" s="201"/>
    </row>
    <row r="1360" s="133" customFormat="1" ht="27" customHeight="1" outlineLevel="1" spans="1:26">
      <c r="A1360" s="233">
        <v>2.7</v>
      </c>
      <c r="B1360" s="234"/>
      <c r="C1360" s="280" t="s">
        <v>26</v>
      </c>
      <c r="D1360" s="292"/>
      <c r="E1360" s="176"/>
      <c r="F1360" s="177"/>
      <c r="G1360" s="274"/>
      <c r="H1360" s="173">
        <f>H1361+H1381</f>
        <v>0</v>
      </c>
      <c r="I1360" s="277"/>
      <c r="J1360" s="277"/>
      <c r="K1360" s="278"/>
      <c r="L1360" s="202"/>
      <c r="M1360" s="202"/>
      <c r="N1360" s="202"/>
      <c r="O1360" s="264"/>
      <c r="P1360" s="264"/>
      <c r="Q1360" s="264"/>
      <c r="R1360" s="264"/>
      <c r="S1360" s="264"/>
      <c r="T1360" s="264"/>
      <c r="U1360" s="264"/>
      <c r="V1360" s="264"/>
      <c r="W1360" s="264"/>
      <c r="X1360" s="264"/>
      <c r="Y1360" s="264"/>
      <c r="Z1360" s="264"/>
    </row>
    <row r="1361" s="133" customFormat="1" ht="27" customHeight="1" outlineLevel="2" spans="1:26">
      <c r="A1361" s="233" t="s">
        <v>4912</v>
      </c>
      <c r="B1361" s="254"/>
      <c r="C1361" s="275" t="s">
        <v>4913</v>
      </c>
      <c r="D1361" s="239"/>
      <c r="E1361" s="239"/>
      <c r="F1361" s="240"/>
      <c r="G1361" s="241"/>
      <c r="H1361" s="276">
        <f>SUM(H1362:H1380)</f>
        <v>0</v>
      </c>
      <c r="I1361" s="200"/>
      <c r="J1361" s="200"/>
      <c r="K1361" s="163"/>
      <c r="L1361" s="202"/>
      <c r="M1361" s="202"/>
      <c r="N1361" s="202"/>
      <c r="O1361" s="264"/>
      <c r="P1361" s="264"/>
      <c r="Q1361" s="264"/>
      <c r="R1361" s="264"/>
      <c r="S1361" s="264"/>
      <c r="T1361" s="264"/>
      <c r="U1361" s="264"/>
      <c r="V1361" s="264"/>
      <c r="W1361" s="264"/>
      <c r="X1361" s="264"/>
      <c r="Y1361" s="264"/>
      <c r="Z1361" s="264"/>
    </row>
    <row r="1362" s="132" customFormat="1" ht="27" customHeight="1" outlineLevel="3" spans="1:26">
      <c r="A1362" s="287" t="s">
        <v>4914</v>
      </c>
      <c r="B1362" s="243" t="s">
        <v>4915</v>
      </c>
      <c r="C1362" s="186" t="s">
        <v>4916</v>
      </c>
      <c r="D1362" s="186" t="s">
        <v>4917</v>
      </c>
      <c r="E1362" s="244" t="s">
        <v>726</v>
      </c>
      <c r="F1362" s="188">
        <v>1</v>
      </c>
      <c r="G1362" s="186"/>
      <c r="H1362" s="189">
        <f t="shared" ref="H1362:H1380" si="73">ROUND(F1362*G1362,0)</f>
        <v>0</v>
      </c>
      <c r="I1362" s="206" t="s">
        <v>727</v>
      </c>
      <c r="J1362" s="207" t="s">
        <v>4918</v>
      </c>
      <c r="K1362" s="205" t="s">
        <v>95</v>
      </c>
      <c r="L1362" s="201"/>
      <c r="M1362" s="201"/>
      <c r="N1362" s="201"/>
      <c r="O1362" s="201"/>
      <c r="P1362" s="201"/>
      <c r="Q1362" s="201"/>
      <c r="R1362" s="201"/>
      <c r="S1362" s="201"/>
      <c r="T1362" s="201"/>
      <c r="U1362" s="201"/>
      <c r="V1362" s="201"/>
      <c r="W1362" s="201"/>
      <c r="X1362" s="201"/>
      <c r="Y1362" s="201"/>
      <c r="Z1362" s="201"/>
    </row>
    <row r="1363" s="132" customFormat="1" ht="27" customHeight="1" outlineLevel="3" spans="1:26">
      <c r="A1363" s="287" t="s">
        <v>4919</v>
      </c>
      <c r="B1363" s="243" t="s">
        <v>4920</v>
      </c>
      <c r="C1363" s="186" t="s">
        <v>4921</v>
      </c>
      <c r="D1363" s="186" t="s">
        <v>4922</v>
      </c>
      <c r="E1363" s="244" t="s">
        <v>4626</v>
      </c>
      <c r="F1363" s="188">
        <v>1</v>
      </c>
      <c r="G1363" s="186"/>
      <c r="H1363" s="189">
        <f t="shared" si="73"/>
        <v>0</v>
      </c>
      <c r="I1363" s="204" t="s">
        <v>4627</v>
      </c>
      <c r="J1363" s="207" t="s">
        <v>4923</v>
      </c>
      <c r="K1363" s="205" t="s">
        <v>95</v>
      </c>
      <c r="L1363" s="201"/>
      <c r="M1363" s="201"/>
      <c r="N1363" s="201"/>
      <c r="O1363" s="201"/>
      <c r="P1363" s="201"/>
      <c r="Q1363" s="201"/>
      <c r="R1363" s="201"/>
      <c r="S1363" s="201"/>
      <c r="T1363" s="201"/>
      <c r="U1363" s="201"/>
      <c r="V1363" s="201"/>
      <c r="W1363" s="201"/>
      <c r="X1363" s="201"/>
      <c r="Y1363" s="201"/>
      <c r="Z1363" s="201"/>
    </row>
    <row r="1364" s="132" customFormat="1" ht="27" customHeight="1" outlineLevel="3" spans="1:26">
      <c r="A1364" s="287" t="s">
        <v>4924</v>
      </c>
      <c r="B1364" s="243" t="s">
        <v>4925</v>
      </c>
      <c r="C1364" s="186" t="s">
        <v>4926</v>
      </c>
      <c r="D1364" s="186" t="s">
        <v>4927</v>
      </c>
      <c r="E1364" s="244" t="s">
        <v>354</v>
      </c>
      <c r="F1364" s="188">
        <v>1</v>
      </c>
      <c r="G1364" s="186"/>
      <c r="H1364" s="189">
        <f t="shared" si="73"/>
        <v>0</v>
      </c>
      <c r="I1364" s="206" t="s">
        <v>1814</v>
      </c>
      <c r="J1364" s="207" t="s">
        <v>4928</v>
      </c>
      <c r="K1364" s="205" t="s">
        <v>95</v>
      </c>
      <c r="L1364" s="201"/>
      <c r="M1364" s="201"/>
      <c r="N1364" s="201"/>
      <c r="O1364" s="201"/>
      <c r="P1364" s="201"/>
      <c r="Q1364" s="201"/>
      <c r="R1364" s="201"/>
      <c r="S1364" s="201"/>
      <c r="T1364" s="201"/>
      <c r="U1364" s="201"/>
      <c r="V1364" s="201"/>
      <c r="W1364" s="201"/>
      <c r="X1364" s="201"/>
      <c r="Y1364" s="201"/>
      <c r="Z1364" s="201"/>
    </row>
    <row r="1365" s="132" customFormat="1" ht="27" customHeight="1" outlineLevel="3" spans="1:26">
      <c r="A1365" s="287" t="s">
        <v>4929</v>
      </c>
      <c r="B1365" s="243" t="s">
        <v>4930</v>
      </c>
      <c r="C1365" s="186" t="s">
        <v>4931</v>
      </c>
      <c r="D1365" s="186" t="s">
        <v>4932</v>
      </c>
      <c r="E1365" s="244" t="s">
        <v>4626</v>
      </c>
      <c r="F1365" s="188">
        <v>1</v>
      </c>
      <c r="G1365" s="186"/>
      <c r="H1365" s="189">
        <f t="shared" si="73"/>
        <v>0</v>
      </c>
      <c r="I1365" s="205" t="s">
        <v>4627</v>
      </c>
      <c r="J1365" s="205" t="s">
        <v>4628</v>
      </c>
      <c r="K1365" s="205" t="s">
        <v>95</v>
      </c>
      <c r="L1365" s="201"/>
      <c r="M1365" s="201"/>
      <c r="N1365" s="201"/>
      <c r="O1365" s="201"/>
      <c r="P1365" s="201"/>
      <c r="Q1365" s="201"/>
      <c r="R1365" s="201"/>
      <c r="S1365" s="201"/>
      <c r="T1365" s="201"/>
      <c r="U1365" s="201"/>
      <c r="V1365" s="201"/>
      <c r="W1365" s="201"/>
      <c r="X1365" s="201"/>
      <c r="Y1365" s="201"/>
      <c r="Z1365" s="201"/>
    </row>
    <row r="1366" s="132" customFormat="1" ht="27" customHeight="1" outlineLevel="3" spans="1:26">
      <c r="A1366" s="287" t="s">
        <v>4933</v>
      </c>
      <c r="B1366" s="243" t="s">
        <v>4934</v>
      </c>
      <c r="C1366" s="186" t="s">
        <v>4935</v>
      </c>
      <c r="D1366" s="186" t="s">
        <v>4936</v>
      </c>
      <c r="E1366" s="244" t="s">
        <v>502</v>
      </c>
      <c r="F1366" s="188">
        <v>1</v>
      </c>
      <c r="G1366" s="186"/>
      <c r="H1366" s="189">
        <f t="shared" si="73"/>
        <v>0</v>
      </c>
      <c r="I1366" s="206" t="s">
        <v>2051</v>
      </c>
      <c r="J1366" s="207" t="s">
        <v>4937</v>
      </c>
      <c r="K1366" s="205" t="s">
        <v>95</v>
      </c>
      <c r="L1366" s="201"/>
      <c r="M1366" s="201"/>
      <c r="N1366" s="201"/>
      <c r="O1366" s="201"/>
      <c r="P1366" s="201"/>
      <c r="Q1366" s="201"/>
      <c r="R1366" s="201"/>
      <c r="S1366" s="201"/>
      <c r="T1366" s="201"/>
      <c r="U1366" s="201"/>
      <c r="V1366" s="201"/>
      <c r="W1366" s="201"/>
      <c r="X1366" s="201"/>
      <c r="Y1366" s="201"/>
      <c r="Z1366" s="201"/>
    </row>
    <row r="1367" s="132" customFormat="1" ht="27" customHeight="1" outlineLevel="3" spans="1:26">
      <c r="A1367" s="287" t="s">
        <v>4938</v>
      </c>
      <c r="B1367" s="243" t="s">
        <v>4939</v>
      </c>
      <c r="C1367" s="186" t="s">
        <v>4935</v>
      </c>
      <c r="D1367" s="186" t="s">
        <v>4940</v>
      </c>
      <c r="E1367" s="244" t="s">
        <v>502</v>
      </c>
      <c r="F1367" s="188">
        <v>1</v>
      </c>
      <c r="G1367" s="186"/>
      <c r="H1367" s="189">
        <f t="shared" si="73"/>
        <v>0</v>
      </c>
      <c r="I1367" s="206" t="s">
        <v>2051</v>
      </c>
      <c r="J1367" s="207" t="s">
        <v>4937</v>
      </c>
      <c r="K1367" s="205" t="s">
        <v>95</v>
      </c>
      <c r="L1367" s="201"/>
      <c r="M1367" s="201"/>
      <c r="N1367" s="201"/>
      <c r="O1367" s="201"/>
      <c r="P1367" s="201"/>
      <c r="Q1367" s="201"/>
      <c r="R1367" s="201"/>
      <c r="S1367" s="201"/>
      <c r="T1367" s="201"/>
      <c r="U1367" s="201"/>
      <c r="V1367" s="201"/>
      <c r="W1367" s="201"/>
      <c r="X1367" s="201"/>
      <c r="Y1367" s="201"/>
      <c r="Z1367" s="201"/>
    </row>
    <row r="1368" s="132" customFormat="1" ht="27" customHeight="1" outlineLevel="3" spans="1:26">
      <c r="A1368" s="287" t="s">
        <v>4941</v>
      </c>
      <c r="B1368" s="243" t="s">
        <v>4942</v>
      </c>
      <c r="C1368" s="186" t="s">
        <v>4943</v>
      </c>
      <c r="D1368" s="186" t="s">
        <v>4944</v>
      </c>
      <c r="E1368" s="244" t="s">
        <v>336</v>
      </c>
      <c r="F1368" s="188">
        <v>45</v>
      </c>
      <c r="G1368" s="186"/>
      <c r="H1368" s="189">
        <f t="shared" si="73"/>
        <v>0</v>
      </c>
      <c r="I1368" s="206" t="s">
        <v>4945</v>
      </c>
      <c r="J1368" s="207" t="s">
        <v>4946</v>
      </c>
      <c r="K1368" s="205" t="s">
        <v>95</v>
      </c>
      <c r="L1368" s="201"/>
      <c r="M1368" s="201"/>
      <c r="N1368" s="201"/>
      <c r="O1368" s="201"/>
      <c r="P1368" s="201"/>
      <c r="Q1368" s="201"/>
      <c r="R1368" s="201"/>
      <c r="S1368" s="201"/>
      <c r="T1368" s="201"/>
      <c r="U1368" s="201"/>
      <c r="V1368" s="201"/>
      <c r="W1368" s="201"/>
      <c r="X1368" s="201"/>
      <c r="Y1368" s="201"/>
      <c r="Z1368" s="201"/>
    </row>
    <row r="1369" s="132" customFormat="1" ht="27" customHeight="1" outlineLevel="3" spans="1:26">
      <c r="A1369" s="287" t="s">
        <v>4947</v>
      </c>
      <c r="B1369" s="243" t="s">
        <v>4948</v>
      </c>
      <c r="C1369" s="186" t="s">
        <v>4949</v>
      </c>
      <c r="D1369" s="186" t="s">
        <v>4950</v>
      </c>
      <c r="E1369" s="244" t="s">
        <v>502</v>
      </c>
      <c r="F1369" s="188">
        <v>1</v>
      </c>
      <c r="G1369" s="186"/>
      <c r="H1369" s="189">
        <f t="shared" si="73"/>
        <v>0</v>
      </c>
      <c r="I1369" s="206" t="s">
        <v>2051</v>
      </c>
      <c r="J1369" s="207" t="s">
        <v>4951</v>
      </c>
      <c r="K1369" s="205" t="s">
        <v>95</v>
      </c>
      <c r="L1369" s="201"/>
      <c r="M1369" s="201"/>
      <c r="N1369" s="201"/>
      <c r="O1369" s="201"/>
      <c r="P1369" s="201"/>
      <c r="Q1369" s="201"/>
      <c r="R1369" s="201"/>
      <c r="S1369" s="201"/>
      <c r="T1369" s="201"/>
      <c r="U1369" s="201"/>
      <c r="V1369" s="201"/>
      <c r="W1369" s="201"/>
      <c r="X1369" s="201"/>
      <c r="Y1369" s="201"/>
      <c r="Z1369" s="201"/>
    </row>
    <row r="1370" s="132" customFormat="1" ht="27" customHeight="1" outlineLevel="3" spans="1:26">
      <c r="A1370" s="287" t="s">
        <v>4952</v>
      </c>
      <c r="B1370" s="243" t="s">
        <v>4953</v>
      </c>
      <c r="C1370" s="186" t="s">
        <v>4954</v>
      </c>
      <c r="D1370" s="186" t="s">
        <v>4955</v>
      </c>
      <c r="E1370" s="244" t="s">
        <v>502</v>
      </c>
      <c r="F1370" s="188">
        <v>2</v>
      </c>
      <c r="G1370" s="186"/>
      <c r="H1370" s="189">
        <f t="shared" si="73"/>
        <v>0</v>
      </c>
      <c r="I1370" s="206" t="s">
        <v>2051</v>
      </c>
      <c r="J1370" s="207" t="s">
        <v>4951</v>
      </c>
      <c r="K1370" s="205" t="s">
        <v>95</v>
      </c>
      <c r="L1370" s="201"/>
      <c r="M1370" s="201"/>
      <c r="N1370" s="201"/>
      <c r="O1370" s="201"/>
      <c r="P1370" s="201"/>
      <c r="Q1370" s="201"/>
      <c r="R1370" s="201"/>
      <c r="S1370" s="201"/>
      <c r="T1370" s="201"/>
      <c r="U1370" s="201"/>
      <c r="V1370" s="201"/>
      <c r="W1370" s="201"/>
      <c r="X1370" s="201"/>
      <c r="Y1370" s="201"/>
      <c r="Z1370" s="201"/>
    </row>
    <row r="1371" s="132" customFormat="1" ht="27" customHeight="1" outlineLevel="3" spans="1:26">
      <c r="A1371" s="287" t="s">
        <v>4956</v>
      </c>
      <c r="B1371" s="243" t="s">
        <v>4957</v>
      </c>
      <c r="C1371" s="186" t="s">
        <v>4958</v>
      </c>
      <c r="D1371" s="186" t="s">
        <v>4959</v>
      </c>
      <c r="E1371" s="244" t="s">
        <v>502</v>
      </c>
      <c r="F1371" s="188">
        <v>5</v>
      </c>
      <c r="G1371" s="186"/>
      <c r="H1371" s="189">
        <f t="shared" si="73"/>
        <v>0</v>
      </c>
      <c r="I1371" s="206" t="s">
        <v>2051</v>
      </c>
      <c r="J1371" s="207" t="s">
        <v>4951</v>
      </c>
      <c r="K1371" s="205" t="s">
        <v>95</v>
      </c>
      <c r="L1371" s="201"/>
      <c r="M1371" s="201"/>
      <c r="N1371" s="201"/>
      <c r="O1371" s="201"/>
      <c r="P1371" s="201"/>
      <c r="Q1371" s="201"/>
      <c r="R1371" s="201"/>
      <c r="S1371" s="201"/>
      <c r="T1371" s="201"/>
      <c r="U1371" s="201"/>
      <c r="V1371" s="201"/>
      <c r="W1371" s="201"/>
      <c r="X1371" s="201"/>
      <c r="Y1371" s="201"/>
      <c r="Z1371" s="201"/>
    </row>
    <row r="1372" s="132" customFormat="1" ht="27" customHeight="1" outlineLevel="3" spans="1:26">
      <c r="A1372" s="287" t="s">
        <v>4960</v>
      </c>
      <c r="B1372" s="243" t="s">
        <v>4961</v>
      </c>
      <c r="C1372" s="186" t="s">
        <v>4962</v>
      </c>
      <c r="D1372" s="186" t="s">
        <v>4959</v>
      </c>
      <c r="E1372" s="244" t="s">
        <v>502</v>
      </c>
      <c r="F1372" s="188">
        <v>1</v>
      </c>
      <c r="G1372" s="186"/>
      <c r="H1372" s="189">
        <f t="shared" si="73"/>
        <v>0</v>
      </c>
      <c r="I1372" s="206" t="s">
        <v>2051</v>
      </c>
      <c r="J1372" s="207" t="s">
        <v>4951</v>
      </c>
      <c r="K1372" s="205" t="s">
        <v>95</v>
      </c>
      <c r="L1372" s="201"/>
      <c r="M1372" s="201"/>
      <c r="N1372" s="201"/>
      <c r="O1372" s="201"/>
      <c r="P1372" s="201"/>
      <c r="Q1372" s="201"/>
      <c r="R1372" s="201"/>
      <c r="S1372" s="201"/>
      <c r="T1372" s="201"/>
      <c r="U1372" s="201"/>
      <c r="V1372" s="201"/>
      <c r="W1372" s="201"/>
      <c r="X1372" s="201"/>
      <c r="Y1372" s="201"/>
      <c r="Z1372" s="201"/>
    </row>
    <row r="1373" s="132" customFormat="1" ht="27" customHeight="1" outlineLevel="3" spans="1:26">
      <c r="A1373" s="287" t="s">
        <v>4963</v>
      </c>
      <c r="B1373" s="243" t="s">
        <v>4964</v>
      </c>
      <c r="C1373" s="186" t="s">
        <v>4965</v>
      </c>
      <c r="D1373" s="186" t="s">
        <v>4966</v>
      </c>
      <c r="E1373" s="244" t="s">
        <v>4967</v>
      </c>
      <c r="F1373" s="188">
        <v>3</v>
      </c>
      <c r="G1373" s="186"/>
      <c r="H1373" s="189">
        <f t="shared" si="73"/>
        <v>0</v>
      </c>
      <c r="I1373" s="206" t="s">
        <v>4968</v>
      </c>
      <c r="J1373" s="207" t="s">
        <v>4969</v>
      </c>
      <c r="K1373" s="205" t="s">
        <v>95</v>
      </c>
      <c r="L1373" s="201"/>
      <c r="M1373" s="201"/>
      <c r="N1373" s="201"/>
      <c r="O1373" s="201"/>
      <c r="P1373" s="201"/>
      <c r="Q1373" s="201"/>
      <c r="R1373" s="201"/>
      <c r="S1373" s="201"/>
      <c r="T1373" s="201"/>
      <c r="U1373" s="201"/>
      <c r="V1373" s="201"/>
      <c r="W1373" s="201"/>
      <c r="X1373" s="201"/>
      <c r="Y1373" s="201"/>
      <c r="Z1373" s="201"/>
    </row>
    <row r="1374" s="132" customFormat="1" ht="27" customHeight="1" outlineLevel="3" spans="1:26">
      <c r="A1374" s="287" t="s">
        <v>4970</v>
      </c>
      <c r="B1374" s="243" t="s">
        <v>4971</v>
      </c>
      <c r="C1374" s="186" t="s">
        <v>4972</v>
      </c>
      <c r="D1374" s="186" t="s">
        <v>4973</v>
      </c>
      <c r="E1374" s="244" t="s">
        <v>502</v>
      </c>
      <c r="F1374" s="188">
        <v>1</v>
      </c>
      <c r="G1374" s="186"/>
      <c r="H1374" s="189">
        <f t="shared" si="73"/>
        <v>0</v>
      </c>
      <c r="I1374" s="206" t="s">
        <v>2051</v>
      </c>
      <c r="J1374" s="207" t="s">
        <v>4974</v>
      </c>
      <c r="K1374" s="205" t="s">
        <v>95</v>
      </c>
      <c r="L1374" s="201"/>
      <c r="M1374" s="201"/>
      <c r="N1374" s="201"/>
      <c r="O1374" s="201"/>
      <c r="P1374" s="201"/>
      <c r="Q1374" s="201"/>
      <c r="R1374" s="201"/>
      <c r="S1374" s="201"/>
      <c r="T1374" s="201"/>
      <c r="U1374" s="201"/>
      <c r="V1374" s="201"/>
      <c r="W1374" s="201"/>
      <c r="X1374" s="201"/>
      <c r="Y1374" s="201"/>
      <c r="Z1374" s="201"/>
    </row>
    <row r="1375" s="132" customFormat="1" ht="27" customHeight="1" outlineLevel="3" spans="1:26">
      <c r="A1375" s="287" t="s">
        <v>4975</v>
      </c>
      <c r="B1375" s="243" t="s">
        <v>4976</v>
      </c>
      <c r="C1375" s="186" t="s">
        <v>4977</v>
      </c>
      <c r="D1375" s="186" t="s">
        <v>4978</v>
      </c>
      <c r="E1375" s="244" t="s">
        <v>336</v>
      </c>
      <c r="F1375" s="188">
        <v>50</v>
      </c>
      <c r="G1375" s="186"/>
      <c r="H1375" s="189">
        <f t="shared" si="73"/>
        <v>0</v>
      </c>
      <c r="I1375" s="206" t="s">
        <v>4979</v>
      </c>
      <c r="J1375" s="207" t="s">
        <v>4980</v>
      </c>
      <c r="K1375" s="205" t="s">
        <v>95</v>
      </c>
      <c r="L1375" s="201"/>
      <c r="M1375" s="201"/>
      <c r="N1375" s="201"/>
      <c r="O1375" s="201"/>
      <c r="P1375" s="201"/>
      <c r="Q1375" s="201"/>
      <c r="R1375" s="201"/>
      <c r="S1375" s="201"/>
      <c r="T1375" s="201"/>
      <c r="U1375" s="201"/>
      <c r="V1375" s="201"/>
      <c r="W1375" s="201"/>
      <c r="X1375" s="201"/>
      <c r="Y1375" s="201"/>
      <c r="Z1375" s="201"/>
    </row>
    <row r="1376" s="132" customFormat="1" ht="27" customHeight="1" outlineLevel="3" spans="1:26">
      <c r="A1376" s="287" t="s">
        <v>4981</v>
      </c>
      <c r="B1376" s="243" t="s">
        <v>4982</v>
      </c>
      <c r="C1376" s="186" t="s">
        <v>4983</v>
      </c>
      <c r="D1376" s="186" t="s">
        <v>4984</v>
      </c>
      <c r="E1376" s="244" t="s">
        <v>502</v>
      </c>
      <c r="F1376" s="188">
        <v>5</v>
      </c>
      <c r="G1376" s="186"/>
      <c r="H1376" s="189">
        <f t="shared" si="73"/>
        <v>0</v>
      </c>
      <c r="I1376" s="206" t="s">
        <v>2051</v>
      </c>
      <c r="J1376" s="207" t="s">
        <v>4985</v>
      </c>
      <c r="K1376" s="205" t="s">
        <v>95</v>
      </c>
      <c r="L1376" s="201"/>
      <c r="M1376" s="201"/>
      <c r="N1376" s="201"/>
      <c r="O1376" s="201"/>
      <c r="P1376" s="201"/>
      <c r="Q1376" s="201"/>
      <c r="R1376" s="201"/>
      <c r="S1376" s="201"/>
      <c r="T1376" s="201"/>
      <c r="U1376" s="201"/>
      <c r="V1376" s="201"/>
      <c r="W1376" s="201"/>
      <c r="X1376" s="201"/>
      <c r="Y1376" s="201"/>
      <c r="Z1376" s="201"/>
    </row>
    <row r="1377" s="132" customFormat="1" ht="27" customHeight="1" outlineLevel="3" spans="1:26">
      <c r="A1377" s="287" t="s">
        <v>4986</v>
      </c>
      <c r="B1377" s="243" t="s">
        <v>4987</v>
      </c>
      <c r="C1377" s="186" t="s">
        <v>4607</v>
      </c>
      <c r="D1377" s="186" t="s">
        <v>4757</v>
      </c>
      <c r="E1377" s="244" t="s">
        <v>92</v>
      </c>
      <c r="F1377" s="188">
        <v>47.25</v>
      </c>
      <c r="G1377" s="186"/>
      <c r="H1377" s="189">
        <f t="shared" si="73"/>
        <v>0</v>
      </c>
      <c r="I1377" s="204" t="s">
        <v>4609</v>
      </c>
      <c r="J1377" s="204" t="s">
        <v>4610</v>
      </c>
      <c r="K1377" s="205" t="s">
        <v>95</v>
      </c>
      <c r="L1377" s="201"/>
      <c r="M1377" s="201"/>
      <c r="N1377" s="201"/>
      <c r="O1377" s="201"/>
      <c r="P1377" s="201"/>
      <c r="Q1377" s="201"/>
      <c r="R1377" s="201"/>
      <c r="S1377" s="201"/>
      <c r="T1377" s="201"/>
      <c r="U1377" s="201"/>
      <c r="V1377" s="201"/>
      <c r="W1377" s="201"/>
      <c r="X1377" s="201"/>
      <c r="Y1377" s="201"/>
      <c r="Z1377" s="201"/>
    </row>
    <row r="1378" s="132" customFormat="1" ht="27" customHeight="1" outlineLevel="3" spans="1:26">
      <c r="A1378" s="287" t="s">
        <v>4988</v>
      </c>
      <c r="B1378" s="243" t="s">
        <v>4989</v>
      </c>
      <c r="C1378" s="186" t="s">
        <v>247</v>
      </c>
      <c r="D1378" s="186" t="s">
        <v>4990</v>
      </c>
      <c r="E1378" s="244" t="s">
        <v>92</v>
      </c>
      <c r="F1378" s="188">
        <v>15.75</v>
      </c>
      <c r="G1378" s="186"/>
      <c r="H1378" s="189">
        <f t="shared" si="73"/>
        <v>0</v>
      </c>
      <c r="I1378" s="205" t="s">
        <v>4615</v>
      </c>
      <c r="J1378" s="205" t="s">
        <v>4616</v>
      </c>
      <c r="K1378" s="205" t="s">
        <v>95</v>
      </c>
      <c r="L1378" s="201"/>
      <c r="M1378" s="201"/>
      <c r="N1378" s="201"/>
      <c r="O1378" s="201"/>
      <c r="P1378" s="201"/>
      <c r="Q1378" s="201"/>
      <c r="R1378" s="201"/>
      <c r="S1378" s="201"/>
      <c r="T1378" s="201"/>
      <c r="U1378" s="201"/>
      <c r="V1378" s="201"/>
      <c r="W1378" s="201"/>
      <c r="X1378" s="201"/>
      <c r="Y1378" s="201"/>
      <c r="Z1378" s="201"/>
    </row>
    <row r="1379" s="132" customFormat="1" ht="27" customHeight="1" outlineLevel="3" spans="1:26">
      <c r="A1379" s="287" t="s">
        <v>4991</v>
      </c>
      <c r="B1379" s="243" t="s">
        <v>4992</v>
      </c>
      <c r="C1379" s="186" t="s">
        <v>247</v>
      </c>
      <c r="D1379" s="186" t="s">
        <v>4993</v>
      </c>
      <c r="E1379" s="244" t="s">
        <v>92</v>
      </c>
      <c r="F1379" s="188">
        <v>25.2</v>
      </c>
      <c r="G1379" s="186"/>
      <c r="H1379" s="189">
        <f t="shared" si="73"/>
        <v>0</v>
      </c>
      <c r="I1379" s="205" t="s">
        <v>4615</v>
      </c>
      <c r="J1379" s="205" t="s">
        <v>4616</v>
      </c>
      <c r="K1379" s="205" t="s">
        <v>95</v>
      </c>
      <c r="L1379" s="201"/>
      <c r="M1379" s="201"/>
      <c r="N1379" s="201"/>
      <c r="O1379" s="201"/>
      <c r="P1379" s="201"/>
      <c r="Q1379" s="201"/>
      <c r="R1379" s="201"/>
      <c r="S1379" s="201"/>
      <c r="T1379" s="201"/>
      <c r="U1379" s="201"/>
      <c r="V1379" s="201"/>
      <c r="W1379" s="201"/>
      <c r="X1379" s="201"/>
      <c r="Y1379" s="201"/>
      <c r="Z1379" s="201"/>
    </row>
    <row r="1380" s="132" customFormat="1" ht="27" customHeight="1" outlineLevel="3" spans="1:26">
      <c r="A1380" s="287" t="s">
        <v>4994</v>
      </c>
      <c r="B1380" s="243" t="s">
        <v>4995</v>
      </c>
      <c r="C1380" s="186" t="s">
        <v>4619</v>
      </c>
      <c r="D1380" s="186" t="s">
        <v>4770</v>
      </c>
      <c r="E1380" s="244" t="s">
        <v>92</v>
      </c>
      <c r="F1380" s="188">
        <v>47.25</v>
      </c>
      <c r="G1380" s="186"/>
      <c r="H1380" s="189">
        <f t="shared" si="73"/>
        <v>0</v>
      </c>
      <c r="I1380" s="205" t="s">
        <v>4615</v>
      </c>
      <c r="J1380" s="205" t="s">
        <v>4621</v>
      </c>
      <c r="K1380" s="205" t="s">
        <v>95</v>
      </c>
      <c r="L1380" s="201"/>
      <c r="M1380" s="201"/>
      <c r="N1380" s="201"/>
      <c r="O1380" s="201"/>
      <c r="P1380" s="201"/>
      <c r="Q1380" s="201"/>
      <c r="R1380" s="201"/>
      <c r="S1380" s="201"/>
      <c r="T1380" s="201"/>
      <c r="U1380" s="201"/>
      <c r="V1380" s="201"/>
      <c r="W1380" s="201"/>
      <c r="X1380" s="201"/>
      <c r="Y1380" s="201"/>
      <c r="Z1380" s="201"/>
    </row>
    <row r="1381" s="133" customFormat="1" ht="27" customHeight="1" outlineLevel="2" spans="1:26">
      <c r="A1381" s="233" t="s">
        <v>4996</v>
      </c>
      <c r="B1381" s="254"/>
      <c r="C1381" s="275" t="s">
        <v>4997</v>
      </c>
      <c r="D1381" s="239"/>
      <c r="E1381" s="239"/>
      <c r="F1381" s="240"/>
      <c r="G1381" s="241"/>
      <c r="H1381" s="276">
        <f>SUM(H1382:H1392)</f>
        <v>0</v>
      </c>
      <c r="I1381" s="200"/>
      <c r="J1381" s="200"/>
      <c r="K1381" s="163"/>
      <c r="L1381" s="202"/>
      <c r="M1381" s="202"/>
      <c r="N1381" s="202"/>
      <c r="O1381" s="264"/>
      <c r="P1381" s="264"/>
      <c r="Q1381" s="264"/>
      <c r="R1381" s="264"/>
      <c r="S1381" s="264"/>
      <c r="T1381" s="264"/>
      <c r="U1381" s="264"/>
      <c r="V1381" s="264"/>
      <c r="W1381" s="264"/>
      <c r="X1381" s="264"/>
      <c r="Y1381" s="264"/>
      <c r="Z1381" s="264"/>
    </row>
    <row r="1382" s="132" customFormat="1" ht="27" customHeight="1" outlineLevel="3" spans="1:26">
      <c r="A1382" s="287" t="s">
        <v>4998</v>
      </c>
      <c r="B1382" s="243" t="s">
        <v>4999</v>
      </c>
      <c r="C1382" s="186" t="s">
        <v>4935</v>
      </c>
      <c r="D1382" s="186" t="s">
        <v>4940</v>
      </c>
      <c r="E1382" s="244" t="s">
        <v>502</v>
      </c>
      <c r="F1382" s="188">
        <v>11</v>
      </c>
      <c r="G1382" s="186"/>
      <c r="H1382" s="189">
        <f t="shared" ref="H1382:H1392" si="74">ROUND(F1382*G1382,0)</f>
        <v>0</v>
      </c>
      <c r="I1382" s="206" t="s">
        <v>2051</v>
      </c>
      <c r="J1382" s="207" t="s">
        <v>4974</v>
      </c>
      <c r="K1382" s="205" t="s">
        <v>95</v>
      </c>
      <c r="L1382" s="201"/>
      <c r="M1382" s="201"/>
      <c r="N1382" s="201"/>
      <c r="O1382" s="201"/>
      <c r="P1382" s="201"/>
      <c r="Q1382" s="201"/>
      <c r="R1382" s="201"/>
      <c r="S1382" s="201"/>
      <c r="T1382" s="201"/>
      <c r="U1382" s="201"/>
      <c r="V1382" s="201"/>
      <c r="W1382" s="201"/>
      <c r="X1382" s="201"/>
      <c r="Y1382" s="201"/>
      <c r="Z1382" s="201"/>
    </row>
    <row r="1383" s="132" customFormat="1" ht="27" customHeight="1" outlineLevel="3" spans="1:26">
      <c r="A1383" s="287" t="s">
        <v>5000</v>
      </c>
      <c r="B1383" s="243" t="s">
        <v>5001</v>
      </c>
      <c r="C1383" s="186" t="s">
        <v>5002</v>
      </c>
      <c r="D1383" s="186" t="s">
        <v>5003</v>
      </c>
      <c r="E1383" s="244" t="s">
        <v>502</v>
      </c>
      <c r="F1383" s="188">
        <v>2</v>
      </c>
      <c r="G1383" s="186"/>
      <c r="H1383" s="189">
        <f t="shared" si="74"/>
        <v>0</v>
      </c>
      <c r="I1383" s="206" t="s">
        <v>2051</v>
      </c>
      <c r="J1383" s="207" t="s">
        <v>4974</v>
      </c>
      <c r="K1383" s="205" t="s">
        <v>95</v>
      </c>
      <c r="L1383" s="201"/>
      <c r="M1383" s="201"/>
      <c r="N1383" s="201"/>
      <c r="O1383" s="201"/>
      <c r="P1383" s="201"/>
      <c r="Q1383" s="201"/>
      <c r="R1383" s="201"/>
      <c r="S1383" s="201"/>
      <c r="T1383" s="201"/>
      <c r="U1383" s="201"/>
      <c r="V1383" s="201"/>
      <c r="W1383" s="201"/>
      <c r="X1383" s="201"/>
      <c r="Y1383" s="201"/>
      <c r="Z1383" s="201"/>
    </row>
    <row r="1384" s="132" customFormat="1" ht="27" customHeight="1" outlineLevel="3" spans="1:26">
      <c r="A1384" s="287" t="s">
        <v>5004</v>
      </c>
      <c r="B1384" s="243" t="s">
        <v>5005</v>
      </c>
      <c r="C1384" s="186" t="s">
        <v>5006</v>
      </c>
      <c r="D1384" s="186" t="s">
        <v>5007</v>
      </c>
      <c r="E1384" s="244" t="s">
        <v>336</v>
      </c>
      <c r="F1384" s="188">
        <v>100</v>
      </c>
      <c r="G1384" s="186"/>
      <c r="H1384" s="189">
        <f t="shared" si="74"/>
        <v>0</v>
      </c>
      <c r="I1384" s="206" t="s">
        <v>5008</v>
      </c>
      <c r="J1384" s="207" t="s">
        <v>5009</v>
      </c>
      <c r="K1384" s="205" t="s">
        <v>95</v>
      </c>
      <c r="L1384" s="201"/>
      <c r="M1384" s="201"/>
      <c r="N1384" s="201"/>
      <c r="O1384" s="201"/>
      <c r="P1384" s="201"/>
      <c r="Q1384" s="201"/>
      <c r="R1384" s="201"/>
      <c r="S1384" s="201"/>
      <c r="T1384" s="201"/>
      <c r="U1384" s="201"/>
      <c r="V1384" s="201"/>
      <c r="W1384" s="201"/>
      <c r="X1384" s="201"/>
      <c r="Y1384" s="201"/>
      <c r="Z1384" s="201"/>
    </row>
    <row r="1385" s="132" customFormat="1" ht="27" customHeight="1" outlineLevel="3" spans="1:26">
      <c r="A1385" s="287" t="s">
        <v>5010</v>
      </c>
      <c r="B1385" s="243" t="s">
        <v>5011</v>
      </c>
      <c r="C1385" s="186" t="s">
        <v>4943</v>
      </c>
      <c r="D1385" s="186" t="s">
        <v>5012</v>
      </c>
      <c r="E1385" s="244" t="s">
        <v>336</v>
      </c>
      <c r="F1385" s="188">
        <v>126</v>
      </c>
      <c r="G1385" s="186"/>
      <c r="H1385" s="189">
        <f t="shared" si="74"/>
        <v>0</v>
      </c>
      <c r="I1385" s="206" t="s">
        <v>5008</v>
      </c>
      <c r="J1385" s="207" t="s">
        <v>4946</v>
      </c>
      <c r="K1385" s="205" t="s">
        <v>95</v>
      </c>
      <c r="L1385" s="201"/>
      <c r="M1385" s="201"/>
      <c r="N1385" s="201"/>
      <c r="O1385" s="201"/>
      <c r="P1385" s="201"/>
      <c r="Q1385" s="201"/>
      <c r="R1385" s="201"/>
      <c r="S1385" s="201"/>
      <c r="T1385" s="201"/>
      <c r="U1385" s="201"/>
      <c r="V1385" s="201"/>
      <c r="W1385" s="201"/>
      <c r="X1385" s="201"/>
      <c r="Y1385" s="201"/>
      <c r="Z1385" s="201"/>
    </row>
    <row r="1386" s="132" customFormat="1" ht="27" customHeight="1" outlineLevel="3" spans="1:26">
      <c r="A1386" s="287" t="s">
        <v>5013</v>
      </c>
      <c r="B1386" s="243" t="s">
        <v>5014</v>
      </c>
      <c r="C1386" s="186" t="s">
        <v>5015</v>
      </c>
      <c r="D1386" s="186" t="s">
        <v>5016</v>
      </c>
      <c r="E1386" s="244" t="s">
        <v>502</v>
      </c>
      <c r="F1386" s="188">
        <v>2</v>
      </c>
      <c r="G1386" s="186"/>
      <c r="H1386" s="189">
        <f t="shared" si="74"/>
        <v>0</v>
      </c>
      <c r="I1386" s="206" t="s">
        <v>2051</v>
      </c>
      <c r="J1386" s="207" t="s">
        <v>4951</v>
      </c>
      <c r="K1386" s="205" t="s">
        <v>95</v>
      </c>
      <c r="L1386" s="201"/>
      <c r="M1386" s="201"/>
      <c r="N1386" s="201"/>
      <c r="O1386" s="201"/>
      <c r="P1386" s="201"/>
      <c r="Q1386" s="201"/>
      <c r="R1386" s="201"/>
      <c r="S1386" s="201"/>
      <c r="T1386" s="201"/>
      <c r="U1386" s="201"/>
      <c r="V1386" s="201"/>
      <c r="W1386" s="201"/>
      <c r="X1386" s="201"/>
      <c r="Y1386" s="201"/>
      <c r="Z1386" s="201"/>
    </row>
    <row r="1387" s="132" customFormat="1" ht="27" customHeight="1" outlineLevel="3" spans="1:26">
      <c r="A1387" s="287" t="s">
        <v>5017</v>
      </c>
      <c r="B1387" s="243" t="s">
        <v>5018</v>
      </c>
      <c r="C1387" s="186" t="s">
        <v>5019</v>
      </c>
      <c r="D1387" s="186" t="s">
        <v>5020</v>
      </c>
      <c r="E1387" s="244" t="s">
        <v>502</v>
      </c>
      <c r="F1387" s="188">
        <v>7</v>
      </c>
      <c r="G1387" s="186"/>
      <c r="H1387" s="189">
        <f t="shared" si="74"/>
        <v>0</v>
      </c>
      <c r="I1387" s="206" t="s">
        <v>2051</v>
      </c>
      <c r="J1387" s="207" t="s">
        <v>4951</v>
      </c>
      <c r="K1387" s="205" t="s">
        <v>95</v>
      </c>
      <c r="L1387" s="201"/>
      <c r="M1387" s="201"/>
      <c r="N1387" s="201"/>
      <c r="O1387" s="201"/>
      <c r="P1387" s="201"/>
      <c r="Q1387" s="201"/>
      <c r="R1387" s="201"/>
      <c r="S1387" s="201"/>
      <c r="T1387" s="201"/>
      <c r="U1387" s="201"/>
      <c r="V1387" s="201"/>
      <c r="W1387" s="201"/>
      <c r="X1387" s="201"/>
      <c r="Y1387" s="201"/>
      <c r="Z1387" s="201"/>
    </row>
    <row r="1388" s="132" customFormat="1" ht="27" customHeight="1" outlineLevel="3" spans="1:26">
      <c r="A1388" s="287" t="s">
        <v>5021</v>
      </c>
      <c r="B1388" s="243" t="s">
        <v>5022</v>
      </c>
      <c r="C1388" s="186" t="s">
        <v>5023</v>
      </c>
      <c r="D1388" s="186" t="s">
        <v>5024</v>
      </c>
      <c r="E1388" s="244" t="s">
        <v>4967</v>
      </c>
      <c r="F1388" s="188">
        <v>6</v>
      </c>
      <c r="G1388" s="186"/>
      <c r="H1388" s="189">
        <f t="shared" si="74"/>
        <v>0</v>
      </c>
      <c r="I1388" s="206" t="s">
        <v>4968</v>
      </c>
      <c r="J1388" s="207" t="s">
        <v>4969</v>
      </c>
      <c r="K1388" s="205" t="s">
        <v>95</v>
      </c>
      <c r="L1388" s="201"/>
      <c r="M1388" s="201"/>
      <c r="N1388" s="201"/>
      <c r="O1388" s="201"/>
      <c r="P1388" s="201"/>
      <c r="Q1388" s="201"/>
      <c r="R1388" s="201"/>
      <c r="S1388" s="201"/>
      <c r="T1388" s="201"/>
      <c r="U1388" s="201"/>
      <c r="V1388" s="201"/>
      <c r="W1388" s="201"/>
      <c r="X1388" s="201"/>
      <c r="Y1388" s="201"/>
      <c r="Z1388" s="201"/>
    </row>
    <row r="1389" s="132" customFormat="1" ht="27" customHeight="1" outlineLevel="3" spans="1:26">
      <c r="A1389" s="287" t="s">
        <v>5025</v>
      </c>
      <c r="B1389" s="243" t="s">
        <v>5026</v>
      </c>
      <c r="C1389" s="186" t="s">
        <v>5027</v>
      </c>
      <c r="D1389" s="186" t="s">
        <v>5028</v>
      </c>
      <c r="E1389" s="244" t="s">
        <v>4967</v>
      </c>
      <c r="F1389" s="188">
        <v>2</v>
      </c>
      <c r="G1389" s="186"/>
      <c r="H1389" s="189">
        <f t="shared" si="74"/>
        <v>0</v>
      </c>
      <c r="I1389" s="206" t="s">
        <v>4968</v>
      </c>
      <c r="J1389" s="207" t="s">
        <v>4969</v>
      </c>
      <c r="K1389" s="205" t="s">
        <v>95</v>
      </c>
      <c r="L1389" s="201"/>
      <c r="M1389" s="201"/>
      <c r="N1389" s="201"/>
      <c r="O1389" s="201"/>
      <c r="P1389" s="201"/>
      <c r="Q1389" s="201"/>
      <c r="R1389" s="201"/>
      <c r="S1389" s="201"/>
      <c r="T1389" s="201"/>
      <c r="U1389" s="201"/>
      <c r="V1389" s="201"/>
      <c r="W1389" s="201"/>
      <c r="X1389" s="201"/>
      <c r="Y1389" s="201"/>
      <c r="Z1389" s="201"/>
    </row>
    <row r="1390" s="132" customFormat="1" ht="27" customHeight="1" outlineLevel="3" spans="1:26">
      <c r="A1390" s="287" t="s">
        <v>5029</v>
      </c>
      <c r="B1390" s="243" t="s">
        <v>5030</v>
      </c>
      <c r="C1390" s="186" t="s">
        <v>5031</v>
      </c>
      <c r="D1390" s="186" t="s">
        <v>5032</v>
      </c>
      <c r="E1390" s="244" t="s">
        <v>354</v>
      </c>
      <c r="F1390" s="188">
        <v>20</v>
      </c>
      <c r="G1390" s="186"/>
      <c r="H1390" s="189">
        <f t="shared" si="74"/>
        <v>0</v>
      </c>
      <c r="I1390" s="206" t="s">
        <v>1814</v>
      </c>
      <c r="J1390" s="207" t="s">
        <v>5033</v>
      </c>
      <c r="K1390" s="205" t="s">
        <v>95</v>
      </c>
      <c r="L1390" s="201"/>
      <c r="M1390" s="201"/>
      <c r="N1390" s="201"/>
      <c r="O1390" s="201"/>
      <c r="P1390" s="201"/>
      <c r="Q1390" s="201"/>
      <c r="R1390" s="201"/>
      <c r="S1390" s="201"/>
      <c r="T1390" s="201"/>
      <c r="U1390" s="201"/>
      <c r="V1390" s="201"/>
      <c r="W1390" s="201"/>
      <c r="X1390" s="201"/>
      <c r="Y1390" s="201"/>
      <c r="Z1390" s="201"/>
    </row>
    <row r="1391" s="132" customFormat="1" ht="27" customHeight="1" outlineLevel="3" spans="1:26">
      <c r="A1391" s="287" t="s">
        <v>5034</v>
      </c>
      <c r="B1391" s="243" t="s">
        <v>5035</v>
      </c>
      <c r="C1391" s="186" t="s">
        <v>5036</v>
      </c>
      <c r="D1391" s="186" t="s">
        <v>5037</v>
      </c>
      <c r="E1391" s="244" t="s">
        <v>354</v>
      </c>
      <c r="F1391" s="188">
        <v>2</v>
      </c>
      <c r="G1391" s="186"/>
      <c r="H1391" s="189">
        <f t="shared" si="74"/>
        <v>0</v>
      </c>
      <c r="I1391" s="206" t="s">
        <v>1814</v>
      </c>
      <c r="J1391" s="207" t="s">
        <v>5038</v>
      </c>
      <c r="K1391" s="205" t="s">
        <v>95</v>
      </c>
      <c r="L1391" s="201"/>
      <c r="M1391" s="201"/>
      <c r="N1391" s="201"/>
      <c r="O1391" s="201"/>
      <c r="P1391" s="201"/>
      <c r="Q1391" s="201"/>
      <c r="R1391" s="201"/>
      <c r="S1391" s="201"/>
      <c r="T1391" s="201"/>
      <c r="U1391" s="201"/>
      <c r="V1391" s="201"/>
      <c r="W1391" s="201"/>
      <c r="X1391" s="201"/>
      <c r="Y1391" s="201"/>
      <c r="Z1391" s="201"/>
    </row>
    <row r="1392" s="132" customFormat="1" ht="27" customHeight="1" outlineLevel="3" spans="1:26">
      <c r="A1392" s="287" t="s">
        <v>5039</v>
      </c>
      <c r="B1392" s="243" t="s">
        <v>5040</v>
      </c>
      <c r="C1392" s="186" t="s">
        <v>5041</v>
      </c>
      <c r="D1392" s="186" t="s">
        <v>5042</v>
      </c>
      <c r="E1392" s="244" t="s">
        <v>502</v>
      </c>
      <c r="F1392" s="188">
        <v>2</v>
      </c>
      <c r="G1392" s="186"/>
      <c r="H1392" s="189">
        <f t="shared" si="74"/>
        <v>0</v>
      </c>
      <c r="I1392" s="206" t="s">
        <v>2051</v>
      </c>
      <c r="J1392" s="207" t="s">
        <v>5043</v>
      </c>
      <c r="K1392" s="205" t="s">
        <v>95</v>
      </c>
      <c r="L1392" s="201"/>
      <c r="M1392" s="201"/>
      <c r="N1392" s="201"/>
      <c r="O1392" s="201"/>
      <c r="P1392" s="201"/>
      <c r="Q1392" s="201"/>
      <c r="R1392" s="201"/>
      <c r="S1392" s="201"/>
      <c r="T1392" s="201"/>
      <c r="U1392" s="201"/>
      <c r="V1392" s="201"/>
      <c r="W1392" s="201"/>
      <c r="X1392" s="201"/>
      <c r="Y1392" s="201"/>
      <c r="Z1392" s="201"/>
    </row>
    <row r="1393" s="133" customFormat="1" ht="27" customHeight="1" outlineLevel="1" spans="1:26">
      <c r="A1393" s="233">
        <v>2.8</v>
      </c>
      <c r="B1393" s="234"/>
      <c r="C1393" s="280" t="s">
        <v>27</v>
      </c>
      <c r="D1393" s="292"/>
      <c r="E1393" s="176"/>
      <c r="F1393" s="177"/>
      <c r="G1393" s="274"/>
      <c r="H1393" s="173">
        <f>SUM(H1394:H1395)</f>
        <v>0</v>
      </c>
      <c r="I1393" s="277"/>
      <c r="J1393" s="277"/>
      <c r="K1393" s="278"/>
      <c r="L1393" s="202"/>
      <c r="M1393" s="202"/>
      <c r="N1393" s="202"/>
      <c r="O1393" s="264"/>
      <c r="P1393" s="264"/>
      <c r="Q1393" s="264"/>
      <c r="R1393" s="264"/>
      <c r="S1393" s="264"/>
      <c r="T1393" s="264"/>
      <c r="U1393" s="264"/>
      <c r="V1393" s="264"/>
      <c r="W1393" s="264"/>
      <c r="X1393" s="264"/>
      <c r="Y1393" s="264"/>
      <c r="Z1393" s="264"/>
    </row>
    <row r="1394" s="132" customFormat="1" ht="81" customHeight="1" outlineLevel="2" spans="1:26">
      <c r="A1394" s="287" t="s">
        <v>5044</v>
      </c>
      <c r="B1394" s="253" t="s">
        <v>5045</v>
      </c>
      <c r="C1394" s="231" t="s">
        <v>5046</v>
      </c>
      <c r="D1394" s="181" t="s">
        <v>5047</v>
      </c>
      <c r="E1394" s="187" t="s">
        <v>5048</v>
      </c>
      <c r="F1394" s="263">
        <v>3</v>
      </c>
      <c r="G1394" s="186"/>
      <c r="H1394" s="189">
        <f t="shared" ref="H1394:H1398" si="75">ROUND(F1394*G1394,0)</f>
        <v>0</v>
      </c>
      <c r="I1394" s="205" t="s">
        <v>5049</v>
      </c>
      <c r="J1394" s="205" t="s">
        <v>5050</v>
      </c>
      <c r="K1394" s="205" t="s">
        <v>95</v>
      </c>
      <c r="L1394" s="201"/>
      <c r="M1394" s="201"/>
      <c r="N1394" s="201"/>
      <c r="O1394" s="201"/>
      <c r="P1394" s="201"/>
      <c r="Q1394" s="201"/>
      <c r="R1394" s="201"/>
      <c r="S1394" s="201"/>
      <c r="T1394" s="201"/>
      <c r="U1394" s="201"/>
      <c r="V1394" s="201"/>
      <c r="W1394" s="201"/>
      <c r="X1394" s="201"/>
      <c r="Y1394" s="201"/>
      <c r="Z1394" s="201"/>
    </row>
    <row r="1395" s="132" customFormat="1" ht="81" customHeight="1" outlineLevel="2" spans="1:26">
      <c r="A1395" s="287" t="s">
        <v>5051</v>
      </c>
      <c r="B1395" s="253" t="s">
        <v>5052</v>
      </c>
      <c r="C1395" s="231" t="s">
        <v>5046</v>
      </c>
      <c r="D1395" s="181" t="s">
        <v>5053</v>
      </c>
      <c r="E1395" s="187" t="s">
        <v>5048</v>
      </c>
      <c r="F1395" s="263">
        <v>1</v>
      </c>
      <c r="G1395" s="186"/>
      <c r="H1395" s="189">
        <f t="shared" si="75"/>
        <v>0</v>
      </c>
      <c r="I1395" s="205" t="s">
        <v>5049</v>
      </c>
      <c r="J1395" s="205" t="s">
        <v>5050</v>
      </c>
      <c r="K1395" s="205" t="s">
        <v>95</v>
      </c>
      <c r="L1395" s="201"/>
      <c r="M1395" s="201"/>
      <c r="N1395" s="201"/>
      <c r="O1395" s="201"/>
      <c r="P1395" s="201"/>
      <c r="Q1395" s="201"/>
      <c r="R1395" s="201"/>
      <c r="S1395" s="201"/>
      <c r="T1395" s="201"/>
      <c r="U1395" s="201"/>
      <c r="V1395" s="201"/>
      <c r="W1395" s="201"/>
      <c r="X1395" s="201"/>
      <c r="Y1395" s="201"/>
      <c r="Z1395" s="201"/>
    </row>
    <row r="1396" s="132" customFormat="1" ht="27" customHeight="1" outlineLevel="1" spans="1:26">
      <c r="A1396" s="233">
        <v>2.9</v>
      </c>
      <c r="B1396" s="234"/>
      <c r="C1396" s="267" t="s">
        <v>29</v>
      </c>
      <c r="D1396" s="293"/>
      <c r="E1396" s="294"/>
      <c r="F1396" s="272"/>
      <c r="G1396" s="208"/>
      <c r="H1396" s="173">
        <f>SUM(H1397:H1398)</f>
        <v>0</v>
      </c>
      <c r="I1396" s="204"/>
      <c r="J1396" s="204"/>
      <c r="K1396" s="205"/>
      <c r="L1396" s="201"/>
      <c r="M1396" s="201"/>
      <c r="N1396" s="201"/>
      <c r="O1396" s="201"/>
      <c r="P1396" s="201"/>
      <c r="Q1396" s="201"/>
      <c r="R1396" s="201"/>
      <c r="S1396" s="201"/>
      <c r="T1396" s="201"/>
      <c r="U1396" s="201"/>
      <c r="V1396" s="201"/>
      <c r="W1396" s="201"/>
      <c r="X1396" s="201"/>
      <c r="Y1396" s="201"/>
      <c r="Z1396" s="201"/>
    </row>
    <row r="1397" s="132" customFormat="1" ht="57" customHeight="1" outlineLevel="2" spans="1:26">
      <c r="A1397" s="287" t="s">
        <v>5054</v>
      </c>
      <c r="B1397" s="253" t="s">
        <v>5055</v>
      </c>
      <c r="C1397" s="181" t="s">
        <v>5056</v>
      </c>
      <c r="D1397" s="181" t="s">
        <v>5057</v>
      </c>
      <c r="E1397" s="187" t="s">
        <v>354</v>
      </c>
      <c r="F1397" s="263">
        <v>10</v>
      </c>
      <c r="G1397" s="186"/>
      <c r="H1397" s="189">
        <f t="shared" si="75"/>
        <v>0</v>
      </c>
      <c r="I1397" s="266" t="s">
        <v>982</v>
      </c>
      <c r="J1397" s="205" t="s">
        <v>1923</v>
      </c>
      <c r="K1397" s="205" t="s">
        <v>95</v>
      </c>
      <c r="L1397" s="201"/>
      <c r="M1397" s="201"/>
      <c r="N1397" s="201"/>
      <c r="O1397" s="201"/>
      <c r="P1397" s="201"/>
      <c r="Q1397" s="201"/>
      <c r="R1397" s="201"/>
      <c r="S1397" s="201"/>
      <c r="T1397" s="201"/>
      <c r="U1397" s="201"/>
      <c r="V1397" s="201"/>
      <c r="W1397" s="201"/>
      <c r="X1397" s="201"/>
      <c r="Y1397" s="201"/>
      <c r="Z1397" s="201"/>
    </row>
    <row r="1398" s="132" customFormat="1" ht="57" customHeight="1" outlineLevel="2" spans="1:26">
      <c r="A1398" s="287" t="s">
        <v>5058</v>
      </c>
      <c r="B1398" s="253" t="s">
        <v>5059</v>
      </c>
      <c r="C1398" s="181" t="s">
        <v>5056</v>
      </c>
      <c r="D1398" s="181" t="s">
        <v>5060</v>
      </c>
      <c r="E1398" s="187" t="s">
        <v>354</v>
      </c>
      <c r="F1398" s="263">
        <v>37</v>
      </c>
      <c r="G1398" s="186"/>
      <c r="H1398" s="189">
        <f t="shared" si="75"/>
        <v>0</v>
      </c>
      <c r="I1398" s="266" t="s">
        <v>982</v>
      </c>
      <c r="J1398" s="205" t="s">
        <v>1923</v>
      </c>
      <c r="K1398" s="205" t="s">
        <v>95</v>
      </c>
      <c r="L1398" s="201"/>
      <c r="M1398" s="201"/>
      <c r="N1398" s="201"/>
      <c r="O1398" s="201"/>
      <c r="P1398" s="201"/>
      <c r="Q1398" s="201"/>
      <c r="R1398" s="201"/>
      <c r="S1398" s="201"/>
      <c r="T1398" s="201"/>
      <c r="U1398" s="201"/>
      <c r="V1398" s="201"/>
      <c r="W1398" s="201"/>
      <c r="X1398" s="201"/>
      <c r="Y1398" s="201"/>
      <c r="Z1398" s="201"/>
    </row>
    <row r="1399" s="133" customFormat="1" ht="27" customHeight="1" outlineLevel="1" spans="1:26">
      <c r="A1399" s="234" t="s">
        <v>30</v>
      </c>
      <c r="B1399" s="234"/>
      <c r="C1399" s="280" t="s">
        <v>31</v>
      </c>
      <c r="D1399" s="295"/>
      <c r="E1399" s="259"/>
      <c r="F1399" s="260"/>
      <c r="G1399" s="261"/>
      <c r="H1399" s="173">
        <f>H1400+H1424+H1439</f>
        <v>0</v>
      </c>
      <c r="I1399" s="200"/>
      <c r="J1399" s="200"/>
      <c r="K1399" s="163"/>
      <c r="L1399" s="202"/>
      <c r="M1399" s="202"/>
      <c r="N1399" s="202"/>
      <c r="O1399" s="202"/>
      <c r="P1399" s="202"/>
      <c r="Q1399" s="202"/>
      <c r="R1399" s="202"/>
      <c r="S1399" s="202"/>
      <c r="T1399" s="202"/>
      <c r="U1399" s="202"/>
      <c r="V1399" s="202"/>
      <c r="W1399" s="202"/>
      <c r="X1399" s="202"/>
      <c r="Y1399" s="202"/>
      <c r="Z1399" s="202"/>
    </row>
    <row r="1400" s="132" customFormat="1" ht="27" customHeight="1" outlineLevel="2" spans="1:26">
      <c r="A1400" s="244" t="s">
        <v>5061</v>
      </c>
      <c r="B1400" s="273"/>
      <c r="C1400" s="186" t="s">
        <v>5062</v>
      </c>
      <c r="D1400" s="186"/>
      <c r="E1400" s="186"/>
      <c r="F1400" s="188"/>
      <c r="G1400" s="186"/>
      <c r="H1400" s="186">
        <f>SUM(H1401:H1423)</f>
        <v>0</v>
      </c>
      <c r="I1400" s="294"/>
      <c r="J1400" s="204"/>
      <c r="K1400" s="205"/>
      <c r="L1400" s="201"/>
      <c r="M1400" s="201"/>
      <c r="N1400" s="201"/>
      <c r="O1400" s="201"/>
      <c r="P1400" s="201"/>
      <c r="Q1400" s="201"/>
      <c r="R1400" s="201"/>
      <c r="S1400" s="201"/>
      <c r="T1400" s="201"/>
      <c r="U1400" s="201"/>
      <c r="V1400" s="201"/>
      <c r="W1400" s="201"/>
      <c r="X1400" s="201"/>
      <c r="Y1400" s="201"/>
      <c r="Z1400" s="201"/>
    </row>
    <row r="1401" s="132" customFormat="1" ht="27" customHeight="1" outlineLevel="3" spans="1:26">
      <c r="A1401" s="244" t="s">
        <v>5063</v>
      </c>
      <c r="B1401" s="243" t="s">
        <v>5064</v>
      </c>
      <c r="C1401" s="186" t="s">
        <v>5065</v>
      </c>
      <c r="D1401" s="186" t="s">
        <v>5066</v>
      </c>
      <c r="E1401" s="186" t="s">
        <v>726</v>
      </c>
      <c r="F1401" s="188">
        <v>1</v>
      </c>
      <c r="G1401" s="186"/>
      <c r="H1401" s="189">
        <f t="shared" ref="H1401:H1423" si="76">ROUND(F1401*G1401,0)</f>
        <v>0</v>
      </c>
      <c r="I1401" s="205" t="s">
        <v>727</v>
      </c>
      <c r="J1401" s="205" t="s">
        <v>728</v>
      </c>
      <c r="K1401" s="205" t="s">
        <v>95</v>
      </c>
      <c r="L1401" s="201"/>
      <c r="M1401" s="201"/>
      <c r="N1401" s="201"/>
      <c r="O1401" s="201"/>
      <c r="P1401" s="201"/>
      <c r="Q1401" s="201"/>
      <c r="R1401" s="201"/>
      <c r="S1401" s="201"/>
      <c r="T1401" s="201"/>
      <c r="U1401" s="201"/>
      <c r="V1401" s="201"/>
      <c r="W1401" s="201"/>
      <c r="X1401" s="201"/>
      <c r="Y1401" s="201"/>
      <c r="Z1401" s="201"/>
    </row>
    <row r="1402" s="132" customFormat="1" ht="27" customHeight="1" outlineLevel="3" spans="1:26">
      <c r="A1402" s="244" t="s">
        <v>5067</v>
      </c>
      <c r="B1402" s="243" t="s">
        <v>5068</v>
      </c>
      <c r="C1402" s="186" t="s">
        <v>5069</v>
      </c>
      <c r="D1402" s="186" t="s">
        <v>5070</v>
      </c>
      <c r="E1402" s="186" t="s">
        <v>726</v>
      </c>
      <c r="F1402" s="188">
        <v>1</v>
      </c>
      <c r="G1402" s="186"/>
      <c r="H1402" s="189">
        <f t="shared" si="76"/>
        <v>0</v>
      </c>
      <c r="I1402" s="205" t="s">
        <v>727</v>
      </c>
      <c r="J1402" s="205" t="s">
        <v>728</v>
      </c>
      <c r="K1402" s="205" t="s">
        <v>95</v>
      </c>
      <c r="L1402" s="201"/>
      <c r="M1402" s="201"/>
      <c r="N1402" s="201"/>
      <c r="O1402" s="201"/>
      <c r="P1402" s="201"/>
      <c r="Q1402" s="201"/>
      <c r="R1402" s="201"/>
      <c r="S1402" s="201"/>
      <c r="T1402" s="201"/>
      <c r="U1402" s="201"/>
      <c r="V1402" s="201"/>
      <c r="W1402" s="201"/>
      <c r="X1402" s="201"/>
      <c r="Y1402" s="201"/>
      <c r="Z1402" s="201"/>
    </row>
    <row r="1403" s="132" customFormat="1" ht="27" customHeight="1" outlineLevel="3" spans="1:26">
      <c r="A1403" s="244" t="s">
        <v>5071</v>
      </c>
      <c r="B1403" s="243" t="s">
        <v>5072</v>
      </c>
      <c r="C1403" s="186" t="s">
        <v>5073</v>
      </c>
      <c r="D1403" s="186" t="s">
        <v>5074</v>
      </c>
      <c r="E1403" s="186" t="s">
        <v>726</v>
      </c>
      <c r="F1403" s="188">
        <v>1</v>
      </c>
      <c r="G1403" s="186"/>
      <c r="H1403" s="189">
        <f t="shared" si="76"/>
        <v>0</v>
      </c>
      <c r="I1403" s="205" t="s">
        <v>727</v>
      </c>
      <c r="J1403" s="205" t="s">
        <v>728</v>
      </c>
      <c r="K1403" s="205" t="s">
        <v>95</v>
      </c>
      <c r="L1403" s="201"/>
      <c r="M1403" s="201"/>
      <c r="N1403" s="201"/>
      <c r="O1403" s="201"/>
      <c r="P1403" s="201"/>
      <c r="Q1403" s="201"/>
      <c r="R1403" s="201"/>
      <c r="S1403" s="201"/>
      <c r="T1403" s="201"/>
      <c r="U1403" s="201"/>
      <c r="V1403" s="201"/>
      <c r="W1403" s="201"/>
      <c r="X1403" s="201"/>
      <c r="Y1403" s="201"/>
      <c r="Z1403" s="201"/>
    </row>
    <row r="1404" s="132" customFormat="1" ht="27" customHeight="1" outlineLevel="3" spans="1:26">
      <c r="A1404" s="244" t="s">
        <v>5075</v>
      </c>
      <c r="B1404" s="243" t="s">
        <v>5076</v>
      </c>
      <c r="C1404" s="186" t="s">
        <v>5077</v>
      </c>
      <c r="D1404" s="186" t="s">
        <v>5078</v>
      </c>
      <c r="E1404" s="186" t="s">
        <v>726</v>
      </c>
      <c r="F1404" s="188">
        <v>1</v>
      </c>
      <c r="G1404" s="186"/>
      <c r="H1404" s="189">
        <f t="shared" si="76"/>
        <v>0</v>
      </c>
      <c r="I1404" s="205" t="s">
        <v>727</v>
      </c>
      <c r="J1404" s="205" t="s">
        <v>728</v>
      </c>
      <c r="K1404" s="205" t="s">
        <v>95</v>
      </c>
      <c r="L1404" s="201"/>
      <c r="M1404" s="201"/>
      <c r="N1404" s="201"/>
      <c r="O1404" s="201"/>
      <c r="P1404" s="201"/>
      <c r="Q1404" s="201"/>
      <c r="R1404" s="201"/>
      <c r="S1404" s="201"/>
      <c r="T1404" s="201"/>
      <c r="U1404" s="201"/>
      <c r="V1404" s="201"/>
      <c r="W1404" s="201"/>
      <c r="X1404" s="201"/>
      <c r="Y1404" s="201"/>
      <c r="Z1404" s="201"/>
    </row>
    <row r="1405" s="132" customFormat="1" ht="27" customHeight="1" outlineLevel="3" spans="1:26">
      <c r="A1405" s="244" t="s">
        <v>5079</v>
      </c>
      <c r="B1405" s="243" t="s">
        <v>5080</v>
      </c>
      <c r="C1405" s="186" t="s">
        <v>5081</v>
      </c>
      <c r="D1405" s="186" t="s">
        <v>5082</v>
      </c>
      <c r="E1405" s="186" t="s">
        <v>726</v>
      </c>
      <c r="F1405" s="188">
        <v>1</v>
      </c>
      <c r="G1405" s="186"/>
      <c r="H1405" s="189">
        <f t="shared" si="76"/>
        <v>0</v>
      </c>
      <c r="I1405" s="205" t="s">
        <v>727</v>
      </c>
      <c r="J1405" s="205" t="s">
        <v>728</v>
      </c>
      <c r="K1405" s="205" t="s">
        <v>95</v>
      </c>
      <c r="L1405" s="201"/>
      <c r="M1405" s="201"/>
      <c r="N1405" s="201"/>
      <c r="O1405" s="201"/>
      <c r="P1405" s="201"/>
      <c r="Q1405" s="201"/>
      <c r="R1405" s="201"/>
      <c r="S1405" s="201"/>
      <c r="T1405" s="201"/>
      <c r="U1405" s="201"/>
      <c r="V1405" s="201"/>
      <c r="W1405" s="201"/>
      <c r="X1405" s="201"/>
      <c r="Y1405" s="201"/>
      <c r="Z1405" s="201"/>
    </row>
    <row r="1406" s="132" customFormat="1" ht="27" customHeight="1" outlineLevel="3" spans="1:26">
      <c r="A1406" s="244" t="s">
        <v>5083</v>
      </c>
      <c r="B1406" s="243" t="s">
        <v>5084</v>
      </c>
      <c r="C1406" s="186" t="s">
        <v>5085</v>
      </c>
      <c r="D1406" s="186" t="s">
        <v>5086</v>
      </c>
      <c r="E1406" s="186" t="s">
        <v>726</v>
      </c>
      <c r="F1406" s="188">
        <v>1</v>
      </c>
      <c r="G1406" s="186"/>
      <c r="H1406" s="189">
        <f t="shared" si="76"/>
        <v>0</v>
      </c>
      <c r="I1406" s="205" t="s">
        <v>727</v>
      </c>
      <c r="J1406" s="205" t="s">
        <v>728</v>
      </c>
      <c r="K1406" s="205" t="s">
        <v>95</v>
      </c>
      <c r="L1406" s="201"/>
      <c r="M1406" s="201"/>
      <c r="N1406" s="201"/>
      <c r="O1406" s="201"/>
      <c r="P1406" s="201"/>
      <c r="Q1406" s="201"/>
      <c r="R1406" s="201"/>
      <c r="S1406" s="201"/>
      <c r="T1406" s="201"/>
      <c r="U1406" s="201"/>
      <c r="V1406" s="201"/>
      <c r="W1406" s="201"/>
      <c r="X1406" s="201"/>
      <c r="Y1406" s="201"/>
      <c r="Z1406" s="201"/>
    </row>
    <row r="1407" s="132" customFormat="1" ht="27" customHeight="1" outlineLevel="3" spans="1:26">
      <c r="A1407" s="244" t="s">
        <v>5087</v>
      </c>
      <c r="B1407" s="243" t="s">
        <v>5088</v>
      </c>
      <c r="C1407" s="186" t="s">
        <v>5089</v>
      </c>
      <c r="D1407" s="186" t="s">
        <v>5090</v>
      </c>
      <c r="E1407" s="186" t="s">
        <v>726</v>
      </c>
      <c r="F1407" s="188">
        <v>1</v>
      </c>
      <c r="G1407" s="186"/>
      <c r="H1407" s="189">
        <f t="shared" si="76"/>
        <v>0</v>
      </c>
      <c r="I1407" s="205" t="s">
        <v>727</v>
      </c>
      <c r="J1407" s="205" t="s">
        <v>728</v>
      </c>
      <c r="K1407" s="205" t="s">
        <v>95</v>
      </c>
      <c r="L1407" s="201"/>
      <c r="M1407" s="201"/>
      <c r="N1407" s="201"/>
      <c r="O1407" s="201"/>
      <c r="P1407" s="201"/>
      <c r="Q1407" s="201"/>
      <c r="R1407" s="201"/>
      <c r="S1407" s="201"/>
      <c r="T1407" s="201"/>
      <c r="U1407" s="201"/>
      <c r="V1407" s="201"/>
      <c r="W1407" s="201"/>
      <c r="X1407" s="201"/>
      <c r="Y1407" s="201"/>
      <c r="Z1407" s="201"/>
    </row>
    <row r="1408" s="132" customFormat="1" ht="27" customHeight="1" outlineLevel="3" spans="1:26">
      <c r="A1408" s="244" t="s">
        <v>5091</v>
      </c>
      <c r="B1408" s="243" t="s">
        <v>5092</v>
      </c>
      <c r="C1408" s="186" t="s">
        <v>5093</v>
      </c>
      <c r="D1408" s="186" t="s">
        <v>5094</v>
      </c>
      <c r="E1408" s="186" t="s">
        <v>726</v>
      </c>
      <c r="F1408" s="188">
        <v>1</v>
      </c>
      <c r="G1408" s="186"/>
      <c r="H1408" s="189">
        <f t="shared" si="76"/>
        <v>0</v>
      </c>
      <c r="I1408" s="205" t="s">
        <v>727</v>
      </c>
      <c r="J1408" s="205" t="s">
        <v>728</v>
      </c>
      <c r="K1408" s="205" t="s">
        <v>95</v>
      </c>
      <c r="L1408" s="201"/>
      <c r="M1408" s="201"/>
      <c r="N1408" s="201"/>
      <c r="O1408" s="201"/>
      <c r="P1408" s="201"/>
      <c r="Q1408" s="201"/>
      <c r="R1408" s="201"/>
      <c r="S1408" s="201"/>
      <c r="T1408" s="201"/>
      <c r="U1408" s="201"/>
      <c r="V1408" s="201"/>
      <c r="W1408" s="201"/>
      <c r="X1408" s="201"/>
      <c r="Y1408" s="201"/>
      <c r="Z1408" s="201"/>
    </row>
    <row r="1409" s="132" customFormat="1" ht="27" customHeight="1" outlineLevel="3" spans="1:26">
      <c r="A1409" s="244" t="s">
        <v>5095</v>
      </c>
      <c r="B1409" s="243" t="s">
        <v>5096</v>
      </c>
      <c r="C1409" s="186" t="s">
        <v>1153</v>
      </c>
      <c r="D1409" s="186" t="s">
        <v>5097</v>
      </c>
      <c r="E1409" s="186" t="s">
        <v>336</v>
      </c>
      <c r="F1409" s="188">
        <v>8.96</v>
      </c>
      <c r="G1409" s="186"/>
      <c r="H1409" s="189">
        <f t="shared" si="76"/>
        <v>0</v>
      </c>
      <c r="I1409" s="205" t="s">
        <v>1155</v>
      </c>
      <c r="J1409" s="205" t="s">
        <v>1156</v>
      </c>
      <c r="K1409" s="205" t="s">
        <v>95</v>
      </c>
      <c r="L1409" s="201"/>
      <c r="M1409" s="201"/>
      <c r="N1409" s="201"/>
      <c r="O1409" s="201"/>
      <c r="P1409" s="201"/>
      <c r="Q1409" s="201"/>
      <c r="R1409" s="201"/>
      <c r="S1409" s="201"/>
      <c r="T1409" s="201"/>
      <c r="U1409" s="201"/>
      <c r="V1409" s="201"/>
      <c r="W1409" s="201"/>
      <c r="X1409" s="201"/>
      <c r="Y1409" s="201"/>
      <c r="Z1409" s="201"/>
    </row>
    <row r="1410" s="132" customFormat="1" ht="27" customHeight="1" outlineLevel="3" spans="1:26">
      <c r="A1410" s="244" t="s">
        <v>5098</v>
      </c>
      <c r="B1410" s="243" t="s">
        <v>5099</v>
      </c>
      <c r="C1410" s="186" t="s">
        <v>1153</v>
      </c>
      <c r="D1410" s="186" t="s">
        <v>5100</v>
      </c>
      <c r="E1410" s="186" t="s">
        <v>336</v>
      </c>
      <c r="F1410" s="188">
        <v>20.95</v>
      </c>
      <c r="G1410" s="186"/>
      <c r="H1410" s="189">
        <f t="shared" si="76"/>
        <v>0</v>
      </c>
      <c r="I1410" s="205" t="s">
        <v>1155</v>
      </c>
      <c r="J1410" s="205" t="s">
        <v>1156</v>
      </c>
      <c r="K1410" s="205" t="s">
        <v>95</v>
      </c>
      <c r="L1410" s="201"/>
      <c r="M1410" s="201"/>
      <c r="N1410" s="201"/>
      <c r="O1410" s="201"/>
      <c r="P1410" s="201"/>
      <c r="Q1410" s="201"/>
      <c r="R1410" s="201"/>
      <c r="S1410" s="201"/>
      <c r="T1410" s="201"/>
      <c r="U1410" s="201"/>
      <c r="V1410" s="201"/>
      <c r="W1410" s="201"/>
      <c r="X1410" s="201"/>
      <c r="Y1410" s="201"/>
      <c r="Z1410" s="201"/>
    </row>
    <row r="1411" s="132" customFormat="1" ht="27" customHeight="1" outlineLevel="3" spans="1:26">
      <c r="A1411" s="244" t="s">
        <v>5101</v>
      </c>
      <c r="B1411" s="243" t="s">
        <v>5102</v>
      </c>
      <c r="C1411" s="186" t="s">
        <v>1153</v>
      </c>
      <c r="D1411" s="186" t="s">
        <v>5103</v>
      </c>
      <c r="E1411" s="186" t="s">
        <v>336</v>
      </c>
      <c r="F1411" s="188">
        <v>204.17</v>
      </c>
      <c r="G1411" s="186"/>
      <c r="H1411" s="189">
        <f t="shared" si="76"/>
        <v>0</v>
      </c>
      <c r="I1411" s="205" t="s">
        <v>1155</v>
      </c>
      <c r="J1411" s="205" t="s">
        <v>1156</v>
      </c>
      <c r="K1411" s="205" t="s">
        <v>95</v>
      </c>
      <c r="L1411" s="201"/>
      <c r="M1411" s="201"/>
      <c r="N1411" s="201"/>
      <c r="O1411" s="201"/>
      <c r="P1411" s="201"/>
      <c r="Q1411" s="201"/>
      <c r="R1411" s="201"/>
      <c r="S1411" s="201"/>
      <c r="T1411" s="201"/>
      <c r="U1411" s="201"/>
      <c r="V1411" s="201"/>
      <c r="W1411" s="201"/>
      <c r="X1411" s="201"/>
      <c r="Y1411" s="201"/>
      <c r="Z1411" s="201"/>
    </row>
    <row r="1412" s="132" customFormat="1" ht="27" customHeight="1" outlineLevel="3" spans="1:26">
      <c r="A1412" s="244" t="s">
        <v>5104</v>
      </c>
      <c r="B1412" s="243" t="s">
        <v>5105</v>
      </c>
      <c r="C1412" s="186" t="s">
        <v>1153</v>
      </c>
      <c r="D1412" s="186" t="s">
        <v>5106</v>
      </c>
      <c r="E1412" s="186" t="s">
        <v>336</v>
      </c>
      <c r="F1412" s="188">
        <v>338.01</v>
      </c>
      <c r="G1412" s="186"/>
      <c r="H1412" s="189">
        <f t="shared" si="76"/>
        <v>0</v>
      </c>
      <c r="I1412" s="205" t="s">
        <v>1155</v>
      </c>
      <c r="J1412" s="205" t="s">
        <v>1156</v>
      </c>
      <c r="K1412" s="205" t="s">
        <v>95</v>
      </c>
      <c r="L1412" s="201"/>
      <c r="M1412" s="201"/>
      <c r="N1412" s="201"/>
      <c r="O1412" s="201"/>
      <c r="P1412" s="201"/>
      <c r="Q1412" s="201"/>
      <c r="R1412" s="201"/>
      <c r="S1412" s="201"/>
      <c r="T1412" s="201"/>
      <c r="U1412" s="201"/>
      <c r="V1412" s="201"/>
      <c r="W1412" s="201"/>
      <c r="X1412" s="201"/>
      <c r="Y1412" s="201"/>
      <c r="Z1412" s="201"/>
    </row>
    <row r="1413" s="132" customFormat="1" ht="27" customHeight="1" outlineLevel="3" spans="1:26">
      <c r="A1413" s="244" t="s">
        <v>5107</v>
      </c>
      <c r="B1413" s="243" t="s">
        <v>5108</v>
      </c>
      <c r="C1413" s="186" t="s">
        <v>1153</v>
      </c>
      <c r="D1413" s="186" t="s">
        <v>5109</v>
      </c>
      <c r="E1413" s="186" t="s">
        <v>336</v>
      </c>
      <c r="F1413" s="188">
        <v>74.04</v>
      </c>
      <c r="G1413" s="186"/>
      <c r="H1413" s="189">
        <f t="shared" si="76"/>
        <v>0</v>
      </c>
      <c r="I1413" s="205" t="s">
        <v>1155</v>
      </c>
      <c r="J1413" s="205" t="s">
        <v>1156</v>
      </c>
      <c r="K1413" s="205" t="s">
        <v>95</v>
      </c>
      <c r="L1413" s="201"/>
      <c r="M1413" s="201"/>
      <c r="N1413" s="201"/>
      <c r="O1413" s="201"/>
      <c r="P1413" s="201"/>
      <c r="Q1413" s="201"/>
      <c r="R1413" s="201"/>
      <c r="S1413" s="201"/>
      <c r="T1413" s="201"/>
      <c r="U1413" s="201"/>
      <c r="V1413" s="201"/>
      <c r="W1413" s="201"/>
      <c r="X1413" s="201"/>
      <c r="Y1413" s="201"/>
      <c r="Z1413" s="201"/>
    </row>
    <row r="1414" s="132" customFormat="1" ht="27" customHeight="1" outlineLevel="3" spans="1:26">
      <c r="A1414" s="244" t="s">
        <v>5110</v>
      </c>
      <c r="B1414" s="243" t="s">
        <v>5111</v>
      </c>
      <c r="C1414" s="186" t="s">
        <v>1120</v>
      </c>
      <c r="D1414" s="186" t="s">
        <v>5112</v>
      </c>
      <c r="E1414" s="186" t="s">
        <v>336</v>
      </c>
      <c r="F1414" s="188">
        <v>110.52</v>
      </c>
      <c r="G1414" s="186"/>
      <c r="H1414" s="189">
        <f t="shared" si="76"/>
        <v>0</v>
      </c>
      <c r="I1414" s="205" t="s">
        <v>1155</v>
      </c>
      <c r="J1414" s="205" t="s">
        <v>1156</v>
      </c>
      <c r="K1414" s="205" t="s">
        <v>95</v>
      </c>
      <c r="L1414" s="201"/>
      <c r="M1414" s="201"/>
      <c r="N1414" s="201"/>
      <c r="O1414" s="201"/>
      <c r="P1414" s="201"/>
      <c r="Q1414" s="201"/>
      <c r="R1414" s="201"/>
      <c r="S1414" s="201"/>
      <c r="T1414" s="201"/>
      <c r="U1414" s="201"/>
      <c r="V1414" s="201"/>
      <c r="W1414" s="201"/>
      <c r="X1414" s="201"/>
      <c r="Y1414" s="201"/>
      <c r="Z1414" s="201"/>
    </row>
    <row r="1415" s="132" customFormat="1" ht="27" customHeight="1" outlineLevel="3" spans="1:26">
      <c r="A1415" s="244" t="s">
        <v>5113</v>
      </c>
      <c r="B1415" s="243" t="s">
        <v>5114</v>
      </c>
      <c r="C1415" s="186" t="s">
        <v>1120</v>
      </c>
      <c r="D1415" s="186" t="s">
        <v>5115</v>
      </c>
      <c r="E1415" s="186" t="s">
        <v>336</v>
      </c>
      <c r="F1415" s="188">
        <v>112.99</v>
      </c>
      <c r="G1415" s="186"/>
      <c r="H1415" s="189">
        <f t="shared" si="76"/>
        <v>0</v>
      </c>
      <c r="I1415" s="205" t="s">
        <v>1155</v>
      </c>
      <c r="J1415" s="205" t="s">
        <v>1156</v>
      </c>
      <c r="K1415" s="205" t="s">
        <v>95</v>
      </c>
      <c r="L1415" s="201"/>
      <c r="M1415" s="201"/>
      <c r="N1415" s="201"/>
      <c r="O1415" s="201"/>
      <c r="P1415" s="201"/>
      <c r="Q1415" s="201"/>
      <c r="R1415" s="201"/>
      <c r="S1415" s="201"/>
      <c r="T1415" s="201"/>
      <c r="U1415" s="201"/>
      <c r="V1415" s="201"/>
      <c r="W1415" s="201"/>
      <c r="X1415" s="201"/>
      <c r="Y1415" s="201"/>
      <c r="Z1415" s="201"/>
    </row>
    <row r="1416" s="132" customFormat="1" ht="27" customHeight="1" outlineLevel="3" spans="1:26">
      <c r="A1416" s="244" t="s">
        <v>5116</v>
      </c>
      <c r="B1416" s="243" t="s">
        <v>5117</v>
      </c>
      <c r="C1416" s="186" t="s">
        <v>1324</v>
      </c>
      <c r="D1416" s="186" t="s">
        <v>5118</v>
      </c>
      <c r="E1416" s="186" t="s">
        <v>336</v>
      </c>
      <c r="F1416" s="188">
        <v>35.45</v>
      </c>
      <c r="G1416" s="186"/>
      <c r="H1416" s="189">
        <f t="shared" si="76"/>
        <v>0</v>
      </c>
      <c r="I1416" s="205" t="s">
        <v>1155</v>
      </c>
      <c r="J1416" s="205" t="s">
        <v>1326</v>
      </c>
      <c r="K1416" s="205" t="s">
        <v>95</v>
      </c>
      <c r="L1416" s="201"/>
      <c r="M1416" s="201"/>
      <c r="N1416" s="201"/>
      <c r="O1416" s="201"/>
      <c r="P1416" s="201"/>
      <c r="Q1416" s="201"/>
      <c r="R1416" s="201"/>
      <c r="S1416" s="201"/>
      <c r="T1416" s="201"/>
      <c r="U1416" s="201"/>
      <c r="V1416" s="201"/>
      <c r="W1416" s="201"/>
      <c r="X1416" s="201"/>
      <c r="Y1416" s="201"/>
      <c r="Z1416" s="201"/>
    </row>
    <row r="1417" s="132" customFormat="1" ht="27" customHeight="1" outlineLevel="3" spans="1:26">
      <c r="A1417" s="244" t="s">
        <v>5119</v>
      </c>
      <c r="B1417" s="243" t="s">
        <v>5120</v>
      </c>
      <c r="C1417" s="186" t="s">
        <v>1324</v>
      </c>
      <c r="D1417" s="186" t="s">
        <v>5121</v>
      </c>
      <c r="E1417" s="186" t="s">
        <v>336</v>
      </c>
      <c r="F1417" s="188">
        <v>261.09</v>
      </c>
      <c r="G1417" s="186"/>
      <c r="H1417" s="189">
        <f t="shared" si="76"/>
        <v>0</v>
      </c>
      <c r="I1417" s="205" t="s">
        <v>1155</v>
      </c>
      <c r="J1417" s="205" t="s">
        <v>1326</v>
      </c>
      <c r="K1417" s="205" t="s">
        <v>95</v>
      </c>
      <c r="L1417" s="201"/>
      <c r="M1417" s="201"/>
      <c r="N1417" s="201"/>
      <c r="O1417" s="201"/>
      <c r="P1417" s="201"/>
      <c r="Q1417" s="201"/>
      <c r="R1417" s="201"/>
      <c r="S1417" s="201"/>
      <c r="T1417" s="201"/>
      <c r="U1417" s="201"/>
      <c r="V1417" s="201"/>
      <c r="W1417" s="201"/>
      <c r="X1417" s="201"/>
      <c r="Y1417" s="201"/>
      <c r="Z1417" s="201"/>
    </row>
    <row r="1418" s="132" customFormat="1" ht="27" customHeight="1" outlineLevel="3" spans="1:26">
      <c r="A1418" s="244" t="s">
        <v>5122</v>
      </c>
      <c r="B1418" s="243" t="s">
        <v>5123</v>
      </c>
      <c r="C1418" s="186" t="s">
        <v>1324</v>
      </c>
      <c r="D1418" s="186" t="s">
        <v>5124</v>
      </c>
      <c r="E1418" s="186" t="s">
        <v>336</v>
      </c>
      <c r="F1418" s="188">
        <v>16.84</v>
      </c>
      <c r="G1418" s="186"/>
      <c r="H1418" s="189">
        <f t="shared" si="76"/>
        <v>0</v>
      </c>
      <c r="I1418" s="205" t="s">
        <v>1155</v>
      </c>
      <c r="J1418" s="205" t="s">
        <v>1326</v>
      </c>
      <c r="K1418" s="205" t="s">
        <v>95</v>
      </c>
      <c r="L1418" s="201"/>
      <c r="M1418" s="201"/>
      <c r="N1418" s="201"/>
      <c r="O1418" s="201"/>
      <c r="P1418" s="201"/>
      <c r="Q1418" s="201"/>
      <c r="R1418" s="201"/>
      <c r="S1418" s="201"/>
      <c r="T1418" s="201"/>
      <c r="U1418" s="201"/>
      <c r="V1418" s="201"/>
      <c r="W1418" s="201"/>
      <c r="X1418" s="201"/>
      <c r="Y1418" s="201"/>
      <c r="Z1418" s="201"/>
    </row>
    <row r="1419" s="133" customFormat="1" ht="90" customHeight="1" outlineLevel="3" spans="1:26">
      <c r="A1419" s="251" t="s">
        <v>5125</v>
      </c>
      <c r="B1419" s="249" t="s">
        <v>5126</v>
      </c>
      <c r="C1419" s="250" t="s">
        <v>1092</v>
      </c>
      <c r="D1419" s="250" t="s">
        <v>1093</v>
      </c>
      <c r="E1419" s="251" t="s">
        <v>336</v>
      </c>
      <c r="F1419" s="212">
        <v>131.78</v>
      </c>
      <c r="G1419" s="250"/>
      <c r="H1419" s="189">
        <f t="shared" si="76"/>
        <v>0</v>
      </c>
      <c r="I1419" s="252" t="s">
        <v>1094</v>
      </c>
      <c r="J1419" s="252" t="s">
        <v>1095</v>
      </c>
      <c r="K1419" s="205" t="s">
        <v>95</v>
      </c>
      <c r="L1419" s="201"/>
      <c r="M1419" s="201"/>
      <c r="N1419" s="201"/>
      <c r="O1419" s="201"/>
      <c r="P1419" s="201"/>
      <c r="Q1419" s="201"/>
      <c r="R1419" s="201"/>
      <c r="S1419" s="201"/>
      <c r="T1419" s="201"/>
      <c r="U1419" s="201"/>
      <c r="V1419" s="201"/>
      <c r="W1419" s="201"/>
      <c r="X1419" s="201"/>
      <c r="Y1419" s="201"/>
      <c r="Z1419" s="201"/>
    </row>
    <row r="1420" s="132" customFormat="1" ht="27" customHeight="1" outlineLevel="3" spans="1:26">
      <c r="A1420" s="244" t="s">
        <v>5127</v>
      </c>
      <c r="B1420" s="243" t="s">
        <v>5128</v>
      </c>
      <c r="C1420" s="186" t="s">
        <v>5129</v>
      </c>
      <c r="D1420" s="186" t="s">
        <v>5130</v>
      </c>
      <c r="E1420" s="186" t="s">
        <v>1115</v>
      </c>
      <c r="F1420" s="188">
        <v>106.27</v>
      </c>
      <c r="G1420" s="186"/>
      <c r="H1420" s="189">
        <f t="shared" si="76"/>
        <v>0</v>
      </c>
      <c r="I1420" s="205" t="s">
        <v>1116</v>
      </c>
      <c r="J1420" s="205" t="s">
        <v>1117</v>
      </c>
      <c r="K1420" s="205" t="s">
        <v>95</v>
      </c>
      <c r="L1420" s="201"/>
      <c r="M1420" s="201"/>
      <c r="N1420" s="201"/>
      <c r="O1420" s="201"/>
      <c r="P1420" s="201"/>
      <c r="Q1420" s="201"/>
      <c r="R1420" s="201"/>
      <c r="S1420" s="201"/>
      <c r="T1420" s="201"/>
      <c r="U1420" s="201"/>
      <c r="V1420" s="201"/>
      <c r="W1420" s="201"/>
      <c r="X1420" s="201"/>
      <c r="Y1420" s="201"/>
      <c r="Z1420" s="201"/>
    </row>
    <row r="1421" s="132" customFormat="1" ht="27" customHeight="1" outlineLevel="3" spans="1:26">
      <c r="A1421" s="244" t="s">
        <v>5131</v>
      </c>
      <c r="B1421" s="243" t="s">
        <v>5132</v>
      </c>
      <c r="C1421" s="186" t="s">
        <v>5133</v>
      </c>
      <c r="D1421" s="186" t="s">
        <v>5134</v>
      </c>
      <c r="E1421" s="186" t="s">
        <v>354</v>
      </c>
      <c r="F1421" s="188">
        <v>1</v>
      </c>
      <c r="G1421" s="186"/>
      <c r="H1421" s="189">
        <f t="shared" si="76"/>
        <v>0</v>
      </c>
      <c r="I1421" s="205" t="s">
        <v>982</v>
      </c>
      <c r="J1421" s="205" t="s">
        <v>988</v>
      </c>
      <c r="K1421" s="205" t="s">
        <v>95</v>
      </c>
      <c r="L1421" s="201"/>
      <c r="M1421" s="201"/>
      <c r="N1421" s="201"/>
      <c r="O1421" s="201"/>
      <c r="P1421" s="201"/>
      <c r="Q1421" s="201"/>
      <c r="R1421" s="201"/>
      <c r="S1421" s="201"/>
      <c r="T1421" s="201"/>
      <c r="U1421" s="201"/>
      <c r="V1421" s="201"/>
      <c r="W1421" s="201"/>
      <c r="X1421" s="201"/>
      <c r="Y1421" s="201"/>
      <c r="Z1421" s="201"/>
    </row>
    <row r="1422" s="132" customFormat="1" ht="27" customHeight="1" outlineLevel="3" spans="1:26">
      <c r="A1422" s="244" t="s">
        <v>5135</v>
      </c>
      <c r="B1422" s="243" t="s">
        <v>5136</v>
      </c>
      <c r="C1422" s="186" t="s">
        <v>5137</v>
      </c>
      <c r="D1422" s="186" t="s">
        <v>5138</v>
      </c>
      <c r="E1422" s="186" t="s">
        <v>502</v>
      </c>
      <c r="F1422" s="188">
        <v>1</v>
      </c>
      <c r="G1422" s="186"/>
      <c r="H1422" s="189">
        <f t="shared" si="76"/>
        <v>0</v>
      </c>
      <c r="I1422" s="205" t="s">
        <v>1055</v>
      </c>
      <c r="J1422" s="205" t="s">
        <v>1056</v>
      </c>
      <c r="K1422" s="205" t="s">
        <v>95</v>
      </c>
      <c r="L1422" s="201"/>
      <c r="M1422" s="201"/>
      <c r="N1422" s="201"/>
      <c r="O1422" s="201"/>
      <c r="P1422" s="201"/>
      <c r="Q1422" s="201"/>
      <c r="R1422" s="201"/>
      <c r="S1422" s="201"/>
      <c r="T1422" s="201"/>
      <c r="U1422" s="201"/>
      <c r="V1422" s="201"/>
      <c r="W1422" s="201"/>
      <c r="X1422" s="201"/>
      <c r="Y1422" s="201"/>
      <c r="Z1422" s="201"/>
    </row>
    <row r="1423" s="132" customFormat="1" ht="27" customHeight="1" outlineLevel="3" spans="1:26">
      <c r="A1423" s="244" t="s">
        <v>5139</v>
      </c>
      <c r="B1423" s="243" t="s">
        <v>5140</v>
      </c>
      <c r="C1423" s="186" t="s">
        <v>4872</v>
      </c>
      <c r="D1423" s="186" t="s">
        <v>5141</v>
      </c>
      <c r="E1423" s="186" t="s">
        <v>502</v>
      </c>
      <c r="F1423" s="188">
        <v>15</v>
      </c>
      <c r="G1423" s="186"/>
      <c r="H1423" s="189">
        <f t="shared" si="76"/>
        <v>0</v>
      </c>
      <c r="I1423" s="205" t="s">
        <v>1055</v>
      </c>
      <c r="J1423" s="205" t="s">
        <v>1056</v>
      </c>
      <c r="K1423" s="205" t="s">
        <v>95</v>
      </c>
      <c r="L1423" s="201"/>
      <c r="M1423" s="201"/>
      <c r="N1423" s="201"/>
      <c r="O1423" s="201"/>
      <c r="P1423" s="201"/>
      <c r="Q1423" s="201"/>
      <c r="R1423" s="201"/>
      <c r="S1423" s="201"/>
      <c r="T1423" s="201"/>
      <c r="U1423" s="201"/>
      <c r="V1423" s="201"/>
      <c r="W1423" s="201"/>
      <c r="X1423" s="201"/>
      <c r="Y1423" s="201"/>
      <c r="Z1423" s="201"/>
    </row>
    <row r="1424" s="132" customFormat="1" ht="27" customHeight="1" outlineLevel="2" spans="1:26">
      <c r="A1424" s="244" t="s">
        <v>5142</v>
      </c>
      <c r="B1424" s="243"/>
      <c r="C1424" s="186" t="s">
        <v>5143</v>
      </c>
      <c r="D1424" s="186"/>
      <c r="E1424" s="186"/>
      <c r="F1424" s="188"/>
      <c r="G1424" s="193"/>
      <c r="H1424" s="186">
        <f>SUM(H1425:H1438)</f>
        <v>0</v>
      </c>
      <c r="I1424" s="294"/>
      <c r="J1424" s="204"/>
      <c r="K1424" s="205"/>
      <c r="L1424" s="201"/>
      <c r="M1424" s="201"/>
      <c r="N1424" s="201"/>
      <c r="O1424" s="201"/>
      <c r="P1424" s="201"/>
      <c r="Q1424" s="201"/>
      <c r="R1424" s="201"/>
      <c r="S1424" s="201"/>
      <c r="T1424" s="201"/>
      <c r="U1424" s="201"/>
      <c r="V1424" s="201"/>
      <c r="W1424" s="201"/>
      <c r="X1424" s="201"/>
      <c r="Y1424" s="201"/>
      <c r="Z1424" s="201"/>
    </row>
    <row r="1425" s="132" customFormat="1" ht="27" customHeight="1" outlineLevel="3" spans="1:26">
      <c r="A1425" s="244" t="s">
        <v>5144</v>
      </c>
      <c r="B1425" s="243" t="s">
        <v>5145</v>
      </c>
      <c r="C1425" s="186" t="s">
        <v>5146</v>
      </c>
      <c r="D1425" s="186" t="s">
        <v>5147</v>
      </c>
      <c r="E1425" s="186" t="s">
        <v>502</v>
      </c>
      <c r="F1425" s="188">
        <v>2</v>
      </c>
      <c r="G1425" s="186"/>
      <c r="H1425" s="189">
        <f t="shared" ref="H1425:H1438" si="77">ROUND(F1425*G1425,0)</f>
        <v>0</v>
      </c>
      <c r="I1425" s="205" t="s">
        <v>2955</v>
      </c>
      <c r="J1425" s="205" t="s">
        <v>2938</v>
      </c>
      <c r="K1425" s="205" t="s">
        <v>95</v>
      </c>
      <c r="L1425" s="201"/>
      <c r="M1425" s="201"/>
      <c r="N1425" s="201"/>
      <c r="O1425" s="201"/>
      <c r="P1425" s="201"/>
      <c r="Q1425" s="201"/>
      <c r="R1425" s="201"/>
      <c r="S1425" s="201"/>
      <c r="T1425" s="201"/>
      <c r="U1425" s="201"/>
      <c r="V1425" s="201"/>
      <c r="W1425" s="201"/>
      <c r="X1425" s="201"/>
      <c r="Y1425" s="201"/>
      <c r="Z1425" s="201"/>
    </row>
    <row r="1426" s="132" customFormat="1" ht="27" customHeight="1" outlineLevel="3" spans="1:26">
      <c r="A1426" s="244" t="s">
        <v>5148</v>
      </c>
      <c r="B1426" s="243" t="s">
        <v>5149</v>
      </c>
      <c r="C1426" s="186" t="s">
        <v>5150</v>
      </c>
      <c r="D1426" s="186" t="s">
        <v>5151</v>
      </c>
      <c r="E1426" s="186" t="s">
        <v>502</v>
      </c>
      <c r="F1426" s="188">
        <v>4</v>
      </c>
      <c r="G1426" s="186"/>
      <c r="H1426" s="189">
        <f t="shared" si="77"/>
        <v>0</v>
      </c>
      <c r="I1426" s="205" t="s">
        <v>2955</v>
      </c>
      <c r="J1426" s="205" t="s">
        <v>2956</v>
      </c>
      <c r="K1426" s="205" t="s">
        <v>95</v>
      </c>
      <c r="L1426" s="201"/>
      <c r="M1426" s="201"/>
      <c r="N1426" s="201"/>
      <c r="O1426" s="201"/>
      <c r="P1426" s="201"/>
      <c r="Q1426" s="201"/>
      <c r="R1426" s="201"/>
      <c r="S1426" s="201"/>
      <c r="T1426" s="201"/>
      <c r="U1426" s="201"/>
      <c r="V1426" s="201"/>
      <c r="W1426" s="201"/>
      <c r="X1426" s="201"/>
      <c r="Y1426" s="201"/>
      <c r="Z1426" s="201"/>
    </row>
    <row r="1427" s="132" customFormat="1" ht="27" customHeight="1" outlineLevel="3" spans="1:26">
      <c r="A1427" s="244" t="s">
        <v>5152</v>
      </c>
      <c r="B1427" s="243" t="s">
        <v>5153</v>
      </c>
      <c r="C1427" s="186" t="s">
        <v>5150</v>
      </c>
      <c r="D1427" s="186" t="s">
        <v>5154</v>
      </c>
      <c r="E1427" s="186" t="s">
        <v>502</v>
      </c>
      <c r="F1427" s="188">
        <v>8</v>
      </c>
      <c r="G1427" s="186"/>
      <c r="H1427" s="189">
        <f t="shared" si="77"/>
        <v>0</v>
      </c>
      <c r="I1427" s="205" t="s">
        <v>2955</v>
      </c>
      <c r="J1427" s="205" t="s">
        <v>2956</v>
      </c>
      <c r="K1427" s="205" t="s">
        <v>95</v>
      </c>
      <c r="L1427" s="201"/>
      <c r="M1427" s="201"/>
      <c r="N1427" s="201"/>
      <c r="O1427" s="201"/>
      <c r="P1427" s="201"/>
      <c r="Q1427" s="201"/>
      <c r="R1427" s="201"/>
      <c r="S1427" s="201"/>
      <c r="T1427" s="201"/>
      <c r="U1427" s="201"/>
      <c r="V1427" s="201"/>
      <c r="W1427" s="201"/>
      <c r="X1427" s="201"/>
      <c r="Y1427" s="201"/>
      <c r="Z1427" s="201"/>
    </row>
    <row r="1428" s="132" customFormat="1" ht="27" customHeight="1" outlineLevel="3" spans="1:26">
      <c r="A1428" s="244" t="s">
        <v>5155</v>
      </c>
      <c r="B1428" s="243" t="s">
        <v>5156</v>
      </c>
      <c r="C1428" s="186" t="s">
        <v>5150</v>
      </c>
      <c r="D1428" s="186" t="s">
        <v>5157</v>
      </c>
      <c r="E1428" s="186" t="s">
        <v>502</v>
      </c>
      <c r="F1428" s="188">
        <v>2</v>
      </c>
      <c r="G1428" s="186"/>
      <c r="H1428" s="189">
        <f t="shared" si="77"/>
        <v>0</v>
      </c>
      <c r="I1428" s="205" t="s">
        <v>2955</v>
      </c>
      <c r="J1428" s="205" t="s">
        <v>2956</v>
      </c>
      <c r="K1428" s="205" t="s">
        <v>95</v>
      </c>
      <c r="L1428" s="201"/>
      <c r="M1428" s="201"/>
      <c r="N1428" s="201"/>
      <c r="O1428" s="201"/>
      <c r="P1428" s="201"/>
      <c r="Q1428" s="201"/>
      <c r="R1428" s="201"/>
      <c r="S1428" s="201"/>
      <c r="T1428" s="201"/>
      <c r="U1428" s="201"/>
      <c r="V1428" s="201"/>
      <c r="W1428" s="201"/>
      <c r="X1428" s="201"/>
      <c r="Y1428" s="201"/>
      <c r="Z1428" s="201"/>
    </row>
    <row r="1429" s="132" customFormat="1" ht="27" customHeight="1" outlineLevel="3" spans="1:26">
      <c r="A1429" s="244" t="s">
        <v>5158</v>
      </c>
      <c r="B1429" s="243" t="s">
        <v>5159</v>
      </c>
      <c r="C1429" s="186" t="s">
        <v>5160</v>
      </c>
      <c r="D1429" s="186" t="s">
        <v>5161</v>
      </c>
      <c r="E1429" s="186" t="s">
        <v>354</v>
      </c>
      <c r="F1429" s="188">
        <v>2</v>
      </c>
      <c r="G1429" s="186"/>
      <c r="H1429" s="189">
        <f t="shared" si="77"/>
        <v>0</v>
      </c>
      <c r="I1429" s="266" t="s">
        <v>982</v>
      </c>
      <c r="J1429" s="205" t="s">
        <v>5162</v>
      </c>
      <c r="K1429" s="205" t="s">
        <v>95</v>
      </c>
      <c r="L1429" s="201"/>
      <c r="M1429" s="201"/>
      <c r="N1429" s="201"/>
      <c r="O1429" s="201"/>
      <c r="P1429" s="201"/>
      <c r="Q1429" s="201"/>
      <c r="R1429" s="201"/>
      <c r="S1429" s="201"/>
      <c r="T1429" s="201"/>
      <c r="U1429" s="201"/>
      <c r="V1429" s="201"/>
      <c r="W1429" s="201"/>
      <c r="X1429" s="201"/>
      <c r="Y1429" s="201"/>
      <c r="Z1429" s="201"/>
    </row>
    <row r="1430" s="132" customFormat="1" ht="27" customHeight="1" outlineLevel="3" spans="1:26">
      <c r="A1430" s="244" t="s">
        <v>5163</v>
      </c>
      <c r="B1430" s="243" t="s">
        <v>5164</v>
      </c>
      <c r="C1430" s="186" t="s">
        <v>5165</v>
      </c>
      <c r="D1430" s="186" t="s">
        <v>5166</v>
      </c>
      <c r="E1430" s="186" t="s">
        <v>502</v>
      </c>
      <c r="F1430" s="188">
        <v>4</v>
      </c>
      <c r="G1430" s="186"/>
      <c r="H1430" s="189">
        <f t="shared" si="77"/>
        <v>0</v>
      </c>
      <c r="I1430" s="205" t="s">
        <v>2955</v>
      </c>
      <c r="J1430" s="205" t="s">
        <v>2956</v>
      </c>
      <c r="K1430" s="205" t="s">
        <v>95</v>
      </c>
      <c r="L1430" s="201"/>
      <c r="M1430" s="201"/>
      <c r="N1430" s="201"/>
      <c r="O1430" s="201"/>
      <c r="P1430" s="201"/>
      <c r="Q1430" s="201"/>
      <c r="R1430" s="201"/>
      <c r="S1430" s="201"/>
      <c r="T1430" s="201"/>
      <c r="U1430" s="201"/>
      <c r="V1430" s="201"/>
      <c r="W1430" s="201"/>
      <c r="X1430" s="201"/>
      <c r="Y1430" s="201"/>
      <c r="Z1430" s="201"/>
    </row>
    <row r="1431" s="132" customFormat="1" ht="27" customHeight="1" outlineLevel="3" spans="1:26">
      <c r="A1431" s="244" t="s">
        <v>5167</v>
      </c>
      <c r="B1431" s="243" t="s">
        <v>5168</v>
      </c>
      <c r="C1431" s="186" t="s">
        <v>5169</v>
      </c>
      <c r="D1431" s="186" t="s">
        <v>5170</v>
      </c>
      <c r="E1431" s="186" t="s">
        <v>502</v>
      </c>
      <c r="F1431" s="188">
        <v>2</v>
      </c>
      <c r="G1431" s="186"/>
      <c r="H1431" s="189">
        <f t="shared" si="77"/>
        <v>0</v>
      </c>
      <c r="I1431" s="205" t="s">
        <v>2955</v>
      </c>
      <c r="J1431" s="205" t="s">
        <v>5162</v>
      </c>
      <c r="K1431" s="205" t="s">
        <v>95</v>
      </c>
      <c r="L1431" s="201"/>
      <c r="M1431" s="201"/>
      <c r="N1431" s="201"/>
      <c r="O1431" s="201"/>
      <c r="P1431" s="201"/>
      <c r="Q1431" s="201"/>
      <c r="R1431" s="201"/>
      <c r="S1431" s="201"/>
      <c r="T1431" s="201"/>
      <c r="U1431" s="201"/>
      <c r="V1431" s="201"/>
      <c r="W1431" s="201"/>
      <c r="X1431" s="201"/>
      <c r="Y1431" s="201"/>
      <c r="Z1431" s="201"/>
    </row>
    <row r="1432" s="132" customFormat="1" ht="27" customHeight="1" outlineLevel="3" spans="1:26">
      <c r="A1432" s="244" t="s">
        <v>5171</v>
      </c>
      <c r="B1432" s="243" t="s">
        <v>5172</v>
      </c>
      <c r="C1432" s="186" t="s">
        <v>5173</v>
      </c>
      <c r="D1432" s="186" t="s">
        <v>5174</v>
      </c>
      <c r="E1432" s="186" t="s">
        <v>502</v>
      </c>
      <c r="F1432" s="188">
        <v>4</v>
      </c>
      <c r="G1432" s="186"/>
      <c r="H1432" s="189">
        <f t="shared" si="77"/>
        <v>0</v>
      </c>
      <c r="I1432" s="205" t="s">
        <v>2955</v>
      </c>
      <c r="J1432" s="205" t="s">
        <v>5162</v>
      </c>
      <c r="K1432" s="205" t="s">
        <v>95</v>
      </c>
      <c r="L1432" s="201"/>
      <c r="M1432" s="201"/>
      <c r="N1432" s="201"/>
      <c r="O1432" s="201"/>
      <c r="P1432" s="201"/>
      <c r="Q1432" s="201"/>
      <c r="R1432" s="201"/>
      <c r="S1432" s="201"/>
      <c r="T1432" s="201"/>
      <c r="U1432" s="201"/>
      <c r="V1432" s="201"/>
      <c r="W1432" s="201"/>
      <c r="X1432" s="201"/>
      <c r="Y1432" s="201"/>
      <c r="Z1432" s="201"/>
    </row>
    <row r="1433" s="132" customFormat="1" ht="27" customHeight="1" outlineLevel="3" spans="1:26">
      <c r="A1433" s="244" t="s">
        <v>5175</v>
      </c>
      <c r="B1433" s="243" t="s">
        <v>5176</v>
      </c>
      <c r="C1433" s="186" t="s">
        <v>5177</v>
      </c>
      <c r="D1433" s="186" t="s">
        <v>5178</v>
      </c>
      <c r="E1433" s="186" t="s">
        <v>502</v>
      </c>
      <c r="F1433" s="188">
        <v>2</v>
      </c>
      <c r="G1433" s="186"/>
      <c r="H1433" s="189">
        <f t="shared" si="77"/>
        <v>0</v>
      </c>
      <c r="I1433" s="205" t="s">
        <v>2955</v>
      </c>
      <c r="J1433" s="205" t="s">
        <v>5162</v>
      </c>
      <c r="K1433" s="205" t="s">
        <v>95</v>
      </c>
      <c r="L1433" s="201"/>
      <c r="M1433" s="201"/>
      <c r="N1433" s="201"/>
      <c r="O1433" s="201"/>
      <c r="P1433" s="201"/>
      <c r="Q1433" s="201"/>
      <c r="R1433" s="201"/>
      <c r="S1433" s="201"/>
      <c r="T1433" s="201"/>
      <c r="U1433" s="201"/>
      <c r="V1433" s="201"/>
      <c r="W1433" s="201"/>
      <c r="X1433" s="201"/>
      <c r="Y1433" s="201"/>
      <c r="Z1433" s="201"/>
    </row>
    <row r="1434" s="132" customFormat="1" ht="27" customHeight="1" outlineLevel="3" spans="1:26">
      <c r="A1434" s="244" t="s">
        <v>5179</v>
      </c>
      <c r="B1434" s="243" t="s">
        <v>5180</v>
      </c>
      <c r="C1434" s="186" t="s">
        <v>5173</v>
      </c>
      <c r="D1434" s="186" t="s">
        <v>5181</v>
      </c>
      <c r="E1434" s="186" t="s">
        <v>502</v>
      </c>
      <c r="F1434" s="188">
        <v>2</v>
      </c>
      <c r="G1434" s="186"/>
      <c r="H1434" s="189">
        <f t="shared" si="77"/>
        <v>0</v>
      </c>
      <c r="I1434" s="205" t="s">
        <v>2955</v>
      </c>
      <c r="J1434" s="205" t="s">
        <v>5162</v>
      </c>
      <c r="K1434" s="205" t="s">
        <v>95</v>
      </c>
      <c r="L1434" s="201"/>
      <c r="M1434" s="201"/>
      <c r="N1434" s="201"/>
      <c r="O1434" s="201"/>
      <c r="P1434" s="201"/>
      <c r="Q1434" s="201"/>
      <c r="R1434" s="201"/>
      <c r="S1434" s="201"/>
      <c r="T1434" s="201"/>
      <c r="U1434" s="201"/>
      <c r="V1434" s="201"/>
      <c r="W1434" s="201"/>
      <c r="X1434" s="201"/>
      <c r="Y1434" s="201"/>
      <c r="Z1434" s="201"/>
    </row>
    <row r="1435" s="132" customFormat="1" ht="27" customHeight="1" outlineLevel="3" spans="1:26">
      <c r="A1435" s="244" t="s">
        <v>5182</v>
      </c>
      <c r="B1435" s="243" t="s">
        <v>5183</v>
      </c>
      <c r="C1435" s="186" t="s">
        <v>5184</v>
      </c>
      <c r="D1435" s="186" t="s">
        <v>5185</v>
      </c>
      <c r="E1435" s="186" t="s">
        <v>103</v>
      </c>
      <c r="F1435" s="188">
        <v>53.25</v>
      </c>
      <c r="G1435" s="186"/>
      <c r="H1435" s="189">
        <f t="shared" si="77"/>
        <v>0</v>
      </c>
      <c r="I1435" s="205" t="s">
        <v>5186</v>
      </c>
      <c r="J1435" s="205" t="s">
        <v>5162</v>
      </c>
      <c r="K1435" s="205" t="s">
        <v>95</v>
      </c>
      <c r="L1435" s="201"/>
      <c r="M1435" s="201"/>
      <c r="N1435" s="201"/>
      <c r="O1435" s="201"/>
      <c r="P1435" s="201"/>
      <c r="Q1435" s="201"/>
      <c r="R1435" s="201"/>
      <c r="S1435" s="201"/>
      <c r="T1435" s="201"/>
      <c r="U1435" s="201"/>
      <c r="V1435" s="201"/>
      <c r="W1435" s="201"/>
      <c r="X1435" s="201"/>
      <c r="Y1435" s="201"/>
      <c r="Z1435" s="201"/>
    </row>
    <row r="1436" s="132" customFormat="1" ht="27" customHeight="1" outlineLevel="3" spans="1:26">
      <c r="A1436" s="244" t="s">
        <v>5187</v>
      </c>
      <c r="B1436" s="243" t="s">
        <v>5188</v>
      </c>
      <c r="C1436" s="186" t="s">
        <v>5189</v>
      </c>
      <c r="D1436" s="186" t="s">
        <v>5190</v>
      </c>
      <c r="E1436" s="186" t="s">
        <v>502</v>
      </c>
      <c r="F1436" s="188">
        <v>8</v>
      </c>
      <c r="G1436" s="186"/>
      <c r="H1436" s="189">
        <f t="shared" si="77"/>
        <v>0</v>
      </c>
      <c r="I1436" s="205" t="s">
        <v>2955</v>
      </c>
      <c r="J1436" s="205" t="s">
        <v>5162</v>
      </c>
      <c r="K1436" s="205" t="s">
        <v>95</v>
      </c>
      <c r="L1436" s="201"/>
      <c r="M1436" s="201"/>
      <c r="N1436" s="201"/>
      <c r="O1436" s="201"/>
      <c r="P1436" s="201"/>
      <c r="Q1436" s="201"/>
      <c r="R1436" s="201"/>
      <c r="S1436" s="201"/>
      <c r="T1436" s="201"/>
      <c r="U1436" s="201"/>
      <c r="V1436" s="201"/>
      <c r="W1436" s="201"/>
      <c r="X1436" s="201"/>
      <c r="Y1436" s="201"/>
      <c r="Z1436" s="201"/>
    </row>
    <row r="1437" s="132" customFormat="1" ht="27" customHeight="1" outlineLevel="3" spans="1:26">
      <c r="A1437" s="244" t="s">
        <v>5191</v>
      </c>
      <c r="B1437" s="243" t="s">
        <v>5192</v>
      </c>
      <c r="C1437" s="186" t="s">
        <v>5193</v>
      </c>
      <c r="D1437" s="186" t="s">
        <v>5194</v>
      </c>
      <c r="E1437" s="186" t="s">
        <v>502</v>
      </c>
      <c r="F1437" s="188">
        <v>2</v>
      </c>
      <c r="G1437" s="186"/>
      <c r="H1437" s="189">
        <f t="shared" si="77"/>
        <v>0</v>
      </c>
      <c r="I1437" s="205" t="s">
        <v>2955</v>
      </c>
      <c r="J1437" s="205" t="s">
        <v>5162</v>
      </c>
      <c r="K1437" s="205" t="s">
        <v>95</v>
      </c>
      <c r="L1437" s="201"/>
      <c r="M1437" s="201"/>
      <c r="N1437" s="201"/>
      <c r="O1437" s="201"/>
      <c r="P1437" s="201"/>
      <c r="Q1437" s="201"/>
      <c r="R1437" s="201"/>
      <c r="S1437" s="201"/>
      <c r="T1437" s="201"/>
      <c r="U1437" s="201"/>
      <c r="V1437" s="201"/>
      <c r="W1437" s="201"/>
      <c r="X1437" s="201"/>
      <c r="Y1437" s="201"/>
      <c r="Z1437" s="201"/>
    </row>
    <row r="1438" s="132" customFormat="1" ht="27" customHeight="1" outlineLevel="3" spans="1:26">
      <c r="A1438" s="244" t="s">
        <v>5195</v>
      </c>
      <c r="B1438" s="243" t="s">
        <v>5196</v>
      </c>
      <c r="C1438" s="186" t="s">
        <v>5197</v>
      </c>
      <c r="D1438" s="186" t="s">
        <v>5198</v>
      </c>
      <c r="E1438" s="186" t="s">
        <v>726</v>
      </c>
      <c r="F1438" s="188">
        <v>2</v>
      </c>
      <c r="G1438" s="186"/>
      <c r="H1438" s="189">
        <f t="shared" si="77"/>
        <v>0</v>
      </c>
      <c r="I1438" s="205" t="s">
        <v>727</v>
      </c>
      <c r="J1438" s="205" t="s">
        <v>2580</v>
      </c>
      <c r="K1438" s="205" t="s">
        <v>95</v>
      </c>
      <c r="L1438" s="201"/>
      <c r="M1438" s="201"/>
      <c r="N1438" s="201"/>
      <c r="O1438" s="201"/>
      <c r="P1438" s="201"/>
      <c r="Q1438" s="201"/>
      <c r="R1438" s="201"/>
      <c r="S1438" s="201"/>
      <c r="T1438" s="201"/>
      <c r="U1438" s="201"/>
      <c r="V1438" s="201"/>
      <c r="W1438" s="201"/>
      <c r="X1438" s="201"/>
      <c r="Y1438" s="201"/>
      <c r="Z1438" s="201"/>
    </row>
    <row r="1439" s="132" customFormat="1" ht="27" customHeight="1" outlineLevel="2" spans="1:26">
      <c r="A1439" s="244" t="s">
        <v>5199</v>
      </c>
      <c r="B1439" s="243"/>
      <c r="C1439" s="186" t="s">
        <v>5200</v>
      </c>
      <c r="D1439" s="186"/>
      <c r="E1439" s="186"/>
      <c r="F1439" s="188"/>
      <c r="G1439" s="193"/>
      <c r="H1439" s="186">
        <f>SUM(H1440:H1441)</f>
        <v>0</v>
      </c>
      <c r="I1439" s="294"/>
      <c r="J1439" s="204"/>
      <c r="K1439" s="205"/>
      <c r="L1439" s="201"/>
      <c r="M1439" s="201"/>
      <c r="N1439" s="201"/>
      <c r="O1439" s="201"/>
      <c r="P1439" s="201"/>
      <c r="Q1439" s="201"/>
      <c r="R1439" s="201"/>
      <c r="S1439" s="201"/>
      <c r="T1439" s="201"/>
      <c r="U1439" s="201"/>
      <c r="V1439" s="201"/>
      <c r="W1439" s="201"/>
      <c r="X1439" s="201"/>
      <c r="Y1439" s="201"/>
      <c r="Z1439" s="201"/>
    </row>
    <row r="1440" s="132" customFormat="1" ht="27" customHeight="1" outlineLevel="3" spans="1:26">
      <c r="A1440" s="244" t="s">
        <v>5201</v>
      </c>
      <c r="B1440" s="243" t="s">
        <v>5202</v>
      </c>
      <c r="C1440" s="186" t="s">
        <v>5203</v>
      </c>
      <c r="D1440" s="186" t="s">
        <v>5204</v>
      </c>
      <c r="E1440" s="186" t="s">
        <v>502</v>
      </c>
      <c r="F1440" s="188">
        <v>9</v>
      </c>
      <c r="G1440" s="186"/>
      <c r="H1440" s="189">
        <f t="shared" ref="H1440:H1452" si="78">ROUND(F1440*G1440,0)</f>
        <v>0</v>
      </c>
      <c r="I1440" s="205" t="s">
        <v>2955</v>
      </c>
      <c r="J1440" s="205" t="s">
        <v>5205</v>
      </c>
      <c r="K1440" s="205" t="s">
        <v>95</v>
      </c>
      <c r="L1440" s="201"/>
      <c r="M1440" s="201"/>
      <c r="N1440" s="201"/>
      <c r="O1440" s="201"/>
      <c r="P1440" s="201"/>
      <c r="Q1440" s="201"/>
      <c r="R1440" s="201"/>
      <c r="S1440" s="201"/>
      <c r="T1440" s="201"/>
      <c r="U1440" s="201"/>
      <c r="V1440" s="201"/>
      <c r="W1440" s="201"/>
      <c r="X1440" s="201"/>
      <c r="Y1440" s="201"/>
      <c r="Z1440" s="201"/>
    </row>
    <row r="1441" s="132" customFormat="1" ht="27" customHeight="1" outlineLevel="3" spans="1:26">
      <c r="A1441" s="244" t="s">
        <v>5206</v>
      </c>
      <c r="B1441" s="243" t="s">
        <v>5207</v>
      </c>
      <c r="C1441" s="186" t="s">
        <v>3115</v>
      </c>
      <c r="D1441" s="186" t="s">
        <v>5208</v>
      </c>
      <c r="E1441" s="186" t="s">
        <v>336</v>
      </c>
      <c r="F1441" s="188">
        <v>25.69</v>
      </c>
      <c r="G1441" s="186"/>
      <c r="H1441" s="189">
        <f t="shared" si="78"/>
        <v>0</v>
      </c>
      <c r="I1441" s="205" t="s">
        <v>1094</v>
      </c>
      <c r="J1441" s="205" t="s">
        <v>5209</v>
      </c>
      <c r="K1441" s="205" t="s">
        <v>95</v>
      </c>
      <c r="L1441" s="201"/>
      <c r="M1441" s="201"/>
      <c r="N1441" s="201"/>
      <c r="O1441" s="201"/>
      <c r="P1441" s="201"/>
      <c r="Q1441" s="201"/>
      <c r="R1441" s="201"/>
      <c r="S1441" s="201"/>
      <c r="T1441" s="201"/>
      <c r="U1441" s="201"/>
      <c r="V1441" s="201"/>
      <c r="W1441" s="201"/>
      <c r="X1441" s="201"/>
      <c r="Y1441" s="201"/>
      <c r="Z1441" s="201"/>
    </row>
    <row r="1442" s="132" customFormat="1" ht="27" customHeight="1" outlineLevel="1" spans="1:26">
      <c r="A1442" s="233">
        <v>2.11</v>
      </c>
      <c r="B1442" s="234"/>
      <c r="C1442" s="280" t="s">
        <v>32</v>
      </c>
      <c r="D1442" s="271"/>
      <c r="E1442" s="294"/>
      <c r="F1442" s="272"/>
      <c r="G1442" s="208"/>
      <c r="H1442" s="173">
        <f>SUM(H1443:H1452)</f>
        <v>0</v>
      </c>
      <c r="I1442" s="294"/>
      <c r="J1442" s="204"/>
      <c r="K1442" s="205"/>
      <c r="L1442" s="201"/>
      <c r="M1442" s="201"/>
      <c r="N1442" s="201"/>
      <c r="O1442" s="201"/>
      <c r="P1442" s="201"/>
      <c r="Q1442" s="201"/>
      <c r="R1442" s="201"/>
      <c r="S1442" s="201"/>
      <c r="T1442" s="201"/>
      <c r="U1442" s="201"/>
      <c r="V1442" s="201"/>
      <c r="W1442" s="201"/>
      <c r="X1442" s="201"/>
      <c r="Y1442" s="201"/>
      <c r="Z1442" s="201"/>
    </row>
    <row r="1443" s="132" customFormat="1" ht="27" customHeight="1" outlineLevel="2" spans="1:26">
      <c r="A1443" s="287" t="s">
        <v>5210</v>
      </c>
      <c r="B1443" s="243" t="s">
        <v>5211</v>
      </c>
      <c r="C1443" s="186" t="s">
        <v>5212</v>
      </c>
      <c r="D1443" s="186" t="s">
        <v>5213</v>
      </c>
      <c r="E1443" s="244" t="s">
        <v>4626</v>
      </c>
      <c r="F1443" s="188">
        <v>18</v>
      </c>
      <c r="G1443" s="186"/>
      <c r="H1443" s="189">
        <f t="shared" si="78"/>
        <v>0</v>
      </c>
      <c r="I1443" s="205" t="s">
        <v>4627</v>
      </c>
      <c r="J1443" s="205" t="s">
        <v>5214</v>
      </c>
      <c r="K1443" s="205" t="s">
        <v>95</v>
      </c>
      <c r="L1443" s="201"/>
      <c r="M1443" s="201"/>
      <c r="N1443" s="201"/>
      <c r="O1443" s="201"/>
      <c r="P1443" s="201"/>
      <c r="Q1443" s="201"/>
      <c r="R1443" s="201"/>
      <c r="S1443" s="201"/>
      <c r="T1443" s="201"/>
      <c r="U1443" s="201"/>
      <c r="V1443" s="201"/>
      <c r="W1443" s="201"/>
      <c r="X1443" s="201"/>
      <c r="Y1443" s="201"/>
      <c r="Z1443" s="201"/>
    </row>
    <row r="1444" s="132" customFormat="1" ht="27" customHeight="1" outlineLevel="2" spans="1:26">
      <c r="A1444" s="287" t="s">
        <v>5215</v>
      </c>
      <c r="B1444" s="243" t="s">
        <v>5216</v>
      </c>
      <c r="C1444" s="186" t="s">
        <v>5212</v>
      </c>
      <c r="D1444" s="186" t="s">
        <v>5217</v>
      </c>
      <c r="E1444" s="244" t="s">
        <v>4626</v>
      </c>
      <c r="F1444" s="188">
        <v>7</v>
      </c>
      <c r="G1444" s="186"/>
      <c r="H1444" s="189">
        <f t="shared" si="78"/>
        <v>0</v>
      </c>
      <c r="I1444" s="205" t="s">
        <v>4627</v>
      </c>
      <c r="J1444" s="205" t="s">
        <v>5214</v>
      </c>
      <c r="K1444" s="205" t="s">
        <v>95</v>
      </c>
      <c r="L1444" s="201"/>
      <c r="M1444" s="201"/>
      <c r="N1444" s="201"/>
      <c r="O1444" s="201"/>
      <c r="P1444" s="201"/>
      <c r="Q1444" s="201"/>
      <c r="R1444" s="201"/>
      <c r="S1444" s="201"/>
      <c r="T1444" s="201"/>
      <c r="U1444" s="201"/>
      <c r="V1444" s="201"/>
      <c r="W1444" s="201"/>
      <c r="X1444" s="201"/>
      <c r="Y1444" s="201"/>
      <c r="Z1444" s="201"/>
    </row>
    <row r="1445" s="132" customFormat="1" ht="27" customHeight="1" outlineLevel="2" spans="1:26">
      <c r="A1445" s="287" t="s">
        <v>5218</v>
      </c>
      <c r="B1445" s="243" t="s">
        <v>5219</v>
      </c>
      <c r="C1445" s="186" t="s">
        <v>5220</v>
      </c>
      <c r="D1445" s="186" t="s">
        <v>5221</v>
      </c>
      <c r="E1445" s="244" t="s">
        <v>336</v>
      </c>
      <c r="F1445" s="188">
        <v>413</v>
      </c>
      <c r="G1445" s="186"/>
      <c r="H1445" s="189">
        <f t="shared" si="78"/>
        <v>0</v>
      </c>
      <c r="I1445" s="205" t="s">
        <v>1094</v>
      </c>
      <c r="J1445" s="205" t="s">
        <v>5222</v>
      </c>
      <c r="K1445" s="205" t="s">
        <v>95</v>
      </c>
      <c r="L1445" s="201"/>
      <c r="M1445" s="201"/>
      <c r="N1445" s="201"/>
      <c r="O1445" s="201"/>
      <c r="P1445" s="201"/>
      <c r="Q1445" s="201"/>
      <c r="R1445" s="201"/>
      <c r="S1445" s="201"/>
      <c r="T1445" s="201"/>
      <c r="U1445" s="201"/>
      <c r="V1445" s="201"/>
      <c r="W1445" s="201"/>
      <c r="X1445" s="201"/>
      <c r="Y1445" s="201"/>
      <c r="Z1445" s="201"/>
    </row>
    <row r="1446" s="132" customFormat="1" ht="27" customHeight="1" outlineLevel="2" spans="1:26">
      <c r="A1446" s="287" t="s">
        <v>5223</v>
      </c>
      <c r="B1446" s="243" t="s">
        <v>5224</v>
      </c>
      <c r="C1446" s="186" t="s">
        <v>5225</v>
      </c>
      <c r="D1446" s="186" t="s">
        <v>5226</v>
      </c>
      <c r="E1446" s="244" t="s">
        <v>336</v>
      </c>
      <c r="F1446" s="188">
        <v>228</v>
      </c>
      <c r="G1446" s="186"/>
      <c r="H1446" s="189">
        <f t="shared" si="78"/>
        <v>0</v>
      </c>
      <c r="I1446" s="205" t="s">
        <v>1094</v>
      </c>
      <c r="J1446" s="205" t="s">
        <v>5227</v>
      </c>
      <c r="K1446" s="205" t="s">
        <v>95</v>
      </c>
      <c r="L1446" s="201"/>
      <c r="M1446" s="201"/>
      <c r="N1446" s="201"/>
      <c r="O1446" s="201"/>
      <c r="P1446" s="201"/>
      <c r="Q1446" s="201"/>
      <c r="R1446" s="201"/>
      <c r="S1446" s="201"/>
      <c r="T1446" s="201"/>
      <c r="U1446" s="201"/>
      <c r="V1446" s="201"/>
      <c r="W1446" s="201"/>
      <c r="X1446" s="201"/>
      <c r="Y1446" s="201"/>
      <c r="Z1446" s="201"/>
    </row>
    <row r="1447" s="132" customFormat="1" ht="77" customHeight="1" outlineLevel="2" spans="1:26">
      <c r="A1447" s="287" t="s">
        <v>5228</v>
      </c>
      <c r="B1447" s="243" t="s">
        <v>5229</v>
      </c>
      <c r="C1447" s="186" t="s">
        <v>5230</v>
      </c>
      <c r="D1447" s="186" t="s">
        <v>5231</v>
      </c>
      <c r="E1447" s="244" t="s">
        <v>103</v>
      </c>
      <c r="F1447" s="188">
        <v>2694.01</v>
      </c>
      <c r="G1447" s="186"/>
      <c r="H1447" s="189">
        <f t="shared" si="78"/>
        <v>0</v>
      </c>
      <c r="I1447" s="205" t="s">
        <v>1692</v>
      </c>
      <c r="J1447" s="205" t="s">
        <v>5232</v>
      </c>
      <c r="K1447" s="205" t="s">
        <v>95</v>
      </c>
      <c r="L1447" s="201"/>
      <c r="M1447" s="201"/>
      <c r="N1447" s="201"/>
      <c r="O1447" s="201"/>
      <c r="P1447" s="201"/>
      <c r="Q1447" s="201"/>
      <c r="R1447" s="201"/>
      <c r="S1447" s="201"/>
      <c r="T1447" s="201"/>
      <c r="U1447" s="201"/>
      <c r="V1447" s="201"/>
      <c r="W1447" s="201"/>
      <c r="X1447" s="201"/>
      <c r="Y1447" s="201"/>
      <c r="Z1447" s="201"/>
    </row>
    <row r="1448" s="132" customFormat="1" ht="77" customHeight="1" outlineLevel="2" spans="1:26">
      <c r="A1448" s="287" t="s">
        <v>5233</v>
      </c>
      <c r="B1448" s="243" t="s">
        <v>5234</v>
      </c>
      <c r="C1448" s="186" t="s">
        <v>5235</v>
      </c>
      <c r="D1448" s="186" t="s">
        <v>5236</v>
      </c>
      <c r="E1448" s="244" t="s">
        <v>103</v>
      </c>
      <c r="F1448" s="188">
        <v>874.19</v>
      </c>
      <c r="G1448" s="186"/>
      <c r="H1448" s="189">
        <f t="shared" si="78"/>
        <v>0</v>
      </c>
      <c r="I1448" s="205" t="s">
        <v>1692</v>
      </c>
      <c r="J1448" s="205" t="s">
        <v>5237</v>
      </c>
      <c r="K1448" s="205" t="s">
        <v>95</v>
      </c>
      <c r="L1448" s="201"/>
      <c r="M1448" s="201"/>
      <c r="N1448" s="201"/>
      <c r="O1448" s="201"/>
      <c r="P1448" s="201"/>
      <c r="Q1448" s="201"/>
      <c r="R1448" s="201"/>
      <c r="S1448" s="201"/>
      <c r="T1448" s="201"/>
      <c r="U1448" s="201"/>
      <c r="V1448" s="201"/>
      <c r="W1448" s="201"/>
      <c r="X1448" s="201"/>
      <c r="Y1448" s="201"/>
      <c r="Z1448" s="201"/>
    </row>
    <row r="1449" s="132" customFormat="1" ht="77" customHeight="1" outlineLevel="2" spans="1:26">
      <c r="A1449" s="287" t="s">
        <v>5238</v>
      </c>
      <c r="B1449" s="243" t="s">
        <v>5239</v>
      </c>
      <c r="C1449" s="186" t="s">
        <v>5240</v>
      </c>
      <c r="D1449" s="186" t="s">
        <v>5241</v>
      </c>
      <c r="E1449" s="244" t="s">
        <v>103</v>
      </c>
      <c r="F1449" s="188">
        <v>356.43</v>
      </c>
      <c r="G1449" s="186"/>
      <c r="H1449" s="189">
        <f t="shared" si="78"/>
        <v>0</v>
      </c>
      <c r="I1449" s="205" t="s">
        <v>1692</v>
      </c>
      <c r="J1449" s="205" t="s">
        <v>5242</v>
      </c>
      <c r="K1449" s="205" t="s">
        <v>95</v>
      </c>
      <c r="L1449" s="201"/>
      <c r="M1449" s="201"/>
      <c r="N1449" s="201"/>
      <c r="O1449" s="201"/>
      <c r="P1449" s="201"/>
      <c r="Q1449" s="201"/>
      <c r="R1449" s="201"/>
      <c r="S1449" s="201"/>
      <c r="T1449" s="201"/>
      <c r="U1449" s="201"/>
      <c r="V1449" s="201"/>
      <c r="W1449" s="201"/>
      <c r="X1449" s="201"/>
      <c r="Y1449" s="201"/>
      <c r="Z1449" s="201"/>
    </row>
    <row r="1450" s="132" customFormat="1" ht="27" customHeight="1" outlineLevel="2" spans="1:26">
      <c r="A1450" s="287" t="s">
        <v>5243</v>
      </c>
      <c r="B1450" s="243" t="s">
        <v>5244</v>
      </c>
      <c r="C1450" s="186" t="s">
        <v>5245</v>
      </c>
      <c r="D1450" s="186" t="s">
        <v>5246</v>
      </c>
      <c r="E1450" s="244" t="s">
        <v>103</v>
      </c>
      <c r="F1450" s="188">
        <v>1535.59</v>
      </c>
      <c r="G1450" s="186"/>
      <c r="H1450" s="189">
        <f t="shared" si="78"/>
        <v>0</v>
      </c>
      <c r="I1450" s="205" t="s">
        <v>1692</v>
      </c>
      <c r="J1450" s="205" t="s">
        <v>5247</v>
      </c>
      <c r="K1450" s="205" t="s">
        <v>95</v>
      </c>
      <c r="L1450" s="201"/>
      <c r="M1450" s="201"/>
      <c r="N1450" s="201"/>
      <c r="O1450" s="201"/>
      <c r="P1450" s="201"/>
      <c r="Q1450" s="201"/>
      <c r="R1450" s="201"/>
      <c r="S1450" s="201"/>
      <c r="T1450" s="201"/>
      <c r="U1450" s="201"/>
      <c r="V1450" s="201"/>
      <c r="W1450" s="201"/>
      <c r="X1450" s="201"/>
      <c r="Y1450" s="201"/>
      <c r="Z1450" s="201"/>
    </row>
    <row r="1451" s="132" customFormat="1" ht="27" customHeight="1" outlineLevel="2" spans="1:26">
      <c r="A1451" s="287" t="s">
        <v>5248</v>
      </c>
      <c r="B1451" s="243" t="s">
        <v>5249</v>
      </c>
      <c r="C1451" s="186" t="s">
        <v>5250</v>
      </c>
      <c r="D1451" s="186" t="s">
        <v>5251</v>
      </c>
      <c r="E1451" s="244" t="s">
        <v>103</v>
      </c>
      <c r="F1451" s="188">
        <v>2694.01</v>
      </c>
      <c r="G1451" s="186"/>
      <c r="H1451" s="189">
        <f t="shared" si="78"/>
        <v>0</v>
      </c>
      <c r="I1451" s="205" t="s">
        <v>1692</v>
      </c>
      <c r="J1451" s="205" t="s">
        <v>5252</v>
      </c>
      <c r="K1451" s="205" t="s">
        <v>95</v>
      </c>
      <c r="L1451" s="201"/>
      <c r="M1451" s="201"/>
      <c r="N1451" s="201"/>
      <c r="O1451" s="201"/>
      <c r="P1451" s="201"/>
      <c r="Q1451" s="201"/>
      <c r="R1451" s="201"/>
      <c r="S1451" s="201"/>
      <c r="T1451" s="201"/>
      <c r="U1451" s="201"/>
      <c r="V1451" s="201"/>
      <c r="W1451" s="201"/>
      <c r="X1451" s="201"/>
      <c r="Y1451" s="201"/>
      <c r="Z1451" s="201"/>
    </row>
    <row r="1452" s="132" customFormat="1" ht="27" customHeight="1" outlineLevel="2" spans="1:26">
      <c r="A1452" s="287" t="s">
        <v>5253</v>
      </c>
      <c r="B1452" s="243" t="s">
        <v>5254</v>
      </c>
      <c r="C1452" s="219" t="s">
        <v>398</v>
      </c>
      <c r="D1452" s="220" t="s">
        <v>4631</v>
      </c>
      <c r="E1452" s="221" t="s">
        <v>327</v>
      </c>
      <c r="F1452" s="222">
        <v>1</v>
      </c>
      <c r="G1452" s="223"/>
      <c r="H1452" s="189">
        <f t="shared" si="78"/>
        <v>0</v>
      </c>
      <c r="I1452" s="209" t="s">
        <v>400</v>
      </c>
      <c r="J1452" s="204" t="s">
        <v>4632</v>
      </c>
      <c r="K1452" s="205" t="s">
        <v>95</v>
      </c>
      <c r="L1452" s="201"/>
      <c r="M1452" s="201"/>
      <c r="N1452" s="201"/>
      <c r="O1452" s="201"/>
      <c r="P1452" s="201"/>
      <c r="Q1452" s="201"/>
      <c r="R1452" s="201"/>
      <c r="S1452" s="201"/>
      <c r="T1452" s="201"/>
      <c r="U1452" s="201"/>
      <c r="V1452" s="201"/>
      <c r="W1452" s="201"/>
      <c r="X1452" s="201"/>
      <c r="Y1452" s="201"/>
      <c r="Z1452" s="201"/>
    </row>
    <row r="1453" s="132" customFormat="1" ht="27" customHeight="1" outlineLevel="1" spans="1:26">
      <c r="A1453" s="233">
        <v>2.12</v>
      </c>
      <c r="B1453" s="234"/>
      <c r="C1453" s="235" t="s">
        <v>5255</v>
      </c>
      <c r="D1453" s="271"/>
      <c r="E1453" s="294"/>
      <c r="F1453" s="272"/>
      <c r="G1453" s="208"/>
      <c r="H1453" s="173">
        <f>SUM(H1454)</f>
        <v>0</v>
      </c>
      <c r="I1453" s="294"/>
      <c r="J1453" s="204"/>
      <c r="K1453" s="205"/>
      <c r="L1453" s="201"/>
      <c r="M1453" s="201"/>
      <c r="N1453" s="201"/>
      <c r="O1453" s="201"/>
      <c r="P1453" s="201"/>
      <c r="Q1453" s="201"/>
      <c r="R1453" s="201"/>
      <c r="S1453" s="201"/>
      <c r="T1453" s="201"/>
      <c r="U1453" s="201"/>
      <c r="V1453" s="201"/>
      <c r="W1453" s="201"/>
      <c r="X1453" s="201"/>
      <c r="Y1453" s="201"/>
      <c r="Z1453" s="201"/>
    </row>
    <row r="1454" s="132" customFormat="1" ht="27" customHeight="1" outlineLevel="2" spans="1:26">
      <c r="A1454" s="287" t="s">
        <v>5256</v>
      </c>
      <c r="B1454" s="243" t="s">
        <v>5257</v>
      </c>
      <c r="C1454" s="181" t="s">
        <v>5255</v>
      </c>
      <c r="D1454" s="181" t="s">
        <v>5258</v>
      </c>
      <c r="E1454" s="187" t="s">
        <v>327</v>
      </c>
      <c r="F1454" s="263">
        <v>1</v>
      </c>
      <c r="G1454" s="181"/>
      <c r="H1454" s="189">
        <f t="shared" ref="H1454:H1458" si="79">ROUND(F1454*G1454,0)</f>
        <v>0</v>
      </c>
      <c r="I1454" s="208" t="s">
        <v>5259</v>
      </c>
      <c r="J1454" s="205" t="s">
        <v>5260</v>
      </c>
      <c r="K1454" s="205" t="s">
        <v>95</v>
      </c>
      <c r="L1454" s="201"/>
      <c r="M1454" s="201"/>
      <c r="N1454" s="201"/>
      <c r="O1454" s="201"/>
      <c r="P1454" s="201"/>
      <c r="Q1454" s="201"/>
      <c r="R1454" s="201"/>
      <c r="S1454" s="201"/>
      <c r="T1454" s="201"/>
      <c r="U1454" s="201"/>
      <c r="V1454" s="201"/>
      <c r="W1454" s="201"/>
      <c r="X1454" s="201"/>
      <c r="Y1454" s="201"/>
      <c r="Z1454" s="201"/>
    </row>
    <row r="1455" s="133" customFormat="1" ht="27" customHeight="1" outlineLevel="1" spans="1:26">
      <c r="A1455" s="233">
        <v>2.13</v>
      </c>
      <c r="B1455" s="234"/>
      <c r="C1455" s="235" t="s">
        <v>34</v>
      </c>
      <c r="D1455" s="258"/>
      <c r="E1455" s="259"/>
      <c r="F1455" s="260"/>
      <c r="G1455" s="261"/>
      <c r="H1455" s="168">
        <f>H1456+H1459+H1465+H1475+H1481+H1490</f>
        <v>0</v>
      </c>
      <c r="I1455" s="259"/>
      <c r="J1455" s="200"/>
      <c r="K1455" s="163"/>
      <c r="L1455" s="202"/>
      <c r="M1455" s="202"/>
      <c r="N1455" s="202"/>
      <c r="O1455" s="202"/>
      <c r="P1455" s="202"/>
      <c r="Q1455" s="202"/>
      <c r="R1455" s="202"/>
      <c r="S1455" s="202"/>
      <c r="T1455" s="202"/>
      <c r="U1455" s="202"/>
      <c r="V1455" s="202"/>
      <c r="W1455" s="202"/>
      <c r="X1455" s="202"/>
      <c r="Y1455" s="202"/>
      <c r="Z1455" s="202"/>
    </row>
    <row r="1456" s="132" customFormat="1" ht="27" customHeight="1" outlineLevel="2" spans="1:26">
      <c r="A1456" s="296" t="s">
        <v>5261</v>
      </c>
      <c r="B1456" s="297"/>
      <c r="C1456" s="298" t="s">
        <v>5262</v>
      </c>
      <c r="D1456" s="298"/>
      <c r="E1456" s="298"/>
      <c r="F1456" s="299"/>
      <c r="G1456" s="300"/>
      <c r="H1456" s="298">
        <f>SUM(H1457:H1458)</f>
        <v>0</v>
      </c>
      <c r="I1456" s="311"/>
      <c r="J1456" s="312"/>
      <c r="K1456" s="313"/>
      <c r="L1456" s="201"/>
      <c r="M1456" s="201"/>
      <c r="N1456" s="201"/>
      <c r="O1456" s="201"/>
      <c r="P1456" s="201"/>
      <c r="Q1456" s="201"/>
      <c r="R1456" s="201"/>
      <c r="S1456" s="201"/>
      <c r="T1456" s="201"/>
      <c r="U1456" s="201"/>
      <c r="V1456" s="201"/>
      <c r="W1456" s="201"/>
      <c r="X1456" s="201"/>
      <c r="Y1456" s="201"/>
      <c r="Z1456" s="201"/>
    </row>
    <row r="1457" s="132" customFormat="1" ht="65" outlineLevel="3" spans="1:26">
      <c r="A1457" s="301" t="s">
        <v>5263</v>
      </c>
      <c r="B1457" s="302" t="s">
        <v>5264</v>
      </c>
      <c r="C1457" s="303" t="s">
        <v>5265</v>
      </c>
      <c r="D1457" s="303" t="s">
        <v>5266</v>
      </c>
      <c r="E1457" s="60" t="s">
        <v>726</v>
      </c>
      <c r="F1457" s="304">
        <v>1</v>
      </c>
      <c r="G1457" s="303"/>
      <c r="H1457" s="189">
        <f t="shared" si="79"/>
        <v>0</v>
      </c>
      <c r="I1457" s="314" t="s">
        <v>727</v>
      </c>
      <c r="J1457" s="315" t="s">
        <v>5267</v>
      </c>
      <c r="K1457" s="205" t="s">
        <v>95</v>
      </c>
      <c r="L1457" s="201"/>
      <c r="M1457" s="201"/>
      <c r="N1457" s="201"/>
      <c r="O1457" s="201"/>
      <c r="P1457" s="201"/>
      <c r="Q1457" s="201"/>
      <c r="R1457" s="201"/>
      <c r="S1457" s="201"/>
      <c r="T1457" s="201"/>
      <c r="U1457" s="201"/>
      <c r="V1457" s="201"/>
      <c r="W1457" s="201"/>
      <c r="X1457" s="201"/>
      <c r="Y1457" s="201"/>
      <c r="Z1457" s="201"/>
    </row>
    <row r="1458" s="132" customFormat="1" ht="65" outlineLevel="3" spans="1:26">
      <c r="A1458" s="301" t="s">
        <v>5268</v>
      </c>
      <c r="B1458" s="302" t="s">
        <v>5269</v>
      </c>
      <c r="C1458" s="303" t="s">
        <v>5270</v>
      </c>
      <c r="D1458" s="303" t="s">
        <v>5271</v>
      </c>
      <c r="E1458" s="60" t="s">
        <v>726</v>
      </c>
      <c r="F1458" s="304">
        <v>2</v>
      </c>
      <c r="G1458" s="303"/>
      <c r="H1458" s="189">
        <f t="shared" si="79"/>
        <v>0</v>
      </c>
      <c r="I1458" s="314" t="s">
        <v>727</v>
      </c>
      <c r="J1458" s="315" t="s">
        <v>5267</v>
      </c>
      <c r="K1458" s="205" t="s">
        <v>95</v>
      </c>
      <c r="L1458" s="201"/>
      <c r="M1458" s="201"/>
      <c r="N1458" s="201"/>
      <c r="O1458" s="201"/>
      <c r="P1458" s="201"/>
      <c r="Q1458" s="201"/>
      <c r="R1458" s="201"/>
      <c r="S1458" s="201"/>
      <c r="T1458" s="201"/>
      <c r="U1458" s="201"/>
      <c r="V1458" s="201"/>
      <c r="W1458" s="201"/>
      <c r="X1458" s="201"/>
      <c r="Y1458" s="201"/>
      <c r="Z1458" s="201"/>
    </row>
    <row r="1459" s="132" customFormat="1" ht="27" customHeight="1" outlineLevel="2" spans="1:26">
      <c r="A1459" s="305" t="s">
        <v>5272</v>
      </c>
      <c r="B1459" s="306"/>
      <c r="C1459" s="303" t="s">
        <v>5273</v>
      </c>
      <c r="D1459" s="303"/>
      <c r="E1459" s="303"/>
      <c r="F1459" s="304"/>
      <c r="G1459" s="307"/>
      <c r="H1459" s="303">
        <f>SUM(H1460:H1464)</f>
        <v>0</v>
      </c>
      <c r="I1459" s="316"/>
      <c r="J1459" s="204"/>
      <c r="K1459" s="205"/>
      <c r="L1459" s="201"/>
      <c r="M1459" s="201"/>
      <c r="N1459" s="201"/>
      <c r="O1459" s="201"/>
      <c r="P1459" s="201"/>
      <c r="Q1459" s="201"/>
      <c r="R1459" s="201"/>
      <c r="S1459" s="201"/>
      <c r="T1459" s="201"/>
      <c r="U1459" s="201"/>
      <c r="V1459" s="201"/>
      <c r="W1459" s="201"/>
      <c r="X1459" s="201"/>
      <c r="Y1459" s="201"/>
      <c r="Z1459" s="201"/>
    </row>
    <row r="1460" s="132" customFormat="1" ht="65" outlineLevel="3" spans="1:26">
      <c r="A1460" s="308" t="s">
        <v>5274</v>
      </c>
      <c r="B1460" s="302" t="s">
        <v>5275</v>
      </c>
      <c r="C1460" s="303" t="s">
        <v>5276</v>
      </c>
      <c r="D1460" s="303" t="s">
        <v>5277</v>
      </c>
      <c r="E1460" s="60" t="s">
        <v>726</v>
      </c>
      <c r="F1460" s="304">
        <v>2</v>
      </c>
      <c r="G1460" s="303"/>
      <c r="H1460" s="189">
        <f t="shared" ref="H1460:H1464" si="80">ROUND(F1460*G1460,0)</f>
        <v>0</v>
      </c>
      <c r="I1460" s="315" t="s">
        <v>727</v>
      </c>
      <c r="J1460" s="315" t="s">
        <v>5267</v>
      </c>
      <c r="K1460" s="205" t="s">
        <v>95</v>
      </c>
      <c r="L1460" s="201"/>
      <c r="M1460" s="201"/>
      <c r="N1460" s="201"/>
      <c r="O1460" s="201"/>
      <c r="P1460" s="201"/>
      <c r="Q1460" s="201"/>
      <c r="R1460" s="201"/>
      <c r="S1460" s="201"/>
      <c r="T1460" s="201"/>
      <c r="U1460" s="201"/>
      <c r="V1460" s="201"/>
      <c r="W1460" s="201"/>
      <c r="X1460" s="201"/>
      <c r="Y1460" s="201"/>
      <c r="Z1460" s="201"/>
    </row>
    <row r="1461" s="132" customFormat="1" ht="65" outlineLevel="3" spans="1:26">
      <c r="A1461" s="308" t="s">
        <v>5278</v>
      </c>
      <c r="B1461" s="302" t="s">
        <v>5279</v>
      </c>
      <c r="C1461" s="303" t="s">
        <v>5280</v>
      </c>
      <c r="D1461" s="303" t="s">
        <v>5281</v>
      </c>
      <c r="E1461" s="60" t="s">
        <v>726</v>
      </c>
      <c r="F1461" s="304">
        <v>4</v>
      </c>
      <c r="G1461" s="303"/>
      <c r="H1461" s="189">
        <f t="shared" si="80"/>
        <v>0</v>
      </c>
      <c r="I1461" s="315" t="s">
        <v>727</v>
      </c>
      <c r="J1461" s="315" t="s">
        <v>5267</v>
      </c>
      <c r="K1461" s="205" t="s">
        <v>95</v>
      </c>
      <c r="L1461" s="201"/>
      <c r="M1461" s="201"/>
      <c r="N1461" s="201"/>
      <c r="O1461" s="201"/>
      <c r="P1461" s="201"/>
      <c r="Q1461" s="201"/>
      <c r="R1461" s="201"/>
      <c r="S1461" s="201"/>
      <c r="T1461" s="201"/>
      <c r="U1461" s="201"/>
      <c r="V1461" s="201"/>
      <c r="W1461" s="201"/>
      <c r="X1461" s="201"/>
      <c r="Y1461" s="201"/>
      <c r="Z1461" s="201"/>
    </row>
    <row r="1462" s="132" customFormat="1" ht="65" outlineLevel="3" spans="1:26">
      <c r="A1462" s="308" t="s">
        <v>5282</v>
      </c>
      <c r="B1462" s="302" t="s">
        <v>5283</v>
      </c>
      <c r="C1462" s="303" t="s">
        <v>5284</v>
      </c>
      <c r="D1462" s="303" t="s">
        <v>5285</v>
      </c>
      <c r="E1462" s="60" t="s">
        <v>726</v>
      </c>
      <c r="F1462" s="304">
        <v>4</v>
      </c>
      <c r="G1462" s="303"/>
      <c r="H1462" s="189">
        <f t="shared" si="80"/>
        <v>0</v>
      </c>
      <c r="I1462" s="315" t="s">
        <v>727</v>
      </c>
      <c r="J1462" s="315" t="s">
        <v>5267</v>
      </c>
      <c r="K1462" s="205" t="s">
        <v>95</v>
      </c>
      <c r="L1462" s="201"/>
      <c r="M1462" s="201"/>
      <c r="N1462" s="201"/>
      <c r="O1462" s="201"/>
      <c r="P1462" s="201"/>
      <c r="Q1462" s="201"/>
      <c r="R1462" s="201"/>
      <c r="S1462" s="201"/>
      <c r="T1462" s="201"/>
      <c r="U1462" s="201"/>
      <c r="V1462" s="201"/>
      <c r="W1462" s="201"/>
      <c r="X1462" s="201"/>
      <c r="Y1462" s="201"/>
      <c r="Z1462" s="201"/>
    </row>
    <row r="1463" s="132" customFormat="1" ht="65" outlineLevel="3" spans="1:26">
      <c r="A1463" s="308" t="s">
        <v>5286</v>
      </c>
      <c r="B1463" s="302" t="s">
        <v>5287</v>
      </c>
      <c r="C1463" s="303" t="s">
        <v>5284</v>
      </c>
      <c r="D1463" s="303" t="s">
        <v>5288</v>
      </c>
      <c r="E1463" s="60" t="s">
        <v>726</v>
      </c>
      <c r="F1463" s="304">
        <v>1</v>
      </c>
      <c r="G1463" s="303"/>
      <c r="H1463" s="189">
        <f t="shared" si="80"/>
        <v>0</v>
      </c>
      <c r="I1463" s="315" t="s">
        <v>727</v>
      </c>
      <c r="J1463" s="315" t="s">
        <v>5267</v>
      </c>
      <c r="K1463" s="205" t="s">
        <v>95</v>
      </c>
      <c r="L1463" s="201"/>
      <c r="M1463" s="201"/>
      <c r="N1463" s="201"/>
      <c r="O1463" s="201"/>
      <c r="P1463" s="201"/>
      <c r="Q1463" s="201"/>
      <c r="R1463" s="201"/>
      <c r="S1463" s="201"/>
      <c r="T1463" s="201"/>
      <c r="U1463" s="201"/>
      <c r="V1463" s="201"/>
      <c r="W1463" s="201"/>
      <c r="X1463" s="201"/>
      <c r="Y1463" s="201"/>
      <c r="Z1463" s="201"/>
    </row>
    <row r="1464" s="132" customFormat="1" ht="65" outlineLevel="3" spans="1:26">
      <c r="A1464" s="308" t="s">
        <v>5289</v>
      </c>
      <c r="B1464" s="302" t="s">
        <v>5290</v>
      </c>
      <c r="C1464" s="303" t="s">
        <v>5291</v>
      </c>
      <c r="D1464" s="303" t="s">
        <v>5292</v>
      </c>
      <c r="E1464" s="60" t="s">
        <v>726</v>
      </c>
      <c r="F1464" s="304">
        <v>2</v>
      </c>
      <c r="G1464" s="303"/>
      <c r="H1464" s="189">
        <f t="shared" si="80"/>
        <v>0</v>
      </c>
      <c r="I1464" s="315" t="s">
        <v>727</v>
      </c>
      <c r="J1464" s="315" t="s">
        <v>5267</v>
      </c>
      <c r="K1464" s="205" t="s">
        <v>95</v>
      </c>
      <c r="L1464" s="201"/>
      <c r="M1464" s="201"/>
      <c r="N1464" s="201"/>
      <c r="O1464" s="201"/>
      <c r="P1464" s="201"/>
      <c r="Q1464" s="201"/>
      <c r="R1464" s="201"/>
      <c r="S1464" s="201"/>
      <c r="T1464" s="201"/>
      <c r="U1464" s="201"/>
      <c r="V1464" s="201"/>
      <c r="W1464" s="201"/>
      <c r="X1464" s="201"/>
      <c r="Y1464" s="201"/>
      <c r="Z1464" s="201"/>
    </row>
    <row r="1465" s="132" customFormat="1" ht="27" customHeight="1" outlineLevel="2" spans="1:26">
      <c r="A1465" s="309" t="s">
        <v>5293</v>
      </c>
      <c r="B1465" s="306"/>
      <c r="C1465" s="303" t="s">
        <v>5294</v>
      </c>
      <c r="D1465" s="303"/>
      <c r="E1465" s="303"/>
      <c r="F1465" s="304"/>
      <c r="G1465" s="310"/>
      <c r="H1465" s="303">
        <f>SUM(H1466:H1474)</f>
        <v>0</v>
      </c>
      <c r="I1465" s="316"/>
      <c r="J1465" s="204"/>
      <c r="K1465" s="205"/>
      <c r="L1465" s="201"/>
      <c r="M1465" s="201"/>
      <c r="N1465" s="201"/>
      <c r="O1465" s="201"/>
      <c r="P1465" s="201"/>
      <c r="Q1465" s="201"/>
      <c r="R1465" s="201"/>
      <c r="S1465" s="201"/>
      <c r="T1465" s="201"/>
      <c r="U1465" s="201"/>
      <c r="V1465" s="201"/>
      <c r="W1465" s="201"/>
      <c r="X1465" s="201"/>
      <c r="Y1465" s="201"/>
      <c r="Z1465" s="201"/>
    </row>
    <row r="1466" s="132" customFormat="1" ht="65" outlineLevel="3" spans="1:26">
      <c r="A1466" s="301" t="s">
        <v>5295</v>
      </c>
      <c r="B1466" s="302" t="s">
        <v>5296</v>
      </c>
      <c r="C1466" s="303" t="s">
        <v>5297</v>
      </c>
      <c r="D1466" s="303" t="s">
        <v>5298</v>
      </c>
      <c r="E1466" s="60" t="s">
        <v>726</v>
      </c>
      <c r="F1466" s="304">
        <v>1</v>
      </c>
      <c r="G1466" s="303"/>
      <c r="H1466" s="189">
        <f t="shared" ref="H1466:H1474" si="81">ROUND(F1466*G1466,0)</f>
        <v>0</v>
      </c>
      <c r="I1466" s="315" t="s">
        <v>727</v>
      </c>
      <c r="J1466" s="315" t="s">
        <v>5299</v>
      </c>
      <c r="K1466" s="205" t="s">
        <v>95</v>
      </c>
      <c r="L1466" s="201"/>
      <c r="M1466" s="201"/>
      <c r="N1466" s="201"/>
      <c r="O1466" s="201"/>
      <c r="P1466" s="201"/>
      <c r="Q1466" s="201"/>
      <c r="R1466" s="201"/>
      <c r="S1466" s="201"/>
      <c r="T1466" s="201"/>
      <c r="U1466" s="201"/>
      <c r="V1466" s="201"/>
      <c r="W1466" s="201"/>
      <c r="X1466" s="201"/>
      <c r="Y1466" s="201"/>
      <c r="Z1466" s="201"/>
    </row>
    <row r="1467" s="132" customFormat="1" ht="65" outlineLevel="3" spans="1:26">
      <c r="A1467" s="301" t="s">
        <v>5300</v>
      </c>
      <c r="B1467" s="302" t="s">
        <v>5301</v>
      </c>
      <c r="C1467" s="303" t="s">
        <v>5302</v>
      </c>
      <c r="D1467" s="303" t="s">
        <v>5303</v>
      </c>
      <c r="E1467" s="60" t="s">
        <v>726</v>
      </c>
      <c r="F1467" s="304">
        <v>1</v>
      </c>
      <c r="G1467" s="303"/>
      <c r="H1467" s="189">
        <f t="shared" si="81"/>
        <v>0</v>
      </c>
      <c r="I1467" s="315" t="s">
        <v>727</v>
      </c>
      <c r="J1467" s="315" t="s">
        <v>5267</v>
      </c>
      <c r="K1467" s="205" t="s">
        <v>95</v>
      </c>
      <c r="L1467" s="201"/>
      <c r="M1467" s="201"/>
      <c r="N1467" s="201"/>
      <c r="O1467" s="201"/>
      <c r="P1467" s="201"/>
      <c r="Q1467" s="201"/>
      <c r="R1467" s="201"/>
      <c r="S1467" s="201"/>
      <c r="T1467" s="201"/>
      <c r="U1467" s="201"/>
      <c r="V1467" s="201"/>
      <c r="W1467" s="201"/>
      <c r="X1467" s="201"/>
      <c r="Y1467" s="201"/>
      <c r="Z1467" s="201"/>
    </row>
    <row r="1468" s="132" customFormat="1" ht="78" outlineLevel="3" spans="1:26">
      <c r="A1468" s="301" t="s">
        <v>5304</v>
      </c>
      <c r="B1468" s="302" t="s">
        <v>5305</v>
      </c>
      <c r="C1468" s="303" t="s">
        <v>5306</v>
      </c>
      <c r="D1468" s="303" t="s">
        <v>5307</v>
      </c>
      <c r="E1468" s="60" t="s">
        <v>726</v>
      </c>
      <c r="F1468" s="304">
        <v>2</v>
      </c>
      <c r="G1468" s="303"/>
      <c r="H1468" s="189">
        <f t="shared" si="81"/>
        <v>0</v>
      </c>
      <c r="I1468" s="315" t="s">
        <v>727</v>
      </c>
      <c r="J1468" s="315" t="s">
        <v>5267</v>
      </c>
      <c r="K1468" s="205" t="s">
        <v>95</v>
      </c>
      <c r="L1468" s="201"/>
      <c r="M1468" s="201"/>
      <c r="N1468" s="201"/>
      <c r="O1468" s="201"/>
      <c r="P1468" s="201"/>
      <c r="Q1468" s="201"/>
      <c r="R1468" s="201"/>
      <c r="S1468" s="201"/>
      <c r="T1468" s="201"/>
      <c r="U1468" s="201"/>
      <c r="V1468" s="201"/>
      <c r="W1468" s="201"/>
      <c r="X1468" s="201"/>
      <c r="Y1468" s="201"/>
      <c r="Z1468" s="201"/>
    </row>
    <row r="1469" s="132" customFormat="1" ht="65" outlineLevel="3" spans="1:26">
      <c r="A1469" s="301" t="s">
        <v>5308</v>
      </c>
      <c r="B1469" s="302" t="s">
        <v>5309</v>
      </c>
      <c r="C1469" s="303" t="s">
        <v>5310</v>
      </c>
      <c r="D1469" s="303" t="s">
        <v>5311</v>
      </c>
      <c r="E1469" s="60" t="s">
        <v>726</v>
      </c>
      <c r="F1469" s="304">
        <v>2.6</v>
      </c>
      <c r="G1469" s="303"/>
      <c r="H1469" s="189">
        <f t="shared" si="81"/>
        <v>0</v>
      </c>
      <c r="I1469" s="315" t="s">
        <v>727</v>
      </c>
      <c r="J1469" s="315" t="s">
        <v>5267</v>
      </c>
      <c r="K1469" s="205" t="s">
        <v>95</v>
      </c>
      <c r="L1469" s="201"/>
      <c r="M1469" s="201"/>
      <c r="N1469" s="201"/>
      <c r="O1469" s="201"/>
      <c r="P1469" s="201"/>
      <c r="Q1469" s="201"/>
      <c r="R1469" s="201"/>
      <c r="S1469" s="201"/>
      <c r="T1469" s="201"/>
      <c r="U1469" s="201"/>
      <c r="V1469" s="201"/>
      <c r="W1469" s="201"/>
      <c r="X1469" s="201"/>
      <c r="Y1469" s="201"/>
      <c r="Z1469" s="201"/>
    </row>
    <row r="1470" s="132" customFormat="1" ht="65" outlineLevel="3" spans="1:26">
      <c r="A1470" s="301" t="s">
        <v>5312</v>
      </c>
      <c r="B1470" s="302" t="s">
        <v>5313</v>
      </c>
      <c r="C1470" s="303" t="s">
        <v>5314</v>
      </c>
      <c r="D1470" s="303" t="s">
        <v>5315</v>
      </c>
      <c r="E1470" s="60" t="s">
        <v>726</v>
      </c>
      <c r="F1470" s="304">
        <v>6.3</v>
      </c>
      <c r="G1470" s="303"/>
      <c r="H1470" s="189">
        <f t="shared" si="81"/>
        <v>0</v>
      </c>
      <c r="I1470" s="315" t="s">
        <v>727</v>
      </c>
      <c r="J1470" s="315" t="s">
        <v>5267</v>
      </c>
      <c r="K1470" s="205" t="s">
        <v>95</v>
      </c>
      <c r="L1470" s="201"/>
      <c r="M1470" s="201"/>
      <c r="N1470" s="201"/>
      <c r="O1470" s="201"/>
      <c r="P1470" s="201"/>
      <c r="Q1470" s="201"/>
      <c r="R1470" s="201"/>
      <c r="S1470" s="201"/>
      <c r="T1470" s="201"/>
      <c r="U1470" s="201"/>
      <c r="V1470" s="201"/>
      <c r="W1470" s="201"/>
      <c r="X1470" s="201"/>
      <c r="Y1470" s="201"/>
      <c r="Z1470" s="201"/>
    </row>
    <row r="1471" s="132" customFormat="1" ht="65" outlineLevel="3" spans="1:26">
      <c r="A1471" s="301" t="s">
        <v>5316</v>
      </c>
      <c r="B1471" s="302" t="s">
        <v>5317</v>
      </c>
      <c r="C1471" s="303" t="s">
        <v>5318</v>
      </c>
      <c r="D1471" s="303" t="s">
        <v>5319</v>
      </c>
      <c r="E1471" s="60" t="s">
        <v>726</v>
      </c>
      <c r="F1471" s="304">
        <v>6.3</v>
      </c>
      <c r="G1471" s="303"/>
      <c r="H1471" s="189">
        <f t="shared" si="81"/>
        <v>0</v>
      </c>
      <c r="I1471" s="315" t="s">
        <v>727</v>
      </c>
      <c r="J1471" s="315" t="s">
        <v>5267</v>
      </c>
      <c r="K1471" s="205" t="s">
        <v>95</v>
      </c>
      <c r="L1471" s="201"/>
      <c r="M1471" s="201"/>
      <c r="N1471" s="201"/>
      <c r="O1471" s="201"/>
      <c r="P1471" s="201"/>
      <c r="Q1471" s="201"/>
      <c r="R1471" s="201"/>
      <c r="S1471" s="201"/>
      <c r="T1471" s="201"/>
      <c r="U1471" s="201"/>
      <c r="V1471" s="201"/>
      <c r="W1471" s="201"/>
      <c r="X1471" s="201"/>
      <c r="Y1471" s="201"/>
      <c r="Z1471" s="201"/>
    </row>
    <row r="1472" s="132" customFormat="1" ht="65" outlineLevel="3" spans="1:26">
      <c r="A1472" s="301" t="s">
        <v>5320</v>
      </c>
      <c r="B1472" s="302" t="s">
        <v>5321</v>
      </c>
      <c r="C1472" s="303" t="s">
        <v>5322</v>
      </c>
      <c r="D1472" s="303" t="s">
        <v>5323</v>
      </c>
      <c r="E1472" s="60" t="s">
        <v>726</v>
      </c>
      <c r="F1472" s="304">
        <v>10.7</v>
      </c>
      <c r="G1472" s="303"/>
      <c r="H1472" s="189">
        <f t="shared" si="81"/>
        <v>0</v>
      </c>
      <c r="I1472" s="315" t="s">
        <v>727</v>
      </c>
      <c r="J1472" s="315" t="s">
        <v>5267</v>
      </c>
      <c r="K1472" s="205" t="s">
        <v>95</v>
      </c>
      <c r="L1472" s="201"/>
      <c r="M1472" s="201"/>
      <c r="N1472" s="201"/>
      <c r="O1472" s="201"/>
      <c r="P1472" s="201"/>
      <c r="Q1472" s="201"/>
      <c r="R1472" s="201"/>
      <c r="S1472" s="201"/>
      <c r="T1472" s="201"/>
      <c r="U1472" s="201"/>
      <c r="V1472" s="201"/>
      <c r="W1472" s="201"/>
      <c r="X1472" s="201"/>
      <c r="Y1472" s="201"/>
      <c r="Z1472" s="201"/>
    </row>
    <row r="1473" s="132" customFormat="1" ht="65" outlineLevel="3" spans="1:26">
      <c r="A1473" s="301" t="s">
        <v>5324</v>
      </c>
      <c r="B1473" s="302" t="s">
        <v>5325</v>
      </c>
      <c r="C1473" s="303" t="s">
        <v>5326</v>
      </c>
      <c r="D1473" s="303" t="s">
        <v>5327</v>
      </c>
      <c r="E1473" s="60" t="s">
        <v>726</v>
      </c>
      <c r="F1473" s="304">
        <v>2</v>
      </c>
      <c r="G1473" s="303"/>
      <c r="H1473" s="189">
        <f t="shared" si="81"/>
        <v>0</v>
      </c>
      <c r="I1473" s="315" t="s">
        <v>727</v>
      </c>
      <c r="J1473" s="315" t="s">
        <v>5267</v>
      </c>
      <c r="K1473" s="205" t="s">
        <v>95</v>
      </c>
      <c r="L1473" s="201"/>
      <c r="M1473" s="201"/>
      <c r="N1473" s="201"/>
      <c r="O1473" s="201"/>
      <c r="P1473" s="201"/>
      <c r="Q1473" s="201"/>
      <c r="R1473" s="201"/>
      <c r="S1473" s="201"/>
      <c r="T1473" s="201"/>
      <c r="U1473" s="201"/>
      <c r="V1473" s="201"/>
      <c r="W1473" s="201"/>
      <c r="X1473" s="201"/>
      <c r="Y1473" s="201"/>
      <c r="Z1473" s="201"/>
    </row>
    <row r="1474" s="132" customFormat="1" ht="65" outlineLevel="3" spans="1:26">
      <c r="A1474" s="301" t="s">
        <v>5328</v>
      </c>
      <c r="B1474" s="302" t="s">
        <v>5329</v>
      </c>
      <c r="C1474" s="303" t="s">
        <v>5270</v>
      </c>
      <c r="D1474" s="303" t="s">
        <v>5330</v>
      </c>
      <c r="E1474" s="60" t="s">
        <v>726</v>
      </c>
      <c r="F1474" s="304">
        <v>1</v>
      </c>
      <c r="G1474" s="303"/>
      <c r="H1474" s="189">
        <f t="shared" si="81"/>
        <v>0</v>
      </c>
      <c r="I1474" s="315" t="s">
        <v>727</v>
      </c>
      <c r="J1474" s="315" t="s">
        <v>5267</v>
      </c>
      <c r="K1474" s="205" t="s">
        <v>95</v>
      </c>
      <c r="L1474" s="201"/>
      <c r="M1474" s="201"/>
      <c r="N1474" s="201"/>
      <c r="O1474" s="201"/>
      <c r="P1474" s="201"/>
      <c r="Q1474" s="201"/>
      <c r="R1474" s="201"/>
      <c r="S1474" s="201"/>
      <c r="T1474" s="201"/>
      <c r="U1474" s="201"/>
      <c r="V1474" s="201"/>
      <c r="W1474" s="201"/>
      <c r="X1474" s="201"/>
      <c r="Y1474" s="201"/>
      <c r="Z1474" s="201"/>
    </row>
    <row r="1475" s="132" customFormat="1" ht="27" customHeight="1" outlineLevel="2" spans="1:26">
      <c r="A1475" s="309" t="s">
        <v>5331</v>
      </c>
      <c r="B1475" s="306"/>
      <c r="C1475" s="303" t="s">
        <v>5332</v>
      </c>
      <c r="D1475" s="303"/>
      <c r="E1475" s="303"/>
      <c r="F1475" s="304"/>
      <c r="G1475" s="310"/>
      <c r="H1475" s="303">
        <f>SUM(H1476:H1480)</f>
        <v>0</v>
      </c>
      <c r="I1475" s="316"/>
      <c r="J1475" s="204"/>
      <c r="K1475" s="205"/>
      <c r="L1475" s="201"/>
      <c r="M1475" s="201"/>
      <c r="N1475" s="201"/>
      <c r="O1475" s="201"/>
      <c r="P1475" s="201"/>
      <c r="Q1475" s="201"/>
      <c r="R1475" s="201"/>
      <c r="S1475" s="201"/>
      <c r="T1475" s="201"/>
      <c r="U1475" s="201"/>
      <c r="V1475" s="201"/>
      <c r="W1475" s="201"/>
      <c r="X1475" s="201"/>
      <c r="Y1475" s="201"/>
      <c r="Z1475" s="201"/>
    </row>
    <row r="1476" s="132" customFormat="1" ht="65" outlineLevel="3" spans="1:26">
      <c r="A1476" s="301" t="s">
        <v>5333</v>
      </c>
      <c r="B1476" s="302" t="s">
        <v>5334</v>
      </c>
      <c r="C1476" s="303" t="s">
        <v>5335</v>
      </c>
      <c r="D1476" s="303" t="s">
        <v>5336</v>
      </c>
      <c r="E1476" s="60" t="s">
        <v>726</v>
      </c>
      <c r="F1476" s="304">
        <v>1</v>
      </c>
      <c r="G1476" s="303"/>
      <c r="H1476" s="189">
        <f t="shared" ref="H1476:H1480" si="82">ROUND(F1476*G1476,0)</f>
        <v>0</v>
      </c>
      <c r="I1476" s="315" t="s">
        <v>727</v>
      </c>
      <c r="J1476" s="315" t="s">
        <v>5267</v>
      </c>
      <c r="K1476" s="205" t="s">
        <v>95</v>
      </c>
      <c r="L1476" s="201"/>
      <c r="M1476" s="201"/>
      <c r="N1476" s="201"/>
      <c r="O1476" s="201"/>
      <c r="P1476" s="201"/>
      <c r="Q1476" s="201"/>
      <c r="R1476" s="201"/>
      <c r="S1476" s="201"/>
      <c r="T1476" s="201"/>
      <c r="U1476" s="201"/>
      <c r="V1476" s="201"/>
      <c r="W1476" s="201"/>
      <c r="X1476" s="201"/>
      <c r="Y1476" s="201"/>
      <c r="Z1476" s="201"/>
    </row>
    <row r="1477" s="132" customFormat="1" ht="65" outlineLevel="3" spans="1:26">
      <c r="A1477" s="301" t="s">
        <v>5337</v>
      </c>
      <c r="B1477" s="302" t="s">
        <v>5338</v>
      </c>
      <c r="C1477" s="303" t="s">
        <v>5326</v>
      </c>
      <c r="D1477" s="303" t="s">
        <v>5327</v>
      </c>
      <c r="E1477" s="60" t="s">
        <v>726</v>
      </c>
      <c r="F1477" s="304">
        <v>2</v>
      </c>
      <c r="G1477" s="303"/>
      <c r="H1477" s="189">
        <f t="shared" si="82"/>
        <v>0</v>
      </c>
      <c r="I1477" s="315" t="s">
        <v>727</v>
      </c>
      <c r="J1477" s="315" t="s">
        <v>5267</v>
      </c>
      <c r="K1477" s="205" t="s">
        <v>95</v>
      </c>
      <c r="L1477" s="201"/>
      <c r="M1477" s="201"/>
      <c r="N1477" s="201"/>
      <c r="O1477" s="201"/>
      <c r="P1477" s="201"/>
      <c r="Q1477" s="201"/>
      <c r="R1477" s="201"/>
      <c r="S1477" s="201"/>
      <c r="T1477" s="201"/>
      <c r="U1477" s="201"/>
      <c r="V1477" s="201"/>
      <c r="W1477" s="201"/>
      <c r="X1477" s="201"/>
      <c r="Y1477" s="201"/>
      <c r="Z1477" s="201"/>
    </row>
    <row r="1478" s="132" customFormat="1" ht="65" outlineLevel="3" spans="1:26">
      <c r="A1478" s="301" t="s">
        <v>5339</v>
      </c>
      <c r="B1478" s="302" t="s">
        <v>5340</v>
      </c>
      <c r="C1478" s="303" t="s">
        <v>5341</v>
      </c>
      <c r="D1478" s="303" t="s">
        <v>5342</v>
      </c>
      <c r="E1478" s="60" t="s">
        <v>726</v>
      </c>
      <c r="F1478" s="304">
        <v>1</v>
      </c>
      <c r="G1478" s="303"/>
      <c r="H1478" s="189">
        <f t="shared" si="82"/>
        <v>0</v>
      </c>
      <c r="I1478" s="315" t="s">
        <v>727</v>
      </c>
      <c r="J1478" s="315" t="s">
        <v>5299</v>
      </c>
      <c r="K1478" s="205" t="s">
        <v>95</v>
      </c>
      <c r="L1478" s="201"/>
      <c r="M1478" s="201"/>
      <c r="N1478" s="201"/>
      <c r="O1478" s="201"/>
      <c r="P1478" s="201"/>
      <c r="Q1478" s="201"/>
      <c r="R1478" s="201"/>
      <c r="S1478" s="201"/>
      <c r="T1478" s="201"/>
      <c r="U1478" s="201"/>
      <c r="V1478" s="201"/>
      <c r="W1478" s="201"/>
      <c r="X1478" s="201"/>
      <c r="Y1478" s="201"/>
      <c r="Z1478" s="201"/>
    </row>
    <row r="1479" s="132" customFormat="1" ht="65" outlineLevel="3" spans="1:26">
      <c r="A1479" s="301" t="s">
        <v>5343</v>
      </c>
      <c r="B1479" s="302" t="s">
        <v>5344</v>
      </c>
      <c r="C1479" s="303" t="s">
        <v>5270</v>
      </c>
      <c r="D1479" s="303" t="s">
        <v>5345</v>
      </c>
      <c r="E1479" s="60" t="s">
        <v>726</v>
      </c>
      <c r="F1479" s="304">
        <v>1</v>
      </c>
      <c r="G1479" s="303"/>
      <c r="H1479" s="189">
        <f t="shared" si="82"/>
        <v>0</v>
      </c>
      <c r="I1479" s="315" t="s">
        <v>727</v>
      </c>
      <c r="J1479" s="315" t="s">
        <v>5267</v>
      </c>
      <c r="K1479" s="205" t="s">
        <v>95</v>
      </c>
      <c r="L1479" s="201"/>
      <c r="M1479" s="201"/>
      <c r="N1479" s="201"/>
      <c r="O1479" s="201"/>
      <c r="P1479" s="201"/>
      <c r="Q1479" s="201"/>
      <c r="R1479" s="201"/>
      <c r="S1479" s="201"/>
      <c r="T1479" s="201"/>
      <c r="U1479" s="201"/>
      <c r="V1479" s="201"/>
      <c r="W1479" s="201"/>
      <c r="X1479" s="201"/>
      <c r="Y1479" s="201"/>
      <c r="Z1479" s="201"/>
    </row>
    <row r="1480" s="132" customFormat="1" ht="65" outlineLevel="3" spans="1:26">
      <c r="A1480" s="301" t="s">
        <v>5346</v>
      </c>
      <c r="B1480" s="302" t="s">
        <v>5347</v>
      </c>
      <c r="C1480" s="303" t="s">
        <v>5348</v>
      </c>
      <c r="D1480" s="303" t="s">
        <v>5349</v>
      </c>
      <c r="E1480" s="60" t="s">
        <v>726</v>
      </c>
      <c r="F1480" s="304">
        <v>1</v>
      </c>
      <c r="G1480" s="303"/>
      <c r="H1480" s="189">
        <f t="shared" si="82"/>
        <v>0</v>
      </c>
      <c r="I1480" s="315" t="s">
        <v>727</v>
      </c>
      <c r="J1480" s="315" t="s">
        <v>5267</v>
      </c>
      <c r="K1480" s="205" t="s">
        <v>95</v>
      </c>
      <c r="L1480" s="201"/>
      <c r="M1480" s="201"/>
      <c r="N1480" s="201"/>
      <c r="O1480" s="201"/>
      <c r="P1480" s="201"/>
      <c r="Q1480" s="201"/>
      <c r="R1480" s="201"/>
      <c r="S1480" s="201"/>
      <c r="T1480" s="201"/>
      <c r="U1480" s="201"/>
      <c r="V1480" s="201"/>
      <c r="W1480" s="201"/>
      <c r="X1480" s="201"/>
      <c r="Y1480" s="201"/>
      <c r="Z1480" s="201"/>
    </row>
    <row r="1481" s="132" customFormat="1" ht="27" customHeight="1" outlineLevel="2" spans="1:26">
      <c r="A1481" s="309" t="s">
        <v>5350</v>
      </c>
      <c r="B1481" s="306"/>
      <c r="C1481" s="303" t="s">
        <v>5351</v>
      </c>
      <c r="D1481" s="303"/>
      <c r="E1481" s="303"/>
      <c r="F1481" s="304"/>
      <c r="G1481" s="310"/>
      <c r="H1481" s="303">
        <f>SUM(H1482:H1489)</f>
        <v>0</v>
      </c>
      <c r="I1481" s="316"/>
      <c r="J1481" s="204"/>
      <c r="K1481" s="205"/>
      <c r="L1481" s="201"/>
      <c r="M1481" s="201"/>
      <c r="N1481" s="201"/>
      <c r="O1481" s="201"/>
      <c r="P1481" s="201"/>
      <c r="Q1481" s="201"/>
      <c r="R1481" s="201"/>
      <c r="S1481" s="201"/>
      <c r="T1481" s="201"/>
      <c r="U1481" s="201"/>
      <c r="V1481" s="201"/>
      <c r="W1481" s="201"/>
      <c r="X1481" s="201"/>
      <c r="Y1481" s="201"/>
      <c r="Z1481" s="201"/>
    </row>
    <row r="1482" s="132" customFormat="1" ht="65" outlineLevel="3" spans="1:26">
      <c r="A1482" s="301" t="s">
        <v>5352</v>
      </c>
      <c r="B1482" s="302" t="s">
        <v>5353</v>
      </c>
      <c r="C1482" s="303" t="s">
        <v>5354</v>
      </c>
      <c r="D1482" s="303" t="s">
        <v>5355</v>
      </c>
      <c r="E1482" s="60" t="s">
        <v>726</v>
      </c>
      <c r="F1482" s="304">
        <v>12</v>
      </c>
      <c r="G1482" s="303"/>
      <c r="H1482" s="189">
        <f t="shared" ref="H1482:H1489" si="83">ROUND(F1482*G1482,0)</f>
        <v>0</v>
      </c>
      <c r="I1482" s="315" t="s">
        <v>727</v>
      </c>
      <c r="J1482" s="315" t="s">
        <v>5299</v>
      </c>
      <c r="K1482" s="205" t="s">
        <v>95</v>
      </c>
      <c r="L1482" s="201"/>
      <c r="M1482" s="201"/>
      <c r="N1482" s="201"/>
      <c r="O1482" s="201"/>
      <c r="P1482" s="201"/>
      <c r="Q1482" s="201"/>
      <c r="R1482" s="201"/>
      <c r="S1482" s="201"/>
      <c r="T1482" s="201"/>
      <c r="U1482" s="201"/>
      <c r="V1482" s="201"/>
      <c r="W1482" s="201"/>
      <c r="X1482" s="201"/>
      <c r="Y1482" s="201"/>
      <c r="Z1482" s="201"/>
    </row>
    <row r="1483" s="132" customFormat="1" ht="65" outlineLevel="3" spans="1:26">
      <c r="A1483" s="301" t="s">
        <v>5356</v>
      </c>
      <c r="B1483" s="302" t="s">
        <v>5357</v>
      </c>
      <c r="C1483" s="303" t="s">
        <v>5358</v>
      </c>
      <c r="D1483" s="303" t="s">
        <v>5359</v>
      </c>
      <c r="E1483" s="60" t="s">
        <v>726</v>
      </c>
      <c r="F1483" s="304">
        <v>2</v>
      </c>
      <c r="G1483" s="303"/>
      <c r="H1483" s="189">
        <f t="shared" si="83"/>
        <v>0</v>
      </c>
      <c r="I1483" s="315" t="s">
        <v>727</v>
      </c>
      <c r="J1483" s="315" t="s">
        <v>5267</v>
      </c>
      <c r="K1483" s="205" t="s">
        <v>95</v>
      </c>
      <c r="L1483" s="201"/>
      <c r="M1483" s="201"/>
      <c r="N1483" s="201"/>
      <c r="O1483" s="201"/>
      <c r="P1483" s="201"/>
      <c r="Q1483" s="201"/>
      <c r="R1483" s="201"/>
      <c r="S1483" s="201"/>
      <c r="T1483" s="201"/>
      <c r="U1483" s="201"/>
      <c r="V1483" s="201"/>
      <c r="W1483" s="201"/>
      <c r="X1483" s="201"/>
      <c r="Y1483" s="201"/>
      <c r="Z1483" s="201"/>
    </row>
    <row r="1484" s="132" customFormat="1" ht="65" outlineLevel="3" spans="1:26">
      <c r="A1484" s="301" t="s">
        <v>5360</v>
      </c>
      <c r="B1484" s="302" t="s">
        <v>5361</v>
      </c>
      <c r="C1484" s="303" t="s">
        <v>5362</v>
      </c>
      <c r="D1484" s="303" t="s">
        <v>5363</v>
      </c>
      <c r="E1484" s="60" t="s">
        <v>726</v>
      </c>
      <c r="F1484" s="304">
        <v>2</v>
      </c>
      <c r="G1484" s="303"/>
      <c r="H1484" s="189">
        <f t="shared" si="83"/>
        <v>0</v>
      </c>
      <c r="I1484" s="315" t="s">
        <v>727</v>
      </c>
      <c r="J1484" s="315" t="s">
        <v>5299</v>
      </c>
      <c r="K1484" s="205" t="s">
        <v>95</v>
      </c>
      <c r="L1484" s="201"/>
      <c r="M1484" s="201"/>
      <c r="N1484" s="201"/>
      <c r="O1484" s="201"/>
      <c r="P1484" s="201"/>
      <c r="Q1484" s="201"/>
      <c r="R1484" s="201"/>
      <c r="S1484" s="201"/>
      <c r="T1484" s="201"/>
      <c r="U1484" s="201"/>
      <c r="V1484" s="201"/>
      <c r="W1484" s="201"/>
      <c r="X1484" s="201"/>
      <c r="Y1484" s="201"/>
      <c r="Z1484" s="201"/>
    </row>
    <row r="1485" s="132" customFormat="1" ht="65" outlineLevel="3" spans="1:26">
      <c r="A1485" s="301" t="s">
        <v>5364</v>
      </c>
      <c r="B1485" s="302" t="s">
        <v>5365</v>
      </c>
      <c r="C1485" s="303" t="s">
        <v>5366</v>
      </c>
      <c r="D1485" s="303" t="s">
        <v>5367</v>
      </c>
      <c r="E1485" s="60" t="s">
        <v>354</v>
      </c>
      <c r="F1485" s="304">
        <v>4</v>
      </c>
      <c r="G1485" s="303"/>
      <c r="H1485" s="189">
        <f t="shared" si="83"/>
        <v>0</v>
      </c>
      <c r="I1485" s="308" t="s">
        <v>982</v>
      </c>
      <c r="J1485" s="315" t="s">
        <v>5299</v>
      </c>
      <c r="K1485" s="205" t="s">
        <v>95</v>
      </c>
      <c r="L1485" s="201"/>
      <c r="M1485" s="201"/>
      <c r="N1485" s="201"/>
      <c r="O1485" s="201"/>
      <c r="P1485" s="201"/>
      <c r="Q1485" s="201"/>
      <c r="R1485" s="201"/>
      <c r="S1485" s="201"/>
      <c r="T1485" s="201"/>
      <c r="U1485" s="201"/>
      <c r="V1485" s="201"/>
      <c r="W1485" s="201"/>
      <c r="X1485" s="201"/>
      <c r="Y1485" s="201"/>
      <c r="Z1485" s="201"/>
    </row>
    <row r="1486" s="132" customFormat="1" ht="65" outlineLevel="3" spans="1:26">
      <c r="A1486" s="301" t="s">
        <v>5368</v>
      </c>
      <c r="B1486" s="302" t="s">
        <v>5369</v>
      </c>
      <c r="C1486" s="303" t="s">
        <v>5358</v>
      </c>
      <c r="D1486" s="303" t="s">
        <v>5359</v>
      </c>
      <c r="E1486" s="60" t="s">
        <v>726</v>
      </c>
      <c r="F1486" s="304">
        <v>2</v>
      </c>
      <c r="G1486" s="303"/>
      <c r="H1486" s="189">
        <f t="shared" si="83"/>
        <v>0</v>
      </c>
      <c r="I1486" s="315" t="s">
        <v>727</v>
      </c>
      <c r="J1486" s="315" t="s">
        <v>5267</v>
      </c>
      <c r="K1486" s="205" t="s">
        <v>95</v>
      </c>
      <c r="L1486" s="201"/>
      <c r="M1486" s="201"/>
      <c r="N1486" s="201"/>
      <c r="O1486" s="201"/>
      <c r="P1486" s="201"/>
      <c r="Q1486" s="201"/>
      <c r="R1486" s="201"/>
      <c r="S1486" s="201"/>
      <c r="T1486" s="201"/>
      <c r="U1486" s="201"/>
      <c r="V1486" s="201"/>
      <c r="W1486" s="201"/>
      <c r="X1486" s="201"/>
      <c r="Y1486" s="201"/>
      <c r="Z1486" s="201"/>
    </row>
    <row r="1487" s="132" customFormat="1" ht="65" outlineLevel="3" spans="1:26">
      <c r="A1487" s="301" t="s">
        <v>5370</v>
      </c>
      <c r="B1487" s="302" t="s">
        <v>5371</v>
      </c>
      <c r="C1487" s="303" t="s">
        <v>5362</v>
      </c>
      <c r="D1487" s="303" t="s">
        <v>5363</v>
      </c>
      <c r="E1487" s="60" t="s">
        <v>726</v>
      </c>
      <c r="F1487" s="304">
        <v>2</v>
      </c>
      <c r="G1487" s="303"/>
      <c r="H1487" s="189">
        <f t="shared" si="83"/>
        <v>0</v>
      </c>
      <c r="I1487" s="315" t="s">
        <v>727</v>
      </c>
      <c r="J1487" s="315" t="s">
        <v>5299</v>
      </c>
      <c r="K1487" s="205" t="s">
        <v>95</v>
      </c>
      <c r="L1487" s="201"/>
      <c r="M1487" s="201"/>
      <c r="N1487" s="201"/>
      <c r="O1487" s="201"/>
      <c r="P1487" s="201"/>
      <c r="Q1487" s="201"/>
      <c r="R1487" s="201"/>
      <c r="S1487" s="201"/>
      <c r="T1487" s="201"/>
      <c r="U1487" s="201"/>
      <c r="V1487" s="201"/>
      <c r="W1487" s="201"/>
      <c r="X1487" s="201"/>
      <c r="Y1487" s="201"/>
      <c r="Z1487" s="201"/>
    </row>
    <row r="1488" s="132" customFormat="1" ht="65" outlineLevel="3" spans="1:26">
      <c r="A1488" s="301" t="s">
        <v>5372</v>
      </c>
      <c r="B1488" s="302" t="s">
        <v>5373</v>
      </c>
      <c r="C1488" s="303" t="s">
        <v>5358</v>
      </c>
      <c r="D1488" s="303" t="s">
        <v>5359</v>
      </c>
      <c r="E1488" s="60" t="s">
        <v>726</v>
      </c>
      <c r="F1488" s="304">
        <v>2</v>
      </c>
      <c r="G1488" s="303"/>
      <c r="H1488" s="189">
        <f t="shared" si="83"/>
        <v>0</v>
      </c>
      <c r="I1488" s="315" t="s">
        <v>727</v>
      </c>
      <c r="J1488" s="315" t="s">
        <v>5267</v>
      </c>
      <c r="K1488" s="205" t="s">
        <v>95</v>
      </c>
      <c r="L1488" s="201"/>
      <c r="M1488" s="201"/>
      <c r="N1488" s="201"/>
      <c r="O1488" s="201"/>
      <c r="P1488" s="201"/>
      <c r="Q1488" s="201"/>
      <c r="R1488" s="201"/>
      <c r="S1488" s="201"/>
      <c r="T1488" s="201"/>
      <c r="U1488" s="201"/>
      <c r="V1488" s="201"/>
      <c r="W1488" s="201"/>
      <c r="X1488" s="201"/>
      <c r="Y1488" s="201"/>
      <c r="Z1488" s="201"/>
    </row>
    <row r="1489" s="132" customFormat="1" ht="52" outlineLevel="3" spans="1:26">
      <c r="A1489" s="301" t="s">
        <v>5374</v>
      </c>
      <c r="B1489" s="302" t="s">
        <v>5375</v>
      </c>
      <c r="C1489" s="303" t="s">
        <v>5376</v>
      </c>
      <c r="D1489" s="303" t="s">
        <v>5377</v>
      </c>
      <c r="E1489" s="60" t="s">
        <v>502</v>
      </c>
      <c r="F1489" s="304">
        <v>2</v>
      </c>
      <c r="G1489" s="303"/>
      <c r="H1489" s="189">
        <f t="shared" si="83"/>
        <v>0</v>
      </c>
      <c r="I1489" s="315" t="s">
        <v>727</v>
      </c>
      <c r="J1489" s="315" t="s">
        <v>5267</v>
      </c>
      <c r="K1489" s="205" t="s">
        <v>95</v>
      </c>
      <c r="L1489" s="201"/>
      <c r="M1489" s="201"/>
      <c r="N1489" s="201"/>
      <c r="O1489" s="201"/>
      <c r="P1489" s="201"/>
      <c r="Q1489" s="201"/>
      <c r="R1489" s="201"/>
      <c r="S1489" s="201"/>
      <c r="T1489" s="201"/>
      <c r="U1489" s="201"/>
      <c r="V1489" s="201"/>
      <c r="W1489" s="201"/>
      <c r="X1489" s="201"/>
      <c r="Y1489" s="201"/>
      <c r="Z1489" s="201"/>
    </row>
    <row r="1490" s="132" customFormat="1" ht="27" customHeight="1" outlineLevel="2" spans="1:26">
      <c r="A1490" s="309" t="s">
        <v>5378</v>
      </c>
      <c r="B1490" s="306"/>
      <c r="C1490" s="303" t="s">
        <v>5379</v>
      </c>
      <c r="D1490" s="303"/>
      <c r="E1490" s="303"/>
      <c r="F1490" s="304"/>
      <c r="G1490" s="310"/>
      <c r="H1490" s="303">
        <f>SUM(H1491:H1505)</f>
        <v>0</v>
      </c>
      <c r="I1490" s="316"/>
      <c r="J1490" s="204"/>
      <c r="K1490" s="205"/>
      <c r="L1490" s="201"/>
      <c r="M1490" s="201"/>
      <c r="N1490" s="201"/>
      <c r="O1490" s="201"/>
      <c r="P1490" s="201"/>
      <c r="Q1490" s="201"/>
      <c r="R1490" s="201"/>
      <c r="S1490" s="201"/>
      <c r="T1490" s="201"/>
      <c r="U1490" s="201"/>
      <c r="V1490" s="201"/>
      <c r="W1490" s="201"/>
      <c r="X1490" s="201"/>
      <c r="Y1490" s="201"/>
      <c r="Z1490" s="201"/>
    </row>
    <row r="1491" s="132" customFormat="1" ht="65" outlineLevel="3" spans="1:26">
      <c r="A1491" s="301" t="s">
        <v>5380</v>
      </c>
      <c r="B1491" s="302" t="s">
        <v>5381</v>
      </c>
      <c r="C1491" s="303" t="s">
        <v>5310</v>
      </c>
      <c r="D1491" s="303" t="s">
        <v>5311</v>
      </c>
      <c r="E1491" s="60" t="s">
        <v>726</v>
      </c>
      <c r="F1491" s="304">
        <v>2.1</v>
      </c>
      <c r="G1491" s="303"/>
      <c r="H1491" s="189">
        <f t="shared" ref="H1491:H1505" si="84">ROUND(F1491*G1491,0)</f>
        <v>0</v>
      </c>
      <c r="I1491" s="315" t="s">
        <v>727</v>
      </c>
      <c r="J1491" s="315" t="s">
        <v>5267</v>
      </c>
      <c r="K1491" s="205" t="s">
        <v>95</v>
      </c>
      <c r="L1491" s="201"/>
      <c r="M1491" s="201"/>
      <c r="N1491" s="201"/>
      <c r="O1491" s="201"/>
      <c r="P1491" s="201"/>
      <c r="Q1491" s="201"/>
      <c r="R1491" s="201"/>
      <c r="S1491" s="201"/>
      <c r="T1491" s="201"/>
      <c r="U1491" s="201"/>
      <c r="V1491" s="201"/>
      <c r="W1491" s="201"/>
      <c r="X1491" s="201"/>
      <c r="Y1491" s="201"/>
      <c r="Z1491" s="201"/>
    </row>
    <row r="1492" s="132" customFormat="1" ht="65" outlineLevel="3" spans="1:26">
      <c r="A1492" s="301" t="s">
        <v>5382</v>
      </c>
      <c r="B1492" s="302" t="s">
        <v>5383</v>
      </c>
      <c r="C1492" s="303" t="s">
        <v>5318</v>
      </c>
      <c r="D1492" s="303" t="s">
        <v>5319</v>
      </c>
      <c r="E1492" s="60" t="s">
        <v>726</v>
      </c>
      <c r="F1492" s="304">
        <v>6.1</v>
      </c>
      <c r="G1492" s="303"/>
      <c r="H1492" s="189">
        <f t="shared" si="84"/>
        <v>0</v>
      </c>
      <c r="I1492" s="315" t="s">
        <v>727</v>
      </c>
      <c r="J1492" s="315" t="s">
        <v>5267</v>
      </c>
      <c r="K1492" s="205" t="s">
        <v>95</v>
      </c>
      <c r="L1492" s="201"/>
      <c r="M1492" s="201"/>
      <c r="N1492" s="201"/>
      <c r="O1492" s="201"/>
      <c r="P1492" s="201"/>
      <c r="Q1492" s="201"/>
      <c r="R1492" s="201"/>
      <c r="S1492" s="201"/>
      <c r="T1492" s="201"/>
      <c r="U1492" s="201"/>
      <c r="V1492" s="201"/>
      <c r="W1492" s="201"/>
      <c r="X1492" s="201"/>
      <c r="Y1492" s="201"/>
      <c r="Z1492" s="201"/>
    </row>
    <row r="1493" s="132" customFormat="1" ht="65" outlineLevel="3" spans="1:26">
      <c r="A1493" s="301" t="s">
        <v>5384</v>
      </c>
      <c r="B1493" s="302" t="s">
        <v>5385</v>
      </c>
      <c r="C1493" s="303" t="s">
        <v>5276</v>
      </c>
      <c r="D1493" s="303" t="s">
        <v>5386</v>
      </c>
      <c r="E1493" s="60" t="s">
        <v>726</v>
      </c>
      <c r="F1493" s="304">
        <v>2</v>
      </c>
      <c r="G1493" s="303"/>
      <c r="H1493" s="189">
        <f t="shared" si="84"/>
        <v>0</v>
      </c>
      <c r="I1493" s="315" t="s">
        <v>727</v>
      </c>
      <c r="J1493" s="315" t="s">
        <v>5267</v>
      </c>
      <c r="K1493" s="205" t="s">
        <v>95</v>
      </c>
      <c r="L1493" s="201"/>
      <c r="M1493" s="201"/>
      <c r="N1493" s="201"/>
      <c r="O1493" s="201"/>
      <c r="P1493" s="201"/>
      <c r="Q1493" s="201"/>
      <c r="R1493" s="201"/>
      <c r="S1493" s="201"/>
      <c r="T1493" s="201"/>
      <c r="U1493" s="201"/>
      <c r="V1493" s="201"/>
      <c r="W1493" s="201"/>
      <c r="X1493" s="201"/>
      <c r="Y1493" s="201"/>
      <c r="Z1493" s="201"/>
    </row>
    <row r="1494" s="132" customFormat="1" ht="78" outlineLevel="3" spans="1:26">
      <c r="A1494" s="301" t="s">
        <v>5387</v>
      </c>
      <c r="B1494" s="302" t="s">
        <v>5388</v>
      </c>
      <c r="C1494" s="303" t="s">
        <v>5389</v>
      </c>
      <c r="D1494" s="303" t="s">
        <v>5390</v>
      </c>
      <c r="E1494" s="60" t="s">
        <v>726</v>
      </c>
      <c r="F1494" s="304">
        <v>3</v>
      </c>
      <c r="G1494" s="303"/>
      <c r="H1494" s="189">
        <f t="shared" si="84"/>
        <v>0</v>
      </c>
      <c r="I1494" s="315" t="s">
        <v>727</v>
      </c>
      <c r="J1494" s="315" t="s">
        <v>5267</v>
      </c>
      <c r="K1494" s="205" t="s">
        <v>95</v>
      </c>
      <c r="L1494" s="201"/>
      <c r="M1494" s="201"/>
      <c r="N1494" s="201"/>
      <c r="O1494" s="201"/>
      <c r="P1494" s="201"/>
      <c r="Q1494" s="201"/>
      <c r="R1494" s="201"/>
      <c r="S1494" s="201"/>
      <c r="T1494" s="201"/>
      <c r="U1494" s="201"/>
      <c r="V1494" s="201"/>
      <c r="W1494" s="201"/>
      <c r="X1494" s="201"/>
      <c r="Y1494" s="201"/>
      <c r="Z1494" s="201"/>
    </row>
    <row r="1495" s="132" customFormat="1" ht="65" outlineLevel="3" spans="1:26">
      <c r="A1495" s="301" t="s">
        <v>5391</v>
      </c>
      <c r="B1495" s="302" t="s">
        <v>5392</v>
      </c>
      <c r="C1495" s="303" t="s">
        <v>5393</v>
      </c>
      <c r="D1495" s="303" t="s">
        <v>5394</v>
      </c>
      <c r="E1495" s="60" t="s">
        <v>726</v>
      </c>
      <c r="F1495" s="304">
        <v>3</v>
      </c>
      <c r="G1495" s="303"/>
      <c r="H1495" s="189">
        <f t="shared" si="84"/>
        <v>0</v>
      </c>
      <c r="I1495" s="315" t="s">
        <v>727</v>
      </c>
      <c r="J1495" s="315" t="s">
        <v>5267</v>
      </c>
      <c r="K1495" s="205" t="s">
        <v>95</v>
      </c>
      <c r="L1495" s="201"/>
      <c r="M1495" s="201"/>
      <c r="N1495" s="201"/>
      <c r="O1495" s="201"/>
      <c r="P1495" s="201"/>
      <c r="Q1495" s="201"/>
      <c r="R1495" s="201"/>
      <c r="S1495" s="201"/>
      <c r="T1495" s="201"/>
      <c r="U1495" s="201"/>
      <c r="V1495" s="201"/>
      <c r="W1495" s="201"/>
      <c r="X1495" s="201"/>
      <c r="Y1495" s="201"/>
      <c r="Z1495" s="201"/>
    </row>
    <row r="1496" s="132" customFormat="1" ht="65" outlineLevel="3" spans="1:26">
      <c r="A1496" s="301" t="s">
        <v>5395</v>
      </c>
      <c r="B1496" s="302" t="s">
        <v>5396</v>
      </c>
      <c r="C1496" s="303" t="s">
        <v>5314</v>
      </c>
      <c r="D1496" s="303" t="s">
        <v>5315</v>
      </c>
      <c r="E1496" s="60" t="s">
        <v>726</v>
      </c>
      <c r="F1496" s="304">
        <v>6.1</v>
      </c>
      <c r="G1496" s="303"/>
      <c r="H1496" s="189">
        <f t="shared" si="84"/>
        <v>0</v>
      </c>
      <c r="I1496" s="315" t="s">
        <v>727</v>
      </c>
      <c r="J1496" s="315" t="s">
        <v>5267</v>
      </c>
      <c r="K1496" s="205" t="s">
        <v>95</v>
      </c>
      <c r="L1496" s="201"/>
      <c r="M1496" s="201"/>
      <c r="N1496" s="201"/>
      <c r="O1496" s="201"/>
      <c r="P1496" s="201"/>
      <c r="Q1496" s="201"/>
      <c r="R1496" s="201"/>
      <c r="S1496" s="201"/>
      <c r="T1496" s="201"/>
      <c r="U1496" s="201"/>
      <c r="V1496" s="201"/>
      <c r="W1496" s="201"/>
      <c r="X1496" s="201"/>
      <c r="Y1496" s="201"/>
      <c r="Z1496" s="201"/>
    </row>
    <row r="1497" s="132" customFormat="1" ht="65" outlineLevel="3" spans="1:26">
      <c r="A1497" s="301" t="s">
        <v>5397</v>
      </c>
      <c r="B1497" s="302" t="s">
        <v>5398</v>
      </c>
      <c r="C1497" s="303" t="s">
        <v>5322</v>
      </c>
      <c r="D1497" s="303" t="s">
        <v>5323</v>
      </c>
      <c r="E1497" s="60" t="s">
        <v>726</v>
      </c>
      <c r="F1497" s="304">
        <v>6.1</v>
      </c>
      <c r="G1497" s="303"/>
      <c r="H1497" s="189">
        <f t="shared" si="84"/>
        <v>0</v>
      </c>
      <c r="I1497" s="315" t="s">
        <v>727</v>
      </c>
      <c r="J1497" s="315" t="s">
        <v>5267</v>
      </c>
      <c r="K1497" s="205" t="s">
        <v>95</v>
      </c>
      <c r="L1497" s="201"/>
      <c r="M1497" s="201"/>
      <c r="N1497" s="201"/>
      <c r="O1497" s="201"/>
      <c r="P1497" s="201"/>
      <c r="Q1497" s="201"/>
      <c r="R1497" s="201"/>
      <c r="S1497" s="201"/>
      <c r="T1497" s="201"/>
      <c r="U1497" s="201"/>
      <c r="V1497" s="201"/>
      <c r="W1497" s="201"/>
      <c r="X1497" s="201"/>
      <c r="Y1497" s="201"/>
      <c r="Z1497" s="201"/>
    </row>
    <row r="1498" s="132" customFormat="1" ht="65" outlineLevel="3" spans="1:26">
      <c r="A1498" s="301" t="s">
        <v>5399</v>
      </c>
      <c r="B1498" s="302" t="s">
        <v>5400</v>
      </c>
      <c r="C1498" s="303" t="s">
        <v>5326</v>
      </c>
      <c r="D1498" s="303" t="s">
        <v>5327</v>
      </c>
      <c r="E1498" s="60" t="s">
        <v>726</v>
      </c>
      <c r="F1498" s="304">
        <v>2</v>
      </c>
      <c r="G1498" s="303"/>
      <c r="H1498" s="189">
        <f t="shared" si="84"/>
        <v>0</v>
      </c>
      <c r="I1498" s="315" t="s">
        <v>727</v>
      </c>
      <c r="J1498" s="315" t="s">
        <v>5267</v>
      </c>
      <c r="K1498" s="205" t="s">
        <v>95</v>
      </c>
      <c r="L1498" s="201"/>
      <c r="M1498" s="201"/>
      <c r="N1498" s="201"/>
      <c r="O1498" s="201"/>
      <c r="P1498" s="201"/>
      <c r="Q1498" s="201"/>
      <c r="R1498" s="201"/>
      <c r="S1498" s="201"/>
      <c r="T1498" s="201"/>
      <c r="U1498" s="201"/>
      <c r="V1498" s="201"/>
      <c r="W1498" s="201"/>
      <c r="X1498" s="201"/>
      <c r="Y1498" s="201"/>
      <c r="Z1498" s="201"/>
    </row>
    <row r="1499" s="132" customFormat="1" ht="65" outlineLevel="3" spans="1:26">
      <c r="A1499" s="301" t="s">
        <v>5401</v>
      </c>
      <c r="B1499" s="302" t="s">
        <v>5402</v>
      </c>
      <c r="C1499" s="303" t="s">
        <v>5284</v>
      </c>
      <c r="D1499" s="303" t="s">
        <v>5288</v>
      </c>
      <c r="E1499" s="60" t="s">
        <v>726</v>
      </c>
      <c r="F1499" s="304">
        <v>1</v>
      </c>
      <c r="G1499" s="303"/>
      <c r="H1499" s="189">
        <f t="shared" si="84"/>
        <v>0</v>
      </c>
      <c r="I1499" s="315" t="s">
        <v>727</v>
      </c>
      <c r="J1499" s="315" t="s">
        <v>5267</v>
      </c>
      <c r="K1499" s="205" t="s">
        <v>95</v>
      </c>
      <c r="L1499" s="201"/>
      <c r="M1499" s="201"/>
      <c r="N1499" s="201"/>
      <c r="O1499" s="201"/>
      <c r="P1499" s="201"/>
      <c r="Q1499" s="201"/>
      <c r="R1499" s="201"/>
      <c r="S1499" s="201"/>
      <c r="T1499" s="201"/>
      <c r="U1499" s="201"/>
      <c r="V1499" s="201"/>
      <c r="W1499" s="201"/>
      <c r="X1499" s="201"/>
      <c r="Y1499" s="201"/>
      <c r="Z1499" s="201"/>
    </row>
    <row r="1500" s="132" customFormat="1" ht="65" outlineLevel="3" spans="1:26">
      <c r="A1500" s="301" t="s">
        <v>5403</v>
      </c>
      <c r="B1500" s="302" t="s">
        <v>5404</v>
      </c>
      <c r="C1500" s="303" t="s">
        <v>5405</v>
      </c>
      <c r="D1500" s="303" t="s">
        <v>5406</v>
      </c>
      <c r="E1500" s="60" t="s">
        <v>726</v>
      </c>
      <c r="F1500" s="304">
        <v>1</v>
      </c>
      <c r="G1500" s="303"/>
      <c r="H1500" s="189">
        <f t="shared" si="84"/>
        <v>0</v>
      </c>
      <c r="I1500" s="315" t="s">
        <v>727</v>
      </c>
      <c r="J1500" s="315" t="s">
        <v>5267</v>
      </c>
      <c r="K1500" s="205" t="s">
        <v>95</v>
      </c>
      <c r="L1500" s="201"/>
      <c r="M1500" s="201"/>
      <c r="N1500" s="201"/>
      <c r="O1500" s="201"/>
      <c r="P1500" s="201"/>
      <c r="Q1500" s="201"/>
      <c r="R1500" s="201"/>
      <c r="S1500" s="201"/>
      <c r="T1500" s="201"/>
      <c r="U1500" s="201"/>
      <c r="V1500" s="201"/>
      <c r="W1500" s="201"/>
      <c r="X1500" s="201"/>
      <c r="Y1500" s="201"/>
      <c r="Z1500" s="201"/>
    </row>
    <row r="1501" s="132" customFormat="1" ht="65" outlineLevel="3" spans="1:26">
      <c r="A1501" s="301" t="s">
        <v>5407</v>
      </c>
      <c r="B1501" s="302" t="s">
        <v>5408</v>
      </c>
      <c r="C1501" s="303" t="s">
        <v>5366</v>
      </c>
      <c r="D1501" s="303" t="s">
        <v>5367</v>
      </c>
      <c r="E1501" s="60" t="s">
        <v>354</v>
      </c>
      <c r="F1501" s="304">
        <v>2</v>
      </c>
      <c r="G1501" s="303"/>
      <c r="H1501" s="189">
        <f t="shared" si="84"/>
        <v>0</v>
      </c>
      <c r="I1501" s="308" t="s">
        <v>982</v>
      </c>
      <c r="J1501" s="315" t="s">
        <v>5299</v>
      </c>
      <c r="K1501" s="205" t="s">
        <v>95</v>
      </c>
      <c r="L1501" s="201"/>
      <c r="M1501" s="201"/>
      <c r="N1501" s="201"/>
      <c r="O1501" s="201"/>
      <c r="P1501" s="201"/>
      <c r="Q1501" s="201"/>
      <c r="R1501" s="201"/>
      <c r="S1501" s="201"/>
      <c r="T1501" s="201"/>
      <c r="U1501" s="201"/>
      <c r="V1501" s="201"/>
      <c r="W1501" s="201"/>
      <c r="X1501" s="201"/>
      <c r="Y1501" s="201"/>
      <c r="Z1501" s="201"/>
    </row>
    <row r="1502" s="132" customFormat="1" ht="65" outlineLevel="3" spans="1:26">
      <c r="A1502" s="301" t="s">
        <v>5409</v>
      </c>
      <c r="B1502" s="302" t="s">
        <v>5410</v>
      </c>
      <c r="C1502" s="303" t="s">
        <v>5354</v>
      </c>
      <c r="D1502" s="303" t="s">
        <v>5355</v>
      </c>
      <c r="E1502" s="60" t="s">
        <v>354</v>
      </c>
      <c r="F1502" s="304">
        <v>2</v>
      </c>
      <c r="G1502" s="303"/>
      <c r="H1502" s="189">
        <f t="shared" si="84"/>
        <v>0</v>
      </c>
      <c r="I1502" s="308" t="s">
        <v>982</v>
      </c>
      <c r="J1502" s="315" t="s">
        <v>5299</v>
      </c>
      <c r="K1502" s="205" t="s">
        <v>95</v>
      </c>
      <c r="L1502" s="201"/>
      <c r="M1502" s="201"/>
      <c r="N1502" s="201"/>
      <c r="O1502" s="201"/>
      <c r="P1502" s="201"/>
      <c r="Q1502" s="201"/>
      <c r="R1502" s="201"/>
      <c r="S1502" s="201"/>
      <c r="T1502" s="201"/>
      <c r="U1502" s="201"/>
      <c r="V1502" s="201"/>
      <c r="W1502" s="201"/>
      <c r="X1502" s="201"/>
      <c r="Y1502" s="201"/>
      <c r="Z1502" s="201"/>
    </row>
    <row r="1503" s="132" customFormat="1" ht="65" outlineLevel="3" spans="1:26">
      <c r="A1503" s="301" t="s">
        <v>5411</v>
      </c>
      <c r="B1503" s="302" t="s">
        <v>5412</v>
      </c>
      <c r="C1503" s="303" t="s">
        <v>5362</v>
      </c>
      <c r="D1503" s="303" t="s">
        <v>5363</v>
      </c>
      <c r="E1503" s="60" t="s">
        <v>726</v>
      </c>
      <c r="F1503" s="304">
        <v>1</v>
      </c>
      <c r="G1503" s="303"/>
      <c r="H1503" s="189">
        <f t="shared" si="84"/>
        <v>0</v>
      </c>
      <c r="I1503" s="315" t="s">
        <v>727</v>
      </c>
      <c r="J1503" s="315" t="s">
        <v>5299</v>
      </c>
      <c r="K1503" s="205" t="s">
        <v>95</v>
      </c>
      <c r="L1503" s="201"/>
      <c r="M1503" s="201"/>
      <c r="N1503" s="201"/>
      <c r="O1503" s="201"/>
      <c r="P1503" s="201"/>
      <c r="Q1503" s="201"/>
      <c r="R1503" s="201"/>
      <c r="S1503" s="201"/>
      <c r="T1503" s="201"/>
      <c r="U1503" s="201"/>
      <c r="V1503" s="201"/>
      <c r="W1503" s="201"/>
      <c r="X1503" s="201"/>
      <c r="Y1503" s="201"/>
      <c r="Z1503" s="201"/>
    </row>
    <row r="1504" s="132" customFormat="1" ht="65" outlineLevel="3" spans="1:26">
      <c r="A1504" s="301" t="s">
        <v>5413</v>
      </c>
      <c r="B1504" s="302" t="s">
        <v>5414</v>
      </c>
      <c r="C1504" s="303" t="s">
        <v>5358</v>
      </c>
      <c r="D1504" s="303" t="s">
        <v>5359</v>
      </c>
      <c r="E1504" s="60" t="s">
        <v>726</v>
      </c>
      <c r="F1504" s="304">
        <v>1</v>
      </c>
      <c r="G1504" s="303"/>
      <c r="H1504" s="189">
        <f t="shared" si="84"/>
        <v>0</v>
      </c>
      <c r="I1504" s="315" t="s">
        <v>727</v>
      </c>
      <c r="J1504" s="315" t="s">
        <v>5267</v>
      </c>
      <c r="K1504" s="205" t="s">
        <v>95</v>
      </c>
      <c r="L1504" s="201"/>
      <c r="M1504" s="201"/>
      <c r="N1504" s="201"/>
      <c r="O1504" s="201"/>
      <c r="P1504" s="201"/>
      <c r="Q1504" s="201"/>
      <c r="R1504" s="201"/>
      <c r="S1504" s="201"/>
      <c r="T1504" s="201"/>
      <c r="U1504" s="201"/>
      <c r="V1504" s="201"/>
      <c r="W1504" s="201"/>
      <c r="X1504" s="201"/>
      <c r="Y1504" s="201"/>
      <c r="Z1504" s="201"/>
    </row>
    <row r="1505" s="132" customFormat="1" ht="52" outlineLevel="3" spans="1:26">
      <c r="A1505" s="301" t="s">
        <v>5415</v>
      </c>
      <c r="B1505" s="302" t="s">
        <v>5416</v>
      </c>
      <c r="C1505" s="303" t="s">
        <v>5376</v>
      </c>
      <c r="D1505" s="303" t="s">
        <v>5377</v>
      </c>
      <c r="E1505" s="60" t="s">
        <v>502</v>
      </c>
      <c r="F1505" s="304">
        <v>2</v>
      </c>
      <c r="G1505" s="303"/>
      <c r="H1505" s="189">
        <f t="shared" si="84"/>
        <v>0</v>
      </c>
      <c r="I1505" s="315" t="s">
        <v>727</v>
      </c>
      <c r="J1505" s="315" t="s">
        <v>5267</v>
      </c>
      <c r="K1505" s="205" t="s">
        <v>95</v>
      </c>
      <c r="L1505" s="201"/>
      <c r="M1505" s="201"/>
      <c r="N1505" s="201"/>
      <c r="O1505" s="201"/>
      <c r="P1505" s="201"/>
      <c r="Q1505" s="201"/>
      <c r="R1505" s="201"/>
      <c r="S1505" s="201"/>
      <c r="T1505" s="201"/>
      <c r="U1505" s="201"/>
      <c r="V1505" s="201"/>
      <c r="W1505" s="201"/>
      <c r="X1505" s="201"/>
      <c r="Y1505" s="201"/>
      <c r="Z1505" s="201"/>
    </row>
    <row r="1506" s="24" customFormat="1" ht="27" customHeight="1" spans="1:26">
      <c r="A1506" s="317"/>
      <c r="B1506" s="317"/>
      <c r="C1506" s="318"/>
      <c r="D1506" s="199"/>
      <c r="E1506" s="199"/>
      <c r="F1506" s="319"/>
      <c r="G1506" s="199"/>
      <c r="H1506" s="320"/>
      <c r="I1506" s="321"/>
      <c r="J1506" s="321"/>
      <c r="K1506" s="199"/>
      <c r="L1506" s="199"/>
      <c r="M1506" s="199"/>
      <c r="N1506" s="199"/>
      <c r="O1506" s="199"/>
      <c r="P1506" s="199"/>
      <c r="Q1506" s="199"/>
      <c r="R1506" s="199"/>
      <c r="S1506" s="199"/>
      <c r="T1506" s="199"/>
      <c r="U1506" s="199"/>
      <c r="V1506" s="199"/>
      <c r="W1506" s="199"/>
      <c r="X1506" s="199"/>
      <c r="Y1506" s="199"/>
      <c r="Z1506" s="199"/>
    </row>
    <row r="1507" ht="27" customHeight="1"/>
  </sheetData>
  <sheetProtection formatCells="0" insertHyperlinks="0" autoFilter="0"/>
  <autoFilter ref="A3:K1505">
    <extLst/>
  </autoFilter>
  <mergeCells count="12">
    <mergeCell ref="A1:K1"/>
    <mergeCell ref="G2:H2"/>
    <mergeCell ref="G3:H3"/>
    <mergeCell ref="A3:A4"/>
    <mergeCell ref="B3:B4"/>
    <mergeCell ref="C3:C4"/>
    <mergeCell ref="D3:D4"/>
    <mergeCell ref="E3:E4"/>
    <mergeCell ref="F3:F4"/>
    <mergeCell ref="I3:I4"/>
    <mergeCell ref="J3:J4"/>
    <mergeCell ref="K3:K4"/>
  </mergeCells>
  <conditionalFormatting sqref="B292">
    <cfRule type="duplicateValues" dxfId="1" priority="24"/>
    <cfRule type="expression" dxfId="2" priority="25">
      <formula>AND(SUMPRODUCT(IFERROR(1*(($B$2:$B$7&amp;"x")=(B292&amp;"x")),0))+SUMPRODUCT(IFERROR(1*((#REF!&amp;"x")=(B292&amp;"x")),0))+SUMPRODUCT(IFERROR(1*((#REF!&amp;"x")=(B292&amp;"x")),0))+SUMPRODUCT(IFERROR(1*((#REF!&amp;"x")=(B292&amp;"x")),0))+SUMPRODUCT(IFERROR(1*((#REF!&amp;"x")=(B292&amp;"x")),0))+SUMPRODUCT(IFERROR(1*(($B$367:$B$1048149&amp;"x")=(B292&amp;"x")),0))&gt;1,NOT(ISBLANK(B292)))</formula>
    </cfRule>
  </conditionalFormatting>
  <conditionalFormatting sqref="B293">
    <cfRule type="duplicateValues" dxfId="1" priority="22"/>
    <cfRule type="expression" dxfId="2" priority="23">
      <formula>AND(SUMPRODUCT(IFERROR(1*(($B$2:$B$7&amp;"x")=(B293&amp;"x")),0))+SUMPRODUCT(IFERROR(1*((#REF!&amp;"x")=(B293&amp;"x")),0))+SUMPRODUCT(IFERROR(1*((#REF!&amp;"x")=(B293&amp;"x")),0))+SUMPRODUCT(IFERROR(1*((#REF!&amp;"x")=(B293&amp;"x")),0))+SUMPRODUCT(IFERROR(1*((#REF!&amp;"x")=(B293&amp;"x")),0))+SUMPRODUCT(IFERROR(1*(($B$367:$B$1048149&amp;"x")=(B293&amp;"x")),0))&gt;1,NOT(ISBLANK(B293)))</formula>
    </cfRule>
  </conditionalFormatting>
  <conditionalFormatting sqref="B294">
    <cfRule type="duplicateValues" dxfId="1" priority="20"/>
    <cfRule type="expression" dxfId="2" priority="21">
      <formula>AND(SUMPRODUCT(IFERROR(1*(($B$2:$B$7&amp;"x")=(B294&amp;"x")),0))+SUMPRODUCT(IFERROR(1*((#REF!&amp;"x")=(B294&amp;"x")),0))+SUMPRODUCT(IFERROR(1*((#REF!&amp;"x")=(B294&amp;"x")),0))+SUMPRODUCT(IFERROR(1*((#REF!&amp;"x")=(B294&amp;"x")),0))+SUMPRODUCT(IFERROR(1*((#REF!&amp;"x")=(B294&amp;"x")),0))+SUMPRODUCT(IFERROR(1*(($B$367:$B$1048149&amp;"x")=(B294&amp;"x")),0))&gt;1,NOT(ISBLANK(B294)))</formula>
    </cfRule>
  </conditionalFormatting>
  <conditionalFormatting sqref="B295">
    <cfRule type="duplicateValues" dxfId="1" priority="18"/>
    <cfRule type="expression" dxfId="2" priority="19">
      <formula>AND(SUMPRODUCT(IFERROR(1*(($B$2:$B$7&amp;"x")=(B295&amp;"x")),0))+SUMPRODUCT(IFERROR(1*((#REF!&amp;"x")=(B295&amp;"x")),0))+SUMPRODUCT(IFERROR(1*((#REF!&amp;"x")=(B295&amp;"x")),0))+SUMPRODUCT(IFERROR(1*((#REF!&amp;"x")=(B295&amp;"x")),0))+SUMPRODUCT(IFERROR(1*((#REF!&amp;"x")=(B295&amp;"x")),0))+SUMPRODUCT(IFERROR(1*(($B$367:$B$1048149&amp;"x")=(B295&amp;"x")),0))&gt;1,NOT(ISBLANK(B295)))</formula>
    </cfRule>
  </conditionalFormatting>
  <conditionalFormatting sqref="B296">
    <cfRule type="duplicateValues" dxfId="1" priority="16"/>
    <cfRule type="expression" dxfId="2" priority="17">
      <formula>AND(SUMPRODUCT(IFERROR(1*(($B$2:$B$7&amp;"x")=(B296&amp;"x")),0))+SUMPRODUCT(IFERROR(1*((#REF!&amp;"x")=(B296&amp;"x")),0))+SUMPRODUCT(IFERROR(1*((#REF!&amp;"x")=(B296&amp;"x")),0))+SUMPRODUCT(IFERROR(1*((#REF!&amp;"x")=(B296&amp;"x")),0))+SUMPRODUCT(IFERROR(1*((#REF!&amp;"x")=(B296&amp;"x")),0))+SUMPRODUCT(IFERROR(1*(($B$367:$B$1048149&amp;"x")=(B296&amp;"x")),0))&gt;1,NOT(ISBLANK(B296)))</formula>
    </cfRule>
  </conditionalFormatting>
  <conditionalFormatting sqref="B297">
    <cfRule type="duplicateValues" dxfId="1" priority="14"/>
    <cfRule type="expression" dxfId="2" priority="15">
      <formula>AND(SUMPRODUCT(IFERROR(1*(($B$2:$B$7&amp;"x")=(B297&amp;"x")),0))+SUMPRODUCT(IFERROR(1*((#REF!&amp;"x")=(B297&amp;"x")),0))+SUMPRODUCT(IFERROR(1*((#REF!&amp;"x")=(B297&amp;"x")),0))+SUMPRODUCT(IFERROR(1*((#REF!&amp;"x")=(B297&amp;"x")),0))+SUMPRODUCT(IFERROR(1*((#REF!&amp;"x")=(B297&amp;"x")),0))+SUMPRODUCT(IFERROR(1*(($B$367:$B$1048149&amp;"x")=(B297&amp;"x")),0))&gt;1,NOT(ISBLANK(B297)))</formula>
    </cfRule>
  </conditionalFormatting>
  <conditionalFormatting sqref="B555">
    <cfRule type="duplicateValues" dxfId="1" priority="8"/>
    <cfRule type="expression" dxfId="2" priority="9">
      <formula>AND(SUMPRODUCT(IFERROR(1*(($B$2:$B$7&amp;"x")=(B555&amp;"x")),0))+SUMPRODUCT(IFERROR(1*((#REF!&amp;"x")=(B555&amp;"x")),0))+SUMPRODUCT(IFERROR(1*((#REF!&amp;"x")=(B555&amp;"x")),0))+SUMPRODUCT(IFERROR(1*((#REF!&amp;"x")=(B555&amp;"x")),0))+SUMPRODUCT(IFERROR(1*((#REF!&amp;"x")=(B555&amp;"x")),0))+SUMPRODUCT(IFERROR(1*(($B$367:$B$1048149&amp;"x")=(B555&amp;"x")),0))&gt;1,NOT(ISBLANK(B555)))</formula>
    </cfRule>
  </conditionalFormatting>
  <conditionalFormatting sqref="B556">
    <cfRule type="duplicateValues" dxfId="1" priority="12"/>
    <cfRule type="expression" dxfId="2" priority="13">
      <formula>AND(SUMPRODUCT(IFERROR(1*(($B$2:$B$7&amp;"x")=(B556&amp;"x")),0))+SUMPRODUCT(IFERROR(1*((#REF!&amp;"x")=(B556&amp;"x")),0))+SUMPRODUCT(IFERROR(1*((#REF!&amp;"x")=(B556&amp;"x")),0))+SUMPRODUCT(IFERROR(1*((#REF!&amp;"x")=(B556&amp;"x")),0))+SUMPRODUCT(IFERROR(1*((#REF!&amp;"x")=(B556&amp;"x")),0))+SUMPRODUCT(IFERROR(1*(($B$367:$B$1048149&amp;"x")=(B556&amp;"x")),0))&gt;1,NOT(ISBLANK(B556)))</formula>
    </cfRule>
  </conditionalFormatting>
  <conditionalFormatting sqref="A856:B856">
    <cfRule type="duplicateValues" dxfId="1" priority="26"/>
    <cfRule type="expression" dxfId="2" priority="27">
      <formula>AND(SUMPRODUCT(IFERROR(1*(($B$2:$B$7&amp;"x")=(A856&amp;"x")),0))+SUMPRODUCT(IFERROR(1*((#REF!&amp;"x")=(A856&amp;"x")),0))+SUMPRODUCT(IFERROR(1*((#REF!&amp;"x")=(A856&amp;"x")),0))+SUMPRODUCT(IFERROR(1*((#REF!&amp;"x")=(A856&amp;"x")),0))+SUMPRODUCT(IFERROR(1*((#REF!&amp;"x")=(A856&amp;"x")),0))+SUMPRODUCT(IFERROR(1*(($B$367:$B$1048149&amp;"x")=(A856&amp;"x")),0))&gt;1,NOT(ISBLANK(A856)))</formula>
    </cfRule>
  </conditionalFormatting>
  <conditionalFormatting sqref="A1419">
    <cfRule type="duplicateValues" dxfId="1" priority="2"/>
    <cfRule type="expression" dxfId="2" priority="3">
      <formula>AND(SUMPRODUCT(IFERROR(1*(($B$2:$B$7&amp;"x")=(A1419&amp;"x")),0))+SUMPRODUCT(IFERROR(1*((#REF!&amp;"x")=(A1419&amp;"x")),0))+SUMPRODUCT(IFERROR(1*((#REF!&amp;"x")=(A1419&amp;"x")),0))+SUMPRODUCT(IFERROR(1*((#REF!&amp;"x")=(A1419&amp;"x")),0))+SUMPRODUCT(IFERROR(1*((#REF!&amp;"x")=(A1419&amp;"x")),0))+SUMPRODUCT(IFERROR(1*(($B$367:$B$1048149&amp;"x")=(A1419&amp;"x")),0))&gt;1,NOT(ISBLANK(A1419)))</formula>
    </cfRule>
  </conditionalFormatting>
  <conditionalFormatting sqref="B1419">
    <cfRule type="duplicateValues" dxfId="1" priority="4"/>
    <cfRule type="expression" dxfId="2" priority="5">
      <formula>AND(SUMPRODUCT(IFERROR(1*(($B$2:$B$7&amp;"x")=(B1419&amp;"x")),0))+SUMPRODUCT(IFERROR(1*((#REF!&amp;"x")=(B1419&amp;"x")),0))+SUMPRODUCT(IFERROR(1*((#REF!&amp;"x")=(B1419&amp;"x")),0))+SUMPRODUCT(IFERROR(1*((#REF!&amp;"x")=(B1419&amp;"x")),0))+SUMPRODUCT(IFERROR(1*((#REF!&amp;"x")=(B1419&amp;"x")),0))+SUMPRODUCT(IFERROR(1*(($B$367:$B$1048149&amp;"x")=(B1419&amp;"x")),0))&gt;1,NOT(ISBLANK(B1419)))</formula>
    </cfRule>
  </conditionalFormatting>
  <conditionalFormatting sqref="A555:A556">
    <cfRule type="duplicateValues" dxfId="1" priority="10"/>
    <cfRule type="expression" dxfId="2" priority="11">
      <formula>AND(SUMPRODUCT(IFERROR(1*(($B$2:$B$7&amp;"x")=(A555&amp;"x")),0))+SUMPRODUCT(IFERROR(1*((#REF!&amp;"x")=(A555&amp;"x")),0))+SUMPRODUCT(IFERROR(1*((#REF!&amp;"x")=(A555&amp;"x")),0))+SUMPRODUCT(IFERROR(1*((#REF!&amp;"x")=(A555&amp;"x")),0))+SUMPRODUCT(IFERROR(1*((#REF!&amp;"x")=(A555&amp;"x")),0))+SUMPRODUCT(IFERROR(1*(($B$367:$B$1048149&amp;"x")=(A555&amp;"x")),0))&gt;1,NOT(ISBLANK(A555)))</formula>
    </cfRule>
  </conditionalFormatting>
  <conditionalFormatting sqref="B$1:B$1048576">
    <cfRule type="duplicateValues" dxfId="1" priority="1"/>
  </conditionalFormatting>
  <conditionalFormatting sqref="B2:B4 B1507:B1513">
    <cfRule type="expression" dxfId="2" priority="37">
      <formula>AND(SUMPRODUCT(IFERROR(1*(($B$2:$B$7&amp;"x")=(B2&amp;"x")),0))+SUMPRODUCT(IFERROR(1*((#REF!&amp;"x")=(B2&amp;"x")),0))+SUMPRODUCT(IFERROR(1*((#REF!&amp;"x")=(B2&amp;"x")),0))+SUMPRODUCT(IFERROR(1*((#REF!&amp;"x")=(B2&amp;"x")),0))+SUMPRODUCT(IFERROR(1*((#REF!&amp;"x")=(B2&amp;"x")),0))+SUMPRODUCT(IFERROR(1*(($B$367:$B$1048149&amp;"x")=(B2&amp;"x")),0))&gt;1,NOT(ISBLANK(B2)))</formula>
    </cfRule>
  </conditionalFormatting>
  <conditionalFormatting sqref="B2:B4 B1507:B1595">
    <cfRule type="duplicateValues" dxfId="1" priority="36"/>
  </conditionalFormatting>
  <conditionalFormatting sqref="B5:B291 B298:B554 A557:B855 A178:A179 A508:A554 A969:B1418 A1420:B1452 A1454:B1454 B1456:B1505">
    <cfRule type="duplicateValues" dxfId="1" priority="28"/>
    <cfRule type="expression" dxfId="2" priority="29">
      <formula>AND(SUMPRODUCT(IFERROR(1*(($B$2:$B$7&amp;"x")=(A5&amp;"x")),0))+SUMPRODUCT(IFERROR(1*((#REF!&amp;"x")=(A5&amp;"x")),0))+SUMPRODUCT(IFERROR(1*((#REF!&amp;"x")=(A5&amp;"x")),0))+SUMPRODUCT(IFERROR(1*((#REF!&amp;"x")=(A5&amp;"x")),0))+SUMPRODUCT(IFERROR(1*((#REF!&amp;"x")=(A5&amp;"x")),0))+SUMPRODUCT(IFERROR(1*(($B$367:$B$1048149&amp;"x")=(A5&amp;"x")),0))&gt;1,NOT(ISBLANK(A5)))</formula>
    </cfRule>
  </conditionalFormatting>
  <pageMargins left="0.75" right="0.75" top="1" bottom="1" header="0.5" footer="0.5"/>
  <pageSetup paperSize="9" scale="4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G251"/>
  <sheetViews>
    <sheetView zoomScale="115" zoomScaleNormal="115" topLeftCell="A125" workbookViewId="0">
      <selection activeCell="N113" sqref="N113"/>
    </sheetView>
  </sheetViews>
  <sheetFormatPr defaultColWidth="9" defaultRowHeight="14" outlineLevelCol="6"/>
  <cols>
    <col min="1" max="1" width="7.88181818181818" customWidth="1"/>
    <col min="2" max="2" width="15.1272727272727" customWidth="1"/>
    <col min="3" max="3" width="18" customWidth="1"/>
    <col min="4" max="4" width="9" style="100" customWidth="1"/>
    <col min="5" max="5" width="19.1181818181818" style="101" customWidth="1"/>
    <col min="6" max="6" width="14.5" customWidth="1"/>
    <col min="7" max="7" width="12.6272727272727"/>
    <col min="8" max="8" width="9.66363636363636"/>
  </cols>
  <sheetData>
    <row r="1" ht="31.9" customHeight="1" spans="1:6">
      <c r="A1" s="102" t="s">
        <v>5417</v>
      </c>
      <c r="B1" s="103"/>
      <c r="C1" s="103"/>
      <c r="D1" s="103"/>
      <c r="E1" s="104"/>
      <c r="F1" s="103"/>
    </row>
    <row r="2" ht="31.9" customHeight="1" spans="1:6">
      <c r="A2" s="105" t="s">
        <v>5418</v>
      </c>
      <c r="B2" s="106"/>
      <c r="C2" s="106"/>
      <c r="D2" s="106"/>
      <c r="E2" s="107"/>
      <c r="F2" s="108"/>
    </row>
    <row r="3" ht="31.9" customHeight="1" spans="1:6">
      <c r="A3" s="67" t="s">
        <v>1</v>
      </c>
      <c r="B3" s="109" t="s">
        <v>2</v>
      </c>
      <c r="C3" s="109" t="s">
        <v>5419</v>
      </c>
      <c r="D3" s="109" t="s">
        <v>5420</v>
      </c>
      <c r="E3" s="58" t="s">
        <v>5421</v>
      </c>
      <c r="F3" s="65" t="s">
        <v>5</v>
      </c>
    </row>
    <row r="4" ht="53.45" customHeight="1" spans="1:6">
      <c r="A4" s="110" t="s">
        <v>84</v>
      </c>
      <c r="B4" s="111" t="s">
        <v>46</v>
      </c>
      <c r="C4" s="111" t="s">
        <v>5422</v>
      </c>
      <c r="D4" s="112" t="s">
        <v>5423</v>
      </c>
      <c r="E4" s="113"/>
      <c r="F4" s="70" t="s">
        <v>5424</v>
      </c>
    </row>
    <row r="5" ht="31.9" customHeight="1" spans="1:6">
      <c r="A5" s="110" t="s">
        <v>5425</v>
      </c>
      <c r="B5" s="111" t="s">
        <v>48</v>
      </c>
      <c r="C5" s="111" t="s">
        <v>5422</v>
      </c>
      <c r="D5" s="112" t="s">
        <v>5423</v>
      </c>
      <c r="E5" s="113"/>
      <c r="F5" s="70" t="s">
        <v>5424</v>
      </c>
    </row>
    <row r="6" ht="31.9" customHeight="1" spans="1:6">
      <c r="A6" s="110" t="s">
        <v>5426</v>
      </c>
      <c r="B6" s="111" t="s">
        <v>49</v>
      </c>
      <c r="C6" s="111" t="s">
        <v>5422</v>
      </c>
      <c r="D6" s="112" t="s">
        <v>5423</v>
      </c>
      <c r="E6" s="113"/>
      <c r="F6" s="70" t="s">
        <v>5424</v>
      </c>
    </row>
    <row r="7" ht="31.9" customHeight="1" spans="1:6">
      <c r="A7" s="110" t="s">
        <v>5427</v>
      </c>
      <c r="B7" s="111" t="s">
        <v>50</v>
      </c>
      <c r="C7" s="111" t="s">
        <v>5422</v>
      </c>
      <c r="D7" s="112" t="s">
        <v>5423</v>
      </c>
      <c r="E7" s="114">
        <v>560611</v>
      </c>
      <c r="F7" s="115" t="s">
        <v>5428</v>
      </c>
    </row>
    <row r="8" ht="31.9" customHeight="1" spans="1:6">
      <c r="A8" s="116" t="s">
        <v>5429</v>
      </c>
      <c r="B8" s="117"/>
      <c r="C8" s="117"/>
      <c r="D8" s="117"/>
      <c r="E8" s="118"/>
      <c r="F8" s="119"/>
    </row>
    <row r="9" s="31" customFormat="1" ht="31.9" customHeight="1" spans="1:6">
      <c r="A9" s="102" t="s">
        <v>5417</v>
      </c>
      <c r="B9" s="103"/>
      <c r="C9" s="103"/>
      <c r="D9" s="103"/>
      <c r="E9" s="120"/>
      <c r="F9" s="103"/>
    </row>
    <row r="10" s="31" customFormat="1" ht="31.9" customHeight="1" spans="1:6">
      <c r="A10" s="105" t="s">
        <v>5430</v>
      </c>
      <c r="B10" s="106"/>
      <c r="C10" s="106"/>
      <c r="D10" s="106"/>
      <c r="E10" s="107"/>
      <c r="F10" s="108"/>
    </row>
    <row r="11" s="31" customFormat="1" ht="31.9" customHeight="1" spans="1:6">
      <c r="A11" s="67" t="s">
        <v>1</v>
      </c>
      <c r="B11" s="109" t="s">
        <v>2</v>
      </c>
      <c r="C11" s="109" t="s">
        <v>5419</v>
      </c>
      <c r="D11" s="109" t="s">
        <v>5420</v>
      </c>
      <c r="E11" s="58" t="s">
        <v>5421</v>
      </c>
      <c r="F11" s="65" t="s">
        <v>5</v>
      </c>
    </row>
    <row r="12" s="31" customFormat="1" ht="53.45" customHeight="1" spans="1:7">
      <c r="A12" s="121" t="s">
        <v>84</v>
      </c>
      <c r="B12" s="111" t="s">
        <v>46</v>
      </c>
      <c r="C12" s="70" t="s">
        <v>5422</v>
      </c>
      <c r="D12" s="112" t="s">
        <v>5423</v>
      </c>
      <c r="E12" s="113"/>
      <c r="F12" s="70" t="s">
        <v>5424</v>
      </c>
      <c r="G12"/>
    </row>
    <row r="13" s="31" customFormat="1" ht="31.9" customHeight="1" spans="1:7">
      <c r="A13" s="121" t="s">
        <v>5425</v>
      </c>
      <c r="B13" s="111" t="s">
        <v>48</v>
      </c>
      <c r="C13" s="70" t="s">
        <v>5422</v>
      </c>
      <c r="D13" s="112" t="s">
        <v>5423</v>
      </c>
      <c r="E13" s="113"/>
      <c r="F13" s="70" t="s">
        <v>5424</v>
      </c>
      <c r="G13"/>
    </row>
    <row r="14" s="31" customFormat="1" ht="31.9" customHeight="1" spans="1:7">
      <c r="A14" s="121" t="s">
        <v>5426</v>
      </c>
      <c r="B14" s="111" t="s">
        <v>49</v>
      </c>
      <c r="C14" s="70" t="s">
        <v>5422</v>
      </c>
      <c r="D14" s="112" t="s">
        <v>5423</v>
      </c>
      <c r="E14" s="113"/>
      <c r="F14" s="70" t="s">
        <v>5424</v>
      </c>
      <c r="G14"/>
    </row>
    <row r="15" s="31" customFormat="1" ht="31.9" customHeight="1" spans="1:7">
      <c r="A15" s="121" t="s">
        <v>5427</v>
      </c>
      <c r="B15" s="111" t="s">
        <v>50</v>
      </c>
      <c r="C15" s="70" t="s">
        <v>5422</v>
      </c>
      <c r="D15" s="112" t="s">
        <v>5423</v>
      </c>
      <c r="E15" s="122">
        <v>128821</v>
      </c>
      <c r="F15" s="115" t="s">
        <v>5428</v>
      </c>
      <c r="G15"/>
    </row>
    <row r="16" s="31" customFormat="1" ht="31.9" customHeight="1" spans="1:7">
      <c r="A16" s="116" t="s">
        <v>5429</v>
      </c>
      <c r="B16" s="117"/>
      <c r="C16" s="117"/>
      <c r="D16" s="117"/>
      <c r="E16" s="118"/>
      <c r="F16" s="119"/>
      <c r="G16"/>
    </row>
    <row r="17" ht="31.9" customHeight="1" spans="1:6">
      <c r="A17" s="102" t="s">
        <v>5417</v>
      </c>
      <c r="B17" s="103"/>
      <c r="C17" s="103"/>
      <c r="D17" s="103"/>
      <c r="E17" s="120"/>
      <c r="F17" s="103"/>
    </row>
    <row r="18" ht="31.9" customHeight="1" spans="1:6">
      <c r="A18" s="105" t="s">
        <v>5431</v>
      </c>
      <c r="B18" s="106"/>
      <c r="C18" s="106"/>
      <c r="D18" s="106"/>
      <c r="E18" s="107"/>
      <c r="F18" s="108"/>
    </row>
    <row r="19" ht="31.9" customHeight="1" spans="1:6">
      <c r="A19" s="67" t="s">
        <v>1</v>
      </c>
      <c r="B19" s="109" t="s">
        <v>2</v>
      </c>
      <c r="C19" s="109" t="s">
        <v>5419</v>
      </c>
      <c r="D19" s="109" t="s">
        <v>5420</v>
      </c>
      <c r="E19" s="58" t="s">
        <v>5421</v>
      </c>
      <c r="F19" s="65" t="s">
        <v>5</v>
      </c>
    </row>
    <row r="20" ht="59.25" customHeight="1" spans="1:6">
      <c r="A20" s="121" t="s">
        <v>84</v>
      </c>
      <c r="B20" s="111" t="s">
        <v>46</v>
      </c>
      <c r="C20" s="70" t="s">
        <v>5422</v>
      </c>
      <c r="D20" s="112" t="s">
        <v>5423</v>
      </c>
      <c r="E20" s="113"/>
      <c r="F20" s="70" t="s">
        <v>5424</v>
      </c>
    </row>
    <row r="21" ht="31.9" customHeight="1" spans="1:6">
      <c r="A21" s="121" t="s">
        <v>5425</v>
      </c>
      <c r="B21" s="111" t="s">
        <v>48</v>
      </c>
      <c r="C21" s="70" t="s">
        <v>5422</v>
      </c>
      <c r="D21" s="112" t="s">
        <v>5423</v>
      </c>
      <c r="E21" s="113"/>
      <c r="F21" s="70" t="s">
        <v>5424</v>
      </c>
    </row>
    <row r="22" ht="31.9" customHeight="1" spans="1:6">
      <c r="A22" s="121" t="s">
        <v>5426</v>
      </c>
      <c r="B22" s="111" t="s">
        <v>49</v>
      </c>
      <c r="C22" s="70" t="s">
        <v>5422</v>
      </c>
      <c r="D22" s="112" t="s">
        <v>5423</v>
      </c>
      <c r="E22" s="113"/>
      <c r="F22" s="70" t="s">
        <v>5424</v>
      </c>
    </row>
    <row r="23" ht="31.9" customHeight="1" spans="1:6">
      <c r="A23" s="121" t="s">
        <v>5427</v>
      </c>
      <c r="B23" s="111" t="s">
        <v>50</v>
      </c>
      <c r="C23" s="70" t="s">
        <v>5422</v>
      </c>
      <c r="D23" s="112" t="s">
        <v>5423</v>
      </c>
      <c r="E23" s="122">
        <v>13859</v>
      </c>
      <c r="F23" s="115" t="s">
        <v>5428</v>
      </c>
    </row>
    <row r="24" ht="31.9" customHeight="1" spans="1:6">
      <c r="A24" s="116" t="s">
        <v>5429</v>
      </c>
      <c r="B24" s="117"/>
      <c r="C24" s="117"/>
      <c r="D24" s="117"/>
      <c r="E24" s="118"/>
      <c r="F24" s="119"/>
    </row>
    <row r="25" ht="31.9" customHeight="1" spans="1:6">
      <c r="A25" s="102" t="s">
        <v>5417</v>
      </c>
      <c r="B25" s="103"/>
      <c r="C25" s="103"/>
      <c r="D25" s="103"/>
      <c r="E25" s="120"/>
      <c r="F25" s="103"/>
    </row>
    <row r="26" ht="31.9" customHeight="1" spans="1:6">
      <c r="A26" s="105" t="s">
        <v>5432</v>
      </c>
      <c r="B26" s="106"/>
      <c r="C26" s="106"/>
      <c r="D26" s="106"/>
      <c r="E26" s="107"/>
      <c r="F26" s="108"/>
    </row>
    <row r="27" ht="31.9" customHeight="1" spans="1:6">
      <c r="A27" s="67" t="s">
        <v>1</v>
      </c>
      <c r="B27" s="109" t="s">
        <v>2</v>
      </c>
      <c r="C27" s="109" t="s">
        <v>5419</v>
      </c>
      <c r="D27" s="109" t="s">
        <v>5420</v>
      </c>
      <c r="E27" s="58" t="s">
        <v>5421</v>
      </c>
      <c r="F27" s="65" t="s">
        <v>5</v>
      </c>
    </row>
    <row r="28" ht="31.9" customHeight="1" spans="1:6">
      <c r="A28" s="121" t="s">
        <v>84</v>
      </c>
      <c r="B28" s="111" t="s">
        <v>46</v>
      </c>
      <c r="C28" s="70" t="s">
        <v>5422</v>
      </c>
      <c r="D28" s="112" t="s">
        <v>5423</v>
      </c>
      <c r="E28" s="113"/>
      <c r="F28" s="70" t="s">
        <v>5424</v>
      </c>
    </row>
    <row r="29" ht="31.9" customHeight="1" spans="1:6">
      <c r="A29" s="121" t="s">
        <v>5425</v>
      </c>
      <c r="B29" s="111" t="s">
        <v>48</v>
      </c>
      <c r="C29" s="70" t="s">
        <v>5422</v>
      </c>
      <c r="D29" s="112" t="s">
        <v>5423</v>
      </c>
      <c r="E29" s="113"/>
      <c r="F29" s="70" t="s">
        <v>5424</v>
      </c>
    </row>
    <row r="30" ht="31.9" customHeight="1" spans="1:6">
      <c r="A30" s="121" t="s">
        <v>5426</v>
      </c>
      <c r="B30" s="111" t="s">
        <v>49</v>
      </c>
      <c r="C30" s="70" t="s">
        <v>5422</v>
      </c>
      <c r="D30" s="112" t="s">
        <v>5423</v>
      </c>
      <c r="E30" s="113"/>
      <c r="F30" s="70" t="s">
        <v>5424</v>
      </c>
    </row>
    <row r="31" ht="31.9" customHeight="1" spans="1:6">
      <c r="A31" s="121" t="s">
        <v>5427</v>
      </c>
      <c r="B31" s="111" t="s">
        <v>50</v>
      </c>
      <c r="C31" s="70" t="s">
        <v>5422</v>
      </c>
      <c r="D31" s="112" t="s">
        <v>5423</v>
      </c>
      <c r="E31" s="122">
        <v>6596</v>
      </c>
      <c r="F31" s="115" t="s">
        <v>5428</v>
      </c>
    </row>
    <row r="32" ht="31.9" customHeight="1" spans="1:6">
      <c r="A32" s="116" t="s">
        <v>5429</v>
      </c>
      <c r="B32" s="117"/>
      <c r="C32" s="117"/>
      <c r="D32" s="117"/>
      <c r="E32" s="118"/>
      <c r="F32" s="119"/>
    </row>
    <row r="33" ht="31.9" customHeight="1" spans="1:6">
      <c r="A33" s="102" t="s">
        <v>5417</v>
      </c>
      <c r="B33" s="123"/>
      <c r="C33" s="123"/>
      <c r="D33" s="123"/>
      <c r="E33" s="124"/>
      <c r="F33" s="123"/>
    </row>
    <row r="34" ht="31.9" customHeight="1" spans="1:6">
      <c r="A34" s="105" t="s">
        <v>5433</v>
      </c>
      <c r="B34" s="125"/>
      <c r="C34" s="125"/>
      <c r="D34" s="125"/>
      <c r="E34" s="107"/>
      <c r="F34" s="126"/>
    </row>
    <row r="35" ht="31.9" customHeight="1" spans="1:6">
      <c r="A35" s="67" t="s">
        <v>1</v>
      </c>
      <c r="B35" s="109" t="s">
        <v>2</v>
      </c>
      <c r="C35" s="109" t="s">
        <v>5419</v>
      </c>
      <c r="D35" s="109" t="s">
        <v>5420</v>
      </c>
      <c r="E35" s="58" t="s">
        <v>5421</v>
      </c>
      <c r="F35" s="65" t="s">
        <v>5</v>
      </c>
    </row>
    <row r="36" ht="36" customHeight="1" spans="1:6">
      <c r="A36" s="71" t="s">
        <v>84</v>
      </c>
      <c r="B36" s="111" t="s">
        <v>46</v>
      </c>
      <c r="C36" s="127" t="s">
        <v>5422</v>
      </c>
      <c r="D36" s="112" t="s">
        <v>5423</v>
      </c>
      <c r="E36" s="113"/>
      <c r="F36" s="70" t="s">
        <v>5424</v>
      </c>
    </row>
    <row r="37" s="99" customFormat="1" ht="36" customHeight="1" spans="1:6">
      <c r="A37" s="71" t="s">
        <v>5425</v>
      </c>
      <c r="B37" s="111" t="s">
        <v>48</v>
      </c>
      <c r="C37" s="127" t="s">
        <v>5422</v>
      </c>
      <c r="D37" s="112" t="s">
        <v>5423</v>
      </c>
      <c r="E37" s="113"/>
      <c r="F37" s="70" t="s">
        <v>5424</v>
      </c>
    </row>
    <row r="38" s="99" customFormat="1" ht="36" customHeight="1" spans="1:6">
      <c r="A38" s="71" t="s">
        <v>5426</v>
      </c>
      <c r="B38" s="111" t="s">
        <v>49</v>
      </c>
      <c r="C38" s="127" t="s">
        <v>5422</v>
      </c>
      <c r="D38" s="112" t="s">
        <v>5423</v>
      </c>
      <c r="E38" s="113"/>
      <c r="F38" s="70" t="s">
        <v>5424</v>
      </c>
    </row>
    <row r="39" s="99" customFormat="1" ht="36" customHeight="1" spans="1:7">
      <c r="A39" s="71" t="s">
        <v>5427</v>
      </c>
      <c r="B39" s="111" t="s">
        <v>50</v>
      </c>
      <c r="C39" s="127" t="s">
        <v>5422</v>
      </c>
      <c r="D39" s="112" t="s">
        <v>5423</v>
      </c>
      <c r="E39" s="128">
        <v>243796</v>
      </c>
      <c r="F39" s="115" t="s">
        <v>5428</v>
      </c>
      <c r="G39"/>
    </row>
    <row r="40" ht="31.9" customHeight="1" spans="1:6">
      <c r="A40" s="116" t="s">
        <v>5429</v>
      </c>
      <c r="B40" s="129"/>
      <c r="C40" s="129"/>
      <c r="D40" s="129"/>
      <c r="E40" s="118"/>
      <c r="F40" s="119"/>
    </row>
    <row r="41" ht="31.9" customHeight="1" spans="1:6">
      <c r="A41" s="102" t="s">
        <v>5417</v>
      </c>
      <c r="B41" s="123"/>
      <c r="C41" s="123"/>
      <c r="D41" s="123"/>
      <c r="E41" s="124"/>
      <c r="F41" s="123"/>
    </row>
    <row r="42" ht="31.9" customHeight="1" spans="1:6">
      <c r="A42" s="105" t="s">
        <v>5434</v>
      </c>
      <c r="B42" s="125"/>
      <c r="C42" s="125"/>
      <c r="D42" s="125"/>
      <c r="E42" s="107"/>
      <c r="F42" s="126"/>
    </row>
    <row r="43" ht="31.9" customHeight="1" spans="1:6">
      <c r="A43" s="67" t="s">
        <v>1</v>
      </c>
      <c r="B43" s="109" t="s">
        <v>2</v>
      </c>
      <c r="C43" s="109" t="s">
        <v>5419</v>
      </c>
      <c r="D43" s="109" t="s">
        <v>5420</v>
      </c>
      <c r="E43" s="58" t="s">
        <v>5421</v>
      </c>
      <c r="F43" s="65" t="s">
        <v>5</v>
      </c>
    </row>
    <row r="44" ht="59.25" customHeight="1" spans="1:6">
      <c r="A44" s="71" t="s">
        <v>84</v>
      </c>
      <c r="B44" s="111" t="s">
        <v>46</v>
      </c>
      <c r="C44" s="60" t="s">
        <v>5435</v>
      </c>
      <c r="D44" s="112" t="s">
        <v>5423</v>
      </c>
      <c r="E44" s="130"/>
      <c r="F44" s="70" t="s">
        <v>5424</v>
      </c>
    </row>
    <row r="45" ht="59.25" customHeight="1" spans="1:6">
      <c r="A45" s="71" t="s">
        <v>84</v>
      </c>
      <c r="B45" s="111" t="s">
        <v>48</v>
      </c>
      <c r="C45" s="60" t="s">
        <v>5435</v>
      </c>
      <c r="D45" s="112" t="s">
        <v>5423</v>
      </c>
      <c r="E45" s="130"/>
      <c r="F45" s="70" t="s">
        <v>5424</v>
      </c>
    </row>
    <row r="46" ht="59.25" customHeight="1" spans="1:6">
      <c r="A46" s="71" t="s">
        <v>84</v>
      </c>
      <c r="B46" s="111" t="s">
        <v>49</v>
      </c>
      <c r="C46" s="60" t="s">
        <v>5435</v>
      </c>
      <c r="D46" s="112" t="s">
        <v>5423</v>
      </c>
      <c r="E46" s="130"/>
      <c r="F46" s="70" t="s">
        <v>5424</v>
      </c>
    </row>
    <row r="47" ht="59.25" customHeight="1" spans="1:6">
      <c r="A47" s="71" t="s">
        <v>84</v>
      </c>
      <c r="B47" s="111" t="s">
        <v>50</v>
      </c>
      <c r="C47" s="60" t="s">
        <v>5435</v>
      </c>
      <c r="D47" s="112" t="s">
        <v>5423</v>
      </c>
      <c r="E47" s="128">
        <v>200008</v>
      </c>
      <c r="F47" s="115" t="s">
        <v>5428</v>
      </c>
    </row>
    <row r="48" ht="31.9" customHeight="1" spans="1:6">
      <c r="A48" s="116" t="s">
        <v>5429</v>
      </c>
      <c r="B48" s="129"/>
      <c r="C48" s="129"/>
      <c r="D48" s="129"/>
      <c r="E48" s="118"/>
      <c r="F48" s="119"/>
    </row>
    <row r="49" ht="31.9" customHeight="1" spans="1:6">
      <c r="A49" s="102" t="s">
        <v>5417</v>
      </c>
      <c r="B49" s="123"/>
      <c r="C49" s="123"/>
      <c r="D49" s="123"/>
      <c r="E49" s="124"/>
      <c r="F49" s="123"/>
    </row>
    <row r="50" ht="31.9" customHeight="1" spans="1:6">
      <c r="A50" s="105" t="s">
        <v>5436</v>
      </c>
      <c r="B50" s="125"/>
      <c r="C50" s="125"/>
      <c r="D50" s="125"/>
      <c r="E50" s="107"/>
      <c r="F50" s="126"/>
    </row>
    <row r="51" ht="31.9" customHeight="1" spans="1:6">
      <c r="A51" s="67" t="s">
        <v>1</v>
      </c>
      <c r="B51" s="109" t="s">
        <v>2</v>
      </c>
      <c r="C51" s="109" t="s">
        <v>5419</v>
      </c>
      <c r="D51" s="109" t="s">
        <v>5420</v>
      </c>
      <c r="E51" s="58" t="s">
        <v>5421</v>
      </c>
      <c r="F51" s="65" t="s">
        <v>5</v>
      </c>
    </row>
    <row r="52" ht="36" customHeight="1" spans="1:6">
      <c r="A52" s="71" t="s">
        <v>84</v>
      </c>
      <c r="B52" s="111" t="s">
        <v>46</v>
      </c>
      <c r="C52" s="127" t="s">
        <v>5422</v>
      </c>
      <c r="D52" s="112" t="s">
        <v>5423</v>
      </c>
      <c r="E52" s="113"/>
      <c r="F52" s="70" t="s">
        <v>5424</v>
      </c>
    </row>
    <row r="53" s="99" customFormat="1" ht="36" customHeight="1" spans="1:6">
      <c r="A53" s="71" t="s">
        <v>5425</v>
      </c>
      <c r="B53" s="111" t="s">
        <v>48</v>
      </c>
      <c r="C53" s="127" t="s">
        <v>5422</v>
      </c>
      <c r="D53" s="112" t="s">
        <v>5423</v>
      </c>
      <c r="E53" s="113"/>
      <c r="F53" s="70" t="s">
        <v>5424</v>
      </c>
    </row>
    <row r="54" s="99" customFormat="1" ht="36" customHeight="1" spans="1:6">
      <c r="A54" s="71" t="s">
        <v>5426</v>
      </c>
      <c r="B54" s="111" t="s">
        <v>49</v>
      </c>
      <c r="C54" s="127" t="s">
        <v>5422</v>
      </c>
      <c r="D54" s="112" t="s">
        <v>5423</v>
      </c>
      <c r="E54" s="113"/>
      <c r="F54" s="70" t="s">
        <v>5424</v>
      </c>
    </row>
    <row r="55" s="99" customFormat="1" ht="36" customHeight="1" spans="1:7">
      <c r="A55" s="71" t="s">
        <v>5427</v>
      </c>
      <c r="B55" s="111" t="s">
        <v>50</v>
      </c>
      <c r="C55" s="127" t="s">
        <v>5422</v>
      </c>
      <c r="D55" s="112" t="s">
        <v>5423</v>
      </c>
      <c r="E55" s="128">
        <v>107310</v>
      </c>
      <c r="F55" s="115" t="s">
        <v>5428</v>
      </c>
      <c r="G55"/>
    </row>
    <row r="56" ht="31.9" customHeight="1" spans="1:6">
      <c r="A56" s="116" t="s">
        <v>5429</v>
      </c>
      <c r="B56" s="129"/>
      <c r="C56" s="129"/>
      <c r="D56" s="129"/>
      <c r="E56" s="118"/>
      <c r="F56" s="119"/>
    </row>
    <row r="57" ht="31.9" customHeight="1" spans="1:6">
      <c r="A57" s="102" t="s">
        <v>5417</v>
      </c>
      <c r="B57" s="123"/>
      <c r="C57" s="123"/>
      <c r="D57" s="123"/>
      <c r="E57" s="124"/>
      <c r="F57" s="123"/>
    </row>
    <row r="58" ht="31.9" customHeight="1" spans="1:6">
      <c r="A58" s="105" t="s">
        <v>5437</v>
      </c>
      <c r="B58" s="125"/>
      <c r="C58" s="125"/>
      <c r="D58" s="125"/>
      <c r="E58" s="107"/>
      <c r="F58" s="126"/>
    </row>
    <row r="59" ht="31.9" customHeight="1" spans="1:6">
      <c r="A59" s="67" t="s">
        <v>1</v>
      </c>
      <c r="B59" s="109" t="s">
        <v>2</v>
      </c>
      <c r="C59" s="109" t="s">
        <v>5419</v>
      </c>
      <c r="D59" s="109" t="s">
        <v>5420</v>
      </c>
      <c r="E59" s="58" t="s">
        <v>5421</v>
      </c>
      <c r="F59" s="65" t="s">
        <v>5</v>
      </c>
    </row>
    <row r="60" ht="36" customHeight="1" spans="1:6">
      <c r="A60" s="71" t="s">
        <v>84</v>
      </c>
      <c r="B60" s="111" t="s">
        <v>46</v>
      </c>
      <c r="C60" s="127" t="s">
        <v>5422</v>
      </c>
      <c r="D60" s="112" t="s">
        <v>5423</v>
      </c>
      <c r="E60" s="113"/>
      <c r="F60" s="70" t="s">
        <v>5424</v>
      </c>
    </row>
    <row r="61" s="99" customFormat="1" ht="36" customHeight="1" spans="1:6">
      <c r="A61" s="71" t="s">
        <v>5425</v>
      </c>
      <c r="B61" s="111" t="s">
        <v>48</v>
      </c>
      <c r="C61" s="127" t="s">
        <v>5422</v>
      </c>
      <c r="D61" s="112" t="s">
        <v>5423</v>
      </c>
      <c r="E61" s="113"/>
      <c r="F61" s="70" t="s">
        <v>5424</v>
      </c>
    </row>
    <row r="62" s="99" customFormat="1" ht="36" customHeight="1" spans="1:6">
      <c r="A62" s="71" t="s">
        <v>5426</v>
      </c>
      <c r="B62" s="111" t="s">
        <v>49</v>
      </c>
      <c r="C62" s="127" t="s">
        <v>5422</v>
      </c>
      <c r="D62" s="112" t="s">
        <v>5423</v>
      </c>
      <c r="E62" s="113"/>
      <c r="F62" s="70" t="s">
        <v>5424</v>
      </c>
    </row>
    <row r="63" s="99" customFormat="1" ht="36" customHeight="1" spans="1:7">
      <c r="A63" s="71" t="s">
        <v>5427</v>
      </c>
      <c r="B63" s="111" t="s">
        <v>50</v>
      </c>
      <c r="C63" s="127" t="s">
        <v>5422</v>
      </c>
      <c r="D63" s="112" t="s">
        <v>5423</v>
      </c>
      <c r="E63" s="128">
        <v>34560</v>
      </c>
      <c r="F63" s="115" t="s">
        <v>5428</v>
      </c>
      <c r="G63"/>
    </row>
    <row r="64" ht="31.9" customHeight="1" spans="1:6">
      <c r="A64" s="116" t="s">
        <v>5429</v>
      </c>
      <c r="B64" s="129"/>
      <c r="C64" s="129"/>
      <c r="D64" s="129"/>
      <c r="E64" s="118"/>
      <c r="F64" s="119"/>
    </row>
    <row r="65" ht="31.9" customHeight="1" spans="1:6">
      <c r="A65" s="102" t="s">
        <v>5417</v>
      </c>
      <c r="B65" s="123"/>
      <c r="C65" s="123"/>
      <c r="D65" s="123"/>
      <c r="E65" s="124"/>
      <c r="F65" s="123"/>
    </row>
    <row r="66" ht="31.9" customHeight="1" spans="1:6">
      <c r="A66" s="105" t="s">
        <v>5438</v>
      </c>
      <c r="B66" s="125"/>
      <c r="C66" s="125"/>
      <c r="D66" s="125"/>
      <c r="E66" s="107"/>
      <c r="F66" s="126"/>
    </row>
    <row r="67" ht="31.9" customHeight="1" spans="1:6">
      <c r="A67" s="67" t="s">
        <v>1</v>
      </c>
      <c r="B67" s="109" t="s">
        <v>2</v>
      </c>
      <c r="C67" s="109" t="s">
        <v>5419</v>
      </c>
      <c r="D67" s="109" t="s">
        <v>5420</v>
      </c>
      <c r="E67" s="58" t="s">
        <v>5421</v>
      </c>
      <c r="F67" s="65" t="s">
        <v>5</v>
      </c>
    </row>
    <row r="68" ht="36" customHeight="1" spans="1:6">
      <c r="A68" s="71" t="s">
        <v>84</v>
      </c>
      <c r="B68" s="111" t="s">
        <v>46</v>
      </c>
      <c r="C68" s="127" t="s">
        <v>5422</v>
      </c>
      <c r="D68" s="112" t="s">
        <v>5423</v>
      </c>
      <c r="E68" s="113"/>
      <c r="F68" s="70" t="s">
        <v>5424</v>
      </c>
    </row>
    <row r="69" s="99" customFormat="1" ht="36" customHeight="1" spans="1:6">
      <c r="A69" s="71" t="s">
        <v>5425</v>
      </c>
      <c r="B69" s="111" t="s">
        <v>48</v>
      </c>
      <c r="C69" s="127" t="s">
        <v>5422</v>
      </c>
      <c r="D69" s="112" t="s">
        <v>5423</v>
      </c>
      <c r="E69" s="113"/>
      <c r="F69" s="70" t="s">
        <v>5424</v>
      </c>
    </row>
    <row r="70" s="99" customFormat="1" ht="36" customHeight="1" spans="1:6">
      <c r="A70" s="71" t="s">
        <v>5426</v>
      </c>
      <c r="B70" s="111" t="s">
        <v>49</v>
      </c>
      <c r="C70" s="127" t="s">
        <v>5422</v>
      </c>
      <c r="D70" s="112" t="s">
        <v>5423</v>
      </c>
      <c r="E70" s="113"/>
      <c r="F70" s="70" t="s">
        <v>5424</v>
      </c>
    </row>
    <row r="71" s="99" customFormat="1" ht="36" customHeight="1" spans="1:7">
      <c r="A71" s="71" t="s">
        <v>5427</v>
      </c>
      <c r="B71" s="111" t="s">
        <v>50</v>
      </c>
      <c r="C71" s="127" t="s">
        <v>5422</v>
      </c>
      <c r="D71" s="112" t="s">
        <v>5423</v>
      </c>
      <c r="E71" s="128">
        <v>269628</v>
      </c>
      <c r="F71" s="115" t="s">
        <v>5428</v>
      </c>
      <c r="G71"/>
    </row>
    <row r="72" ht="31.9" customHeight="1" spans="1:6">
      <c r="A72" s="116" t="s">
        <v>5429</v>
      </c>
      <c r="B72" s="129"/>
      <c r="C72" s="129"/>
      <c r="D72" s="129"/>
      <c r="E72" s="118"/>
      <c r="F72" s="119"/>
    </row>
    <row r="73" ht="31.9" customHeight="1" spans="1:6">
      <c r="A73" s="102" t="s">
        <v>5417</v>
      </c>
      <c r="B73" s="123"/>
      <c r="C73" s="123"/>
      <c r="D73" s="123"/>
      <c r="E73" s="124"/>
      <c r="F73" s="123"/>
    </row>
    <row r="74" ht="31.9" customHeight="1" spans="1:6">
      <c r="A74" s="105" t="s">
        <v>5439</v>
      </c>
      <c r="B74" s="125"/>
      <c r="C74" s="125"/>
      <c r="D74" s="125"/>
      <c r="E74" s="107"/>
      <c r="F74" s="126"/>
    </row>
    <row r="75" ht="31.9" customHeight="1" spans="1:6">
      <c r="A75" s="67" t="s">
        <v>1</v>
      </c>
      <c r="B75" s="109" t="s">
        <v>2</v>
      </c>
      <c r="C75" s="109" t="s">
        <v>5419</v>
      </c>
      <c r="D75" s="109" t="s">
        <v>5420</v>
      </c>
      <c r="E75" s="58" t="s">
        <v>5421</v>
      </c>
      <c r="F75" s="65" t="s">
        <v>5</v>
      </c>
    </row>
    <row r="76" ht="36" customHeight="1" spans="1:6">
      <c r="A76" s="71" t="s">
        <v>84</v>
      </c>
      <c r="B76" s="111" t="s">
        <v>46</v>
      </c>
      <c r="C76" s="127" t="s">
        <v>5422</v>
      </c>
      <c r="D76" s="112" t="s">
        <v>5423</v>
      </c>
      <c r="E76" s="113"/>
      <c r="F76" s="70" t="s">
        <v>5424</v>
      </c>
    </row>
    <row r="77" s="99" customFormat="1" ht="36" customHeight="1" spans="1:6">
      <c r="A77" s="71" t="s">
        <v>5425</v>
      </c>
      <c r="B77" s="111" t="s">
        <v>48</v>
      </c>
      <c r="C77" s="127" t="s">
        <v>5422</v>
      </c>
      <c r="D77" s="112" t="s">
        <v>5423</v>
      </c>
      <c r="E77" s="113"/>
      <c r="F77" s="70" t="s">
        <v>5424</v>
      </c>
    </row>
    <row r="78" s="99" customFormat="1" ht="36" customHeight="1" spans="1:6">
      <c r="A78" s="71" t="s">
        <v>5426</v>
      </c>
      <c r="B78" s="111" t="s">
        <v>49</v>
      </c>
      <c r="C78" s="127" t="s">
        <v>5422</v>
      </c>
      <c r="D78" s="112" t="s">
        <v>5423</v>
      </c>
      <c r="E78" s="113"/>
      <c r="F78" s="70" t="s">
        <v>5424</v>
      </c>
    </row>
    <row r="79" s="99" customFormat="1" ht="36" customHeight="1" spans="1:7">
      <c r="A79" s="71" t="s">
        <v>5427</v>
      </c>
      <c r="B79" s="111" t="s">
        <v>50</v>
      </c>
      <c r="C79" s="127" t="s">
        <v>5422</v>
      </c>
      <c r="D79" s="112" t="s">
        <v>5423</v>
      </c>
      <c r="E79" s="128">
        <v>52081</v>
      </c>
      <c r="F79" s="115" t="s">
        <v>5428</v>
      </c>
      <c r="G79"/>
    </row>
    <row r="80" ht="31.9" customHeight="1" spans="1:6">
      <c r="A80" s="116" t="s">
        <v>5429</v>
      </c>
      <c r="B80" s="129"/>
      <c r="C80" s="129"/>
      <c r="D80" s="129"/>
      <c r="E80" s="118"/>
      <c r="F80" s="119"/>
    </row>
    <row r="81" ht="31.9" customHeight="1" spans="1:6">
      <c r="A81" s="102" t="s">
        <v>5417</v>
      </c>
      <c r="B81" s="123"/>
      <c r="C81" s="123"/>
      <c r="D81" s="123"/>
      <c r="E81" s="124"/>
      <c r="F81" s="123"/>
    </row>
    <row r="82" ht="31.9" customHeight="1" spans="1:6">
      <c r="A82" s="105" t="s">
        <v>5440</v>
      </c>
      <c r="B82" s="125"/>
      <c r="C82" s="125"/>
      <c r="D82" s="125"/>
      <c r="E82" s="107"/>
      <c r="F82" s="126"/>
    </row>
    <row r="83" ht="31.9" customHeight="1" spans="1:6">
      <c r="A83" s="67" t="s">
        <v>1</v>
      </c>
      <c r="B83" s="109" t="s">
        <v>2</v>
      </c>
      <c r="C83" s="109" t="s">
        <v>5419</v>
      </c>
      <c r="D83" s="109" t="s">
        <v>5420</v>
      </c>
      <c r="E83" s="58" t="s">
        <v>5421</v>
      </c>
      <c r="F83" s="65" t="s">
        <v>5</v>
      </c>
    </row>
    <row r="84" ht="36" customHeight="1" spans="1:6">
      <c r="A84" s="71" t="s">
        <v>84</v>
      </c>
      <c r="B84" s="111" t="s">
        <v>46</v>
      </c>
      <c r="C84" s="127" t="s">
        <v>5422</v>
      </c>
      <c r="D84" s="112" t="s">
        <v>5423</v>
      </c>
      <c r="E84" s="113"/>
      <c r="F84" s="70" t="s">
        <v>5424</v>
      </c>
    </row>
    <row r="85" s="99" customFormat="1" ht="36" customHeight="1" spans="1:6">
      <c r="A85" s="71" t="s">
        <v>5425</v>
      </c>
      <c r="B85" s="111" t="s">
        <v>48</v>
      </c>
      <c r="C85" s="127" t="s">
        <v>5422</v>
      </c>
      <c r="D85" s="112" t="s">
        <v>5423</v>
      </c>
      <c r="E85" s="113"/>
      <c r="F85" s="70" t="s">
        <v>5424</v>
      </c>
    </row>
    <row r="86" s="99" customFormat="1" ht="36" customHeight="1" spans="1:6">
      <c r="A86" s="71" t="s">
        <v>5426</v>
      </c>
      <c r="B86" s="111" t="s">
        <v>49</v>
      </c>
      <c r="C86" s="127" t="s">
        <v>5422</v>
      </c>
      <c r="D86" s="112" t="s">
        <v>5423</v>
      </c>
      <c r="E86" s="113"/>
      <c r="F86" s="70" t="s">
        <v>5424</v>
      </c>
    </row>
    <row r="87" s="99" customFormat="1" ht="36" customHeight="1" spans="1:7">
      <c r="A87" s="71" t="s">
        <v>5427</v>
      </c>
      <c r="B87" s="111" t="s">
        <v>50</v>
      </c>
      <c r="C87" s="127" t="s">
        <v>5422</v>
      </c>
      <c r="D87" s="112" t="s">
        <v>5423</v>
      </c>
      <c r="E87" s="128">
        <v>2594</v>
      </c>
      <c r="F87" s="115" t="s">
        <v>5428</v>
      </c>
      <c r="G87"/>
    </row>
    <row r="88" ht="31.9" customHeight="1" spans="1:6">
      <c r="A88" s="116" t="s">
        <v>5429</v>
      </c>
      <c r="B88" s="129"/>
      <c r="C88" s="129"/>
      <c r="D88" s="129"/>
      <c r="E88" s="118"/>
      <c r="F88" s="119"/>
    </row>
    <row r="89" ht="31.9" customHeight="1" spans="1:6">
      <c r="A89" s="102" t="s">
        <v>5417</v>
      </c>
      <c r="B89" s="123"/>
      <c r="C89" s="123"/>
      <c r="D89" s="123"/>
      <c r="E89" s="124"/>
      <c r="F89" s="123"/>
    </row>
    <row r="90" ht="31.9" customHeight="1" spans="1:6">
      <c r="A90" s="105" t="s">
        <v>5441</v>
      </c>
      <c r="B90" s="125"/>
      <c r="C90" s="125"/>
      <c r="D90" s="125"/>
      <c r="E90" s="107"/>
      <c r="F90" s="126"/>
    </row>
    <row r="91" ht="31.9" customHeight="1" spans="1:6">
      <c r="A91" s="67" t="s">
        <v>1</v>
      </c>
      <c r="B91" s="109" t="s">
        <v>2</v>
      </c>
      <c r="C91" s="109" t="s">
        <v>5419</v>
      </c>
      <c r="D91" s="109" t="s">
        <v>5420</v>
      </c>
      <c r="E91" s="58" t="s">
        <v>5421</v>
      </c>
      <c r="F91" s="65" t="s">
        <v>5</v>
      </c>
    </row>
    <row r="92" ht="36" customHeight="1" spans="1:6">
      <c r="A92" s="71" t="s">
        <v>84</v>
      </c>
      <c r="B92" s="111" t="s">
        <v>46</v>
      </c>
      <c r="C92" s="127" t="s">
        <v>5422</v>
      </c>
      <c r="D92" s="112" t="s">
        <v>5423</v>
      </c>
      <c r="E92" s="113"/>
      <c r="F92" s="70" t="s">
        <v>5424</v>
      </c>
    </row>
    <row r="93" s="99" customFormat="1" ht="36" customHeight="1" spans="1:6">
      <c r="A93" s="71" t="s">
        <v>5425</v>
      </c>
      <c r="B93" s="111" t="s">
        <v>48</v>
      </c>
      <c r="C93" s="127" t="s">
        <v>5422</v>
      </c>
      <c r="D93" s="112" t="s">
        <v>5423</v>
      </c>
      <c r="E93" s="113"/>
      <c r="F93" s="70" t="s">
        <v>5424</v>
      </c>
    </row>
    <row r="94" s="99" customFormat="1" ht="36" customHeight="1" spans="1:6">
      <c r="A94" s="71" t="s">
        <v>5426</v>
      </c>
      <c r="B94" s="111" t="s">
        <v>49</v>
      </c>
      <c r="C94" s="127" t="s">
        <v>5422</v>
      </c>
      <c r="D94" s="112" t="s">
        <v>5423</v>
      </c>
      <c r="E94" s="113"/>
      <c r="F94" s="70" t="s">
        <v>5424</v>
      </c>
    </row>
    <row r="95" s="99" customFormat="1" ht="36" customHeight="1" spans="1:7">
      <c r="A95" s="71" t="s">
        <v>5427</v>
      </c>
      <c r="B95" s="111" t="s">
        <v>50</v>
      </c>
      <c r="C95" s="127" t="s">
        <v>5422</v>
      </c>
      <c r="D95" s="112" t="s">
        <v>5423</v>
      </c>
      <c r="E95" s="128">
        <v>26708</v>
      </c>
      <c r="F95" s="115" t="s">
        <v>5428</v>
      </c>
      <c r="G95"/>
    </row>
    <row r="96" ht="31.9" customHeight="1" spans="1:6">
      <c r="A96" s="116" t="s">
        <v>5429</v>
      </c>
      <c r="B96" s="129"/>
      <c r="C96" s="129"/>
      <c r="D96" s="129"/>
      <c r="E96" s="118"/>
      <c r="F96" s="119"/>
    </row>
    <row r="97" ht="31.9" customHeight="1" spans="1:6">
      <c r="A97" s="102" t="s">
        <v>5417</v>
      </c>
      <c r="B97" s="123"/>
      <c r="C97" s="123"/>
      <c r="D97" s="123"/>
      <c r="E97" s="124"/>
      <c r="F97" s="123"/>
    </row>
    <row r="98" ht="31.9" customHeight="1" spans="1:6">
      <c r="A98" s="105" t="s">
        <v>5442</v>
      </c>
      <c r="B98" s="125"/>
      <c r="C98" s="125"/>
      <c r="D98" s="125"/>
      <c r="E98" s="107"/>
      <c r="F98" s="126"/>
    </row>
    <row r="99" ht="31.9" customHeight="1" spans="1:6">
      <c r="A99" s="67" t="s">
        <v>1</v>
      </c>
      <c r="B99" s="109" t="s">
        <v>2</v>
      </c>
      <c r="C99" s="109" t="s">
        <v>5419</v>
      </c>
      <c r="D99" s="109" t="s">
        <v>5420</v>
      </c>
      <c r="E99" s="58" t="s">
        <v>5421</v>
      </c>
      <c r="F99" s="65" t="s">
        <v>5</v>
      </c>
    </row>
    <row r="100" ht="36" customHeight="1" spans="1:6">
      <c r="A100" s="71" t="s">
        <v>84</v>
      </c>
      <c r="B100" s="111" t="s">
        <v>46</v>
      </c>
      <c r="C100" s="127" t="s">
        <v>5422</v>
      </c>
      <c r="D100" s="112" t="s">
        <v>5423</v>
      </c>
      <c r="E100" s="113"/>
      <c r="F100" s="70" t="s">
        <v>5424</v>
      </c>
    </row>
    <row r="101" s="99" customFormat="1" ht="36" customHeight="1" spans="1:6">
      <c r="A101" s="71" t="s">
        <v>5425</v>
      </c>
      <c r="B101" s="111" t="s">
        <v>48</v>
      </c>
      <c r="C101" s="127" t="s">
        <v>5422</v>
      </c>
      <c r="D101" s="112" t="s">
        <v>5423</v>
      </c>
      <c r="E101" s="113"/>
      <c r="F101" s="70" t="s">
        <v>5424</v>
      </c>
    </row>
    <row r="102" s="99" customFormat="1" ht="36" customHeight="1" spans="1:6">
      <c r="A102" s="71" t="s">
        <v>5426</v>
      </c>
      <c r="B102" s="111" t="s">
        <v>49</v>
      </c>
      <c r="C102" s="127" t="s">
        <v>5422</v>
      </c>
      <c r="D102" s="112" t="s">
        <v>5423</v>
      </c>
      <c r="E102" s="113"/>
      <c r="F102" s="70" t="s">
        <v>5424</v>
      </c>
    </row>
    <row r="103" s="99" customFormat="1" ht="36" customHeight="1" spans="1:7">
      <c r="A103" s="71" t="s">
        <v>5427</v>
      </c>
      <c r="B103" s="111" t="s">
        <v>50</v>
      </c>
      <c r="C103" s="127" t="s">
        <v>5422</v>
      </c>
      <c r="D103" s="112" t="s">
        <v>5423</v>
      </c>
      <c r="E103" s="128">
        <v>1177</v>
      </c>
      <c r="F103" s="115" t="s">
        <v>5428</v>
      </c>
      <c r="G103"/>
    </row>
    <row r="104" ht="31.9" customHeight="1" spans="1:6">
      <c r="A104" s="116" t="s">
        <v>5429</v>
      </c>
      <c r="B104" s="129"/>
      <c r="C104" s="129"/>
      <c r="D104" s="129"/>
      <c r="E104" s="118"/>
      <c r="F104" s="119"/>
    </row>
    <row r="105" ht="31.9" customHeight="1" spans="1:6">
      <c r="A105" s="102" t="s">
        <v>5417</v>
      </c>
      <c r="B105" s="123"/>
      <c r="C105" s="123"/>
      <c r="D105" s="123"/>
      <c r="E105" s="124"/>
      <c r="F105" s="123"/>
    </row>
    <row r="106" ht="31.9" customHeight="1" spans="1:6">
      <c r="A106" s="105" t="s">
        <v>5443</v>
      </c>
      <c r="B106" s="125"/>
      <c r="C106" s="125"/>
      <c r="D106" s="125"/>
      <c r="E106" s="107"/>
      <c r="F106" s="126"/>
    </row>
    <row r="107" ht="31.9" customHeight="1" spans="1:6">
      <c r="A107" s="67" t="s">
        <v>1</v>
      </c>
      <c r="B107" s="109" t="s">
        <v>2</v>
      </c>
      <c r="C107" s="109" t="s">
        <v>5419</v>
      </c>
      <c r="D107" s="109" t="s">
        <v>5420</v>
      </c>
      <c r="E107" s="58" t="s">
        <v>5421</v>
      </c>
      <c r="F107" s="65" t="s">
        <v>5</v>
      </c>
    </row>
    <row r="108" ht="36" customHeight="1" spans="1:6">
      <c r="A108" s="71" t="s">
        <v>84</v>
      </c>
      <c r="B108" s="111" t="s">
        <v>46</v>
      </c>
      <c r="C108" s="127" t="s">
        <v>5422</v>
      </c>
      <c r="D108" s="112" t="s">
        <v>5423</v>
      </c>
      <c r="E108" s="113"/>
      <c r="F108" s="70" t="s">
        <v>5424</v>
      </c>
    </row>
    <row r="109" s="99" customFormat="1" ht="36" customHeight="1" spans="1:6">
      <c r="A109" s="71" t="s">
        <v>5425</v>
      </c>
      <c r="B109" s="111" t="s">
        <v>48</v>
      </c>
      <c r="C109" s="127" t="s">
        <v>5422</v>
      </c>
      <c r="D109" s="112" t="s">
        <v>5423</v>
      </c>
      <c r="E109" s="113"/>
      <c r="F109" s="70" t="s">
        <v>5424</v>
      </c>
    </row>
    <row r="110" s="99" customFormat="1" ht="36" customHeight="1" spans="1:6">
      <c r="A110" s="71" t="s">
        <v>5426</v>
      </c>
      <c r="B110" s="111" t="s">
        <v>49</v>
      </c>
      <c r="C110" s="127" t="s">
        <v>5422</v>
      </c>
      <c r="D110" s="112" t="s">
        <v>5423</v>
      </c>
      <c r="E110" s="113"/>
      <c r="F110" s="70" t="s">
        <v>5424</v>
      </c>
    </row>
    <row r="111" s="99" customFormat="1" ht="36" customHeight="1" spans="1:7">
      <c r="A111" s="71" t="s">
        <v>5427</v>
      </c>
      <c r="B111" s="111" t="s">
        <v>50</v>
      </c>
      <c r="C111" s="127" t="s">
        <v>5422</v>
      </c>
      <c r="D111" s="112" t="s">
        <v>5423</v>
      </c>
      <c r="E111" s="128">
        <v>6826</v>
      </c>
      <c r="F111" s="115" t="s">
        <v>5428</v>
      </c>
      <c r="G111"/>
    </row>
    <row r="112" ht="31.9" customHeight="1" spans="1:6">
      <c r="A112" s="116" t="s">
        <v>5429</v>
      </c>
      <c r="B112" s="129"/>
      <c r="C112" s="129"/>
      <c r="D112" s="129"/>
      <c r="E112" s="118"/>
      <c r="F112" s="119"/>
    </row>
    <row r="113" ht="31.9" customHeight="1" spans="1:6">
      <c r="A113" s="102" t="s">
        <v>5417</v>
      </c>
      <c r="B113" s="123"/>
      <c r="C113" s="123"/>
      <c r="D113" s="123"/>
      <c r="E113" s="124"/>
      <c r="F113" s="123"/>
    </row>
    <row r="114" ht="31.9" customHeight="1" spans="1:6">
      <c r="A114" s="105" t="s">
        <v>5444</v>
      </c>
      <c r="B114" s="125"/>
      <c r="C114" s="125"/>
      <c r="D114" s="125"/>
      <c r="E114" s="107"/>
      <c r="F114" s="126"/>
    </row>
    <row r="115" ht="31.9" customHeight="1" spans="1:6">
      <c r="A115" s="67" t="s">
        <v>1</v>
      </c>
      <c r="B115" s="109" t="s">
        <v>2</v>
      </c>
      <c r="C115" s="109" t="s">
        <v>5419</v>
      </c>
      <c r="D115" s="109" t="s">
        <v>5420</v>
      </c>
      <c r="E115" s="58" t="s">
        <v>5421</v>
      </c>
      <c r="F115" s="65" t="s">
        <v>5</v>
      </c>
    </row>
    <row r="116" ht="36" customHeight="1" spans="1:6">
      <c r="A116" s="71" t="s">
        <v>84</v>
      </c>
      <c r="B116" s="111" t="s">
        <v>46</v>
      </c>
      <c r="C116" s="127" t="s">
        <v>5422</v>
      </c>
      <c r="D116" s="112" t="s">
        <v>5423</v>
      </c>
      <c r="E116" s="113"/>
      <c r="F116" s="70" t="s">
        <v>5424</v>
      </c>
    </row>
    <row r="117" s="99" customFormat="1" ht="36" customHeight="1" spans="1:6">
      <c r="A117" s="71" t="s">
        <v>5425</v>
      </c>
      <c r="B117" s="111" t="s">
        <v>48</v>
      </c>
      <c r="C117" s="127" t="s">
        <v>5422</v>
      </c>
      <c r="D117" s="112" t="s">
        <v>5423</v>
      </c>
      <c r="E117" s="113"/>
      <c r="F117" s="70" t="s">
        <v>5424</v>
      </c>
    </row>
    <row r="118" s="99" customFormat="1" ht="36" customHeight="1" spans="1:6">
      <c r="A118" s="71" t="s">
        <v>5426</v>
      </c>
      <c r="B118" s="111" t="s">
        <v>49</v>
      </c>
      <c r="C118" s="127" t="s">
        <v>5422</v>
      </c>
      <c r="D118" s="112" t="s">
        <v>5423</v>
      </c>
      <c r="E118" s="113"/>
      <c r="F118" s="70" t="s">
        <v>5424</v>
      </c>
    </row>
    <row r="119" s="99" customFormat="1" ht="36" customHeight="1" spans="1:7">
      <c r="A119" s="71" t="s">
        <v>5427</v>
      </c>
      <c r="B119" s="111" t="s">
        <v>50</v>
      </c>
      <c r="C119" s="127" t="s">
        <v>5422</v>
      </c>
      <c r="D119" s="112" t="s">
        <v>5423</v>
      </c>
      <c r="E119" s="128">
        <v>31212</v>
      </c>
      <c r="F119" s="115" t="s">
        <v>5428</v>
      </c>
      <c r="G119"/>
    </row>
    <row r="120" ht="31.9" customHeight="1" spans="1:6">
      <c r="A120" s="116" t="s">
        <v>5429</v>
      </c>
      <c r="B120" s="129"/>
      <c r="C120" s="129"/>
      <c r="D120" s="129"/>
      <c r="E120" s="118"/>
      <c r="F120" s="119"/>
    </row>
    <row r="121" ht="31.9" customHeight="1" spans="1:6">
      <c r="A121" s="102" t="s">
        <v>5417</v>
      </c>
      <c r="B121" s="123"/>
      <c r="C121" s="123"/>
      <c r="D121" s="123"/>
      <c r="E121" s="124"/>
      <c r="F121" s="123"/>
    </row>
    <row r="122" ht="31.9" customHeight="1" spans="1:6">
      <c r="A122" s="105" t="s">
        <v>5445</v>
      </c>
      <c r="B122" s="125"/>
      <c r="C122" s="125"/>
      <c r="D122" s="125"/>
      <c r="E122" s="107"/>
      <c r="F122" s="126"/>
    </row>
    <row r="123" ht="31.9" customHeight="1" spans="1:6">
      <c r="A123" s="67" t="s">
        <v>1</v>
      </c>
      <c r="B123" s="109" t="s">
        <v>2</v>
      </c>
      <c r="C123" s="109" t="s">
        <v>5419</v>
      </c>
      <c r="D123" s="109" t="s">
        <v>5420</v>
      </c>
      <c r="E123" s="58" t="s">
        <v>5421</v>
      </c>
      <c r="F123" s="65" t="s">
        <v>5</v>
      </c>
    </row>
    <row r="124" ht="36" customHeight="1" spans="1:6">
      <c r="A124" s="71" t="s">
        <v>84</v>
      </c>
      <c r="B124" s="111" t="s">
        <v>46</v>
      </c>
      <c r="C124" s="127" t="s">
        <v>5422</v>
      </c>
      <c r="D124" s="112" t="s">
        <v>5423</v>
      </c>
      <c r="E124" s="113"/>
      <c r="F124" s="70" t="s">
        <v>5424</v>
      </c>
    </row>
    <row r="125" s="99" customFormat="1" ht="36" customHeight="1" spans="1:6">
      <c r="A125" s="71" t="s">
        <v>5425</v>
      </c>
      <c r="B125" s="111" t="s">
        <v>48</v>
      </c>
      <c r="C125" s="127" t="s">
        <v>5422</v>
      </c>
      <c r="D125" s="112" t="s">
        <v>5423</v>
      </c>
      <c r="E125" s="113"/>
      <c r="F125" s="70" t="s">
        <v>5424</v>
      </c>
    </row>
    <row r="126" s="99" customFormat="1" ht="36" customHeight="1" spans="1:6">
      <c r="A126" s="71" t="s">
        <v>5426</v>
      </c>
      <c r="B126" s="111" t="s">
        <v>49</v>
      </c>
      <c r="C126" s="127" t="s">
        <v>5422</v>
      </c>
      <c r="D126" s="112" t="s">
        <v>5423</v>
      </c>
      <c r="E126" s="113"/>
      <c r="F126" s="70" t="s">
        <v>5424</v>
      </c>
    </row>
    <row r="127" s="99" customFormat="1" ht="36" customHeight="1" spans="1:7">
      <c r="A127" s="71" t="s">
        <v>5427</v>
      </c>
      <c r="B127" s="111" t="s">
        <v>50</v>
      </c>
      <c r="C127" s="127" t="s">
        <v>5422</v>
      </c>
      <c r="D127" s="112" t="s">
        <v>5423</v>
      </c>
      <c r="E127" s="128">
        <v>8921</v>
      </c>
      <c r="F127" s="115" t="s">
        <v>5428</v>
      </c>
      <c r="G127"/>
    </row>
    <row r="128" ht="31.9" customHeight="1" spans="1:6">
      <c r="A128" s="116" t="s">
        <v>5429</v>
      </c>
      <c r="B128" s="129"/>
      <c r="C128" s="129"/>
      <c r="D128" s="129"/>
      <c r="E128" s="118"/>
      <c r="F128" s="119"/>
    </row>
    <row r="129" ht="31.9" customHeight="1" spans="1:6">
      <c r="A129" s="102" t="s">
        <v>5417</v>
      </c>
      <c r="B129" s="123"/>
      <c r="C129" s="123"/>
      <c r="D129" s="123"/>
      <c r="E129" s="124"/>
      <c r="F129" s="123"/>
    </row>
    <row r="130" ht="31.9" customHeight="1" spans="1:6">
      <c r="A130" s="105" t="s">
        <v>5446</v>
      </c>
      <c r="B130" s="125"/>
      <c r="C130" s="125"/>
      <c r="D130" s="125"/>
      <c r="E130" s="107"/>
      <c r="F130" s="126"/>
    </row>
    <row r="131" ht="31.9" customHeight="1" spans="1:6">
      <c r="A131" s="67" t="s">
        <v>1</v>
      </c>
      <c r="B131" s="109" t="s">
        <v>2</v>
      </c>
      <c r="C131" s="109" t="s">
        <v>5419</v>
      </c>
      <c r="D131" s="109" t="s">
        <v>5420</v>
      </c>
      <c r="E131" s="58" t="s">
        <v>5421</v>
      </c>
      <c r="F131" s="65" t="s">
        <v>5</v>
      </c>
    </row>
    <row r="132" ht="36" customHeight="1" spans="1:6">
      <c r="A132" s="71" t="s">
        <v>84</v>
      </c>
      <c r="B132" s="111" t="s">
        <v>46</v>
      </c>
      <c r="C132" s="127" t="s">
        <v>5422</v>
      </c>
      <c r="D132" s="112" t="s">
        <v>5423</v>
      </c>
      <c r="E132" s="113"/>
      <c r="F132" s="70" t="s">
        <v>5424</v>
      </c>
    </row>
    <row r="133" s="99" customFormat="1" ht="36" customHeight="1" spans="1:6">
      <c r="A133" s="71" t="s">
        <v>5425</v>
      </c>
      <c r="B133" s="111" t="s">
        <v>48</v>
      </c>
      <c r="C133" s="127" t="s">
        <v>5422</v>
      </c>
      <c r="D133" s="112" t="s">
        <v>5423</v>
      </c>
      <c r="E133" s="113"/>
      <c r="F133" s="70" t="s">
        <v>5424</v>
      </c>
    </row>
    <row r="134" s="99" customFormat="1" ht="36" customHeight="1" spans="1:6">
      <c r="A134" s="71" t="s">
        <v>5426</v>
      </c>
      <c r="B134" s="111" t="s">
        <v>49</v>
      </c>
      <c r="C134" s="127" t="s">
        <v>5422</v>
      </c>
      <c r="D134" s="112" t="s">
        <v>5423</v>
      </c>
      <c r="E134" s="113"/>
      <c r="F134" s="70" t="s">
        <v>5424</v>
      </c>
    </row>
    <row r="135" s="99" customFormat="1" ht="36" customHeight="1" spans="1:7">
      <c r="A135" s="71" t="s">
        <v>5427</v>
      </c>
      <c r="B135" s="111" t="s">
        <v>50</v>
      </c>
      <c r="C135" s="127" t="s">
        <v>5422</v>
      </c>
      <c r="D135" s="112" t="s">
        <v>5423</v>
      </c>
      <c r="E135" s="128">
        <v>387</v>
      </c>
      <c r="F135" s="115" t="s">
        <v>5428</v>
      </c>
      <c r="G135"/>
    </row>
    <row r="136" ht="31.9" customHeight="1" spans="1:6">
      <c r="A136" s="116" t="s">
        <v>5429</v>
      </c>
      <c r="B136" s="129"/>
      <c r="C136" s="129"/>
      <c r="D136" s="129"/>
      <c r="E136" s="118"/>
      <c r="F136" s="119"/>
    </row>
    <row r="137" spans="5:5">
      <c r="E137" s="131"/>
    </row>
    <row r="138" spans="5:5">
      <c r="E138" s="131"/>
    </row>
    <row r="139" spans="5:5">
      <c r="E139" s="131"/>
    </row>
    <row r="140" spans="5:5">
      <c r="E140" s="131"/>
    </row>
    <row r="141" spans="5:5">
      <c r="E141" s="131"/>
    </row>
    <row r="142" spans="5:5">
      <c r="E142" s="131"/>
    </row>
    <row r="143" spans="5:5">
      <c r="E143" s="131"/>
    </row>
    <row r="144" spans="5:5">
      <c r="E144" s="131"/>
    </row>
    <row r="145" spans="5:5">
      <c r="E145" s="131"/>
    </row>
    <row r="146" spans="5:5">
      <c r="E146" s="131"/>
    </row>
    <row r="147" spans="5:5">
      <c r="E147" s="131"/>
    </row>
    <row r="148" spans="5:5">
      <c r="E148" s="131"/>
    </row>
    <row r="149" spans="5:5">
      <c r="E149" s="131"/>
    </row>
    <row r="150" spans="5:5">
      <c r="E150" s="131"/>
    </row>
    <row r="151" spans="5:5">
      <c r="E151" s="131"/>
    </row>
    <row r="152" spans="5:5">
      <c r="E152" s="131"/>
    </row>
    <row r="153" spans="5:5">
      <c r="E153" s="131"/>
    </row>
    <row r="154" spans="5:5">
      <c r="E154" s="131"/>
    </row>
    <row r="155" spans="5:5">
      <c r="E155" s="131"/>
    </row>
    <row r="156" spans="5:5">
      <c r="E156" s="131"/>
    </row>
    <row r="157" spans="5:5">
      <c r="E157" s="131"/>
    </row>
    <row r="158" spans="5:5">
      <c r="E158" s="131"/>
    </row>
    <row r="159" spans="5:5">
      <c r="E159" s="131"/>
    </row>
    <row r="160" spans="5:5">
      <c r="E160" s="131"/>
    </row>
    <row r="161" spans="5:5">
      <c r="E161" s="131"/>
    </row>
    <row r="162" spans="5:5">
      <c r="E162" s="131"/>
    </row>
    <row r="163" spans="5:5">
      <c r="E163" s="131"/>
    </row>
    <row r="164" spans="5:5">
      <c r="E164" s="131"/>
    </row>
    <row r="165" spans="5:5">
      <c r="E165" s="131"/>
    </row>
    <row r="166" spans="5:5">
      <c r="E166" s="131"/>
    </row>
    <row r="167" spans="5:5">
      <c r="E167" s="131"/>
    </row>
    <row r="168" spans="5:5">
      <c r="E168" s="131"/>
    </row>
    <row r="169" spans="5:5">
      <c r="E169" s="131"/>
    </row>
    <row r="170" spans="5:5">
      <c r="E170" s="131"/>
    </row>
    <row r="171" spans="5:5">
      <c r="E171" s="131"/>
    </row>
    <row r="172" spans="5:5">
      <c r="E172" s="131"/>
    </row>
    <row r="173" spans="5:5">
      <c r="E173" s="131"/>
    </row>
    <row r="174" spans="5:5">
      <c r="E174" s="131"/>
    </row>
    <row r="175" spans="5:5">
      <c r="E175" s="131"/>
    </row>
    <row r="176" spans="5:5">
      <c r="E176" s="131"/>
    </row>
    <row r="177" spans="5:5">
      <c r="E177" s="131"/>
    </row>
    <row r="178" spans="5:5">
      <c r="E178" s="131"/>
    </row>
    <row r="179" spans="5:5">
      <c r="E179" s="131"/>
    </row>
    <row r="180" spans="5:5">
      <c r="E180" s="131"/>
    </row>
    <row r="181" spans="5:5">
      <c r="E181" s="131"/>
    </row>
    <row r="182" spans="5:5">
      <c r="E182" s="131"/>
    </row>
    <row r="183" spans="5:5">
      <c r="E183" s="131"/>
    </row>
    <row r="184" spans="5:5">
      <c r="E184" s="131"/>
    </row>
    <row r="185" spans="5:5">
      <c r="E185" s="131"/>
    </row>
    <row r="186" spans="5:5">
      <c r="E186" s="131"/>
    </row>
    <row r="187" spans="5:5">
      <c r="E187" s="131"/>
    </row>
    <row r="188" spans="5:5">
      <c r="E188" s="131"/>
    </row>
    <row r="189" spans="5:5">
      <c r="E189" s="131"/>
    </row>
    <row r="190" spans="5:5">
      <c r="E190" s="131"/>
    </row>
    <row r="191" spans="5:5">
      <c r="E191" s="131"/>
    </row>
    <row r="192" spans="5:5">
      <c r="E192" s="131"/>
    </row>
    <row r="193" spans="5:5">
      <c r="E193" s="131"/>
    </row>
    <row r="194" spans="5:5">
      <c r="E194" s="131"/>
    </row>
    <row r="195" spans="5:5">
      <c r="E195" s="131"/>
    </row>
    <row r="196" spans="5:5">
      <c r="E196" s="131"/>
    </row>
    <row r="197" spans="5:5">
      <c r="E197" s="131"/>
    </row>
    <row r="198" spans="5:5">
      <c r="E198" s="131"/>
    </row>
    <row r="199" spans="5:5">
      <c r="E199" s="131"/>
    </row>
    <row r="200" spans="5:5">
      <c r="E200" s="131"/>
    </row>
    <row r="201" spans="5:5">
      <c r="E201" s="131"/>
    </row>
    <row r="202" spans="5:5">
      <c r="E202" s="131"/>
    </row>
    <row r="203" spans="5:5">
      <c r="E203" s="131"/>
    </row>
    <row r="204" spans="5:5">
      <c r="E204" s="131"/>
    </row>
    <row r="205" spans="5:5">
      <c r="E205" s="131"/>
    </row>
    <row r="206" spans="5:5">
      <c r="E206" s="131"/>
    </row>
    <row r="207" spans="5:5">
      <c r="E207" s="131"/>
    </row>
    <row r="208" spans="5:5">
      <c r="E208" s="131"/>
    </row>
    <row r="209" spans="5:5">
      <c r="E209" s="131"/>
    </row>
    <row r="210" spans="5:5">
      <c r="E210" s="131"/>
    </row>
    <row r="211" spans="5:5">
      <c r="E211" s="131"/>
    </row>
    <row r="212" spans="5:5">
      <c r="E212" s="131"/>
    </row>
    <row r="213" spans="5:5">
      <c r="E213" s="131"/>
    </row>
    <row r="214" spans="5:5">
      <c r="E214" s="131"/>
    </row>
    <row r="215" spans="5:5">
      <c r="E215" s="131"/>
    </row>
    <row r="216" spans="5:5">
      <c r="E216" s="131"/>
    </row>
    <row r="217" spans="5:5">
      <c r="E217" s="131"/>
    </row>
    <row r="218" spans="5:5">
      <c r="E218" s="131"/>
    </row>
    <row r="219" spans="5:5">
      <c r="E219" s="131"/>
    </row>
    <row r="220" spans="5:5">
      <c r="E220" s="131"/>
    </row>
    <row r="221" spans="5:5">
      <c r="E221" s="131"/>
    </row>
    <row r="222" spans="5:5">
      <c r="E222" s="131"/>
    </row>
    <row r="223" spans="5:5">
      <c r="E223" s="131"/>
    </row>
    <row r="224" spans="5:5">
      <c r="E224" s="131"/>
    </row>
    <row r="225" spans="5:5">
      <c r="E225" s="131"/>
    </row>
    <row r="226" spans="5:5">
      <c r="E226" s="131"/>
    </row>
    <row r="227" spans="5:5">
      <c r="E227" s="131"/>
    </row>
    <row r="228" spans="5:5">
      <c r="E228" s="131"/>
    </row>
    <row r="229" spans="5:5">
      <c r="E229" s="131"/>
    </row>
    <row r="230" spans="5:5">
      <c r="E230" s="131"/>
    </row>
    <row r="231" spans="5:5">
      <c r="E231" s="131"/>
    </row>
    <row r="232" spans="5:5">
      <c r="E232" s="131"/>
    </row>
    <row r="233" spans="5:5">
      <c r="E233" s="131"/>
    </row>
    <row r="234" spans="5:5">
      <c r="E234" s="131"/>
    </row>
    <row r="235" spans="5:5">
      <c r="E235" s="131"/>
    </row>
    <row r="236" spans="5:5">
      <c r="E236" s="131"/>
    </row>
    <row r="237" spans="5:5">
      <c r="E237" s="131"/>
    </row>
    <row r="238" spans="5:5">
      <c r="E238" s="131"/>
    </row>
    <row r="239" spans="5:5">
      <c r="E239" s="131"/>
    </row>
    <row r="240" spans="5:5">
      <c r="E240" s="131"/>
    </row>
    <row r="241" spans="5:5">
      <c r="E241" s="131"/>
    </row>
    <row r="242" spans="5:5">
      <c r="E242" s="131"/>
    </row>
    <row r="243" spans="5:5">
      <c r="E243" s="131"/>
    </row>
    <row r="244" spans="5:5">
      <c r="E244" s="131"/>
    </row>
    <row r="245" spans="5:5">
      <c r="E245" s="131"/>
    </row>
    <row r="246" spans="5:5">
      <c r="E246" s="131"/>
    </row>
    <row r="247" spans="5:5">
      <c r="E247" s="131"/>
    </row>
    <row r="248" spans="5:5">
      <c r="E248" s="131"/>
    </row>
    <row r="249" spans="5:5">
      <c r="E249" s="131"/>
    </row>
    <row r="250" spans="5:5">
      <c r="E250" s="131"/>
    </row>
    <row r="251" spans="5:5">
      <c r="E251" s="131"/>
    </row>
  </sheetData>
  <sheetProtection formatCells="0" insertHyperlinks="0" autoFilter="0"/>
  <autoFilter ref="A1:F251">
    <extLst/>
  </autoFilter>
  <mergeCells count="68">
    <mergeCell ref="A1:F1"/>
    <mergeCell ref="A2:D2"/>
    <mergeCell ref="E2:F2"/>
    <mergeCell ref="A8:D8"/>
    <mergeCell ref="A9:F9"/>
    <mergeCell ref="A10:D10"/>
    <mergeCell ref="E10:F10"/>
    <mergeCell ref="A16:D16"/>
    <mergeCell ref="A17:F17"/>
    <mergeCell ref="A18:D18"/>
    <mergeCell ref="E18:F18"/>
    <mergeCell ref="A24:D24"/>
    <mergeCell ref="A25:F25"/>
    <mergeCell ref="A26:D26"/>
    <mergeCell ref="E26:F26"/>
    <mergeCell ref="A32:D32"/>
    <mergeCell ref="A33:F33"/>
    <mergeCell ref="A34:D34"/>
    <mergeCell ref="E34:F34"/>
    <mergeCell ref="A40:D40"/>
    <mergeCell ref="A41:F41"/>
    <mergeCell ref="A42:D42"/>
    <mergeCell ref="E42:F42"/>
    <mergeCell ref="A48:D48"/>
    <mergeCell ref="A49:F49"/>
    <mergeCell ref="A50:D50"/>
    <mergeCell ref="E50:F50"/>
    <mergeCell ref="A56:D56"/>
    <mergeCell ref="A57:F57"/>
    <mergeCell ref="A58:D58"/>
    <mergeCell ref="E58:F58"/>
    <mergeCell ref="A64:D64"/>
    <mergeCell ref="A65:F65"/>
    <mergeCell ref="A66:D66"/>
    <mergeCell ref="E66:F66"/>
    <mergeCell ref="A72:D72"/>
    <mergeCell ref="A73:F73"/>
    <mergeCell ref="A74:D74"/>
    <mergeCell ref="E74:F74"/>
    <mergeCell ref="A80:D80"/>
    <mergeCell ref="A81:F81"/>
    <mergeCell ref="A82:D82"/>
    <mergeCell ref="E82:F82"/>
    <mergeCell ref="A88:D88"/>
    <mergeCell ref="A89:F89"/>
    <mergeCell ref="A90:D90"/>
    <mergeCell ref="E90:F90"/>
    <mergeCell ref="A96:D96"/>
    <mergeCell ref="A97:F97"/>
    <mergeCell ref="A98:D98"/>
    <mergeCell ref="E98:F98"/>
    <mergeCell ref="A104:D104"/>
    <mergeCell ref="A105:F105"/>
    <mergeCell ref="A106:D106"/>
    <mergeCell ref="E106:F106"/>
    <mergeCell ref="A112:D112"/>
    <mergeCell ref="A113:F113"/>
    <mergeCell ref="A114:D114"/>
    <mergeCell ref="E114:F114"/>
    <mergeCell ref="A120:D120"/>
    <mergeCell ref="A121:F121"/>
    <mergeCell ref="A122:D122"/>
    <mergeCell ref="E122:F122"/>
    <mergeCell ref="A128:D128"/>
    <mergeCell ref="A129:F129"/>
    <mergeCell ref="A130:D130"/>
    <mergeCell ref="E130:F130"/>
    <mergeCell ref="A136:D13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X153"/>
  <sheetViews>
    <sheetView showZeros="0" zoomScale="110" zoomScaleNormal="110" workbookViewId="0">
      <pane xSplit="3" ySplit="4" topLeftCell="D20" activePane="bottomRight" state="frozen"/>
      <selection/>
      <selection pane="topRight"/>
      <selection pane="bottomLeft"/>
      <selection pane="bottomRight" activeCell="H32" sqref="H32"/>
    </sheetView>
  </sheetViews>
  <sheetFormatPr defaultColWidth="9" defaultRowHeight="14"/>
  <cols>
    <col min="1" max="1" width="10.2545454545455" style="26" customWidth="1"/>
    <col min="2" max="2" width="16.2545454545455" style="26" customWidth="1"/>
    <col min="3" max="3" width="21.6272727272727" style="26" customWidth="1"/>
    <col min="4" max="4" width="24.7363636363636" style="27" customWidth="1"/>
    <col min="5" max="5" width="6.5" style="26" customWidth="1"/>
    <col min="6" max="6" width="10.5" style="28" customWidth="1"/>
    <col min="7" max="7" width="14.0363636363636" style="29" customWidth="1"/>
    <col min="8" max="8" width="15.8818181818182" style="30" customWidth="1"/>
    <col min="9" max="9" width="13.8818181818182" style="26" customWidth="1"/>
    <col min="10" max="21" width="9" style="19"/>
    <col min="22" max="24" width="9" style="31"/>
  </cols>
  <sheetData>
    <row r="1" s="19" customFormat="1" ht="29.1" customHeight="1" spans="1:9">
      <c r="A1" s="32" t="s">
        <v>5447</v>
      </c>
      <c r="B1" s="33"/>
      <c r="C1" s="33"/>
      <c r="D1" s="34"/>
      <c r="E1" s="33"/>
      <c r="F1" s="35"/>
      <c r="G1" s="36"/>
      <c r="H1" s="37"/>
      <c r="I1" s="33"/>
    </row>
    <row r="2" s="20" customFormat="1" ht="17.1" customHeight="1" spans="1:9">
      <c r="A2" s="38" t="s">
        <v>74</v>
      </c>
      <c r="B2" s="38"/>
      <c r="C2" s="38"/>
      <c r="D2" s="39"/>
      <c r="E2" s="38"/>
      <c r="F2" s="40"/>
      <c r="G2" s="41"/>
      <c r="H2" s="41"/>
      <c r="I2" s="38"/>
    </row>
    <row r="3" s="20" customFormat="1" ht="17.1" customHeight="1" spans="1:9">
      <c r="A3" s="42" t="s">
        <v>1</v>
      </c>
      <c r="B3" s="42" t="s">
        <v>75</v>
      </c>
      <c r="C3" s="42" t="s">
        <v>2</v>
      </c>
      <c r="D3" s="43" t="s">
        <v>76</v>
      </c>
      <c r="E3" s="42" t="s">
        <v>77</v>
      </c>
      <c r="F3" s="44" t="s">
        <v>78</v>
      </c>
      <c r="G3" s="45" t="s">
        <v>5421</v>
      </c>
      <c r="H3" s="46"/>
      <c r="I3" s="42" t="s">
        <v>5</v>
      </c>
    </row>
    <row r="4" s="20" customFormat="1" ht="13" spans="1:9">
      <c r="A4" s="47"/>
      <c r="B4" s="47"/>
      <c r="C4" s="47"/>
      <c r="D4" s="48"/>
      <c r="E4" s="47"/>
      <c r="F4" s="49"/>
      <c r="G4" s="50" t="s">
        <v>82</v>
      </c>
      <c r="H4" s="50" t="s">
        <v>83</v>
      </c>
      <c r="I4" s="47"/>
    </row>
    <row r="5" s="21" customFormat="1" ht="25.5" customHeight="1" spans="1:24">
      <c r="A5" s="51" t="s">
        <v>12</v>
      </c>
      <c r="B5" s="52"/>
      <c r="C5" s="53" t="s">
        <v>15</v>
      </c>
      <c r="D5" s="54"/>
      <c r="E5" s="55"/>
      <c r="F5" s="56"/>
      <c r="G5" s="57"/>
      <c r="H5" s="58">
        <f>SUM(H6:H7)</f>
        <v>0</v>
      </c>
      <c r="I5" s="52"/>
      <c r="J5" s="95"/>
      <c r="K5" s="95"/>
      <c r="L5" s="95"/>
      <c r="M5" s="95"/>
      <c r="N5" s="95"/>
      <c r="O5" s="95"/>
      <c r="P5" s="95"/>
      <c r="Q5" s="95"/>
      <c r="R5" s="95"/>
      <c r="S5" s="95"/>
      <c r="T5" s="95"/>
      <c r="U5" s="95"/>
      <c r="V5" s="98"/>
      <c r="W5" s="98"/>
      <c r="X5" s="98"/>
    </row>
    <row r="6" s="22" customFormat="1" ht="60" spans="1:9">
      <c r="A6" s="59">
        <v>1</v>
      </c>
      <c r="B6" s="60">
        <v>11701010001</v>
      </c>
      <c r="C6" s="60" t="s">
        <v>5448</v>
      </c>
      <c r="D6" s="61" t="s">
        <v>5449</v>
      </c>
      <c r="E6" s="60" t="s">
        <v>327</v>
      </c>
      <c r="F6" s="62">
        <v>1</v>
      </c>
      <c r="G6" s="63"/>
      <c r="H6" s="13">
        <f t="shared" ref="H6:H11" si="0">ROUND(F6*G6,0)</f>
        <v>0</v>
      </c>
      <c r="I6" s="70" t="s">
        <v>5424</v>
      </c>
    </row>
    <row r="7" s="23" customFormat="1" ht="48" spans="1:9">
      <c r="A7" s="59">
        <v>2</v>
      </c>
      <c r="B7" s="60">
        <v>11701009001</v>
      </c>
      <c r="C7" s="60" t="s">
        <v>5450</v>
      </c>
      <c r="D7" s="64" t="s">
        <v>5451</v>
      </c>
      <c r="E7" s="60" t="s">
        <v>327</v>
      </c>
      <c r="F7" s="62">
        <v>1</v>
      </c>
      <c r="G7" s="63"/>
      <c r="H7" s="13">
        <f t="shared" si="0"/>
        <v>0</v>
      </c>
      <c r="I7" s="70" t="s">
        <v>5424</v>
      </c>
    </row>
    <row r="8" s="21" customFormat="1" ht="25.5" customHeight="1" spans="1:24">
      <c r="A8" s="65" t="s">
        <v>35</v>
      </c>
      <c r="B8" s="65"/>
      <c r="C8" s="53" t="s">
        <v>16</v>
      </c>
      <c r="D8" s="66"/>
      <c r="E8" s="67"/>
      <c r="F8" s="68"/>
      <c r="G8" s="69"/>
      <c r="H8" s="58">
        <f>SUM(H9:H11)</f>
        <v>0</v>
      </c>
      <c r="I8" s="65"/>
      <c r="J8" s="95"/>
      <c r="K8" s="95"/>
      <c r="L8" s="95"/>
      <c r="M8" s="95"/>
      <c r="N8" s="95"/>
      <c r="O8" s="95"/>
      <c r="P8" s="95"/>
      <c r="Q8" s="95"/>
      <c r="R8" s="95"/>
      <c r="S8" s="95"/>
      <c r="T8" s="95"/>
      <c r="U8" s="95"/>
      <c r="V8" s="98"/>
      <c r="W8" s="98"/>
      <c r="X8" s="98"/>
    </row>
    <row r="9" s="19" customFormat="1" ht="60" spans="1:9">
      <c r="A9" s="70">
        <v>1</v>
      </c>
      <c r="B9" s="60">
        <v>11701010002</v>
      </c>
      <c r="C9" s="60" t="s">
        <v>5448</v>
      </c>
      <c r="D9" s="61" t="s">
        <v>5449</v>
      </c>
      <c r="E9" s="60" t="s">
        <v>327</v>
      </c>
      <c r="F9" s="62">
        <v>1</v>
      </c>
      <c r="G9" s="60"/>
      <c r="H9" s="13">
        <f t="shared" si="0"/>
        <v>0</v>
      </c>
      <c r="I9" s="70" t="s">
        <v>5424</v>
      </c>
    </row>
    <row r="10" s="24" customFormat="1" ht="48" spans="1:9">
      <c r="A10" s="70">
        <v>2</v>
      </c>
      <c r="B10" s="60">
        <v>11701011003</v>
      </c>
      <c r="C10" s="60" t="s">
        <v>5450</v>
      </c>
      <c r="D10" s="64" t="s">
        <v>5451</v>
      </c>
      <c r="E10" s="60" t="s">
        <v>327</v>
      </c>
      <c r="F10" s="62">
        <v>1</v>
      </c>
      <c r="G10" s="60"/>
      <c r="H10" s="13">
        <f t="shared" si="0"/>
        <v>0</v>
      </c>
      <c r="I10" s="70" t="s">
        <v>5424</v>
      </c>
    </row>
    <row r="11" s="25" customFormat="1" ht="25.5" customHeight="1" spans="1:24">
      <c r="A11" s="71" t="s">
        <v>5426</v>
      </c>
      <c r="B11" s="60">
        <v>11701011006</v>
      </c>
      <c r="C11" s="72" t="s">
        <v>5452</v>
      </c>
      <c r="D11" s="72" t="s">
        <v>5452</v>
      </c>
      <c r="E11" s="59" t="s">
        <v>327</v>
      </c>
      <c r="F11" s="62">
        <v>1</v>
      </c>
      <c r="G11" s="73"/>
      <c r="H11" s="13">
        <f t="shared" si="0"/>
        <v>0</v>
      </c>
      <c r="I11" s="70" t="s">
        <v>5424</v>
      </c>
      <c r="J11" s="95"/>
      <c r="K11" s="95"/>
      <c r="L11" s="95"/>
      <c r="M11" s="95"/>
      <c r="N11" s="95"/>
      <c r="O11" s="95"/>
      <c r="P11" s="95"/>
      <c r="Q11" s="95"/>
      <c r="R11" s="95"/>
      <c r="S11" s="95"/>
      <c r="T11" s="95"/>
      <c r="U11" s="95"/>
      <c r="V11" s="98"/>
      <c r="W11" s="98"/>
      <c r="X11" s="98"/>
    </row>
    <row r="12" s="21" customFormat="1" ht="25.5" customHeight="1" spans="1:24">
      <c r="A12" s="51" t="s">
        <v>5453</v>
      </c>
      <c r="B12" s="52"/>
      <c r="C12" s="53" t="s">
        <v>17</v>
      </c>
      <c r="D12" s="54"/>
      <c r="E12" s="55"/>
      <c r="F12" s="56"/>
      <c r="G12" s="57"/>
      <c r="H12" s="58">
        <f t="shared" ref="H12:H16" si="1">SUM(H13)</f>
        <v>0</v>
      </c>
      <c r="I12" s="52"/>
      <c r="J12" s="95"/>
      <c r="K12" s="95"/>
      <c r="L12" s="95"/>
      <c r="M12" s="95"/>
      <c r="N12" s="95"/>
      <c r="O12" s="95"/>
      <c r="P12" s="95"/>
      <c r="Q12" s="95"/>
      <c r="R12" s="95"/>
      <c r="S12" s="95"/>
      <c r="T12" s="95"/>
      <c r="U12" s="95"/>
      <c r="V12" s="98"/>
      <c r="W12" s="98"/>
      <c r="X12" s="98"/>
    </row>
    <row r="13" s="24" customFormat="1" ht="48" spans="1:9">
      <c r="A13" s="74">
        <v>1</v>
      </c>
      <c r="B13" s="60">
        <v>11701011008</v>
      </c>
      <c r="C13" s="60" t="s">
        <v>5450</v>
      </c>
      <c r="D13" s="64" t="s">
        <v>5451</v>
      </c>
      <c r="E13" s="60" t="s">
        <v>327</v>
      </c>
      <c r="F13" s="62">
        <v>1</v>
      </c>
      <c r="G13" s="63"/>
      <c r="H13" s="13">
        <f t="shared" ref="H13:H17" si="2">ROUND(F13*G13,0)</f>
        <v>0</v>
      </c>
      <c r="I13" s="70" t="s">
        <v>5424</v>
      </c>
    </row>
    <row r="14" s="25" customFormat="1" ht="25.5" customHeight="1" spans="1:24">
      <c r="A14" s="51" t="s">
        <v>5454</v>
      </c>
      <c r="B14" s="52"/>
      <c r="C14" s="53" t="s">
        <v>18</v>
      </c>
      <c r="D14" s="54"/>
      <c r="E14" s="55"/>
      <c r="F14" s="56"/>
      <c r="G14" s="57"/>
      <c r="H14" s="58">
        <f t="shared" si="1"/>
        <v>0</v>
      </c>
      <c r="I14" s="52"/>
      <c r="J14" s="95"/>
      <c r="K14" s="95"/>
      <c r="L14" s="95"/>
      <c r="M14" s="95"/>
      <c r="N14" s="95"/>
      <c r="O14" s="95"/>
      <c r="P14" s="95"/>
      <c r="Q14" s="95"/>
      <c r="R14" s="95"/>
      <c r="S14" s="95"/>
      <c r="T14" s="95"/>
      <c r="U14" s="95"/>
      <c r="V14" s="98"/>
      <c r="W14" s="98"/>
      <c r="X14" s="98"/>
    </row>
    <row r="15" s="25" customFormat="1" ht="48" spans="1:24">
      <c r="A15" s="74">
        <v>1</v>
      </c>
      <c r="B15" s="60">
        <v>11703001001</v>
      </c>
      <c r="C15" s="60" t="s">
        <v>5450</v>
      </c>
      <c r="D15" s="64" t="s">
        <v>5451</v>
      </c>
      <c r="E15" s="60" t="s">
        <v>327</v>
      </c>
      <c r="F15" s="62">
        <v>1</v>
      </c>
      <c r="G15" s="60"/>
      <c r="H15" s="13">
        <f t="shared" si="2"/>
        <v>0</v>
      </c>
      <c r="I15" s="70" t="s">
        <v>5424</v>
      </c>
      <c r="J15" s="95"/>
      <c r="K15" s="95"/>
      <c r="L15" s="95"/>
      <c r="M15" s="95"/>
      <c r="N15" s="95"/>
      <c r="O15" s="95"/>
      <c r="P15" s="95"/>
      <c r="Q15" s="95"/>
      <c r="R15" s="95"/>
      <c r="S15" s="95"/>
      <c r="T15" s="95"/>
      <c r="U15" s="95"/>
      <c r="V15" s="98"/>
      <c r="W15" s="98"/>
      <c r="X15" s="98"/>
    </row>
    <row r="16" s="21" customFormat="1" ht="25.5" customHeight="1" spans="1:24">
      <c r="A16" s="75" t="s">
        <v>5455</v>
      </c>
      <c r="B16" s="76"/>
      <c r="C16" s="76" t="s">
        <v>20</v>
      </c>
      <c r="D16" s="77"/>
      <c r="E16" s="78"/>
      <c r="F16" s="79"/>
      <c r="G16" s="57"/>
      <c r="H16" s="58">
        <f t="shared" si="1"/>
        <v>0</v>
      </c>
      <c r="I16" s="52"/>
      <c r="J16" s="95"/>
      <c r="K16" s="95"/>
      <c r="L16" s="95"/>
      <c r="M16" s="95"/>
      <c r="N16" s="95"/>
      <c r="O16" s="95"/>
      <c r="P16" s="95"/>
      <c r="Q16" s="95"/>
      <c r="R16" s="95"/>
      <c r="S16" s="95"/>
      <c r="T16" s="95"/>
      <c r="U16" s="95"/>
      <c r="V16" s="98"/>
      <c r="W16" s="98"/>
      <c r="X16" s="98"/>
    </row>
    <row r="17" s="24" customFormat="1" ht="25.5" customHeight="1" spans="1:24">
      <c r="A17" s="80">
        <v>1</v>
      </c>
      <c r="B17" s="81" t="s">
        <v>5456</v>
      </c>
      <c r="C17" s="80" t="s">
        <v>5457</v>
      </c>
      <c r="D17" s="82" t="s">
        <v>5457</v>
      </c>
      <c r="E17" s="80" t="s">
        <v>327</v>
      </c>
      <c r="F17" s="83">
        <v>1</v>
      </c>
      <c r="G17" s="84"/>
      <c r="H17" s="13">
        <f t="shared" si="2"/>
        <v>0</v>
      </c>
      <c r="I17" s="70" t="s">
        <v>5424</v>
      </c>
      <c r="J17" s="96"/>
      <c r="K17" s="96"/>
      <c r="L17" s="96"/>
      <c r="M17" s="96"/>
      <c r="N17" s="96"/>
      <c r="O17" s="96"/>
      <c r="P17" s="96"/>
      <c r="Q17" s="96"/>
      <c r="R17" s="96"/>
      <c r="S17" s="96"/>
      <c r="T17" s="96"/>
      <c r="U17" s="96"/>
      <c r="V17" s="96"/>
      <c r="W17" s="96"/>
      <c r="X17" s="96"/>
    </row>
    <row r="18" s="19" customFormat="1" ht="25.5" customHeight="1" spans="1:9">
      <c r="A18" s="75" t="s">
        <v>5458</v>
      </c>
      <c r="B18" s="76"/>
      <c r="C18" s="76" t="s">
        <v>21</v>
      </c>
      <c r="D18" s="77"/>
      <c r="E18" s="78"/>
      <c r="F18" s="79"/>
      <c r="G18" s="85"/>
      <c r="H18" s="58">
        <f t="shared" ref="H18:H22" si="3">SUM(H19)</f>
        <v>0</v>
      </c>
      <c r="I18" s="70"/>
    </row>
    <row r="19" s="21" customFormat="1" ht="25.5" customHeight="1" spans="1:24">
      <c r="A19" s="80">
        <v>1</v>
      </c>
      <c r="B19" s="81" t="s">
        <v>5459</v>
      </c>
      <c r="C19" s="80" t="s">
        <v>5457</v>
      </c>
      <c r="D19" s="82" t="s">
        <v>5457</v>
      </c>
      <c r="E19" s="80" t="s">
        <v>327</v>
      </c>
      <c r="F19" s="83">
        <v>1</v>
      </c>
      <c r="G19" s="57"/>
      <c r="H19" s="13">
        <f t="shared" ref="H19:H23" si="4">ROUND(F19*G19,0)</f>
        <v>0</v>
      </c>
      <c r="I19" s="70" t="s">
        <v>5424</v>
      </c>
      <c r="J19" s="95"/>
      <c r="K19" s="95"/>
      <c r="L19" s="95"/>
      <c r="M19" s="95"/>
      <c r="N19" s="95"/>
      <c r="O19" s="95"/>
      <c r="P19" s="95"/>
      <c r="Q19" s="95"/>
      <c r="R19" s="95"/>
      <c r="S19" s="95"/>
      <c r="T19" s="95"/>
      <c r="U19" s="95"/>
      <c r="V19" s="98"/>
      <c r="W19" s="98"/>
      <c r="X19" s="98"/>
    </row>
    <row r="20" s="19" customFormat="1" ht="25.5" customHeight="1" spans="1:24">
      <c r="A20" s="75" t="s">
        <v>5460</v>
      </c>
      <c r="B20" s="76"/>
      <c r="C20" s="76" t="s">
        <v>22</v>
      </c>
      <c r="D20" s="77"/>
      <c r="E20" s="78"/>
      <c r="F20" s="79"/>
      <c r="G20" s="84"/>
      <c r="H20" s="58">
        <f t="shared" si="3"/>
        <v>0</v>
      </c>
      <c r="I20" s="70"/>
      <c r="J20" s="96"/>
      <c r="K20" s="96"/>
      <c r="L20" s="96"/>
      <c r="M20" s="96"/>
      <c r="N20" s="96"/>
      <c r="O20" s="96"/>
      <c r="P20" s="96"/>
      <c r="Q20" s="96"/>
      <c r="R20" s="96"/>
      <c r="S20" s="96"/>
      <c r="T20" s="96"/>
      <c r="U20" s="96"/>
      <c r="V20" s="96"/>
      <c r="W20" s="96"/>
      <c r="X20" s="96"/>
    </row>
    <row r="21" s="19" customFormat="1" ht="25.5" customHeight="1" spans="1:9">
      <c r="A21" s="80">
        <v>1</v>
      </c>
      <c r="B21" s="81" t="s">
        <v>5461</v>
      </c>
      <c r="C21" s="80" t="s">
        <v>5457</v>
      </c>
      <c r="D21" s="82" t="s">
        <v>5457</v>
      </c>
      <c r="E21" s="80" t="s">
        <v>327</v>
      </c>
      <c r="F21" s="83">
        <v>1</v>
      </c>
      <c r="G21" s="85"/>
      <c r="H21" s="13">
        <f t="shared" si="4"/>
        <v>0</v>
      </c>
      <c r="I21" s="70" t="s">
        <v>5424</v>
      </c>
    </row>
    <row r="22" s="24" customFormat="1" ht="25.5" customHeight="1" spans="1:24">
      <c r="A22" s="75" t="s">
        <v>5462</v>
      </c>
      <c r="B22" s="76"/>
      <c r="C22" s="76" t="s">
        <v>23</v>
      </c>
      <c r="D22" s="77"/>
      <c r="E22" s="78"/>
      <c r="F22" s="79"/>
      <c r="G22" s="84"/>
      <c r="H22" s="58">
        <f t="shared" si="3"/>
        <v>0</v>
      </c>
      <c r="I22" s="70"/>
      <c r="J22" s="96"/>
      <c r="K22" s="96"/>
      <c r="L22" s="96"/>
      <c r="M22" s="96"/>
      <c r="N22" s="96"/>
      <c r="O22" s="96"/>
      <c r="P22" s="96"/>
      <c r="Q22" s="96"/>
      <c r="R22" s="96"/>
      <c r="S22" s="96"/>
      <c r="T22" s="96"/>
      <c r="U22" s="96"/>
      <c r="V22" s="96"/>
      <c r="W22" s="96"/>
      <c r="X22" s="96"/>
    </row>
    <row r="23" s="19" customFormat="1" ht="25.5" customHeight="1" spans="1:24">
      <c r="A23" s="80">
        <v>1</v>
      </c>
      <c r="B23" s="81" t="s">
        <v>5463</v>
      </c>
      <c r="C23" s="80" t="s">
        <v>5457</v>
      </c>
      <c r="D23" s="82" t="s">
        <v>5457</v>
      </c>
      <c r="E23" s="80" t="s">
        <v>327</v>
      </c>
      <c r="F23" s="83">
        <v>1</v>
      </c>
      <c r="G23" s="85"/>
      <c r="H23" s="13">
        <f t="shared" si="4"/>
        <v>0</v>
      </c>
      <c r="I23" s="70" t="s">
        <v>5424</v>
      </c>
      <c r="J23" s="96"/>
      <c r="K23" s="96"/>
      <c r="L23" s="96"/>
      <c r="M23" s="96"/>
      <c r="N23" s="96"/>
      <c r="O23" s="96"/>
      <c r="P23" s="96"/>
      <c r="Q23" s="96"/>
      <c r="R23" s="96"/>
      <c r="S23" s="96"/>
      <c r="T23" s="96"/>
      <c r="U23" s="96"/>
      <c r="V23" s="96"/>
      <c r="W23" s="96"/>
      <c r="X23" s="96"/>
    </row>
    <row r="24" s="21" customFormat="1" ht="25.5" customHeight="1" spans="1:24">
      <c r="A24" s="75" t="s">
        <v>5464</v>
      </c>
      <c r="B24" s="76"/>
      <c r="C24" s="76" t="s">
        <v>24</v>
      </c>
      <c r="D24" s="77"/>
      <c r="E24" s="78"/>
      <c r="F24" s="79"/>
      <c r="G24" s="57"/>
      <c r="H24" s="58">
        <f t="shared" ref="H24:H28" si="5">SUM(H25)</f>
        <v>0</v>
      </c>
      <c r="I24" s="52"/>
      <c r="J24" s="95"/>
      <c r="K24" s="95"/>
      <c r="L24" s="95"/>
      <c r="M24" s="95"/>
      <c r="N24" s="95"/>
      <c r="O24" s="95"/>
      <c r="P24" s="95"/>
      <c r="Q24" s="95"/>
      <c r="R24" s="95"/>
      <c r="S24" s="95"/>
      <c r="T24" s="95"/>
      <c r="U24" s="95"/>
      <c r="V24" s="98"/>
      <c r="W24" s="98"/>
      <c r="X24" s="98"/>
    </row>
    <row r="25" s="19" customFormat="1" ht="25.5" customHeight="1" spans="1:24">
      <c r="A25" s="80">
        <v>1</v>
      </c>
      <c r="B25" s="81" t="s">
        <v>5465</v>
      </c>
      <c r="C25" s="80" t="s">
        <v>5457</v>
      </c>
      <c r="D25" s="82" t="s">
        <v>5457</v>
      </c>
      <c r="E25" s="80" t="s">
        <v>327</v>
      </c>
      <c r="F25" s="83">
        <v>1</v>
      </c>
      <c r="G25" s="84"/>
      <c r="H25" s="13">
        <f t="shared" ref="H25:H29" si="6">ROUND(F25*G25,0)</f>
        <v>0</v>
      </c>
      <c r="I25" s="70" t="s">
        <v>5424</v>
      </c>
      <c r="J25" s="96"/>
      <c r="K25" s="96"/>
      <c r="L25" s="96"/>
      <c r="M25" s="96"/>
      <c r="N25" s="96"/>
      <c r="O25" s="96"/>
      <c r="P25" s="96"/>
      <c r="Q25" s="96"/>
      <c r="R25" s="96"/>
      <c r="S25" s="96"/>
      <c r="T25" s="96"/>
      <c r="U25" s="96"/>
      <c r="V25" s="96"/>
      <c r="W25" s="96"/>
      <c r="X25" s="96"/>
    </row>
    <row r="26" s="24" customFormat="1" ht="25.5" customHeight="1" spans="1:24">
      <c r="A26" s="75" t="s">
        <v>5466</v>
      </c>
      <c r="B26" s="76"/>
      <c r="C26" s="76" t="s">
        <v>27</v>
      </c>
      <c r="D26" s="77"/>
      <c r="E26" s="78"/>
      <c r="F26" s="79"/>
      <c r="G26" s="85"/>
      <c r="H26" s="58">
        <f t="shared" si="5"/>
        <v>0</v>
      </c>
      <c r="I26" s="70"/>
      <c r="J26" s="97"/>
      <c r="K26" s="97"/>
      <c r="L26" s="97"/>
      <c r="M26" s="97"/>
      <c r="N26" s="97"/>
      <c r="O26" s="97"/>
      <c r="P26" s="97"/>
      <c r="Q26" s="97"/>
      <c r="R26" s="97"/>
      <c r="S26" s="97"/>
      <c r="T26" s="97"/>
      <c r="U26" s="97"/>
      <c r="V26" s="97"/>
      <c r="W26" s="97"/>
      <c r="X26" s="97"/>
    </row>
    <row r="27" s="19" customFormat="1" ht="25.5" customHeight="1" spans="1:24">
      <c r="A27" s="80">
        <v>1</v>
      </c>
      <c r="B27" s="81" t="s">
        <v>5467</v>
      </c>
      <c r="C27" s="80" t="s">
        <v>5457</v>
      </c>
      <c r="D27" s="82" t="s">
        <v>5457</v>
      </c>
      <c r="E27" s="80" t="s">
        <v>327</v>
      </c>
      <c r="F27" s="83">
        <v>1</v>
      </c>
      <c r="G27" s="85"/>
      <c r="H27" s="13">
        <f t="shared" si="6"/>
        <v>0</v>
      </c>
      <c r="I27" s="70" t="s">
        <v>5424</v>
      </c>
      <c r="J27" s="97"/>
      <c r="K27" s="97"/>
      <c r="L27" s="97"/>
      <c r="M27" s="97"/>
      <c r="N27" s="97"/>
      <c r="O27" s="97"/>
      <c r="P27" s="97"/>
      <c r="Q27" s="97"/>
      <c r="R27" s="97"/>
      <c r="S27" s="97"/>
      <c r="T27" s="97"/>
      <c r="U27" s="97"/>
      <c r="V27" s="97"/>
      <c r="W27" s="97"/>
      <c r="X27" s="97"/>
    </row>
    <row r="28" s="19" customFormat="1" ht="25.5" customHeight="1" spans="1:24">
      <c r="A28" s="75" t="s">
        <v>5468</v>
      </c>
      <c r="B28" s="76"/>
      <c r="C28" s="76" t="s">
        <v>29</v>
      </c>
      <c r="D28" s="77"/>
      <c r="E28" s="78"/>
      <c r="F28" s="79"/>
      <c r="G28" s="85"/>
      <c r="H28" s="58">
        <f t="shared" si="5"/>
        <v>0</v>
      </c>
      <c r="I28" s="70"/>
      <c r="J28" s="96"/>
      <c r="K28" s="96"/>
      <c r="L28" s="96"/>
      <c r="M28" s="96"/>
      <c r="N28" s="96"/>
      <c r="O28" s="96"/>
      <c r="P28" s="96"/>
      <c r="Q28" s="96"/>
      <c r="R28" s="96"/>
      <c r="S28" s="96"/>
      <c r="T28" s="96"/>
      <c r="U28" s="96"/>
      <c r="V28" s="96"/>
      <c r="W28" s="96"/>
      <c r="X28" s="96"/>
    </row>
    <row r="29" s="19" customFormat="1" ht="25.5" customHeight="1" spans="1:24">
      <c r="A29" s="80">
        <v>1</v>
      </c>
      <c r="B29" s="81" t="s">
        <v>5469</v>
      </c>
      <c r="C29" s="80" t="s">
        <v>5457</v>
      </c>
      <c r="D29" s="82" t="s">
        <v>5457</v>
      </c>
      <c r="E29" s="80" t="s">
        <v>327</v>
      </c>
      <c r="F29" s="83">
        <v>1</v>
      </c>
      <c r="G29" s="85"/>
      <c r="H29" s="13">
        <f t="shared" si="6"/>
        <v>0</v>
      </c>
      <c r="I29" s="70" t="s">
        <v>5424</v>
      </c>
      <c r="J29" s="97"/>
      <c r="K29" s="97"/>
      <c r="L29" s="97"/>
      <c r="M29" s="97"/>
      <c r="N29" s="97"/>
      <c r="O29" s="97"/>
      <c r="P29" s="97"/>
      <c r="Q29" s="97"/>
      <c r="R29" s="97"/>
      <c r="S29" s="97"/>
      <c r="T29" s="97"/>
      <c r="U29" s="97"/>
      <c r="V29" s="97"/>
      <c r="W29" s="97"/>
      <c r="X29" s="97"/>
    </row>
    <row r="30" s="19" customFormat="1" ht="25.5" customHeight="1" spans="1:24">
      <c r="A30" s="75" t="s">
        <v>5470</v>
      </c>
      <c r="B30" s="76"/>
      <c r="C30" s="76" t="s">
        <v>31</v>
      </c>
      <c r="D30" s="77"/>
      <c r="E30" s="78"/>
      <c r="F30" s="79"/>
      <c r="G30" s="85"/>
      <c r="H30" s="58">
        <f>SUM(H31)</f>
        <v>0</v>
      </c>
      <c r="I30" s="70"/>
      <c r="J30" s="96"/>
      <c r="K30" s="96"/>
      <c r="L30" s="96"/>
      <c r="M30" s="96"/>
      <c r="N30" s="96"/>
      <c r="O30" s="96"/>
      <c r="P30" s="96"/>
      <c r="Q30" s="96"/>
      <c r="R30" s="96"/>
      <c r="S30" s="96"/>
      <c r="T30" s="96"/>
      <c r="U30" s="96"/>
      <c r="V30" s="96"/>
      <c r="W30" s="96"/>
      <c r="X30" s="96"/>
    </row>
    <row r="31" s="19" customFormat="1" ht="25.5" customHeight="1" spans="1:24">
      <c r="A31" s="80">
        <v>1</v>
      </c>
      <c r="B31" s="81" t="s">
        <v>5471</v>
      </c>
      <c r="C31" s="80" t="s">
        <v>5457</v>
      </c>
      <c r="D31" s="82" t="s">
        <v>5457</v>
      </c>
      <c r="E31" s="80" t="s">
        <v>327</v>
      </c>
      <c r="F31" s="83">
        <v>1</v>
      </c>
      <c r="G31" s="85"/>
      <c r="H31" s="13">
        <f>ROUND(F31*G31,0)</f>
        <v>0</v>
      </c>
      <c r="I31" s="70" t="s">
        <v>5424</v>
      </c>
      <c r="J31" s="97"/>
      <c r="K31" s="97"/>
      <c r="L31" s="97"/>
      <c r="M31" s="97"/>
      <c r="N31" s="97"/>
      <c r="O31" s="97"/>
      <c r="P31" s="97"/>
      <c r="Q31" s="97"/>
      <c r="R31" s="97"/>
      <c r="S31" s="97"/>
      <c r="T31" s="97"/>
      <c r="U31" s="97"/>
      <c r="V31" s="97"/>
      <c r="W31" s="97"/>
      <c r="X31" s="97"/>
    </row>
    <row r="32" s="19" customFormat="1" ht="20.1" customHeight="1" spans="1:9">
      <c r="A32" s="75" t="s">
        <v>5472</v>
      </c>
      <c r="B32" s="86"/>
      <c r="C32" s="76" t="s">
        <v>33</v>
      </c>
      <c r="D32" s="87"/>
      <c r="E32" s="86"/>
      <c r="F32" s="88"/>
      <c r="G32" s="89"/>
      <c r="H32" s="58">
        <f>SUM(H33)</f>
        <v>0</v>
      </c>
      <c r="I32" s="86"/>
    </row>
    <row r="33" s="19" customFormat="1" ht="20.1" customHeight="1" spans="1:9">
      <c r="A33" s="80">
        <v>1</v>
      </c>
      <c r="B33" s="81" t="s">
        <v>5473</v>
      </c>
      <c r="C33" s="80" t="s">
        <v>5457</v>
      </c>
      <c r="D33" s="82" t="s">
        <v>5457</v>
      </c>
      <c r="E33" s="80" t="s">
        <v>327</v>
      </c>
      <c r="F33" s="83">
        <v>1</v>
      </c>
      <c r="G33" s="85"/>
      <c r="H33" s="13">
        <f>ROUND(F33*G33,0)</f>
        <v>0</v>
      </c>
      <c r="I33" s="70" t="s">
        <v>5424</v>
      </c>
    </row>
    <row r="34" s="19" customFormat="1" ht="20.1" customHeight="1" spans="1:9">
      <c r="A34" s="90"/>
      <c r="B34" s="90"/>
      <c r="C34" s="90"/>
      <c r="D34" s="91"/>
      <c r="E34" s="90"/>
      <c r="F34" s="92"/>
      <c r="G34" s="93"/>
      <c r="H34" s="94"/>
      <c r="I34" s="90"/>
    </row>
    <row r="35" s="19" customFormat="1" ht="20.1" customHeight="1" spans="1:9">
      <c r="A35" s="90"/>
      <c r="B35" s="90"/>
      <c r="C35" s="90"/>
      <c r="D35" s="91"/>
      <c r="E35" s="90"/>
      <c r="F35" s="92"/>
      <c r="G35" s="93"/>
      <c r="H35" s="94"/>
      <c r="I35" s="90"/>
    </row>
    <row r="36" s="19" customFormat="1" ht="20.1" customHeight="1" spans="1:9">
      <c r="A36" s="90"/>
      <c r="B36" s="90"/>
      <c r="C36" s="90"/>
      <c r="D36" s="91"/>
      <c r="E36" s="90"/>
      <c r="F36" s="92"/>
      <c r="G36" s="93"/>
      <c r="H36" s="94"/>
      <c r="I36" s="90"/>
    </row>
    <row r="37" s="19" customFormat="1" ht="20.1" customHeight="1" spans="1:9">
      <c r="A37" s="90"/>
      <c r="B37" s="90"/>
      <c r="C37" s="90"/>
      <c r="D37" s="91"/>
      <c r="E37" s="90"/>
      <c r="F37" s="92"/>
      <c r="G37" s="93"/>
      <c r="H37" s="94"/>
      <c r="I37" s="90"/>
    </row>
    <row r="38" s="19" customFormat="1" ht="20.1" customHeight="1" spans="1:9">
      <c r="A38" s="90"/>
      <c r="B38" s="90"/>
      <c r="C38" s="90"/>
      <c r="D38" s="91"/>
      <c r="E38" s="90"/>
      <c r="F38" s="92"/>
      <c r="G38" s="93"/>
      <c r="H38" s="94"/>
      <c r="I38" s="90"/>
    </row>
    <row r="39" s="19" customFormat="1" ht="20.1" customHeight="1" spans="1:9">
      <c r="A39" s="90"/>
      <c r="B39" s="90"/>
      <c r="C39" s="90"/>
      <c r="D39" s="91"/>
      <c r="E39" s="90"/>
      <c r="F39" s="92"/>
      <c r="G39" s="93"/>
      <c r="H39" s="94"/>
      <c r="I39" s="90"/>
    </row>
    <row r="40" s="19" customFormat="1" ht="20.1" customHeight="1" spans="1:9">
      <c r="A40" s="90"/>
      <c r="B40" s="90"/>
      <c r="C40" s="90"/>
      <c r="D40" s="91"/>
      <c r="E40" s="90"/>
      <c r="F40" s="92"/>
      <c r="G40" s="93"/>
      <c r="H40" s="94"/>
      <c r="I40" s="90"/>
    </row>
    <row r="41" s="19" customFormat="1" ht="20.1" customHeight="1" spans="1:9">
      <c r="A41" s="90"/>
      <c r="B41" s="90"/>
      <c r="C41" s="90"/>
      <c r="D41" s="91"/>
      <c r="E41" s="90"/>
      <c r="F41" s="92"/>
      <c r="G41" s="93"/>
      <c r="H41" s="94"/>
      <c r="I41" s="90"/>
    </row>
    <row r="42" s="19" customFormat="1" ht="20.1" customHeight="1" spans="1:9">
      <c r="A42" s="90"/>
      <c r="B42" s="90"/>
      <c r="C42" s="90"/>
      <c r="D42" s="91"/>
      <c r="E42" s="90"/>
      <c r="F42" s="92"/>
      <c r="G42" s="93"/>
      <c r="H42" s="94"/>
      <c r="I42" s="90"/>
    </row>
    <row r="43" s="19" customFormat="1" ht="20.1" customHeight="1" spans="1:9">
      <c r="A43" s="90"/>
      <c r="B43" s="90"/>
      <c r="C43" s="90"/>
      <c r="D43" s="91"/>
      <c r="E43" s="90"/>
      <c r="F43" s="92"/>
      <c r="G43" s="93"/>
      <c r="H43" s="94"/>
      <c r="I43" s="90"/>
    </row>
    <row r="44" s="19" customFormat="1" ht="20.1" customHeight="1" spans="1:9">
      <c r="A44" s="90"/>
      <c r="B44" s="90"/>
      <c r="C44" s="90"/>
      <c r="D44" s="91"/>
      <c r="E44" s="90"/>
      <c r="F44" s="92"/>
      <c r="G44" s="93"/>
      <c r="H44" s="94"/>
      <c r="I44" s="90"/>
    </row>
    <row r="45" s="19" customFormat="1" ht="20.1" customHeight="1" spans="1:9">
      <c r="A45" s="90"/>
      <c r="B45" s="90"/>
      <c r="C45" s="90"/>
      <c r="D45" s="91"/>
      <c r="E45" s="90"/>
      <c r="F45" s="92"/>
      <c r="G45" s="93"/>
      <c r="H45" s="94"/>
      <c r="I45" s="90"/>
    </row>
    <row r="46" s="19" customFormat="1" ht="20.1" customHeight="1" spans="1:9">
      <c r="A46" s="90"/>
      <c r="B46" s="90"/>
      <c r="C46" s="90"/>
      <c r="D46" s="91"/>
      <c r="E46" s="90"/>
      <c r="F46" s="92"/>
      <c r="G46" s="93"/>
      <c r="H46" s="94"/>
      <c r="I46" s="90"/>
    </row>
    <row r="47" s="19" customFormat="1" ht="20.1" customHeight="1" spans="1:9">
      <c r="A47" s="90"/>
      <c r="B47" s="90"/>
      <c r="C47" s="90"/>
      <c r="D47" s="91"/>
      <c r="E47" s="90"/>
      <c r="F47" s="92"/>
      <c r="G47" s="93"/>
      <c r="H47" s="94"/>
      <c r="I47" s="90"/>
    </row>
    <row r="48" s="19" customFormat="1" ht="20.1" customHeight="1" spans="1:9">
      <c r="A48" s="90"/>
      <c r="B48" s="90"/>
      <c r="C48" s="90"/>
      <c r="D48" s="91"/>
      <c r="E48" s="90"/>
      <c r="F48" s="92"/>
      <c r="G48" s="93"/>
      <c r="H48" s="94"/>
      <c r="I48" s="90"/>
    </row>
    <row r="49" s="19" customFormat="1" ht="20.1" customHeight="1" spans="1:9">
      <c r="A49" s="90"/>
      <c r="B49" s="90"/>
      <c r="C49" s="90"/>
      <c r="D49" s="91"/>
      <c r="E49" s="90"/>
      <c r="F49" s="92"/>
      <c r="G49" s="93"/>
      <c r="H49" s="94"/>
      <c r="I49" s="90"/>
    </row>
    <row r="50" s="19" customFormat="1" ht="20.1" customHeight="1" spans="1:9">
      <c r="A50" s="90"/>
      <c r="B50" s="90"/>
      <c r="C50" s="90"/>
      <c r="D50" s="91"/>
      <c r="E50" s="90"/>
      <c r="F50" s="92"/>
      <c r="G50" s="93"/>
      <c r="H50" s="94"/>
      <c r="I50" s="90"/>
    </row>
    <row r="51" s="19" customFormat="1" ht="20.1" customHeight="1" spans="1:9">
      <c r="A51" s="90"/>
      <c r="B51" s="90"/>
      <c r="C51" s="90"/>
      <c r="D51" s="91"/>
      <c r="E51" s="90"/>
      <c r="F51" s="92"/>
      <c r="G51" s="93"/>
      <c r="H51" s="94"/>
      <c r="I51" s="90"/>
    </row>
    <row r="52" s="19" customFormat="1" ht="20.1" customHeight="1" spans="1:9">
      <c r="A52" s="90"/>
      <c r="B52" s="90"/>
      <c r="C52" s="90"/>
      <c r="D52" s="91"/>
      <c r="E52" s="90"/>
      <c r="F52" s="92"/>
      <c r="G52" s="93"/>
      <c r="H52" s="94"/>
      <c r="I52" s="90"/>
    </row>
    <row r="53" s="19" customFormat="1" ht="20.1" customHeight="1" spans="1:9">
      <c r="A53" s="90"/>
      <c r="B53" s="90"/>
      <c r="C53" s="90"/>
      <c r="D53" s="91"/>
      <c r="E53" s="90"/>
      <c r="F53" s="92"/>
      <c r="G53" s="93"/>
      <c r="H53" s="94"/>
      <c r="I53" s="90"/>
    </row>
    <row r="54" s="19" customFormat="1" ht="20.1" customHeight="1" spans="1:9">
      <c r="A54" s="90"/>
      <c r="B54" s="90"/>
      <c r="C54" s="90"/>
      <c r="D54" s="91"/>
      <c r="E54" s="90"/>
      <c r="F54" s="92"/>
      <c r="G54" s="93"/>
      <c r="H54" s="94"/>
      <c r="I54" s="90"/>
    </row>
    <row r="55" s="19" customFormat="1" ht="20.1" customHeight="1" spans="1:9">
      <c r="A55" s="90"/>
      <c r="B55" s="90"/>
      <c r="C55" s="90"/>
      <c r="D55" s="91"/>
      <c r="E55" s="90"/>
      <c r="F55" s="92"/>
      <c r="G55" s="93"/>
      <c r="H55" s="94"/>
      <c r="I55" s="90"/>
    </row>
    <row r="56" s="19" customFormat="1" ht="20.1" customHeight="1" spans="1:9">
      <c r="A56" s="90"/>
      <c r="B56" s="90"/>
      <c r="C56" s="90"/>
      <c r="D56" s="91"/>
      <c r="E56" s="90"/>
      <c r="F56" s="92"/>
      <c r="G56" s="93"/>
      <c r="H56" s="94"/>
      <c r="I56" s="90"/>
    </row>
    <row r="57" s="19" customFormat="1" ht="20.1" customHeight="1" spans="1:9">
      <c r="A57" s="90"/>
      <c r="B57" s="90"/>
      <c r="C57" s="90"/>
      <c r="D57" s="91"/>
      <c r="E57" s="90"/>
      <c r="F57" s="92"/>
      <c r="G57" s="93"/>
      <c r="H57" s="94"/>
      <c r="I57" s="90"/>
    </row>
    <row r="58" s="19" customFormat="1" ht="20.1" customHeight="1" spans="1:9">
      <c r="A58" s="90"/>
      <c r="B58" s="90"/>
      <c r="C58" s="90"/>
      <c r="D58" s="91"/>
      <c r="E58" s="90"/>
      <c r="F58" s="92"/>
      <c r="G58" s="93"/>
      <c r="H58" s="94"/>
      <c r="I58" s="90"/>
    </row>
    <row r="59" s="19" customFormat="1" ht="20.1" customHeight="1" spans="1:9">
      <c r="A59" s="90"/>
      <c r="B59" s="90"/>
      <c r="C59" s="90"/>
      <c r="D59" s="91"/>
      <c r="E59" s="90"/>
      <c r="F59" s="92"/>
      <c r="G59" s="93"/>
      <c r="H59" s="94"/>
      <c r="I59" s="90"/>
    </row>
    <row r="60" s="19" customFormat="1" ht="20.1" customHeight="1" spans="1:9">
      <c r="A60" s="90"/>
      <c r="B60" s="90"/>
      <c r="C60" s="90"/>
      <c r="D60" s="91"/>
      <c r="E60" s="90"/>
      <c r="F60" s="92"/>
      <c r="G60" s="93"/>
      <c r="H60" s="94"/>
      <c r="I60" s="90"/>
    </row>
    <row r="61" s="19" customFormat="1" ht="20.1" customHeight="1" spans="1:9">
      <c r="A61" s="90"/>
      <c r="B61" s="90"/>
      <c r="C61" s="90"/>
      <c r="D61" s="91"/>
      <c r="E61" s="90"/>
      <c r="F61" s="92"/>
      <c r="G61" s="93"/>
      <c r="H61" s="94"/>
      <c r="I61" s="90"/>
    </row>
    <row r="62" s="19" customFormat="1" ht="20.1" customHeight="1" spans="1:9">
      <c r="A62" s="90"/>
      <c r="B62" s="90"/>
      <c r="C62" s="90"/>
      <c r="D62" s="91"/>
      <c r="E62" s="90"/>
      <c r="F62" s="92"/>
      <c r="G62" s="93"/>
      <c r="H62" s="94"/>
      <c r="I62" s="90"/>
    </row>
    <row r="63" s="19" customFormat="1" ht="20.1" customHeight="1" spans="1:9">
      <c r="A63" s="90"/>
      <c r="B63" s="90"/>
      <c r="C63" s="90"/>
      <c r="D63" s="91"/>
      <c r="E63" s="90"/>
      <c r="F63" s="92"/>
      <c r="G63" s="93"/>
      <c r="H63" s="94"/>
      <c r="I63" s="90"/>
    </row>
    <row r="64" s="19" customFormat="1" ht="20.1" customHeight="1" spans="1:9">
      <c r="A64" s="90"/>
      <c r="B64" s="90"/>
      <c r="C64" s="90"/>
      <c r="D64" s="91"/>
      <c r="E64" s="90"/>
      <c r="F64" s="92"/>
      <c r="G64" s="93"/>
      <c r="H64" s="94"/>
      <c r="I64" s="90"/>
    </row>
    <row r="65" s="19" customFormat="1" ht="20.1" customHeight="1" spans="1:9">
      <c r="A65" s="90"/>
      <c r="B65" s="90"/>
      <c r="C65" s="90"/>
      <c r="D65" s="91"/>
      <c r="E65" s="90"/>
      <c r="F65" s="92"/>
      <c r="G65" s="93"/>
      <c r="H65" s="94"/>
      <c r="I65" s="90"/>
    </row>
    <row r="66" s="19" customFormat="1" ht="20.1" customHeight="1" spans="1:9">
      <c r="A66" s="90"/>
      <c r="B66" s="90"/>
      <c r="C66" s="90"/>
      <c r="D66" s="91"/>
      <c r="E66" s="90"/>
      <c r="F66" s="92"/>
      <c r="G66" s="93"/>
      <c r="H66" s="94"/>
      <c r="I66" s="90"/>
    </row>
    <row r="67" s="19" customFormat="1" ht="20.1" customHeight="1" spans="1:9">
      <c r="A67" s="90"/>
      <c r="B67" s="90"/>
      <c r="C67" s="90"/>
      <c r="D67" s="91"/>
      <c r="E67" s="90"/>
      <c r="F67" s="92"/>
      <c r="G67" s="93"/>
      <c r="H67" s="94"/>
      <c r="I67" s="90"/>
    </row>
    <row r="68" s="19" customFormat="1" ht="20.1" customHeight="1" spans="1:9">
      <c r="A68" s="90"/>
      <c r="B68" s="90"/>
      <c r="C68" s="90"/>
      <c r="D68" s="91"/>
      <c r="E68" s="90"/>
      <c r="F68" s="92"/>
      <c r="G68" s="93"/>
      <c r="H68" s="94"/>
      <c r="I68" s="90"/>
    </row>
    <row r="69" s="19" customFormat="1" ht="20.1" customHeight="1" spans="1:9">
      <c r="A69" s="90"/>
      <c r="B69" s="90"/>
      <c r="C69" s="90"/>
      <c r="D69" s="91"/>
      <c r="E69" s="90"/>
      <c r="F69" s="92"/>
      <c r="G69" s="93"/>
      <c r="H69" s="94"/>
      <c r="I69" s="90"/>
    </row>
    <row r="70" s="19" customFormat="1" ht="20.1" customHeight="1" spans="1:9">
      <c r="A70" s="90"/>
      <c r="B70" s="90"/>
      <c r="C70" s="90"/>
      <c r="D70" s="91"/>
      <c r="E70" s="90"/>
      <c r="F70" s="92"/>
      <c r="G70" s="93"/>
      <c r="H70" s="94"/>
      <c r="I70" s="90"/>
    </row>
    <row r="71" s="19" customFormat="1" ht="20.1" customHeight="1" spans="1:9">
      <c r="A71" s="90"/>
      <c r="B71" s="90"/>
      <c r="C71" s="90"/>
      <c r="D71" s="91"/>
      <c r="E71" s="90"/>
      <c r="F71" s="92"/>
      <c r="G71" s="93"/>
      <c r="H71" s="94"/>
      <c r="I71" s="90"/>
    </row>
    <row r="72" s="19" customFormat="1" ht="20.1" customHeight="1" spans="1:9">
      <c r="A72" s="90"/>
      <c r="B72" s="90"/>
      <c r="C72" s="90"/>
      <c r="D72" s="91"/>
      <c r="E72" s="90"/>
      <c r="F72" s="92"/>
      <c r="G72" s="93"/>
      <c r="H72" s="94"/>
      <c r="I72" s="90"/>
    </row>
    <row r="73" s="19" customFormat="1" ht="20.1" customHeight="1" spans="1:9">
      <c r="A73" s="90"/>
      <c r="B73" s="90"/>
      <c r="C73" s="90"/>
      <c r="D73" s="91"/>
      <c r="E73" s="90"/>
      <c r="F73" s="92"/>
      <c r="G73" s="93"/>
      <c r="H73" s="94"/>
      <c r="I73" s="90"/>
    </row>
    <row r="74" s="19" customFormat="1" ht="20.1" customHeight="1" spans="1:9">
      <c r="A74" s="90"/>
      <c r="B74" s="90"/>
      <c r="C74" s="90"/>
      <c r="D74" s="91"/>
      <c r="E74" s="90"/>
      <c r="F74" s="92"/>
      <c r="G74" s="93"/>
      <c r="H74" s="94"/>
      <c r="I74" s="90"/>
    </row>
    <row r="75" s="19" customFormat="1" ht="20.1" customHeight="1" spans="1:9">
      <c r="A75" s="90"/>
      <c r="B75" s="90"/>
      <c r="C75" s="90"/>
      <c r="D75" s="91"/>
      <c r="E75" s="90"/>
      <c r="F75" s="92"/>
      <c r="G75" s="93"/>
      <c r="H75" s="94"/>
      <c r="I75" s="90"/>
    </row>
    <row r="76" s="19" customFormat="1" ht="20.1" customHeight="1" spans="1:9">
      <c r="A76" s="90"/>
      <c r="B76" s="90"/>
      <c r="C76" s="90"/>
      <c r="D76" s="91"/>
      <c r="E76" s="90"/>
      <c r="F76" s="92"/>
      <c r="G76" s="93"/>
      <c r="H76" s="94"/>
      <c r="I76" s="90"/>
    </row>
    <row r="77" s="19" customFormat="1" ht="20.1" customHeight="1" spans="1:9">
      <c r="A77" s="90"/>
      <c r="B77" s="90"/>
      <c r="C77" s="90"/>
      <c r="D77" s="91"/>
      <c r="E77" s="90"/>
      <c r="F77" s="92"/>
      <c r="G77" s="93"/>
      <c r="H77" s="94"/>
      <c r="I77" s="90"/>
    </row>
    <row r="78" s="19" customFormat="1" ht="20.1" customHeight="1" spans="1:9">
      <c r="A78" s="90"/>
      <c r="B78" s="90"/>
      <c r="C78" s="90"/>
      <c r="D78" s="91"/>
      <c r="E78" s="90"/>
      <c r="F78" s="92"/>
      <c r="G78" s="93"/>
      <c r="H78" s="94"/>
      <c r="I78" s="90"/>
    </row>
    <row r="79" s="19" customFormat="1" ht="20.1" customHeight="1" spans="1:9">
      <c r="A79" s="90"/>
      <c r="B79" s="90"/>
      <c r="C79" s="90"/>
      <c r="D79" s="91"/>
      <c r="E79" s="90"/>
      <c r="F79" s="92"/>
      <c r="G79" s="93"/>
      <c r="H79" s="94"/>
      <c r="I79" s="90"/>
    </row>
    <row r="80" s="19" customFormat="1" ht="20.1" customHeight="1" spans="1:9">
      <c r="A80" s="90"/>
      <c r="B80" s="90"/>
      <c r="C80" s="90"/>
      <c r="D80" s="91"/>
      <c r="E80" s="90"/>
      <c r="F80" s="92"/>
      <c r="G80" s="93"/>
      <c r="H80" s="94"/>
      <c r="I80" s="90"/>
    </row>
    <row r="81" s="19" customFormat="1" ht="20.1" customHeight="1" spans="1:9">
      <c r="A81" s="90"/>
      <c r="B81" s="90"/>
      <c r="C81" s="90"/>
      <c r="D81" s="91"/>
      <c r="E81" s="90"/>
      <c r="F81" s="92"/>
      <c r="G81" s="93"/>
      <c r="H81" s="94"/>
      <c r="I81" s="90"/>
    </row>
    <row r="82" s="19" customFormat="1" ht="20.1" customHeight="1" spans="1:9">
      <c r="A82" s="90"/>
      <c r="B82" s="90"/>
      <c r="C82" s="90"/>
      <c r="D82" s="91"/>
      <c r="E82" s="90"/>
      <c r="F82" s="92"/>
      <c r="G82" s="93"/>
      <c r="H82" s="94"/>
      <c r="I82" s="90"/>
    </row>
    <row r="83" s="19" customFormat="1" ht="20.1" customHeight="1" spans="1:9">
      <c r="A83" s="90"/>
      <c r="B83" s="90"/>
      <c r="C83" s="90"/>
      <c r="D83" s="91"/>
      <c r="E83" s="90"/>
      <c r="F83" s="92"/>
      <c r="G83" s="93"/>
      <c r="H83" s="94"/>
      <c r="I83" s="90"/>
    </row>
    <row r="84" s="19" customFormat="1" ht="20.1" customHeight="1" spans="1:9">
      <c r="A84" s="90"/>
      <c r="B84" s="90"/>
      <c r="C84" s="90"/>
      <c r="D84" s="91"/>
      <c r="E84" s="90"/>
      <c r="F84" s="92"/>
      <c r="G84" s="93"/>
      <c r="H84" s="94"/>
      <c r="I84" s="90"/>
    </row>
    <row r="85" s="19" customFormat="1" ht="20.1" customHeight="1" spans="1:9">
      <c r="A85" s="90"/>
      <c r="B85" s="90"/>
      <c r="C85" s="90"/>
      <c r="D85" s="91"/>
      <c r="E85" s="90"/>
      <c r="F85" s="92"/>
      <c r="G85" s="93"/>
      <c r="H85" s="94"/>
      <c r="I85" s="90"/>
    </row>
    <row r="86" s="19" customFormat="1" ht="20.1" customHeight="1" spans="1:9">
      <c r="A86" s="90"/>
      <c r="B86" s="90"/>
      <c r="C86" s="90"/>
      <c r="D86" s="91"/>
      <c r="E86" s="90"/>
      <c r="F86" s="92"/>
      <c r="G86" s="93"/>
      <c r="H86" s="94"/>
      <c r="I86" s="90"/>
    </row>
    <row r="87" s="19" customFormat="1" ht="20.1" customHeight="1" spans="1:9">
      <c r="A87" s="90"/>
      <c r="B87" s="90"/>
      <c r="C87" s="90"/>
      <c r="D87" s="91"/>
      <c r="E87" s="90"/>
      <c r="F87" s="92"/>
      <c r="G87" s="93"/>
      <c r="H87" s="94"/>
      <c r="I87" s="90"/>
    </row>
    <row r="88" s="19" customFormat="1" ht="20.1" customHeight="1" spans="1:9">
      <c r="A88" s="90"/>
      <c r="B88" s="90"/>
      <c r="C88" s="90"/>
      <c r="D88" s="91"/>
      <c r="E88" s="90"/>
      <c r="F88" s="92"/>
      <c r="G88" s="93"/>
      <c r="H88" s="94"/>
      <c r="I88" s="90"/>
    </row>
    <row r="89" s="19" customFormat="1" ht="20.1" customHeight="1" spans="1:9">
      <c r="A89" s="90"/>
      <c r="B89" s="90"/>
      <c r="C89" s="90"/>
      <c r="D89" s="91"/>
      <c r="E89" s="90"/>
      <c r="F89" s="92"/>
      <c r="G89" s="93"/>
      <c r="H89" s="94"/>
      <c r="I89" s="90"/>
    </row>
    <row r="90" s="19" customFormat="1" ht="20.1" customHeight="1" spans="1:9">
      <c r="A90" s="90"/>
      <c r="B90" s="90"/>
      <c r="C90" s="90"/>
      <c r="D90" s="91"/>
      <c r="E90" s="90"/>
      <c r="F90" s="92"/>
      <c r="G90" s="93"/>
      <c r="H90" s="94"/>
      <c r="I90" s="90"/>
    </row>
    <row r="91" s="19" customFormat="1" ht="20.1" customHeight="1" spans="1:9">
      <c r="A91" s="90"/>
      <c r="B91" s="90"/>
      <c r="C91" s="90"/>
      <c r="D91" s="91"/>
      <c r="E91" s="90"/>
      <c r="F91" s="92"/>
      <c r="G91" s="93"/>
      <c r="H91" s="94"/>
      <c r="I91" s="90"/>
    </row>
    <row r="92" s="19" customFormat="1" ht="20.1" customHeight="1" spans="1:9">
      <c r="A92" s="90"/>
      <c r="B92" s="90"/>
      <c r="C92" s="90"/>
      <c r="D92" s="91"/>
      <c r="E92" s="90"/>
      <c r="F92" s="92"/>
      <c r="G92" s="93"/>
      <c r="H92" s="94"/>
      <c r="I92" s="90"/>
    </row>
    <row r="93" s="19" customFormat="1" ht="20.1" customHeight="1" spans="1:9">
      <c r="A93" s="90"/>
      <c r="B93" s="90"/>
      <c r="C93" s="90"/>
      <c r="D93" s="91"/>
      <c r="E93" s="90"/>
      <c r="F93" s="92"/>
      <c r="G93" s="93"/>
      <c r="H93" s="94"/>
      <c r="I93" s="90"/>
    </row>
    <row r="94" s="19" customFormat="1" ht="20.1" customHeight="1" spans="1:9">
      <c r="A94" s="90"/>
      <c r="B94" s="90"/>
      <c r="C94" s="90"/>
      <c r="D94" s="91"/>
      <c r="E94" s="90"/>
      <c r="F94" s="92"/>
      <c r="G94" s="93"/>
      <c r="H94" s="94"/>
      <c r="I94" s="90"/>
    </row>
    <row r="95" s="19" customFormat="1" ht="20.1" customHeight="1" spans="1:9">
      <c r="A95" s="90"/>
      <c r="B95" s="90"/>
      <c r="C95" s="90"/>
      <c r="D95" s="91"/>
      <c r="E95" s="90"/>
      <c r="F95" s="92"/>
      <c r="G95" s="93"/>
      <c r="H95" s="94"/>
      <c r="I95" s="90"/>
    </row>
    <row r="96" s="19" customFormat="1" ht="20.1" customHeight="1" spans="1:9">
      <c r="A96" s="90"/>
      <c r="B96" s="90"/>
      <c r="C96" s="90"/>
      <c r="D96" s="91"/>
      <c r="E96" s="90"/>
      <c r="F96" s="92"/>
      <c r="G96" s="93"/>
      <c r="H96" s="94"/>
      <c r="I96" s="90"/>
    </row>
    <row r="97" s="19" customFormat="1" ht="20.1" customHeight="1" spans="1:9">
      <c r="A97" s="90"/>
      <c r="B97" s="90"/>
      <c r="C97" s="90"/>
      <c r="D97" s="91"/>
      <c r="E97" s="90"/>
      <c r="F97" s="92"/>
      <c r="G97" s="93"/>
      <c r="H97" s="94"/>
      <c r="I97" s="90"/>
    </row>
    <row r="98" s="19" customFormat="1" ht="20.1" customHeight="1" spans="1:9">
      <c r="A98" s="90"/>
      <c r="B98" s="90"/>
      <c r="C98" s="90"/>
      <c r="D98" s="91"/>
      <c r="E98" s="90"/>
      <c r="F98" s="92"/>
      <c r="G98" s="93"/>
      <c r="H98" s="94"/>
      <c r="I98" s="90"/>
    </row>
    <row r="99" s="19" customFormat="1" ht="20.1" customHeight="1" spans="1:9">
      <c r="A99" s="90"/>
      <c r="B99" s="90"/>
      <c r="C99" s="90"/>
      <c r="D99" s="91"/>
      <c r="E99" s="90"/>
      <c r="F99" s="92"/>
      <c r="G99" s="93"/>
      <c r="H99" s="94"/>
      <c r="I99" s="90"/>
    </row>
    <row r="100" s="19" customFormat="1" ht="20.1" customHeight="1" spans="1:9">
      <c r="A100" s="90"/>
      <c r="B100" s="90"/>
      <c r="C100" s="90"/>
      <c r="D100" s="91"/>
      <c r="E100" s="90"/>
      <c r="F100" s="92"/>
      <c r="G100" s="93"/>
      <c r="H100" s="94"/>
      <c r="I100" s="90"/>
    </row>
    <row r="101" s="19" customFormat="1" ht="20.1" customHeight="1" spans="1:9">
      <c r="A101" s="90"/>
      <c r="B101" s="90"/>
      <c r="C101" s="90"/>
      <c r="D101" s="91"/>
      <c r="E101" s="90"/>
      <c r="F101" s="92"/>
      <c r="G101" s="93"/>
      <c r="H101" s="94"/>
      <c r="I101" s="90"/>
    </row>
    <row r="102" s="19" customFormat="1" ht="20.1" customHeight="1" spans="1:9">
      <c r="A102" s="90"/>
      <c r="B102" s="90"/>
      <c r="C102" s="90"/>
      <c r="D102" s="91"/>
      <c r="E102" s="90"/>
      <c r="F102" s="92"/>
      <c r="G102" s="93"/>
      <c r="H102" s="94"/>
      <c r="I102" s="90"/>
    </row>
    <row r="103" s="19" customFormat="1" ht="20.1" customHeight="1" spans="1:9">
      <c r="A103" s="90"/>
      <c r="B103" s="90"/>
      <c r="C103" s="90"/>
      <c r="D103" s="91"/>
      <c r="E103" s="90"/>
      <c r="F103" s="92"/>
      <c r="G103" s="93"/>
      <c r="H103" s="94"/>
      <c r="I103" s="90"/>
    </row>
    <row r="104" s="19" customFormat="1" ht="20.1" customHeight="1" spans="1:9">
      <c r="A104" s="90"/>
      <c r="B104" s="90"/>
      <c r="C104" s="90"/>
      <c r="D104" s="91"/>
      <c r="E104" s="90"/>
      <c r="F104" s="92"/>
      <c r="G104" s="93"/>
      <c r="H104" s="94"/>
      <c r="I104" s="90"/>
    </row>
    <row r="105" s="19" customFormat="1" ht="20.1" customHeight="1" spans="1:9">
      <c r="A105" s="90"/>
      <c r="B105" s="90"/>
      <c r="C105" s="90"/>
      <c r="D105" s="91"/>
      <c r="E105" s="90"/>
      <c r="F105" s="92"/>
      <c r="G105" s="93"/>
      <c r="H105" s="94"/>
      <c r="I105" s="90"/>
    </row>
    <row r="106" s="19" customFormat="1" ht="20.1" customHeight="1" spans="1:9">
      <c r="A106" s="90"/>
      <c r="B106" s="90"/>
      <c r="C106" s="90"/>
      <c r="D106" s="91"/>
      <c r="E106" s="90"/>
      <c r="F106" s="92"/>
      <c r="G106" s="93"/>
      <c r="H106" s="94"/>
      <c r="I106" s="90"/>
    </row>
    <row r="107" s="19" customFormat="1" ht="20.1" customHeight="1" spans="1:9">
      <c r="A107" s="90"/>
      <c r="B107" s="90"/>
      <c r="C107" s="90"/>
      <c r="D107" s="91"/>
      <c r="E107" s="90"/>
      <c r="F107" s="92"/>
      <c r="G107" s="93"/>
      <c r="H107" s="94"/>
      <c r="I107" s="90"/>
    </row>
    <row r="108" s="19" customFormat="1" ht="20.1" customHeight="1" spans="1:9">
      <c r="A108" s="90"/>
      <c r="B108" s="90"/>
      <c r="C108" s="90"/>
      <c r="D108" s="91"/>
      <c r="E108" s="90"/>
      <c r="F108" s="92"/>
      <c r="G108" s="93"/>
      <c r="H108" s="94"/>
      <c r="I108" s="90"/>
    </row>
    <row r="109" s="19" customFormat="1" ht="20.1" customHeight="1" spans="1:9">
      <c r="A109" s="90"/>
      <c r="B109" s="90"/>
      <c r="C109" s="90"/>
      <c r="D109" s="91"/>
      <c r="E109" s="90"/>
      <c r="F109" s="92"/>
      <c r="G109" s="93"/>
      <c r="H109" s="94"/>
      <c r="I109" s="90"/>
    </row>
    <row r="110" s="19" customFormat="1" ht="20.1" customHeight="1" spans="1:9">
      <c r="A110" s="90"/>
      <c r="B110" s="90"/>
      <c r="C110" s="90"/>
      <c r="D110" s="91"/>
      <c r="E110" s="90"/>
      <c r="F110" s="92"/>
      <c r="G110" s="93"/>
      <c r="H110" s="94"/>
      <c r="I110" s="90"/>
    </row>
    <row r="111" s="19" customFormat="1" ht="20.1" customHeight="1" spans="1:9">
      <c r="A111" s="90"/>
      <c r="B111" s="90"/>
      <c r="C111" s="90"/>
      <c r="D111" s="91"/>
      <c r="E111" s="90"/>
      <c r="F111" s="92"/>
      <c r="G111" s="93"/>
      <c r="H111" s="94"/>
      <c r="I111" s="90"/>
    </row>
    <row r="112" s="19" customFormat="1" ht="20.1" customHeight="1" spans="1:9">
      <c r="A112" s="90"/>
      <c r="B112" s="90"/>
      <c r="C112" s="90"/>
      <c r="D112" s="91"/>
      <c r="E112" s="90"/>
      <c r="F112" s="92"/>
      <c r="G112" s="93"/>
      <c r="H112" s="94"/>
      <c r="I112" s="90"/>
    </row>
    <row r="113" s="19" customFormat="1" ht="20.1" customHeight="1" spans="1:9">
      <c r="A113" s="90"/>
      <c r="B113" s="90"/>
      <c r="C113" s="90"/>
      <c r="D113" s="91"/>
      <c r="E113" s="90"/>
      <c r="F113" s="92"/>
      <c r="G113" s="93"/>
      <c r="H113" s="94"/>
      <c r="I113" s="90"/>
    </row>
    <row r="114" s="19" customFormat="1" ht="20.1" customHeight="1" spans="1:9">
      <c r="A114" s="90"/>
      <c r="B114" s="90"/>
      <c r="C114" s="90"/>
      <c r="D114" s="91"/>
      <c r="E114" s="90"/>
      <c r="F114" s="92"/>
      <c r="G114" s="93"/>
      <c r="H114" s="94"/>
      <c r="I114" s="90"/>
    </row>
    <row r="115" s="19" customFormat="1" ht="20.1" customHeight="1" spans="1:9">
      <c r="A115" s="90"/>
      <c r="B115" s="90"/>
      <c r="C115" s="90"/>
      <c r="D115" s="91"/>
      <c r="E115" s="90"/>
      <c r="F115" s="92"/>
      <c r="G115" s="93"/>
      <c r="H115" s="94"/>
      <c r="I115" s="90"/>
    </row>
    <row r="116" s="19" customFormat="1" ht="20.1" customHeight="1" spans="1:9">
      <c r="A116" s="90"/>
      <c r="B116" s="90"/>
      <c r="C116" s="90"/>
      <c r="D116" s="91"/>
      <c r="E116" s="90"/>
      <c r="F116" s="92"/>
      <c r="G116" s="93"/>
      <c r="H116" s="94"/>
      <c r="I116" s="90"/>
    </row>
    <row r="117" s="19" customFormat="1" ht="20.1" customHeight="1" spans="1:9">
      <c r="A117" s="90"/>
      <c r="B117" s="90"/>
      <c r="C117" s="90"/>
      <c r="D117" s="91"/>
      <c r="E117" s="90"/>
      <c r="F117" s="92"/>
      <c r="G117" s="93"/>
      <c r="H117" s="94"/>
      <c r="I117" s="90"/>
    </row>
    <row r="118" s="19" customFormat="1" ht="20.1" customHeight="1" spans="1:9">
      <c r="A118" s="90"/>
      <c r="B118" s="90"/>
      <c r="C118" s="90"/>
      <c r="D118" s="91"/>
      <c r="E118" s="90"/>
      <c r="F118" s="92"/>
      <c r="G118" s="93"/>
      <c r="H118" s="94"/>
      <c r="I118" s="90"/>
    </row>
    <row r="119" s="19" customFormat="1" ht="20.1" customHeight="1" spans="1:9">
      <c r="A119" s="90"/>
      <c r="B119" s="90"/>
      <c r="C119" s="90"/>
      <c r="D119" s="91"/>
      <c r="E119" s="90"/>
      <c r="F119" s="92"/>
      <c r="G119" s="93"/>
      <c r="H119" s="94"/>
      <c r="I119" s="90"/>
    </row>
    <row r="120" s="19" customFormat="1" ht="20.1" customHeight="1" spans="1:9">
      <c r="A120" s="90"/>
      <c r="B120" s="90"/>
      <c r="C120" s="90"/>
      <c r="D120" s="91"/>
      <c r="E120" s="90"/>
      <c r="F120" s="92"/>
      <c r="G120" s="93"/>
      <c r="H120" s="94"/>
      <c r="I120" s="90"/>
    </row>
    <row r="121" s="19" customFormat="1" ht="20.1" customHeight="1" spans="1:9">
      <c r="A121" s="90"/>
      <c r="B121" s="90"/>
      <c r="C121" s="90"/>
      <c r="D121" s="91"/>
      <c r="E121" s="90"/>
      <c r="F121" s="92"/>
      <c r="G121" s="93"/>
      <c r="H121" s="94"/>
      <c r="I121" s="90"/>
    </row>
    <row r="122" s="19" customFormat="1" ht="20.1" customHeight="1" spans="1:9">
      <c r="A122" s="90"/>
      <c r="B122" s="90"/>
      <c r="C122" s="90"/>
      <c r="D122" s="91"/>
      <c r="E122" s="90"/>
      <c r="F122" s="92"/>
      <c r="G122" s="93"/>
      <c r="H122" s="94"/>
      <c r="I122" s="90"/>
    </row>
    <row r="123" s="19" customFormat="1" ht="20.1" customHeight="1" spans="1:9">
      <c r="A123" s="90"/>
      <c r="B123" s="90"/>
      <c r="C123" s="90"/>
      <c r="D123" s="91"/>
      <c r="E123" s="90"/>
      <c r="F123" s="92"/>
      <c r="G123" s="93"/>
      <c r="H123" s="94"/>
      <c r="I123" s="90"/>
    </row>
    <row r="124" s="19" customFormat="1" ht="20.1" customHeight="1" spans="1:9">
      <c r="A124" s="90"/>
      <c r="B124" s="90"/>
      <c r="C124" s="90"/>
      <c r="D124" s="91"/>
      <c r="E124" s="90"/>
      <c r="F124" s="92"/>
      <c r="G124" s="93"/>
      <c r="H124" s="94"/>
      <c r="I124" s="90"/>
    </row>
    <row r="125" s="19" customFormat="1" ht="20.1" customHeight="1" spans="1:9">
      <c r="A125" s="90"/>
      <c r="B125" s="90"/>
      <c r="C125" s="90"/>
      <c r="D125" s="91"/>
      <c r="E125" s="90"/>
      <c r="F125" s="92"/>
      <c r="G125" s="93"/>
      <c r="H125" s="94"/>
      <c r="I125" s="90"/>
    </row>
    <row r="126" s="19" customFormat="1" ht="20.1" customHeight="1" spans="1:9">
      <c r="A126" s="90"/>
      <c r="B126" s="90"/>
      <c r="C126" s="90"/>
      <c r="D126" s="91"/>
      <c r="E126" s="90"/>
      <c r="F126" s="92"/>
      <c r="G126" s="93"/>
      <c r="H126" s="94"/>
      <c r="I126" s="90"/>
    </row>
    <row r="127" s="19" customFormat="1" ht="20.1" customHeight="1" spans="1:9">
      <c r="A127" s="90"/>
      <c r="B127" s="90"/>
      <c r="C127" s="90"/>
      <c r="D127" s="91"/>
      <c r="E127" s="90"/>
      <c r="F127" s="92"/>
      <c r="G127" s="93"/>
      <c r="H127" s="94"/>
      <c r="I127" s="90"/>
    </row>
    <row r="128" s="19" customFormat="1" ht="20.1" customHeight="1" spans="1:9">
      <c r="A128" s="90"/>
      <c r="B128" s="90"/>
      <c r="C128" s="90"/>
      <c r="D128" s="91"/>
      <c r="E128" s="90"/>
      <c r="F128" s="92"/>
      <c r="G128" s="93"/>
      <c r="H128" s="94"/>
      <c r="I128" s="90"/>
    </row>
    <row r="129" s="19" customFormat="1" ht="20.1" customHeight="1" spans="1:9">
      <c r="A129" s="90"/>
      <c r="B129" s="90"/>
      <c r="C129" s="90"/>
      <c r="D129" s="91"/>
      <c r="E129" s="90"/>
      <c r="F129" s="92"/>
      <c r="G129" s="93"/>
      <c r="H129" s="94"/>
      <c r="I129" s="90"/>
    </row>
    <row r="130" s="19" customFormat="1" ht="20.1" customHeight="1" spans="1:9">
      <c r="A130" s="90"/>
      <c r="B130" s="90"/>
      <c r="C130" s="90"/>
      <c r="D130" s="91"/>
      <c r="E130" s="90"/>
      <c r="F130" s="92"/>
      <c r="G130" s="93"/>
      <c r="H130" s="94"/>
      <c r="I130" s="90"/>
    </row>
    <row r="131" s="19" customFormat="1" ht="20.1" customHeight="1" spans="1:9">
      <c r="A131" s="90"/>
      <c r="B131" s="90"/>
      <c r="C131" s="90"/>
      <c r="D131" s="91"/>
      <c r="E131" s="90"/>
      <c r="F131" s="92"/>
      <c r="G131" s="93"/>
      <c r="H131" s="94"/>
      <c r="I131" s="90"/>
    </row>
    <row r="132" s="19" customFormat="1" ht="20.1" customHeight="1" spans="1:9">
      <c r="A132" s="90"/>
      <c r="B132" s="90"/>
      <c r="C132" s="90"/>
      <c r="D132" s="91"/>
      <c r="E132" s="90"/>
      <c r="F132" s="92"/>
      <c r="G132" s="93"/>
      <c r="H132" s="94"/>
      <c r="I132" s="90"/>
    </row>
    <row r="133" s="19" customFormat="1" ht="20.1" customHeight="1" spans="1:9">
      <c r="A133" s="90"/>
      <c r="B133" s="90"/>
      <c r="C133" s="90"/>
      <c r="D133" s="91"/>
      <c r="E133" s="90"/>
      <c r="F133" s="92"/>
      <c r="G133" s="93"/>
      <c r="H133" s="94"/>
      <c r="I133" s="90"/>
    </row>
    <row r="134" s="19" customFormat="1" ht="20.1" customHeight="1" spans="1:9">
      <c r="A134" s="90"/>
      <c r="B134" s="90"/>
      <c r="C134" s="90"/>
      <c r="D134" s="91"/>
      <c r="E134" s="90"/>
      <c r="F134" s="92"/>
      <c r="G134" s="93"/>
      <c r="H134" s="94"/>
      <c r="I134" s="90"/>
    </row>
    <row r="135" s="19" customFormat="1" ht="20.1" customHeight="1" spans="1:9">
      <c r="A135" s="90"/>
      <c r="B135" s="90"/>
      <c r="C135" s="90"/>
      <c r="D135" s="91"/>
      <c r="E135" s="90"/>
      <c r="F135" s="92"/>
      <c r="G135" s="93"/>
      <c r="H135" s="94"/>
      <c r="I135" s="90"/>
    </row>
    <row r="136" s="19" customFormat="1" ht="20.1" customHeight="1" spans="1:9">
      <c r="A136" s="90"/>
      <c r="B136" s="90"/>
      <c r="C136" s="90"/>
      <c r="D136" s="91"/>
      <c r="E136" s="90"/>
      <c r="F136" s="92"/>
      <c r="G136" s="93"/>
      <c r="H136" s="94"/>
      <c r="I136" s="90"/>
    </row>
    <row r="137" s="19" customFormat="1" ht="20.1" customHeight="1" spans="1:9">
      <c r="A137" s="90"/>
      <c r="B137" s="90"/>
      <c r="C137" s="90"/>
      <c r="D137" s="91"/>
      <c r="E137" s="90"/>
      <c r="F137" s="92"/>
      <c r="G137" s="93"/>
      <c r="H137" s="94"/>
      <c r="I137" s="90"/>
    </row>
    <row r="138" s="19" customFormat="1" ht="20.1" customHeight="1" spans="1:9">
      <c r="A138" s="90"/>
      <c r="B138" s="90"/>
      <c r="C138" s="90"/>
      <c r="D138" s="91"/>
      <c r="E138" s="90"/>
      <c r="F138" s="92"/>
      <c r="G138" s="93"/>
      <c r="H138" s="94"/>
      <c r="I138" s="90"/>
    </row>
    <row r="139" s="19" customFormat="1" ht="20.1" customHeight="1" spans="1:9">
      <c r="A139" s="90"/>
      <c r="B139" s="90"/>
      <c r="C139" s="90"/>
      <c r="D139" s="91"/>
      <c r="E139" s="90"/>
      <c r="F139" s="92"/>
      <c r="G139" s="93"/>
      <c r="H139" s="94"/>
      <c r="I139" s="90"/>
    </row>
    <row r="140" s="19" customFormat="1" ht="20.1" customHeight="1" spans="1:9">
      <c r="A140" s="90"/>
      <c r="B140" s="90"/>
      <c r="C140" s="90"/>
      <c r="D140" s="91"/>
      <c r="E140" s="90"/>
      <c r="F140" s="92"/>
      <c r="G140" s="93"/>
      <c r="H140" s="94"/>
      <c r="I140" s="90"/>
    </row>
    <row r="141" s="19" customFormat="1" ht="20.1" customHeight="1" spans="1:9">
      <c r="A141" s="90"/>
      <c r="B141" s="90"/>
      <c r="C141" s="90"/>
      <c r="D141" s="91"/>
      <c r="E141" s="90"/>
      <c r="F141" s="92"/>
      <c r="G141" s="93"/>
      <c r="H141" s="94"/>
      <c r="I141" s="90"/>
    </row>
    <row r="142" s="19" customFormat="1" ht="20.1" customHeight="1" spans="1:9">
      <c r="A142" s="90"/>
      <c r="B142" s="90"/>
      <c r="C142" s="90"/>
      <c r="D142" s="91"/>
      <c r="E142" s="90"/>
      <c r="F142" s="92"/>
      <c r="G142" s="93"/>
      <c r="H142" s="94"/>
      <c r="I142" s="90"/>
    </row>
    <row r="143" s="19" customFormat="1" ht="20.1" customHeight="1" spans="1:9">
      <c r="A143" s="90"/>
      <c r="B143" s="90"/>
      <c r="C143" s="90"/>
      <c r="D143" s="91"/>
      <c r="E143" s="90"/>
      <c r="F143" s="92"/>
      <c r="G143" s="93"/>
      <c r="H143" s="94"/>
      <c r="I143" s="90"/>
    </row>
    <row r="144" s="19" customFormat="1" ht="20.1" customHeight="1" spans="1:9">
      <c r="A144" s="90"/>
      <c r="B144" s="90"/>
      <c r="C144" s="90"/>
      <c r="D144" s="91"/>
      <c r="E144" s="90"/>
      <c r="F144" s="92"/>
      <c r="G144" s="93"/>
      <c r="H144" s="94"/>
      <c r="I144" s="90"/>
    </row>
    <row r="145" s="19" customFormat="1" ht="20.1" customHeight="1" spans="1:9">
      <c r="A145" s="90"/>
      <c r="B145" s="90"/>
      <c r="C145" s="90"/>
      <c r="D145" s="91"/>
      <c r="E145" s="90"/>
      <c r="F145" s="92"/>
      <c r="G145" s="93"/>
      <c r="H145" s="94"/>
      <c r="I145" s="90"/>
    </row>
    <row r="146" s="19" customFormat="1" ht="20.1" customHeight="1" spans="1:9">
      <c r="A146" s="90"/>
      <c r="B146" s="90"/>
      <c r="C146" s="90"/>
      <c r="D146" s="91"/>
      <c r="E146" s="90"/>
      <c r="F146" s="92"/>
      <c r="G146" s="93"/>
      <c r="H146" s="94"/>
      <c r="I146" s="90"/>
    </row>
    <row r="147" s="19" customFormat="1" ht="20.1" customHeight="1" spans="1:9">
      <c r="A147" s="90"/>
      <c r="B147" s="90"/>
      <c r="C147" s="90"/>
      <c r="D147" s="91"/>
      <c r="E147" s="90"/>
      <c r="F147" s="92"/>
      <c r="G147" s="93"/>
      <c r="H147" s="94"/>
      <c r="I147" s="90"/>
    </row>
    <row r="148" s="19" customFormat="1" ht="20.1" customHeight="1" spans="1:9">
      <c r="A148" s="90"/>
      <c r="B148" s="90"/>
      <c r="C148" s="90"/>
      <c r="D148" s="91"/>
      <c r="E148" s="90"/>
      <c r="F148" s="92"/>
      <c r="G148" s="93"/>
      <c r="H148" s="94"/>
      <c r="I148" s="90"/>
    </row>
    <row r="149" s="19" customFormat="1" ht="20.1" customHeight="1" spans="1:9">
      <c r="A149" s="90"/>
      <c r="B149" s="90"/>
      <c r="C149" s="90"/>
      <c r="D149" s="91"/>
      <c r="E149" s="90"/>
      <c r="F149" s="92"/>
      <c r="G149" s="93"/>
      <c r="H149" s="94"/>
      <c r="I149" s="90"/>
    </row>
    <row r="150" s="19" customFormat="1" ht="20.1" customHeight="1" spans="1:9">
      <c r="A150" s="90"/>
      <c r="B150" s="90"/>
      <c r="C150" s="90"/>
      <c r="D150" s="91"/>
      <c r="E150" s="90"/>
      <c r="F150" s="92"/>
      <c r="G150" s="93"/>
      <c r="H150" s="94"/>
      <c r="I150" s="90"/>
    </row>
    <row r="151" s="19" customFormat="1" ht="20.1" customHeight="1" spans="1:9">
      <c r="A151" s="90"/>
      <c r="B151" s="90"/>
      <c r="C151" s="90"/>
      <c r="D151" s="91"/>
      <c r="E151" s="90"/>
      <c r="F151" s="92"/>
      <c r="G151" s="93"/>
      <c r="H151" s="94"/>
      <c r="I151" s="90"/>
    </row>
    <row r="152" s="19" customFormat="1" ht="20.1" customHeight="1" spans="1:9">
      <c r="A152" s="90"/>
      <c r="B152" s="90"/>
      <c r="C152" s="90"/>
      <c r="D152" s="91"/>
      <c r="E152" s="90"/>
      <c r="F152" s="92"/>
      <c r="G152" s="93"/>
      <c r="H152" s="94"/>
      <c r="I152" s="90"/>
    </row>
    <row r="153" s="19" customFormat="1" ht="20.1" customHeight="1" spans="1:9">
      <c r="A153" s="90"/>
      <c r="B153" s="90"/>
      <c r="C153" s="90"/>
      <c r="D153" s="91"/>
      <c r="E153" s="90"/>
      <c r="F153" s="92"/>
      <c r="G153" s="93"/>
      <c r="H153" s="94"/>
      <c r="I153" s="90"/>
    </row>
  </sheetData>
  <sheetProtection formatCells="0" insertHyperlinks="0" autoFilter="0"/>
  <autoFilter ref="A1:I33">
    <extLst/>
  </autoFilter>
  <mergeCells count="10">
    <mergeCell ref="A1:I1"/>
    <mergeCell ref="A2:I2"/>
    <mergeCell ref="G3:H3"/>
    <mergeCell ref="A3:A4"/>
    <mergeCell ref="B3:B4"/>
    <mergeCell ref="C3:C4"/>
    <mergeCell ref="D3:D4"/>
    <mergeCell ref="E3:E4"/>
    <mergeCell ref="F3:F4"/>
    <mergeCell ref="I3:I4"/>
  </mergeCells>
  <conditionalFormatting sqref="B13">
    <cfRule type="expression" dxfId="2" priority="11">
      <formula>AND(SUMPRODUCT(IFERROR(1*(($B$2:$B$10&amp;"x")=(B13&amp;"x")),0))+SUMPRODUCT(IFERROR(1*((#REF!&amp;"x")=(B13&amp;"x")),0))+SUMPRODUCT(IFERROR(1*((#REF!&amp;"x")=(B13&amp;"x")),0))+SUMPRODUCT(IFERROR(1*((#REF!&amp;"x")=(B13&amp;"x")),0))+SUMPRODUCT(IFERROR(1*((#REF!&amp;"x")=(B13&amp;"x")),0))+SUMPRODUCT(IFERROR(1*(($B$364:$B$1048151&amp;"x")=(B13&amp;"x")),0))&gt;1,NOT(ISBLANK(B13)))</formula>
    </cfRule>
  </conditionalFormatting>
  <conditionalFormatting sqref="B33">
    <cfRule type="duplicateValues" dxfId="1" priority="4"/>
    <cfRule type="duplicateValues" dxfId="1" priority="3"/>
    <cfRule type="duplicateValues" dxfId="1" priority="2"/>
    <cfRule type="duplicateValues" dxfId="1" priority="1"/>
  </conditionalFormatting>
  <conditionalFormatting sqref="B5:B6">
    <cfRule type="duplicateValues" dxfId="1" priority="8"/>
    <cfRule type="duplicateValues" dxfId="1" priority="10"/>
  </conditionalFormatting>
  <conditionalFormatting sqref="B6:B7">
    <cfRule type="expression" dxfId="2" priority="5">
      <formula>AND(SUMPRODUCT(IFERROR(1*(($B$2:$B$10&amp;"x")=(B6&amp;"x")),0))+SUMPRODUCT(IFERROR(1*((#REF!&amp;"x")=(B6&amp;"x")),0))+SUMPRODUCT(IFERROR(1*((#REF!&amp;"x")=(B6&amp;"x")),0))+SUMPRODUCT(IFERROR(1*((#REF!&amp;"x")=(B6&amp;"x")),0))+SUMPRODUCT(IFERROR(1*((#REF!&amp;"x")=(B6&amp;"x")),0))+SUMPRODUCT(IFERROR(1*(($B$364:$B$1048151&amp;"x")=(B6&amp;"x")),0))&gt;1,NOT(ISBLANK(B6)))</formula>
    </cfRule>
    <cfRule type="duplicateValues" dxfId="1" priority="6"/>
  </conditionalFormatting>
  <conditionalFormatting sqref="B8:B31">
    <cfRule type="duplicateValues" dxfId="1" priority="15"/>
    <cfRule type="duplicateValues" dxfId="1" priority="17"/>
  </conditionalFormatting>
  <conditionalFormatting sqref="B1:B4 B32 B34:B156">
    <cfRule type="duplicateValues" dxfId="1" priority="28"/>
    <cfRule type="duplicateValues" dxfId="1" priority="30"/>
  </conditionalFormatting>
  <conditionalFormatting sqref="B9:B11 B13">
    <cfRule type="duplicateValues" dxfId="1" priority="12"/>
    <cfRule type="expression" dxfId="2" priority="13">
      <formula>AND(SUMPRODUCT(IFERROR(1*(($B$2:$B$10&amp;"x")=(B9&amp;"x")),0))+SUMPRODUCT(IFERROR(1*((#REF!&amp;"x")=(B9&amp;"x")),0))+SUMPRODUCT(IFERROR(1*((#REF!&amp;"x")=(B9&amp;"x")),0))+SUMPRODUCT(IFERROR(1*((#REF!&amp;"x")=(B9&amp;"x")),0))+SUMPRODUCT(IFERROR(1*((#REF!&amp;"x")=(B9&amp;"x")),0))+SUMPRODUCT(IFERROR(1*(($B$364:$B$1048151&amp;"x")=(B9&amp;"x")),0))&gt;1,NOT(ISBLANK(B9)))</formula>
    </cfRule>
  </conditionalFormatting>
  <conditionalFormatting sqref="B11 B13 B18 B21 B31 B29 B27">
    <cfRule type="duplicateValues" dxfId="1" priority="16"/>
  </conditionalFormatting>
  <conditionalFormatting sqref="B18 B21 B31 B29 B27">
    <cfRule type="duplicateValues" dxfId="1" priority="14"/>
  </conditionalFormatting>
  <pageMargins left="0.75" right="0.75" top="1" bottom="1" header="0.5" footer="0.5"/>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Zeros="0" workbookViewId="0">
      <selection activeCell="C30" sqref="C30"/>
    </sheetView>
  </sheetViews>
  <sheetFormatPr defaultColWidth="8.89090909090909" defaultRowHeight="14"/>
  <cols>
    <col min="1" max="9" width="15.7818181818182" customWidth="1"/>
  </cols>
  <sheetData>
    <row r="1" ht="17.5" spans="1:9">
      <c r="A1" s="1" t="s">
        <v>64</v>
      </c>
      <c r="B1" s="1"/>
      <c r="C1" s="1"/>
      <c r="D1" s="1"/>
      <c r="E1" s="1"/>
      <c r="F1" s="1"/>
      <c r="G1" s="1"/>
      <c r="H1" s="1"/>
      <c r="I1" s="1"/>
    </row>
    <row r="2" spans="1:9">
      <c r="A2" s="2" t="s">
        <v>5439</v>
      </c>
      <c r="B2" s="3"/>
      <c r="C2" s="3"/>
      <c r="D2" s="3"/>
      <c r="E2" s="3"/>
      <c r="F2" s="4"/>
      <c r="G2" s="4"/>
      <c r="H2" s="4"/>
      <c r="I2" s="4"/>
    </row>
    <row r="3" spans="1:9">
      <c r="A3" s="5" t="s">
        <v>1</v>
      </c>
      <c r="B3" s="6" t="s">
        <v>2</v>
      </c>
      <c r="C3" s="6" t="s">
        <v>5474</v>
      </c>
      <c r="D3" s="6" t="s">
        <v>78</v>
      </c>
      <c r="E3" s="7" t="s">
        <v>5421</v>
      </c>
      <c r="F3" s="7"/>
      <c r="G3" s="8" t="s">
        <v>80</v>
      </c>
      <c r="H3" s="8" t="s">
        <v>81</v>
      </c>
      <c r="I3" s="17" t="s">
        <v>5</v>
      </c>
    </row>
    <row r="4" spans="1:9">
      <c r="A4" s="5"/>
      <c r="B4" s="6"/>
      <c r="C4" s="6"/>
      <c r="D4" s="6"/>
      <c r="E4" s="6" t="s">
        <v>82</v>
      </c>
      <c r="F4" s="7" t="s">
        <v>83</v>
      </c>
      <c r="G4" s="8"/>
      <c r="H4" s="8"/>
      <c r="I4" s="17"/>
    </row>
    <row r="5" ht="65" spans="1:9">
      <c r="A5" s="9" t="s">
        <v>84</v>
      </c>
      <c r="B5" s="10" t="s">
        <v>65</v>
      </c>
      <c r="C5" s="11" t="s">
        <v>5475</v>
      </c>
      <c r="D5" s="10">
        <v>635.85</v>
      </c>
      <c r="E5" s="12"/>
      <c r="F5" s="13">
        <f>ROUND(D5*E5,0)</f>
        <v>0</v>
      </c>
      <c r="G5" s="14" t="s">
        <v>5476</v>
      </c>
      <c r="H5" s="14" t="s">
        <v>5477</v>
      </c>
      <c r="I5" s="10" t="s">
        <v>95</v>
      </c>
    </row>
    <row r="6" spans="1:9">
      <c r="A6" s="15" t="s">
        <v>5478</v>
      </c>
      <c r="B6" s="15"/>
      <c r="C6" s="15"/>
      <c r="D6" s="15"/>
      <c r="E6" s="15"/>
      <c r="F6" s="16"/>
      <c r="G6" s="16"/>
      <c r="H6" s="16"/>
      <c r="I6" s="18"/>
    </row>
    <row r="7" spans="1:9">
      <c r="A7" s="2" t="s">
        <v>5440</v>
      </c>
      <c r="B7" s="3"/>
      <c r="C7" s="3"/>
      <c r="D7" s="3"/>
      <c r="E7" s="3"/>
      <c r="F7" s="4"/>
      <c r="G7" s="4"/>
      <c r="H7" s="4"/>
      <c r="I7" s="4"/>
    </row>
    <row r="8" spans="1:9">
      <c r="A8" s="5" t="s">
        <v>1</v>
      </c>
      <c r="B8" s="6" t="s">
        <v>2</v>
      </c>
      <c r="C8" s="6" t="s">
        <v>5474</v>
      </c>
      <c r="D8" s="6" t="s">
        <v>78</v>
      </c>
      <c r="E8" s="7" t="s">
        <v>5421</v>
      </c>
      <c r="F8" s="7"/>
      <c r="G8" s="8" t="s">
        <v>80</v>
      </c>
      <c r="H8" s="8" t="s">
        <v>81</v>
      </c>
      <c r="I8" s="17" t="s">
        <v>5</v>
      </c>
    </row>
    <row r="9" spans="1:9">
      <c r="A9" s="5"/>
      <c r="B9" s="6"/>
      <c r="C9" s="6"/>
      <c r="D9" s="6"/>
      <c r="E9" s="6" t="s">
        <v>82</v>
      </c>
      <c r="F9" s="7" t="s">
        <v>83</v>
      </c>
      <c r="G9" s="8"/>
      <c r="H9" s="8"/>
      <c r="I9" s="17"/>
    </row>
    <row r="10" ht="65" spans="1:9">
      <c r="A10" s="9" t="s">
        <v>84</v>
      </c>
      <c r="B10" s="10" t="s">
        <v>65</v>
      </c>
      <c r="C10" s="11" t="s">
        <v>5475</v>
      </c>
      <c r="D10" s="10">
        <v>47.25</v>
      </c>
      <c r="E10" s="12"/>
      <c r="F10" s="13">
        <f>ROUND(D10*E10,0)</f>
        <v>0</v>
      </c>
      <c r="G10" s="14" t="s">
        <v>5476</v>
      </c>
      <c r="H10" s="14" t="s">
        <v>5477</v>
      </c>
      <c r="I10" s="10" t="s">
        <v>95</v>
      </c>
    </row>
    <row r="11" spans="1:9">
      <c r="A11" s="15" t="s">
        <v>5478</v>
      </c>
      <c r="B11" s="15"/>
      <c r="C11" s="15"/>
      <c r="D11" s="15"/>
      <c r="E11" s="15"/>
      <c r="F11" s="16"/>
      <c r="G11" s="16"/>
      <c r="H11" s="16"/>
      <c r="I11" s="18"/>
    </row>
  </sheetData>
  <mergeCells count="23">
    <mergeCell ref="A1:I1"/>
    <mergeCell ref="A2:E2"/>
    <mergeCell ref="F2:I2"/>
    <mergeCell ref="E3:F3"/>
    <mergeCell ref="A6:E6"/>
    <mergeCell ref="A7:E7"/>
    <mergeCell ref="F7:I7"/>
    <mergeCell ref="E8:F8"/>
    <mergeCell ref="A11:E11"/>
    <mergeCell ref="A3:A4"/>
    <mergeCell ref="A8:A9"/>
    <mergeCell ref="B3:B4"/>
    <mergeCell ref="B8:B9"/>
    <mergeCell ref="C3:C4"/>
    <mergeCell ref="C8:C9"/>
    <mergeCell ref="D3:D4"/>
    <mergeCell ref="D8:D9"/>
    <mergeCell ref="G3:G4"/>
    <mergeCell ref="G8:G9"/>
    <mergeCell ref="H3:H4"/>
    <mergeCell ref="H8:H9"/>
    <mergeCell ref="I3:I4"/>
    <mergeCell ref="I8:I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6</vt:i4>
      </vt:variant>
    </vt:vector>
  </HeadingPairs>
  <TitlesOfParts>
    <vt:vector size="6" baseType="lpstr">
      <vt:lpstr>报价汇总表</vt:lpstr>
      <vt:lpstr>分部工程汇总表</vt:lpstr>
      <vt:lpstr>分部分项工程清单与计价表</vt:lpstr>
      <vt:lpstr>总价措施项目清单与计价表（一）</vt:lpstr>
      <vt:lpstr>总价措施项目清单与计价表（二）</vt:lpstr>
      <vt:lpstr>其他项目费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胡锦辉</cp:lastModifiedBy>
  <dcterms:created xsi:type="dcterms:W3CDTF">2025-09-02T17:07:00Z</dcterms:created>
  <dcterms:modified xsi:type="dcterms:W3CDTF">2025-12-02T06:37:59Z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316912753EDB4E1EB613231757C2F019</vt:lpwstr>
  </property>
  <property fmtid="{D5CDD505-2E9C-101B-9397-08002B2CF9AE}" pid="3" name="KSOProductBuildVer">
    <vt:lpwstr>2052-11.8.2.12287</vt:lpwstr>
  </property>
  <property fmtid="{D5CDD505-2E9C-101B-9397-08002B2CF9AE}" pid="4" name="KSOReadingLayout">
    <vt:bool>true</vt:bool>
  </property>
</Properties>
</file>