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465" tabRatio="742" firstSheet="3" activeTab="4"/>
  </bookViews>
  <sheets>
    <sheet name="控制价盖章封面" sheetId="30" state="hidden" r:id="rId1"/>
    <sheet name="封-2 招标控制价封面 " sheetId="34" r:id="rId2"/>
    <sheet name="扉-2 招标控制价扉页" sheetId="35" r:id="rId3"/>
    <sheet name="汇总表" sheetId="29" state="hidden" r:id="rId4"/>
    <sheet name="招标控制价" sheetId="36" r:id="rId5"/>
  </sheets>
  <definedNames>
    <definedName name="HTML_Description" hidden="1">"lin zijian"</definedName>
    <definedName name="_xlnm._FilterDatabase" localSheetId="4" hidden="1">招标控制价!#REF!</definedName>
    <definedName name="_xlnm.Print_Titles" localSheetId="4">招标控制价!$1:$3</definedName>
  </definedNames>
  <calcPr calcId="144525"/>
</workbook>
</file>

<file path=xl/sharedStrings.xml><?xml version="1.0" encoding="utf-8"?>
<sst xmlns="http://schemas.openxmlformats.org/spreadsheetml/2006/main" count="101" uniqueCount="74">
  <si>
    <t>广州白云国际机场三期扩建工程飞行区工程-B滑行道延长工程第三方检测质量检测服务项目</t>
  </si>
  <si>
    <t>工程</t>
  </si>
  <si>
    <t>招标控制价</t>
  </si>
  <si>
    <t>_x001e__x001e__x001e_</t>
  </si>
  <si>
    <r>
      <rPr>
        <sz val="12"/>
        <rFont val="宋体"/>
        <charset val="134"/>
      </rPr>
      <t xml:space="preserve"> </t>
    </r>
    <r>
      <rPr>
        <sz val="12"/>
        <rFont val="宋体"/>
        <charset val="134"/>
      </rPr>
      <t xml:space="preserve">                               </t>
    </r>
  </si>
  <si>
    <t>工程造价</t>
  </si>
  <si>
    <t>:</t>
  </si>
  <si>
    <t>咨询企业</t>
  </si>
  <si>
    <t>（单位盖章）</t>
  </si>
  <si>
    <t>（企业资质专用章）</t>
  </si>
  <si>
    <t>法定代表人</t>
  </si>
  <si>
    <t>或其授权人</t>
  </si>
  <si>
    <t>（签字或盖章）</t>
  </si>
  <si>
    <t>编  制  人</t>
  </si>
  <si>
    <t>复  核  人</t>
  </si>
  <si>
    <t>（造价人员签字盖专用章）</t>
  </si>
  <si>
    <t>（造价工程师签字盖专用章）</t>
  </si>
  <si>
    <t>编制时间:</t>
  </si>
  <si>
    <t>年</t>
  </si>
  <si>
    <t>月</t>
  </si>
  <si>
    <t>日</t>
  </si>
  <si>
    <t>复核时间:</t>
  </si>
  <si>
    <t xml:space="preserve">广州新机场工程超前钻项目     </t>
  </si>
  <si>
    <t>招 标 控 制 价</t>
  </si>
  <si>
    <t>招  标  人：</t>
  </si>
  <si>
    <t>广东省机场管理集团有限公司工程建设指挥部</t>
  </si>
  <si>
    <t>(单位盖章)</t>
  </si>
  <si>
    <t>造价咨询人：</t>
  </si>
  <si>
    <t>深圳市永达信工程造价咨询有限公司</t>
  </si>
  <si>
    <t>封-2</t>
  </si>
  <si>
    <t>广州新机场工程超前钻项目</t>
  </si>
  <si>
    <t xml:space="preserve">招标控制价  </t>
  </si>
  <si>
    <t>（小写）：</t>
  </si>
  <si>
    <t>（大写）：</t>
  </si>
  <si>
    <t>叁仟壹佰叁拾壹万玖仟伍佰零陆元贰角肆分</t>
  </si>
  <si>
    <t>(单位资质专用章)</t>
  </si>
  <si>
    <t>法定代表人  
或其授权人：</t>
  </si>
  <si>
    <t>法定代表人  
  或其授权人：</t>
  </si>
  <si>
    <t>(签字或盖章)</t>
  </si>
  <si>
    <t>编  制  人：</t>
  </si>
  <si>
    <t>复  核  人：</t>
  </si>
  <si>
    <t>(造价人员签字盖专用章)</t>
  </si>
  <si>
    <t>(造价工程师签字盖专用章)</t>
  </si>
  <si>
    <t xml:space="preserve">编 制 时 间：  </t>
  </si>
  <si>
    <t xml:space="preserve">复 核 时 间：  </t>
  </si>
  <si>
    <t>扉-2</t>
  </si>
  <si>
    <t>广州白云国际机场三期扩建工程占用耕地耕作层剥离再利用      方案编制服务控制价汇总表</t>
  </si>
  <si>
    <t>序号</t>
  </si>
  <si>
    <t>项目名称</t>
  </si>
  <si>
    <t>招标控制价（元）</t>
  </si>
  <si>
    <t>备注</t>
  </si>
  <si>
    <t>广州白云国际机场三期扩建工程占用耕地耕作层剥离再利用方案编制服务费用小计</t>
  </si>
  <si>
    <t>一</t>
  </si>
  <si>
    <t>广州白云国际机场三期扩建工程占用耕地耕作层剥离再利用方案编制服务招标控制价合计</t>
  </si>
  <si>
    <t>工程量清单计价表</t>
  </si>
  <si>
    <t>项目名称：广州新机场工程超前钻项目</t>
  </si>
  <si>
    <t>项目特征</t>
  </si>
  <si>
    <t>单位</t>
  </si>
  <si>
    <t>工程量</t>
  </si>
  <si>
    <t>综合单价（元）</t>
  </si>
  <si>
    <t>合价（元）</t>
  </si>
  <si>
    <t>超前钻（航站区）</t>
  </si>
  <si>
    <t>1.本项目工作包括但不限于以下内容：场地勘察与规划、钻孔取样、室内土工试验、天然和饱试验、单轴极限抗压强度试验、原位测试、数据记录、资料整理与分析、提交成果报告等；
2.孔深及入岩深度:符合设计图纸及招标文件要求综合考虑；
3.成孔机械及方法:根据地质情况结合设计图纸及招标文件要求综合考虑；
4.工程量计量:按实际成孔深度以米计算；
5.报价要求：综合单价包含项目所需的各类人工、材料、机械、安装、检测试验、水源、电源、道路、安全部署、管理、利润、税金、提交勘察资料和含所必须的机械设备多次进出场、绿化恢复补偿、用适当材料封孔密实、塌孔、漏浆、涌水处理及二次钻孔等为完成本工作的所有费用及合同等约定包含的风险费用、责任和义务等全部费用。满足招标文件要求、设计图纸要求、民用机场勘测规范及其它相关技术规范的要求。</t>
  </si>
  <si>
    <t>m</t>
  </si>
  <si>
    <t>超前钻（工作区）</t>
  </si>
  <si>
    <t>超前钻（货运区）</t>
  </si>
  <si>
    <t>费用小计</t>
  </si>
  <si>
    <t>二</t>
  </si>
  <si>
    <t>暂列金额</t>
  </si>
  <si>
    <t>一*10%</t>
  </si>
  <si>
    <t>不可竞争</t>
  </si>
  <si>
    <t>三</t>
  </si>
  <si>
    <t>合计（元）</t>
  </si>
  <si>
    <t>一+二（其中税率6%）</t>
  </si>
</sst>
</file>

<file path=xl/styles.xml><?xml version="1.0" encoding="utf-8"?>
<styleSheet xmlns="http://schemas.openxmlformats.org/spreadsheetml/2006/main">
  <numFmts count="8">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Red]0.00"/>
    <numFmt numFmtId="177" formatCode="0.00_ "/>
    <numFmt numFmtId="178" formatCode="0_ "/>
    <numFmt numFmtId="179" formatCode="#,##0.00_ "/>
  </numFmts>
  <fonts count="43">
    <font>
      <sz val="11"/>
      <color theme="1"/>
      <name val="宋体"/>
      <charset val="134"/>
      <scheme val="minor"/>
    </font>
    <font>
      <sz val="11"/>
      <name val="宋体"/>
      <charset val="134"/>
      <scheme val="minor"/>
    </font>
    <font>
      <sz val="9"/>
      <name val="宋体"/>
      <charset val="134"/>
      <scheme val="minor"/>
    </font>
    <font>
      <sz val="10"/>
      <name val="宋体"/>
      <charset val="134"/>
      <scheme val="minor"/>
    </font>
    <font>
      <b/>
      <sz val="10"/>
      <name val="宋体"/>
      <charset val="134"/>
      <scheme val="minor"/>
    </font>
    <font>
      <b/>
      <sz val="20"/>
      <name val="宋体"/>
      <charset val="134"/>
      <scheme val="minor"/>
    </font>
    <font>
      <b/>
      <sz val="9"/>
      <name val="宋体"/>
      <charset val="134"/>
      <scheme val="minor"/>
    </font>
    <font>
      <b/>
      <sz val="10"/>
      <name val="宋体"/>
      <charset val="134"/>
    </font>
    <font>
      <sz val="10"/>
      <name val="宋体"/>
      <charset val="134"/>
    </font>
    <font>
      <sz val="10"/>
      <name val="微软雅黑"/>
      <charset val="134"/>
    </font>
    <font>
      <b/>
      <sz val="12"/>
      <name val="宋体"/>
      <charset val="134"/>
    </font>
    <font>
      <sz val="12"/>
      <name val="宋体"/>
      <charset val="134"/>
    </font>
    <font>
      <b/>
      <sz val="18"/>
      <name val="宋体"/>
      <charset val="134"/>
    </font>
    <font>
      <sz val="9"/>
      <color theme="1"/>
      <name val="宋体"/>
      <charset val="134"/>
      <scheme val="minor"/>
    </font>
    <font>
      <sz val="9"/>
      <name val="宋体"/>
      <charset val="134"/>
    </font>
    <font>
      <b/>
      <sz val="22"/>
      <name val="宋体"/>
      <charset val="134"/>
    </font>
    <font>
      <sz val="11"/>
      <name val="宋体"/>
      <charset val="134"/>
    </font>
    <font>
      <b/>
      <sz val="14"/>
      <name val="宋体"/>
      <charset val="134"/>
    </font>
    <font>
      <sz val="14"/>
      <name val="宋体"/>
      <charset val="134"/>
    </font>
    <font>
      <sz val="13"/>
      <name val="宋体"/>
      <charset val="134"/>
    </font>
    <font>
      <b/>
      <sz val="20"/>
      <name val="宋体"/>
      <charset val="134"/>
    </font>
    <font>
      <sz val="16"/>
      <name val="宋体"/>
      <charset val="134"/>
    </font>
    <font>
      <sz val="11"/>
      <color theme="0"/>
      <name val="宋体"/>
      <charset val="0"/>
      <scheme val="minor"/>
    </font>
    <font>
      <sz val="11"/>
      <color rgb="FF006100"/>
      <name val="宋体"/>
      <charset val="0"/>
      <scheme val="minor"/>
    </font>
    <font>
      <b/>
      <sz val="11"/>
      <color theme="1"/>
      <name val="宋体"/>
      <charset val="0"/>
      <scheme val="minor"/>
    </font>
    <font>
      <b/>
      <sz val="11"/>
      <color rgb="FF3F3F3F"/>
      <name val="宋体"/>
      <charset val="0"/>
      <scheme val="minor"/>
    </font>
    <font>
      <u/>
      <sz val="11"/>
      <color rgb="FF0000FF"/>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A7D00"/>
      <name val="宋体"/>
      <charset val="0"/>
      <scheme val="minor"/>
    </font>
    <font>
      <b/>
      <sz val="13"/>
      <color theme="3"/>
      <name val="宋体"/>
      <charset val="134"/>
      <scheme val="minor"/>
    </font>
    <font>
      <i/>
      <sz val="11"/>
      <color rgb="FF7F7F7F"/>
      <name val="宋体"/>
      <charset val="0"/>
      <scheme val="minor"/>
    </font>
    <font>
      <b/>
      <sz val="11"/>
      <color rgb="FFFFFFFF"/>
      <name val="宋体"/>
      <charset val="0"/>
      <scheme val="minor"/>
    </font>
    <font>
      <b/>
      <sz val="18"/>
      <color theme="3"/>
      <name val="宋体"/>
      <charset val="134"/>
      <scheme val="minor"/>
    </font>
    <font>
      <b/>
      <sz val="15"/>
      <color theme="3"/>
      <name val="宋体"/>
      <charset val="134"/>
      <scheme val="minor"/>
    </font>
    <font>
      <sz val="11"/>
      <color rgb="FFFF0000"/>
      <name val="宋体"/>
      <charset val="0"/>
      <scheme val="minor"/>
    </font>
    <font>
      <u/>
      <sz val="11"/>
      <color rgb="FF800080"/>
      <name val="宋体"/>
      <charset val="0"/>
      <scheme val="minor"/>
    </font>
    <font>
      <sz val="11"/>
      <color rgb="FF3F3F76"/>
      <name val="宋体"/>
      <charset val="0"/>
      <scheme val="minor"/>
    </font>
    <font>
      <sz val="11"/>
      <color rgb="FF9C6500"/>
      <name val="宋体"/>
      <charset val="0"/>
      <scheme val="minor"/>
    </font>
    <font>
      <sz val="11"/>
      <color rgb="FFFA7D00"/>
      <name val="宋体"/>
      <charset val="0"/>
      <scheme val="minor"/>
    </font>
    <font>
      <sz val="11"/>
      <color indexed="8"/>
      <name val="宋体"/>
      <charset val="134"/>
    </font>
    <font>
      <sz val="9"/>
      <color indexed="8"/>
      <name val="宋体"/>
      <charset val="134"/>
    </font>
  </fonts>
  <fills count="34">
    <fill>
      <patternFill patternType="none"/>
    </fill>
    <fill>
      <patternFill patternType="gray125"/>
    </fill>
    <fill>
      <patternFill patternType="solid">
        <fgColor indexed="9"/>
        <bgColor indexed="1"/>
      </patternFill>
    </fill>
    <fill>
      <patternFill patternType="solid">
        <fgColor theme="7"/>
        <bgColor indexed="64"/>
      </patternFill>
    </fill>
    <fill>
      <patternFill patternType="solid">
        <fgColor rgb="FFC6EFCE"/>
        <bgColor indexed="64"/>
      </patternFill>
    </fill>
    <fill>
      <patternFill patternType="solid">
        <fgColor rgb="FFF2F2F2"/>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FFC7CE"/>
        <bgColor indexed="64"/>
      </patternFill>
    </fill>
    <fill>
      <patternFill patternType="solid">
        <fgColor theme="8"/>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7"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799981688894314"/>
        <bgColor indexed="64"/>
      </patternFill>
    </fill>
    <fill>
      <patternFill patternType="solid">
        <fgColor theme="4"/>
        <bgColor indexed="64"/>
      </patternFill>
    </fill>
    <fill>
      <patternFill patternType="solid">
        <fgColor rgb="FFFFEB9C"/>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
      <left/>
      <right/>
      <top/>
      <bottom style="thin">
        <color auto="1"/>
      </bottom>
      <diagonal/>
    </border>
    <border>
      <left/>
      <right/>
      <top style="thin">
        <color auto="1"/>
      </top>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58">
    <xf numFmtId="0" fontId="0" fillId="0" borderId="0">
      <alignment vertical="center"/>
    </xf>
    <xf numFmtId="42" fontId="0" fillId="0" borderId="0" applyFont="0" applyFill="0" applyBorder="0" applyAlignment="0" applyProtection="0">
      <alignment vertical="center"/>
    </xf>
    <xf numFmtId="0" fontId="27" fillId="24" borderId="0" applyNumberFormat="0" applyBorder="0" applyAlignment="0" applyProtection="0">
      <alignment vertical="center"/>
    </xf>
    <xf numFmtId="0" fontId="38" fillId="20"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7" fillId="10" borderId="0" applyNumberFormat="0" applyBorder="0" applyAlignment="0" applyProtection="0">
      <alignment vertical="center"/>
    </xf>
    <xf numFmtId="0" fontId="29" fillId="8" borderId="0" applyNumberFormat="0" applyBorder="0" applyAlignment="0" applyProtection="0">
      <alignment vertical="center"/>
    </xf>
    <xf numFmtId="43" fontId="0" fillId="0" borderId="0" applyFont="0" applyFill="0" applyBorder="0" applyAlignment="0" applyProtection="0">
      <alignment vertical="center"/>
    </xf>
    <xf numFmtId="0" fontId="22" fillId="19"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37" fillId="0" borderId="0" applyNumberFormat="0" applyFill="0" applyBorder="0" applyAlignment="0" applyProtection="0">
      <alignment vertical="center"/>
    </xf>
    <xf numFmtId="0" fontId="0" fillId="23" borderId="17" applyNumberFormat="0" applyFont="0" applyAlignment="0" applyProtection="0">
      <alignment vertical="center"/>
    </xf>
    <xf numFmtId="0" fontId="22" fillId="22" borderId="0" applyNumberFormat="0" applyBorder="0" applyAlignment="0" applyProtection="0">
      <alignment vertical="center"/>
    </xf>
    <xf numFmtId="0" fontId="28"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5" fillId="0" borderId="15" applyNumberFormat="0" applyFill="0" applyAlignment="0" applyProtection="0">
      <alignment vertical="center"/>
    </xf>
    <xf numFmtId="0" fontId="31" fillId="0" borderId="15" applyNumberFormat="0" applyFill="0" applyAlignment="0" applyProtection="0">
      <alignment vertical="center"/>
    </xf>
    <xf numFmtId="0" fontId="22" fillId="16" borderId="0" applyNumberFormat="0" applyBorder="0" applyAlignment="0" applyProtection="0">
      <alignment vertical="center"/>
    </xf>
    <xf numFmtId="0" fontId="28" fillId="0" borderId="13" applyNumberFormat="0" applyFill="0" applyAlignment="0" applyProtection="0">
      <alignment vertical="center"/>
    </xf>
    <xf numFmtId="0" fontId="22" fillId="7" borderId="0" applyNumberFormat="0" applyBorder="0" applyAlignment="0" applyProtection="0">
      <alignment vertical="center"/>
    </xf>
    <xf numFmtId="0" fontId="25" fillId="5" borderId="12" applyNumberFormat="0" applyAlignment="0" applyProtection="0">
      <alignment vertical="center"/>
    </xf>
    <xf numFmtId="0" fontId="30" fillId="5" borderId="14" applyNumberFormat="0" applyAlignment="0" applyProtection="0">
      <alignment vertical="center"/>
    </xf>
    <xf numFmtId="0" fontId="33" fillId="13" borderId="16" applyNumberFormat="0" applyAlignment="0" applyProtection="0">
      <alignment vertical="center"/>
    </xf>
    <xf numFmtId="0" fontId="27" fillId="28" borderId="0" applyNumberFormat="0" applyBorder="0" applyAlignment="0" applyProtection="0">
      <alignment vertical="center"/>
    </xf>
    <xf numFmtId="0" fontId="22" fillId="15" borderId="0" applyNumberFormat="0" applyBorder="0" applyAlignment="0" applyProtection="0">
      <alignment vertical="center"/>
    </xf>
    <xf numFmtId="0" fontId="40" fillId="0" borderId="18" applyNumberFormat="0" applyFill="0" applyAlignment="0" applyProtection="0">
      <alignment vertical="center"/>
    </xf>
    <xf numFmtId="0" fontId="24" fillId="0" borderId="11" applyNumberFormat="0" applyFill="0" applyAlignment="0" applyProtection="0">
      <alignment vertical="center"/>
    </xf>
    <xf numFmtId="0" fontId="23" fillId="4" borderId="0" applyNumberFormat="0" applyBorder="0" applyAlignment="0" applyProtection="0">
      <alignment vertical="center"/>
    </xf>
    <xf numFmtId="0" fontId="39" fillId="26" borderId="0" applyNumberFormat="0" applyBorder="0" applyAlignment="0" applyProtection="0">
      <alignment vertical="center"/>
    </xf>
    <xf numFmtId="0" fontId="27" fillId="30" borderId="0" applyNumberFormat="0" applyBorder="0" applyAlignment="0" applyProtection="0">
      <alignment vertical="center"/>
    </xf>
    <xf numFmtId="0" fontId="22" fillId="25" borderId="0" applyNumberFormat="0" applyBorder="0" applyAlignment="0" applyProtection="0">
      <alignment vertical="center"/>
    </xf>
    <xf numFmtId="0" fontId="27" fillId="6" borderId="0" applyNumberFormat="0" applyBorder="0" applyAlignment="0" applyProtection="0">
      <alignment vertical="center"/>
    </xf>
    <xf numFmtId="0" fontId="27" fillId="21" borderId="0" applyNumberFormat="0" applyBorder="0" applyAlignment="0" applyProtection="0">
      <alignment vertical="center"/>
    </xf>
    <xf numFmtId="0" fontId="27" fillId="18" borderId="0" applyNumberFormat="0" applyBorder="0" applyAlignment="0" applyProtection="0">
      <alignment vertical="center"/>
    </xf>
    <xf numFmtId="0" fontId="27" fillId="12" borderId="0" applyNumberFormat="0" applyBorder="0" applyAlignment="0" applyProtection="0">
      <alignment vertical="center"/>
    </xf>
    <xf numFmtId="0" fontId="22" fillId="17" borderId="0" applyNumberFormat="0" applyBorder="0" applyAlignment="0" applyProtection="0">
      <alignment vertical="center"/>
    </xf>
    <xf numFmtId="0" fontId="22" fillId="3" borderId="0" applyNumberFormat="0" applyBorder="0" applyAlignment="0" applyProtection="0">
      <alignment vertical="center"/>
    </xf>
    <xf numFmtId="0" fontId="27" fillId="11" borderId="0" applyNumberFormat="0" applyBorder="0" applyAlignment="0" applyProtection="0">
      <alignment vertical="center"/>
    </xf>
    <xf numFmtId="0" fontId="27" fillId="14" borderId="0" applyNumberFormat="0" applyBorder="0" applyAlignment="0" applyProtection="0">
      <alignment vertical="center"/>
    </xf>
    <xf numFmtId="0" fontId="41" fillId="0" borderId="0">
      <alignment vertical="center"/>
    </xf>
    <xf numFmtId="0" fontId="22" fillId="9" borderId="0" applyNumberFormat="0" applyBorder="0" applyAlignment="0" applyProtection="0">
      <alignment vertical="center"/>
    </xf>
    <xf numFmtId="0" fontId="11" fillId="0" borderId="0">
      <alignment vertical="center"/>
    </xf>
    <xf numFmtId="0" fontId="27" fillId="27" borderId="0" applyNumberFormat="0" applyBorder="0" applyAlignment="0" applyProtection="0">
      <alignment vertical="center"/>
    </xf>
    <xf numFmtId="0" fontId="22" fillId="29" borderId="0" applyNumberFormat="0" applyBorder="0" applyAlignment="0" applyProtection="0">
      <alignment vertical="center"/>
    </xf>
    <xf numFmtId="0" fontId="22" fillId="31" borderId="0" applyNumberFormat="0" applyBorder="0" applyAlignment="0" applyProtection="0">
      <alignment vertical="center"/>
    </xf>
    <xf numFmtId="0" fontId="27" fillId="32" borderId="0" applyNumberFormat="0" applyBorder="0" applyAlignment="0" applyProtection="0">
      <alignment vertical="center"/>
    </xf>
    <xf numFmtId="0" fontId="22" fillId="33" borderId="0" applyNumberFormat="0" applyBorder="0" applyAlignment="0" applyProtection="0">
      <alignment vertical="center"/>
    </xf>
    <xf numFmtId="0" fontId="0" fillId="0" borderId="0">
      <alignment vertical="center"/>
    </xf>
    <xf numFmtId="0" fontId="41" fillId="0" borderId="0">
      <alignment vertical="center"/>
    </xf>
    <xf numFmtId="0" fontId="42" fillId="0" borderId="0"/>
    <xf numFmtId="0" fontId="11" fillId="0" borderId="0"/>
    <xf numFmtId="0" fontId="13" fillId="0" borderId="0"/>
    <xf numFmtId="0" fontId="11" fillId="0" borderId="0"/>
    <xf numFmtId="0" fontId="11" fillId="0" borderId="0" applyBorder="0"/>
  </cellStyleXfs>
  <cellXfs count="97">
    <xf numFmtId="0" fontId="0" fillId="0" borderId="0" xfId="0">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vertical="center"/>
    </xf>
    <xf numFmtId="0" fontId="1" fillId="0" borderId="0" xfId="0" applyFont="1" applyFill="1" applyBorder="1" applyAlignment="1">
      <alignment horizontal="center" vertical="center" wrapText="1"/>
    </xf>
    <xf numFmtId="178" fontId="1" fillId="0" borderId="0" xfId="0" applyNumberFormat="1" applyFont="1" applyFill="1" applyBorder="1" applyAlignment="1">
      <alignment horizontal="center" vertical="center"/>
    </xf>
    <xf numFmtId="177" fontId="1" fillId="0" borderId="0" xfId="0" applyNumberFormat="1" applyFont="1" applyFill="1" applyBorder="1" applyAlignment="1">
      <alignment horizontal="center" vertical="center"/>
    </xf>
    <xf numFmtId="0" fontId="1" fillId="0" borderId="0" xfId="0" applyFont="1" applyFill="1" applyBorder="1" applyAlignment="1">
      <alignment horizontal="left"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178" fontId="5" fillId="0" borderId="0" xfId="0" applyNumberFormat="1" applyFont="1" applyFill="1" applyBorder="1" applyAlignment="1">
      <alignment horizontal="center" vertical="center"/>
    </xf>
    <xf numFmtId="177" fontId="5" fillId="0" borderId="0" xfId="0" applyNumberFormat="1"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78" fontId="7" fillId="0" borderId="1" xfId="0" applyNumberFormat="1" applyFont="1" applyFill="1" applyBorder="1" applyAlignment="1">
      <alignment horizontal="center" vertical="center" wrapText="1"/>
    </xf>
    <xf numFmtId="177" fontId="7" fillId="0" borderId="3"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76" fontId="8" fillId="0" borderId="1" xfId="57" applyNumberFormat="1" applyFont="1" applyFill="1" applyBorder="1" applyAlignment="1">
      <alignment horizontal="left" vertical="center" wrapText="1"/>
    </xf>
    <xf numFmtId="177" fontId="3" fillId="0" borderId="1" xfId="0" applyNumberFormat="1"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177" fontId="8" fillId="0" borderId="1" xfId="0" applyNumberFormat="1" applyFont="1" applyFill="1" applyBorder="1" applyAlignment="1">
      <alignment horizontal="right"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right" vertical="center" wrapText="1"/>
    </xf>
    <xf numFmtId="0" fontId="3" fillId="0" borderId="0" xfId="0" applyFont="1" applyFill="1" applyBorder="1" applyAlignment="1">
      <alignment horizontal="center" vertical="center" wrapText="1"/>
    </xf>
    <xf numFmtId="178" fontId="3" fillId="0" borderId="0" xfId="0" applyNumberFormat="1" applyFont="1" applyFill="1" applyBorder="1" applyAlignment="1">
      <alignment horizontal="center" vertical="center"/>
    </xf>
    <xf numFmtId="177" fontId="3" fillId="0" borderId="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7" fillId="0" borderId="3" xfId="0" applyFont="1" applyFill="1" applyBorder="1" applyAlignment="1">
      <alignment horizontal="center" vertical="center" wrapText="1"/>
    </xf>
    <xf numFmtId="0" fontId="8" fillId="0" borderId="1" xfId="0" applyFont="1" applyFill="1" applyBorder="1" applyAlignment="1">
      <alignment horizontal="left" vertical="center" wrapText="1"/>
    </xf>
    <xf numFmtId="177" fontId="8" fillId="0" borderId="1" xfId="0" applyNumberFormat="1" applyFont="1" applyFill="1" applyBorder="1" applyAlignment="1">
      <alignment horizontal="left" vertical="center"/>
    </xf>
    <xf numFmtId="0" fontId="3" fillId="0" borderId="0" xfId="0" applyFont="1" applyFill="1" applyBorder="1" applyAlignment="1">
      <alignment horizontal="left" vertical="center" wrapText="1"/>
    </xf>
    <xf numFmtId="0" fontId="10" fillId="0" borderId="0" xfId="0" applyFont="1" applyFill="1" applyBorder="1" applyAlignment="1">
      <alignment vertical="center"/>
    </xf>
    <xf numFmtId="0" fontId="11" fillId="0" borderId="0" xfId="0" applyFont="1" applyFill="1" applyBorder="1" applyAlignment="1">
      <alignment horizontal="center" vertical="center"/>
    </xf>
    <xf numFmtId="0" fontId="11" fillId="0" borderId="0" xfId="0" applyFont="1" applyFill="1" applyBorder="1" applyAlignment="1">
      <alignment vertical="center" wrapText="1"/>
    </xf>
    <xf numFmtId="0" fontId="11" fillId="0" borderId="0" xfId="0" applyFont="1" applyFill="1" applyBorder="1" applyAlignment="1">
      <alignment vertical="center"/>
    </xf>
    <xf numFmtId="0" fontId="12" fillId="0" borderId="0" xfId="0" applyFont="1" applyFill="1" applyAlignment="1">
      <alignment horizontal="center" vertical="center" wrapText="1"/>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xf>
    <xf numFmtId="0" fontId="11" fillId="0" borderId="1" xfId="0" applyFont="1" applyFill="1" applyBorder="1" applyAlignment="1">
      <alignment vertical="center" wrapText="1"/>
    </xf>
    <xf numFmtId="179" fontId="11" fillId="0" borderId="1" xfId="0" applyNumberFormat="1" applyFont="1" applyFill="1" applyBorder="1" applyAlignment="1">
      <alignment vertical="center" wrapText="1"/>
    </xf>
    <xf numFmtId="0" fontId="11" fillId="0" borderId="1" xfId="0" applyFont="1" applyFill="1" applyBorder="1" applyAlignment="1">
      <alignment vertical="center"/>
    </xf>
    <xf numFmtId="0" fontId="10" fillId="0" borderId="1" xfId="0" applyFont="1" applyFill="1" applyBorder="1" applyAlignment="1">
      <alignment vertical="center" wrapText="1"/>
    </xf>
    <xf numFmtId="179" fontId="10" fillId="0" borderId="1" xfId="0" applyNumberFormat="1" applyFont="1" applyFill="1" applyBorder="1" applyAlignment="1">
      <alignment vertical="center" wrapText="1"/>
    </xf>
    <xf numFmtId="0" fontId="10" fillId="0" borderId="1" xfId="0" applyFont="1" applyFill="1" applyBorder="1" applyAlignment="1">
      <alignment vertical="center"/>
    </xf>
    <xf numFmtId="0" fontId="13" fillId="0" borderId="0" xfId="55"/>
    <xf numFmtId="0" fontId="14" fillId="2" borderId="0" xfId="55" applyFont="1" applyFill="1" applyAlignment="1">
      <alignment horizontal="left" vertical="center" wrapText="1"/>
    </xf>
    <xf numFmtId="0" fontId="12" fillId="2" borderId="6" xfId="55" applyFont="1" applyFill="1" applyBorder="1" applyAlignment="1">
      <alignment horizontal="center" wrapText="1"/>
    </xf>
    <xf numFmtId="0" fontId="12" fillId="2" borderId="0" xfId="55" applyFont="1" applyFill="1" applyAlignment="1">
      <alignment horizontal="left" wrapText="1"/>
    </xf>
    <xf numFmtId="0" fontId="15" fillId="2" borderId="0" xfId="55" applyFont="1" applyFill="1" applyAlignment="1">
      <alignment horizontal="center" vertical="center" wrapText="1"/>
    </xf>
    <xf numFmtId="0" fontId="10" fillId="2" borderId="0" xfId="55" applyFont="1" applyFill="1" applyAlignment="1">
      <alignment horizontal="left" wrapText="1"/>
    </xf>
    <xf numFmtId="0" fontId="16" fillId="2" borderId="0" xfId="55" applyFont="1" applyFill="1" applyAlignment="1">
      <alignment horizontal="right" wrapText="1"/>
    </xf>
    <xf numFmtId="177" fontId="11" fillId="2" borderId="6" xfId="55" applyNumberFormat="1" applyFont="1" applyFill="1" applyBorder="1" applyAlignment="1">
      <alignment horizontal="left" wrapText="1"/>
    </xf>
    <xf numFmtId="0" fontId="11" fillId="2" borderId="7" xfId="55" applyFont="1" applyFill="1" applyBorder="1" applyAlignment="1">
      <alignment horizontal="left" wrapText="1"/>
    </xf>
    <xf numFmtId="0" fontId="11" fillId="2" borderId="0" xfId="55" applyFont="1" applyFill="1" applyAlignment="1">
      <alignment horizontal="left" wrapText="1"/>
    </xf>
    <xf numFmtId="0" fontId="11" fillId="2" borderId="8" xfId="55" applyFont="1" applyFill="1" applyBorder="1" applyAlignment="1">
      <alignment horizontal="left" wrapText="1"/>
    </xf>
    <xf numFmtId="0" fontId="8" fillId="2" borderId="8" xfId="55" applyFont="1" applyFill="1" applyBorder="1" applyAlignment="1">
      <alignment horizontal="center" vertical="center" wrapText="1"/>
    </xf>
    <xf numFmtId="0" fontId="11" fillId="2" borderId="6" xfId="55" applyFont="1" applyFill="1" applyBorder="1" applyAlignment="1">
      <alignment horizontal="center" wrapText="1"/>
    </xf>
    <xf numFmtId="0" fontId="10" fillId="2" borderId="0" xfId="55" applyFont="1" applyFill="1" applyAlignment="1">
      <alignment horizontal="right" wrapText="1"/>
    </xf>
    <xf numFmtId="0" fontId="10" fillId="2" borderId="0" xfId="55" applyFont="1" applyFill="1" applyAlignment="1">
      <alignment horizontal="right" vertical="center" wrapText="1"/>
    </xf>
    <xf numFmtId="0" fontId="8" fillId="2" borderId="8" xfId="55" applyFont="1" applyFill="1" applyBorder="1" applyAlignment="1">
      <alignment horizontal="center" vertical="top" wrapText="1"/>
    </xf>
    <xf numFmtId="0" fontId="8" fillId="2" borderId="0" xfId="55" applyFont="1" applyFill="1" applyAlignment="1">
      <alignment horizontal="center" wrapText="1"/>
    </xf>
    <xf numFmtId="0" fontId="8" fillId="2" borderId="0" xfId="55" applyFont="1" applyFill="1" applyAlignment="1">
      <alignment horizontal="center" vertical="top" wrapText="1"/>
    </xf>
    <xf numFmtId="0" fontId="14" fillId="2" borderId="0" xfId="55" applyFont="1" applyFill="1" applyAlignment="1">
      <alignment horizontal="right" vertical="top" wrapText="1"/>
    </xf>
    <xf numFmtId="0" fontId="14" fillId="2" borderId="8" xfId="55" applyFont="1" applyFill="1" applyBorder="1" applyAlignment="1">
      <alignment horizontal="center" vertical="top" wrapText="1"/>
    </xf>
    <xf numFmtId="0" fontId="14" fillId="2" borderId="0" xfId="55" applyFont="1" applyFill="1" applyAlignment="1">
      <alignment horizontal="center" vertical="center" wrapText="1"/>
    </xf>
    <xf numFmtId="0" fontId="14" fillId="2" borderId="0" xfId="55" applyFont="1" applyFill="1" applyAlignment="1">
      <alignment horizontal="right" vertical="center" wrapText="1"/>
    </xf>
    <xf numFmtId="0" fontId="15" fillId="2" borderId="0" xfId="55" applyFont="1" applyFill="1" applyAlignment="1">
      <alignment horizontal="center" wrapText="1"/>
    </xf>
    <xf numFmtId="0" fontId="17" fillId="2" borderId="0" xfId="55" applyFont="1" applyFill="1" applyAlignment="1">
      <alignment horizontal="center" wrapText="1"/>
    </xf>
    <xf numFmtId="0" fontId="18" fillId="2" borderId="6" xfId="55" applyFont="1" applyFill="1" applyBorder="1" applyAlignment="1">
      <alignment horizontal="center" wrapText="1"/>
    </xf>
    <xf numFmtId="0" fontId="17" fillId="2" borderId="0" xfId="55" applyFont="1" applyFill="1" applyAlignment="1">
      <alignment horizontal="right" wrapText="1"/>
    </xf>
    <xf numFmtId="0" fontId="11" fillId="2" borderId="0" xfId="55" applyFont="1" applyFill="1" applyAlignment="1">
      <alignment vertical="center" wrapText="1"/>
    </xf>
    <xf numFmtId="0" fontId="17" fillId="2" borderId="0" xfId="55" applyFont="1" applyFill="1" applyAlignment="1">
      <alignment horizontal="left" wrapText="1"/>
    </xf>
    <xf numFmtId="0" fontId="19" fillId="0" borderId="9" xfId="0" applyFont="1" applyFill="1" applyBorder="1" applyAlignment="1">
      <alignment horizontal="center" vertical="center" wrapText="1" shrinkToFit="1"/>
    </xf>
    <xf numFmtId="0" fontId="19" fillId="0" borderId="9" xfId="0" applyFont="1" applyFill="1" applyBorder="1" applyAlignment="1">
      <alignment horizontal="center" vertical="center" shrinkToFit="1"/>
    </xf>
    <xf numFmtId="0" fontId="20" fillId="0" borderId="0" xfId="0" applyFont="1" applyFill="1" applyBorder="1" applyAlignment="1">
      <alignment horizontal="center" vertical="center"/>
    </xf>
    <xf numFmtId="177" fontId="18" fillId="0" borderId="0" xfId="0" applyNumberFormat="1" applyFont="1" applyFill="1" applyBorder="1" applyAlignment="1">
      <alignment horizontal="left"/>
    </xf>
    <xf numFmtId="0" fontId="11" fillId="0" borderId="0" xfId="0" applyFont="1" applyFill="1" applyBorder="1" applyAlignment="1">
      <alignment horizontal="right" vertical="center"/>
    </xf>
    <xf numFmtId="0" fontId="18" fillId="0" borderId="10" xfId="0" applyFont="1" applyFill="1" applyBorder="1" applyAlignment="1">
      <alignment horizontal="left" shrinkToFit="1"/>
    </xf>
    <xf numFmtId="0" fontId="18" fillId="0" borderId="9" xfId="0" applyFont="1" applyFill="1" applyBorder="1" applyAlignment="1">
      <alignment horizontal="left" shrinkToFit="1"/>
    </xf>
    <xf numFmtId="0" fontId="21" fillId="0" borderId="0" xfId="0" applyFont="1" applyFill="1" applyBorder="1" applyAlignment="1">
      <alignment vertical="center"/>
    </xf>
    <xf numFmtId="0" fontId="11" fillId="0" borderId="0" xfId="0" applyFont="1" applyFill="1" applyBorder="1" applyAlignment="1">
      <alignment horizontal="left" wrapText="1"/>
    </xf>
    <xf numFmtId="0" fontId="11" fillId="0" borderId="0" xfId="0" applyFont="1" applyFill="1" applyBorder="1" applyAlignment="1">
      <alignment horizontal="distributed" vertical="center"/>
    </xf>
    <xf numFmtId="0" fontId="11" fillId="0" borderId="9" xfId="0" applyFont="1" applyFill="1" applyBorder="1" applyAlignment="1">
      <alignment horizontal="left" wrapText="1"/>
    </xf>
    <xf numFmtId="0" fontId="8" fillId="0" borderId="0" xfId="0" applyFont="1" applyFill="1" applyBorder="1" applyAlignment="1">
      <alignment vertical="center"/>
    </xf>
    <xf numFmtId="0" fontId="11" fillId="0" borderId="0" xfId="0" applyFont="1" applyFill="1" applyBorder="1" applyAlignment="1">
      <alignment horizontal="left"/>
    </xf>
    <xf numFmtId="0" fontId="11" fillId="0" borderId="9" xfId="0" applyFont="1" applyFill="1" applyBorder="1" applyAlignment="1">
      <alignment horizontal="left"/>
    </xf>
  </cellXfs>
  <cellStyles count="58">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常规 60" xf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 name="常规 36" xfId="52"/>
    <cellStyle name="常规_揭阳潮汕机场航站楼及配套工程民航弱电系统安装工程" xfId="53"/>
    <cellStyle name="常规 29" xfId="54"/>
    <cellStyle name="Normal" xfId="55"/>
    <cellStyle name="常规_结算封面" xfId="56"/>
    <cellStyle name="常规 71" xfId="57"/>
  </cellStyles>
  <tableStyles count="0" defaultTableStyle="TableStyleMedium2" defaultPivotStyle="PivotStyleLight16"/>
  <colors>
    <mruColors>
      <color rgb="0092D050"/>
      <color rgb="00FF0000"/>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7"/>
  <sheetViews>
    <sheetView workbookViewId="0">
      <selection activeCell="K15" sqref="K15"/>
    </sheetView>
  </sheetViews>
  <sheetFormatPr defaultColWidth="9" defaultRowHeight="14.25"/>
  <cols>
    <col min="1" max="1" width="2" style="43" customWidth="1"/>
    <col min="2" max="2" width="13.375" style="43" customWidth="1"/>
    <col min="3" max="3" width="0.875" style="43" customWidth="1"/>
    <col min="4" max="4" width="5.25" style="43" customWidth="1"/>
    <col min="5" max="9" width="3.375" style="43" customWidth="1"/>
    <col min="10" max="10" width="9.625" style="43" customWidth="1"/>
    <col min="11" max="11" width="13.375" style="43" customWidth="1"/>
    <col min="12" max="12" width="0.875" style="43" customWidth="1"/>
    <col min="13" max="13" width="5.25" style="43" customWidth="1"/>
    <col min="14" max="18" width="3.375" style="43" customWidth="1"/>
    <col min="19" max="19" width="5" style="43" customWidth="1"/>
    <col min="20" max="20" width="0.875" style="43" customWidth="1"/>
    <col min="21" max="24" width="9" style="43" hidden="1" customWidth="1"/>
    <col min="25" max="16384" width="9" style="43"/>
  </cols>
  <sheetData>
    <row r="1" ht="3.75" customHeight="1"/>
    <row r="4" ht="6.75" customHeight="1"/>
    <row r="5" ht="45" customHeight="1" spans="4:14">
      <c r="D5" s="83" t="s">
        <v>0</v>
      </c>
      <c r="E5" s="84"/>
      <c r="F5" s="84"/>
      <c r="G5" s="84"/>
      <c r="H5" s="84"/>
      <c r="I5" s="84"/>
      <c r="J5" s="84"/>
      <c r="K5" s="84"/>
      <c r="L5" s="84"/>
      <c r="M5" s="84"/>
      <c r="N5" s="90" t="s">
        <v>1</v>
      </c>
    </row>
    <row r="8" ht="25.5" spans="2:18">
      <c r="B8" s="85" t="s">
        <v>2</v>
      </c>
      <c r="C8" s="85"/>
      <c r="D8" s="85"/>
      <c r="E8" s="85"/>
      <c r="F8" s="85"/>
      <c r="G8" s="85"/>
      <c r="H8" s="85"/>
      <c r="I8" s="85"/>
      <c r="J8" s="85"/>
      <c r="K8" s="85"/>
      <c r="L8" s="85"/>
      <c r="M8" s="85"/>
      <c r="N8" s="85"/>
      <c r="O8" s="85"/>
      <c r="P8" s="85"/>
      <c r="Q8" s="85"/>
      <c r="R8" s="85"/>
    </row>
    <row r="11" customHeight="1" spans="5:21">
      <c r="E11" s="86" t="e">
        <f>汇总表!#REF!</f>
        <v>#REF!</v>
      </c>
      <c r="F11" s="86"/>
      <c r="G11" s="86"/>
      <c r="H11" s="86"/>
      <c r="I11" s="86"/>
      <c r="J11" s="86"/>
      <c r="K11" s="86"/>
      <c r="L11" s="86"/>
      <c r="M11" s="86"/>
      <c r="N11" s="86"/>
      <c r="O11" s="86"/>
      <c r="U11" s="43" t="s">
        <v>3</v>
      </c>
    </row>
    <row r="12" customHeight="1" spans="1:15">
      <c r="A12" s="87" t="str">
        <f>IF(B8="","",IF(B8="概算价","概算价（小写）:",IF(B8="预算价","预算价（小写）:",IF(B8="招标控制价","招标控制价（小写）:","结算价（小写）:"))))</f>
        <v>招标控制价（小写）:</v>
      </c>
      <c r="B12" s="87"/>
      <c r="C12" s="87"/>
      <c r="D12" s="87"/>
      <c r="E12" s="86"/>
      <c r="F12" s="86"/>
      <c r="G12" s="86"/>
      <c r="H12" s="86"/>
      <c r="I12" s="86"/>
      <c r="J12" s="86"/>
      <c r="K12" s="86"/>
      <c r="L12" s="86"/>
      <c r="M12" s="86"/>
      <c r="N12" s="86"/>
      <c r="O12" s="86"/>
    </row>
    <row r="13" spans="1:15">
      <c r="A13" s="87"/>
      <c r="B13" s="87"/>
      <c r="C13" s="87"/>
      <c r="D13" s="87"/>
      <c r="E13" s="88" t="e">
        <f>IF(A14="","",U14)</f>
        <v>#REF!</v>
      </c>
      <c r="F13" s="88"/>
      <c r="G13" s="88"/>
      <c r="H13" s="88"/>
      <c r="I13" s="88"/>
      <c r="J13" s="88"/>
      <c r="K13" s="88"/>
      <c r="L13" s="88"/>
      <c r="M13" s="88"/>
      <c r="N13" s="88"/>
      <c r="O13" s="88"/>
    </row>
    <row r="14" spans="1:21">
      <c r="A14" s="87" t="str">
        <f>IF(A12="","","(大写）:")</f>
        <v>(大写）:</v>
      </c>
      <c r="B14" s="87"/>
      <c r="C14" s="87"/>
      <c r="D14" s="87"/>
      <c r="E14" s="89"/>
      <c r="F14" s="89"/>
      <c r="G14" s="89"/>
      <c r="H14" s="89"/>
      <c r="I14" s="89"/>
      <c r="J14" s="89"/>
      <c r="K14" s="89"/>
      <c r="L14" s="89"/>
      <c r="M14" s="89"/>
      <c r="N14" s="89"/>
      <c r="O14" s="89"/>
      <c r="U14" s="43" t="e">
        <f>IF(E11="","",IF(E11&lt;0,"金额为负无效",IF((E11=0),"零元整",IF(E11&lt;1,"",TEXT(INT(E11),"[dbnum2]G/通用格式"&amp;"元")&amp;IF(INT(E11*10)-INT(E11)*10=0,"",""))&amp;IF(AND((INT(E11*100)-INT(E11*10)*10)&lt;&gt;0,(INT(E11*10)-INT(E11)*10)=0),"零",IF((INT(E11*10)-INT(E11)*10)=0,"",TEXT(INT(E11*10)-INT(E11)*10,"[dbnum2]G/通用格式"&amp;"角")))&amp;IF((INT(E11*100)-INT(E11*10)*10)=0,"整",TEXT(INT(E11*100)-INT(E11*10)*10,"[dbnum2]G/通用格式"&amp;"分")))))</f>
        <v>#REF!</v>
      </c>
    </row>
    <row r="15" ht="20.25" spans="2:4">
      <c r="B15" s="90"/>
      <c r="C15" s="90"/>
      <c r="D15" s="90"/>
    </row>
    <row r="16" ht="12.75" customHeight="1" spans="10:10">
      <c r="J16" s="43" t="s">
        <v>4</v>
      </c>
    </row>
    <row r="17" spans="4:18">
      <c r="D17" s="91"/>
      <c r="E17" s="91"/>
      <c r="F17" s="91"/>
      <c r="G17" s="91"/>
      <c r="H17" s="91"/>
      <c r="I17" s="91"/>
      <c r="K17" s="92" t="s">
        <v>5</v>
      </c>
      <c r="M17" s="91"/>
      <c r="N17" s="91"/>
      <c r="O17" s="91"/>
      <c r="P17" s="91"/>
      <c r="Q17" s="91"/>
      <c r="R17" s="91"/>
    </row>
    <row r="18" ht="16.5" customHeight="1" spans="2:18">
      <c r="B18" s="92" t="str">
        <f>IF(B8="招标控制价","招标人","建设单位")</f>
        <v>招标人</v>
      </c>
      <c r="C18" s="41" t="s">
        <v>6</v>
      </c>
      <c r="D18" s="93"/>
      <c r="E18" s="93"/>
      <c r="F18" s="93"/>
      <c r="G18" s="93"/>
      <c r="H18" s="93"/>
      <c r="I18" s="93"/>
      <c r="K18" s="92" t="s">
        <v>7</v>
      </c>
      <c r="L18" s="41" t="s">
        <v>6</v>
      </c>
      <c r="M18" s="93"/>
      <c r="N18" s="93"/>
      <c r="O18" s="93"/>
      <c r="P18" s="93"/>
      <c r="Q18" s="93"/>
      <c r="R18" s="93"/>
    </row>
    <row r="20" spans="4:13">
      <c r="D20" s="94" t="s">
        <v>8</v>
      </c>
      <c r="M20" s="94" t="s">
        <v>9</v>
      </c>
    </row>
    <row r="26" spans="2:18">
      <c r="B26" s="92" t="s">
        <v>10</v>
      </c>
      <c r="D26" s="95"/>
      <c r="E26" s="95"/>
      <c r="F26" s="95"/>
      <c r="G26" s="95"/>
      <c r="H26" s="95"/>
      <c r="I26" s="95"/>
      <c r="K26" s="92" t="s">
        <v>10</v>
      </c>
      <c r="M26" s="95"/>
      <c r="N26" s="95"/>
      <c r="O26" s="95"/>
      <c r="P26" s="95"/>
      <c r="Q26" s="95"/>
      <c r="R26" s="95"/>
    </row>
    <row r="27" spans="2:18">
      <c r="B27" s="92" t="s">
        <v>11</v>
      </c>
      <c r="C27" s="41" t="s">
        <v>6</v>
      </c>
      <c r="D27" s="96"/>
      <c r="E27" s="96"/>
      <c r="F27" s="96"/>
      <c r="G27" s="96"/>
      <c r="H27" s="96"/>
      <c r="I27" s="96"/>
      <c r="K27" s="92" t="s">
        <v>11</v>
      </c>
      <c r="L27" s="41" t="s">
        <v>6</v>
      </c>
      <c r="M27" s="96"/>
      <c r="N27" s="96"/>
      <c r="O27" s="96"/>
      <c r="P27" s="96"/>
      <c r="Q27" s="96"/>
      <c r="R27" s="96"/>
    </row>
    <row r="29" spans="4:13">
      <c r="D29" s="94" t="s">
        <v>12</v>
      </c>
      <c r="M29" s="94" t="s">
        <v>12</v>
      </c>
    </row>
    <row r="35" spans="4:18">
      <c r="D35" s="95"/>
      <c r="E35" s="95"/>
      <c r="F35" s="95"/>
      <c r="G35" s="95"/>
      <c r="H35" s="95"/>
      <c r="I35" s="95"/>
      <c r="M35" s="95"/>
      <c r="N35" s="95"/>
      <c r="O35" s="95"/>
      <c r="P35" s="95"/>
      <c r="Q35" s="95"/>
      <c r="R35" s="95"/>
    </row>
    <row r="36" spans="2:18">
      <c r="B36" s="92" t="s">
        <v>13</v>
      </c>
      <c r="C36" s="41" t="s">
        <v>6</v>
      </c>
      <c r="D36" s="96"/>
      <c r="E36" s="96"/>
      <c r="F36" s="96"/>
      <c r="G36" s="96"/>
      <c r="H36" s="96"/>
      <c r="I36" s="96"/>
      <c r="K36" s="92" t="s">
        <v>14</v>
      </c>
      <c r="L36" s="41" t="s">
        <v>6</v>
      </c>
      <c r="M36" s="96"/>
      <c r="N36" s="96"/>
      <c r="O36" s="96"/>
      <c r="P36" s="96"/>
      <c r="Q36" s="96"/>
      <c r="R36" s="96"/>
    </row>
    <row r="38" spans="4:13">
      <c r="D38" s="94" t="s">
        <v>15</v>
      </c>
      <c r="M38" s="94" t="s">
        <v>16</v>
      </c>
    </row>
    <row r="43" spans="2:18">
      <c r="B43" s="43" t="s">
        <v>17</v>
      </c>
      <c r="D43" s="41"/>
      <c r="E43" s="43" t="s">
        <v>18</v>
      </c>
      <c r="F43" s="41"/>
      <c r="G43" s="43" t="s">
        <v>19</v>
      </c>
      <c r="H43" s="41"/>
      <c r="I43" s="43" t="s">
        <v>20</v>
      </c>
      <c r="K43" s="43" t="s">
        <v>21</v>
      </c>
      <c r="M43" s="41"/>
      <c r="N43" s="43" t="s">
        <v>18</v>
      </c>
      <c r="O43" s="41"/>
      <c r="P43" s="43" t="s">
        <v>19</v>
      </c>
      <c r="Q43" s="41"/>
      <c r="R43" s="43" t="s">
        <v>20</v>
      </c>
    </row>
    <row r="47" ht="5.25" customHeight="1"/>
  </sheetData>
  <mergeCells count="13">
    <mergeCell ref="D5:M5"/>
    <mergeCell ref="B8:R8"/>
    <mergeCell ref="A12:D12"/>
    <mergeCell ref="A13:D13"/>
    <mergeCell ref="A14:D14"/>
    <mergeCell ref="D17:I18"/>
    <mergeCell ref="M17:R18"/>
    <mergeCell ref="D26:I27"/>
    <mergeCell ref="M26:R27"/>
    <mergeCell ref="D35:I36"/>
    <mergeCell ref="M35:R36"/>
    <mergeCell ref="E11:O12"/>
    <mergeCell ref="E13:O14"/>
  </mergeCells>
  <pageMargins left="0.590277777777778" right="0.590277777777778"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
  <sheetViews>
    <sheetView showGridLines="0" view="pageBreakPreview" zoomScaleNormal="100" workbookViewId="0">
      <selection activeCell="A2" sqref="A2:G2"/>
    </sheetView>
  </sheetViews>
  <sheetFormatPr defaultColWidth="7.875" defaultRowHeight="11.25" outlineLevelCol="6"/>
  <cols>
    <col min="1" max="1" width="15.3166666666667" style="55" customWidth="1"/>
    <col min="2" max="2" width="2.19166666666667" style="55" customWidth="1"/>
    <col min="3" max="3" width="18.9583333333333" style="55" customWidth="1"/>
    <col min="4" max="4" width="9.475" style="55" customWidth="1"/>
    <col min="5" max="5" width="29.1666666666667" style="55" customWidth="1"/>
    <col min="6" max="6" width="12" style="55" customWidth="1"/>
    <col min="7" max="7" width="11.625" style="55" customWidth="1"/>
    <col min="8" max="16384" width="7.875" style="55"/>
  </cols>
  <sheetData>
    <row r="1" ht="127.5" customHeight="1" spans="1:7">
      <c r="A1" s="56"/>
      <c r="B1" s="56"/>
      <c r="C1" s="57" t="s">
        <v>22</v>
      </c>
      <c r="D1" s="57"/>
      <c r="E1" s="57"/>
      <c r="F1" s="57"/>
      <c r="G1" s="58"/>
    </row>
    <row r="2" ht="60" customHeight="1" spans="1:7">
      <c r="A2" s="77" t="s">
        <v>23</v>
      </c>
      <c r="B2" s="77"/>
      <c r="C2" s="77"/>
      <c r="D2" s="77"/>
      <c r="E2" s="77"/>
      <c r="F2" s="77"/>
      <c r="G2" s="77"/>
    </row>
    <row r="3" ht="171" customHeight="1" spans="1:7">
      <c r="A3" s="77"/>
      <c r="B3" s="77"/>
      <c r="C3" s="77"/>
      <c r="D3" s="77"/>
      <c r="E3" s="77"/>
      <c r="F3" s="77"/>
      <c r="G3" s="77"/>
    </row>
    <row r="4" ht="60" customHeight="1" spans="1:7">
      <c r="A4" s="64"/>
      <c r="B4" s="78" t="s">
        <v>24</v>
      </c>
      <c r="C4" s="78"/>
      <c r="D4" s="79" t="s">
        <v>25</v>
      </c>
      <c r="E4" s="79"/>
      <c r="F4" s="64"/>
      <c r="G4" s="64"/>
    </row>
    <row r="5" ht="36" customHeight="1" spans="1:7">
      <c r="A5" s="64"/>
      <c r="B5" s="80"/>
      <c r="C5" s="80"/>
      <c r="D5" s="70" t="s">
        <v>26</v>
      </c>
      <c r="E5" s="70"/>
      <c r="F5" s="64"/>
      <c r="G5" s="64"/>
    </row>
    <row r="6" ht="60.75" customHeight="1" spans="1:7">
      <c r="A6" s="64"/>
      <c r="B6" s="78" t="s">
        <v>27</v>
      </c>
      <c r="C6" s="78"/>
      <c r="D6" s="79" t="s">
        <v>28</v>
      </c>
      <c r="E6" s="79"/>
      <c r="F6" s="64"/>
      <c r="G6" s="64"/>
    </row>
    <row r="7" ht="36" customHeight="1" spans="1:7">
      <c r="A7" s="64"/>
      <c r="B7" s="75"/>
      <c r="C7" s="75"/>
      <c r="D7" s="70" t="s">
        <v>26</v>
      </c>
      <c r="E7" s="70"/>
      <c r="F7" s="75"/>
      <c r="G7" s="75"/>
    </row>
    <row r="8" ht="69.75" customHeight="1" spans="1:7">
      <c r="A8" s="64"/>
      <c r="B8" s="81"/>
      <c r="C8" s="81"/>
      <c r="D8" s="78"/>
      <c r="E8" s="78"/>
      <c r="F8" s="64"/>
      <c r="G8" s="64"/>
    </row>
    <row r="9" ht="18" customHeight="1" spans="1:7">
      <c r="A9" s="64"/>
      <c r="B9" s="81"/>
      <c r="C9" s="81"/>
      <c r="D9" s="82"/>
      <c r="E9" s="82"/>
      <c r="F9" s="73"/>
      <c r="G9" s="73"/>
    </row>
    <row r="10" ht="18" customHeight="1" spans="1:7">
      <c r="A10" s="56"/>
      <c r="B10" s="56"/>
      <c r="C10" s="75"/>
      <c r="D10" s="75"/>
      <c r="E10" s="75"/>
      <c r="F10" s="75"/>
      <c r="G10" s="76" t="s">
        <v>29</v>
      </c>
    </row>
  </sheetData>
  <mergeCells count="23">
    <mergeCell ref="A1:B1"/>
    <mergeCell ref="C1:F1"/>
    <mergeCell ref="A2:G2"/>
    <mergeCell ref="A3:G3"/>
    <mergeCell ref="B4:C4"/>
    <mergeCell ref="D4:E4"/>
    <mergeCell ref="F4:G4"/>
    <mergeCell ref="B5:C5"/>
    <mergeCell ref="D5:E5"/>
    <mergeCell ref="F5:G5"/>
    <mergeCell ref="B6:C6"/>
    <mergeCell ref="D6:E6"/>
    <mergeCell ref="F6:G6"/>
    <mergeCell ref="B7:C7"/>
    <mergeCell ref="D7:E7"/>
    <mergeCell ref="F7:G7"/>
    <mergeCell ref="B8:C8"/>
    <mergeCell ref="D8:E8"/>
    <mergeCell ref="F8:G8"/>
    <mergeCell ref="B9:C9"/>
    <mergeCell ref="F9:G9"/>
    <mergeCell ref="A10:B10"/>
    <mergeCell ref="C10:F10"/>
  </mergeCells>
  <printOptions horizontalCentered="1"/>
  <pageMargins left="0.116416666666667" right="0.116416666666667" top="0.59375" bottom="0" header="0.59375" footer="0"/>
  <pageSetup paperSize="9" scale="94"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showGridLines="0" view="pageBreakPreview" zoomScaleNormal="100" workbookViewId="0">
      <selection activeCell="F6" sqref="F6:G6"/>
    </sheetView>
  </sheetViews>
  <sheetFormatPr defaultColWidth="7.875" defaultRowHeight="11.25" outlineLevelCol="6"/>
  <cols>
    <col min="1" max="1" width="17.5" style="55" customWidth="1"/>
    <col min="2" max="2" width="2.04166666666667" style="55" customWidth="1"/>
    <col min="3" max="3" width="13.4166666666667" style="55" customWidth="1"/>
    <col min="4" max="4" width="15.75" style="55" customWidth="1"/>
    <col min="5" max="5" width="21.2916666666667" style="55" customWidth="1"/>
    <col min="6" max="6" width="14.875" style="55" customWidth="1"/>
    <col min="7" max="7" width="16.875" style="55" customWidth="1"/>
    <col min="8" max="16384" width="7.875" style="55"/>
  </cols>
  <sheetData>
    <row r="1" ht="69.75" customHeight="1" spans="1:7">
      <c r="A1" s="56"/>
      <c r="B1" s="57" t="s">
        <v>30</v>
      </c>
      <c r="C1" s="57"/>
      <c r="D1" s="57"/>
      <c r="E1" s="57"/>
      <c r="F1" s="57"/>
      <c r="G1" s="58"/>
    </row>
    <row r="2" ht="60" customHeight="1" spans="1:7">
      <c r="A2" s="59" t="s">
        <v>23</v>
      </c>
      <c r="B2" s="59"/>
      <c r="C2" s="59"/>
      <c r="D2" s="59"/>
      <c r="E2" s="59"/>
      <c r="F2" s="59"/>
      <c r="G2" s="59"/>
    </row>
    <row r="3" ht="37.5" customHeight="1" spans="1:7">
      <c r="A3" s="60" t="s">
        <v>31</v>
      </c>
      <c r="B3" s="60"/>
      <c r="C3" s="61" t="s">
        <v>32</v>
      </c>
      <c r="D3" s="62">
        <v>31319506.24</v>
      </c>
      <c r="E3" s="62"/>
      <c r="F3" s="62"/>
      <c r="G3" s="62"/>
    </row>
    <row r="4" ht="29.25" customHeight="1" spans="1:7">
      <c r="A4" s="60"/>
      <c r="B4" s="60"/>
      <c r="C4" s="61" t="s">
        <v>33</v>
      </c>
      <c r="D4" s="63" t="s">
        <v>34</v>
      </c>
      <c r="E4" s="63"/>
      <c r="F4" s="63"/>
      <c r="G4" s="63"/>
    </row>
    <row r="5" ht="24" customHeight="1" spans="1:7">
      <c r="A5" s="64"/>
      <c r="B5" s="64"/>
      <c r="C5" s="64"/>
      <c r="D5" s="65"/>
      <c r="E5" s="66"/>
      <c r="F5" s="66"/>
      <c r="G5" s="66"/>
    </row>
    <row r="6" ht="71.25" customHeight="1" spans="1:7">
      <c r="A6" s="60" t="s">
        <v>24</v>
      </c>
      <c r="B6" s="60"/>
      <c r="C6" s="67" t="s">
        <v>25</v>
      </c>
      <c r="D6" s="67"/>
      <c r="E6" s="68" t="s">
        <v>27</v>
      </c>
      <c r="F6" s="67" t="s">
        <v>28</v>
      </c>
      <c r="G6" s="67"/>
    </row>
    <row r="7" ht="29.25" customHeight="1" spans="1:7">
      <c r="A7" s="69"/>
      <c r="B7" s="69"/>
      <c r="C7" s="70" t="s">
        <v>8</v>
      </c>
      <c r="D7" s="70"/>
      <c r="E7" s="71"/>
      <c r="F7" s="72" t="s">
        <v>35</v>
      </c>
      <c r="G7" s="72"/>
    </row>
    <row r="8" ht="71.25" customHeight="1" spans="1:7">
      <c r="A8" s="60" t="s">
        <v>36</v>
      </c>
      <c r="B8" s="60"/>
      <c r="C8" s="67"/>
      <c r="D8" s="67"/>
      <c r="E8" s="68" t="s">
        <v>37</v>
      </c>
      <c r="F8" s="67"/>
      <c r="G8" s="67"/>
    </row>
    <row r="9" ht="29.25" customHeight="1" spans="1:7">
      <c r="A9" s="60"/>
      <c r="B9" s="60"/>
      <c r="C9" s="70" t="s">
        <v>38</v>
      </c>
      <c r="D9" s="70"/>
      <c r="E9" s="71"/>
      <c r="F9" s="70" t="s">
        <v>38</v>
      </c>
      <c r="G9" s="70"/>
    </row>
    <row r="10" ht="71.25" customHeight="1" spans="1:7">
      <c r="A10" s="60" t="s">
        <v>39</v>
      </c>
      <c r="B10" s="60"/>
      <c r="C10" s="67"/>
      <c r="D10" s="67"/>
      <c r="E10" s="68" t="s">
        <v>40</v>
      </c>
      <c r="F10" s="67"/>
      <c r="G10" s="67"/>
    </row>
    <row r="11" ht="29.25" customHeight="1" spans="1:7">
      <c r="A11" s="68"/>
      <c r="B11" s="68"/>
      <c r="C11" s="70" t="s">
        <v>41</v>
      </c>
      <c r="D11" s="70"/>
      <c r="E11" s="73"/>
      <c r="F11" s="74" t="s">
        <v>42</v>
      </c>
      <c r="G11" s="74"/>
    </row>
    <row r="12" ht="71.25" customHeight="1" spans="1:7">
      <c r="A12" s="60" t="s">
        <v>43</v>
      </c>
      <c r="B12" s="60"/>
      <c r="C12" s="67"/>
      <c r="D12" s="67"/>
      <c r="E12" s="68" t="s">
        <v>44</v>
      </c>
      <c r="F12" s="67"/>
      <c r="G12" s="67"/>
    </row>
    <row r="13" ht="18" customHeight="1" spans="1:7">
      <c r="A13" s="56"/>
      <c r="B13" s="75"/>
      <c r="C13" s="75"/>
      <c r="D13" s="75"/>
      <c r="E13" s="75"/>
      <c r="F13" s="75"/>
      <c r="G13" s="76" t="s">
        <v>45</v>
      </c>
    </row>
  </sheetData>
  <mergeCells count="30">
    <mergeCell ref="B1:F1"/>
    <mergeCell ref="A2:G2"/>
    <mergeCell ref="A3:B3"/>
    <mergeCell ref="D3:G3"/>
    <mergeCell ref="A4:B4"/>
    <mergeCell ref="D4:G4"/>
    <mergeCell ref="A5:B5"/>
    <mergeCell ref="F5:G5"/>
    <mergeCell ref="A6:B6"/>
    <mergeCell ref="C6:D6"/>
    <mergeCell ref="F6:G6"/>
    <mergeCell ref="A7:B7"/>
    <mergeCell ref="C7:D7"/>
    <mergeCell ref="F7:G7"/>
    <mergeCell ref="A8:B8"/>
    <mergeCell ref="C8:D8"/>
    <mergeCell ref="F8:G8"/>
    <mergeCell ref="A9:B9"/>
    <mergeCell ref="C9:D9"/>
    <mergeCell ref="F9:G9"/>
    <mergeCell ref="A10:B10"/>
    <mergeCell ref="C10:D10"/>
    <mergeCell ref="F10:G10"/>
    <mergeCell ref="A11:B11"/>
    <mergeCell ref="C11:D11"/>
    <mergeCell ref="F11:G11"/>
    <mergeCell ref="A12:B12"/>
    <mergeCell ref="C12:D12"/>
    <mergeCell ref="F12:G12"/>
    <mergeCell ref="B13:F13"/>
  </mergeCells>
  <printOptions horizontalCentered="1"/>
  <pageMargins left="0.116416666666667" right="0.116416666666667" top="0.59375" bottom="0" header="0.59375" footer="0"/>
  <pageSetup paperSize="9" scale="96"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
  <sheetViews>
    <sheetView workbookViewId="0">
      <selection activeCell="C13" sqref="C13"/>
    </sheetView>
  </sheetViews>
  <sheetFormatPr defaultColWidth="8.75" defaultRowHeight="14.25" outlineLevelRow="3" outlineLevelCol="3"/>
  <cols>
    <col min="1" max="1" width="6" style="41" customWidth="1"/>
    <col min="2" max="2" width="49.375" style="42" customWidth="1"/>
    <col min="3" max="3" width="20.375" style="43" customWidth="1"/>
    <col min="4" max="4" width="17.25" style="43" customWidth="1"/>
    <col min="5" max="16384" width="8.75" style="43"/>
  </cols>
  <sheetData>
    <row r="1" ht="60" customHeight="1" spans="1:4">
      <c r="A1" s="44" t="s">
        <v>46</v>
      </c>
      <c r="B1" s="44"/>
      <c r="C1" s="44"/>
      <c r="D1" s="44"/>
    </row>
    <row r="2" s="40" customFormat="1" ht="42" customHeight="1" spans="1:4">
      <c r="A2" s="45" t="s">
        <v>47</v>
      </c>
      <c r="B2" s="46" t="s">
        <v>48</v>
      </c>
      <c r="C2" s="47" t="s">
        <v>49</v>
      </c>
      <c r="D2" s="45" t="s">
        <v>50</v>
      </c>
    </row>
    <row r="3" ht="35.1" customHeight="1" spans="1:4">
      <c r="A3" s="48">
        <v>1</v>
      </c>
      <c r="B3" s="49" t="s">
        <v>51</v>
      </c>
      <c r="C3" s="50" t="e">
        <f>#REF!</f>
        <v>#REF!</v>
      </c>
      <c r="D3" s="51"/>
    </row>
    <row r="4" s="40" customFormat="1" ht="35.1" customHeight="1" spans="1:4">
      <c r="A4" s="45" t="s">
        <v>52</v>
      </c>
      <c r="B4" s="52" t="s">
        <v>53</v>
      </c>
      <c r="C4" s="53" t="e">
        <f>SUM(C3:C3)</f>
        <v>#REF!</v>
      </c>
      <c r="D4" s="54"/>
    </row>
  </sheetData>
  <mergeCells count="1">
    <mergeCell ref="A1:D1"/>
  </mergeCells>
  <pageMargins left="0.554861111111111" right="0.357638888888889" top="0.60625" bottom="0.802777777777778"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5"/>
  <sheetViews>
    <sheetView tabSelected="1" view="pageBreakPreview" zoomScaleNormal="85" workbookViewId="0">
      <pane ySplit="3" topLeftCell="A7" activePane="bottomLeft" state="frozen"/>
      <selection/>
      <selection pane="bottomLeft" activeCell="H8" sqref="H8"/>
    </sheetView>
  </sheetViews>
  <sheetFormatPr defaultColWidth="9" defaultRowHeight="13.5"/>
  <cols>
    <col min="1" max="1" width="6.625" style="1" customWidth="1"/>
    <col min="2" max="2" width="11.5" style="1" customWidth="1"/>
    <col min="3" max="3" width="11.125" style="6" customWidth="1"/>
    <col min="4" max="4" width="52.875" style="6" customWidth="1"/>
    <col min="5" max="5" width="6.375" style="1" customWidth="1"/>
    <col min="6" max="6" width="9.625" style="7" customWidth="1"/>
    <col min="7" max="7" width="11.725" style="8" customWidth="1"/>
    <col min="8" max="8" width="16.15" style="8" customWidth="1"/>
    <col min="9" max="9" width="10.375" style="9" customWidth="1"/>
    <col min="10" max="10" width="29.125" style="1" customWidth="1"/>
    <col min="11" max="16384" width="9" style="1"/>
  </cols>
  <sheetData>
    <row r="1" s="1" customFormat="1" ht="30" customHeight="1" spans="1:9">
      <c r="A1" s="10" t="s">
        <v>54</v>
      </c>
      <c r="B1" s="10"/>
      <c r="C1" s="10"/>
      <c r="D1" s="10"/>
      <c r="E1" s="11"/>
      <c r="F1" s="12"/>
      <c r="G1" s="13"/>
      <c r="H1" s="13"/>
      <c r="I1" s="35"/>
    </row>
    <row r="2" s="2" customFormat="1" ht="21" customHeight="1" spans="1:9">
      <c r="A2" s="14" t="s">
        <v>55</v>
      </c>
      <c r="B2" s="15"/>
      <c r="C2" s="15"/>
      <c r="D2" s="15"/>
      <c r="E2" s="15"/>
      <c r="F2" s="15"/>
      <c r="G2" s="15"/>
      <c r="H2" s="15"/>
      <c r="I2" s="15"/>
    </row>
    <row r="3" s="3" customFormat="1" ht="27" customHeight="1" spans="1:9">
      <c r="A3" s="16" t="s">
        <v>47</v>
      </c>
      <c r="B3" s="16" t="s">
        <v>48</v>
      </c>
      <c r="C3" s="16"/>
      <c r="D3" s="17" t="s">
        <v>56</v>
      </c>
      <c r="E3" s="16" t="s">
        <v>57</v>
      </c>
      <c r="F3" s="18" t="s">
        <v>58</v>
      </c>
      <c r="G3" s="19" t="s">
        <v>59</v>
      </c>
      <c r="H3" s="19" t="s">
        <v>60</v>
      </c>
      <c r="I3" s="36" t="s">
        <v>50</v>
      </c>
    </row>
    <row r="4" s="4" customFormat="1" ht="167" customHeight="1" spans="1:9">
      <c r="A4" s="20">
        <v>1</v>
      </c>
      <c r="B4" s="20" t="s">
        <v>61</v>
      </c>
      <c r="C4" s="20"/>
      <c r="D4" s="21" t="s">
        <v>62</v>
      </c>
      <c r="E4" s="20" t="s">
        <v>63</v>
      </c>
      <c r="F4" s="22">
        <v>269234.68</v>
      </c>
      <c r="G4" s="23">
        <v>80</v>
      </c>
      <c r="H4" s="24">
        <f>G4*F4</f>
        <v>21538774.4</v>
      </c>
      <c r="I4" s="37"/>
    </row>
    <row r="5" s="4" customFormat="1" ht="167" customHeight="1" spans="1:9">
      <c r="A5" s="20">
        <v>2</v>
      </c>
      <c r="B5" s="25" t="s">
        <v>64</v>
      </c>
      <c r="C5" s="26"/>
      <c r="D5" s="21" t="s">
        <v>62</v>
      </c>
      <c r="E5" s="20" t="s">
        <v>63</v>
      </c>
      <c r="F5" s="22">
        <v>73320</v>
      </c>
      <c r="G5" s="23">
        <v>80</v>
      </c>
      <c r="H5" s="24">
        <f t="shared" ref="H4:H6" si="0">G5*F5</f>
        <v>5865600</v>
      </c>
      <c r="I5" s="37"/>
    </row>
    <row r="6" s="4" customFormat="1" ht="167" customHeight="1" spans="1:9">
      <c r="A6" s="20">
        <v>3</v>
      </c>
      <c r="B6" s="25" t="s">
        <v>65</v>
      </c>
      <c r="C6" s="26"/>
      <c r="D6" s="21" t="s">
        <v>62</v>
      </c>
      <c r="E6" s="20" t="s">
        <v>63</v>
      </c>
      <c r="F6" s="22">
        <v>13348.8</v>
      </c>
      <c r="G6" s="23">
        <v>80</v>
      </c>
      <c r="H6" s="24">
        <f t="shared" si="0"/>
        <v>1067904</v>
      </c>
      <c r="I6" s="37"/>
    </row>
    <row r="7" s="4" customFormat="1" ht="51" customHeight="1" spans="1:9">
      <c r="A7" s="27" t="s">
        <v>52</v>
      </c>
      <c r="B7" s="25" t="s">
        <v>66</v>
      </c>
      <c r="C7" s="26"/>
      <c r="D7" s="28"/>
      <c r="E7" s="29"/>
      <c r="F7" s="30"/>
      <c r="G7" s="31"/>
      <c r="H7" s="31">
        <f>H4+H5+H6</f>
        <v>28472278.4</v>
      </c>
      <c r="I7" s="37"/>
    </row>
    <row r="8" s="4" customFormat="1" ht="46" customHeight="1" spans="1:9">
      <c r="A8" s="27" t="s">
        <v>67</v>
      </c>
      <c r="B8" s="25" t="s">
        <v>68</v>
      </c>
      <c r="C8" s="26"/>
      <c r="D8" s="28" t="s">
        <v>69</v>
      </c>
      <c r="E8" s="29"/>
      <c r="F8" s="30"/>
      <c r="G8" s="31"/>
      <c r="H8" s="31">
        <f>H7*10%</f>
        <v>2847227.84</v>
      </c>
      <c r="I8" s="37" t="s">
        <v>70</v>
      </c>
    </row>
    <row r="9" s="5" customFormat="1" ht="37" customHeight="1" spans="1:9">
      <c r="A9" s="27" t="s">
        <v>71</v>
      </c>
      <c r="B9" s="25" t="s">
        <v>72</v>
      </c>
      <c r="C9" s="26"/>
      <c r="D9" s="28" t="s">
        <v>73</v>
      </c>
      <c r="E9" s="29"/>
      <c r="F9" s="30"/>
      <c r="G9" s="31"/>
      <c r="H9" s="31">
        <f>H8+H7</f>
        <v>31319506.24</v>
      </c>
      <c r="I9" s="38"/>
    </row>
    <row r="10" s="3" customFormat="1" ht="12" spans="3:9">
      <c r="C10" s="32"/>
      <c r="D10" s="32"/>
      <c r="F10" s="33"/>
      <c r="G10" s="34"/>
      <c r="H10" s="34"/>
      <c r="I10" s="39"/>
    </row>
    <row r="11" s="3" customFormat="1" ht="12" spans="3:9">
      <c r="C11" s="32"/>
      <c r="D11" s="32"/>
      <c r="F11" s="33"/>
      <c r="G11" s="34"/>
      <c r="H11" s="34"/>
      <c r="I11" s="39"/>
    </row>
    <row r="12" s="3" customFormat="1" ht="12" spans="3:9">
      <c r="C12" s="32"/>
      <c r="D12" s="32"/>
      <c r="F12" s="33"/>
      <c r="G12" s="34"/>
      <c r="H12" s="34"/>
      <c r="I12" s="39"/>
    </row>
    <row r="13" s="3" customFormat="1" ht="12" spans="3:9">
      <c r="C13" s="32"/>
      <c r="D13" s="32"/>
      <c r="F13" s="33"/>
      <c r="G13" s="34"/>
      <c r="H13" s="34"/>
      <c r="I13" s="39"/>
    </row>
    <row r="14" s="3" customFormat="1" ht="12" spans="3:9">
      <c r="C14" s="32"/>
      <c r="D14" s="32"/>
      <c r="F14" s="33"/>
      <c r="G14" s="34"/>
      <c r="H14" s="34"/>
      <c r="I14" s="39"/>
    </row>
    <row r="15" s="3" customFormat="1" ht="12" spans="3:9">
      <c r="C15" s="32"/>
      <c r="D15" s="32"/>
      <c r="F15" s="33"/>
      <c r="G15" s="34"/>
      <c r="H15" s="34"/>
      <c r="I15" s="39"/>
    </row>
    <row r="16" s="3" customFormat="1" ht="12" spans="3:9">
      <c r="C16" s="32"/>
      <c r="D16" s="32"/>
      <c r="F16" s="33"/>
      <c r="G16" s="34"/>
      <c r="H16" s="34"/>
      <c r="I16" s="39"/>
    </row>
    <row r="17" s="3" customFormat="1" ht="12" spans="3:9">
      <c r="C17" s="32"/>
      <c r="D17" s="32"/>
      <c r="F17" s="33"/>
      <c r="G17" s="34"/>
      <c r="H17" s="34"/>
      <c r="I17" s="39"/>
    </row>
    <row r="18" s="3" customFormat="1" ht="12" spans="3:9">
      <c r="C18" s="32"/>
      <c r="D18" s="32"/>
      <c r="F18" s="33"/>
      <c r="G18" s="34"/>
      <c r="H18" s="34"/>
      <c r="I18" s="39"/>
    </row>
    <row r="19" s="3" customFormat="1" ht="12" spans="3:9">
      <c r="C19" s="32"/>
      <c r="D19" s="32"/>
      <c r="F19" s="33"/>
      <c r="G19" s="34"/>
      <c r="H19" s="34"/>
      <c r="I19" s="39"/>
    </row>
    <row r="20" s="3" customFormat="1" ht="12" spans="3:9">
      <c r="C20" s="32"/>
      <c r="D20" s="32"/>
      <c r="F20" s="33"/>
      <c r="G20" s="34"/>
      <c r="H20" s="34"/>
      <c r="I20" s="39"/>
    </row>
    <row r="21" s="3" customFormat="1" ht="12" spans="3:9">
      <c r="C21" s="32"/>
      <c r="D21" s="32"/>
      <c r="F21" s="33"/>
      <c r="G21" s="34"/>
      <c r="H21" s="34"/>
      <c r="I21" s="39"/>
    </row>
    <row r="22" s="3" customFormat="1" ht="12" spans="3:9">
      <c r="C22" s="32"/>
      <c r="D22" s="32"/>
      <c r="F22" s="33"/>
      <c r="G22" s="34"/>
      <c r="H22" s="34"/>
      <c r="I22" s="39"/>
    </row>
    <row r="23" s="3" customFormat="1" ht="12" spans="3:9">
      <c r="C23" s="32"/>
      <c r="D23" s="32"/>
      <c r="F23" s="33"/>
      <c r="G23" s="34"/>
      <c r="H23" s="34"/>
      <c r="I23" s="39"/>
    </row>
    <row r="24" s="3" customFormat="1" ht="12" spans="3:9">
      <c r="C24" s="32"/>
      <c r="D24" s="32"/>
      <c r="F24" s="33"/>
      <c r="G24" s="34"/>
      <c r="H24" s="34"/>
      <c r="I24" s="39"/>
    </row>
    <row r="25" s="3" customFormat="1" ht="12" spans="3:9">
      <c r="C25" s="32"/>
      <c r="D25" s="32"/>
      <c r="F25" s="33"/>
      <c r="G25" s="34"/>
      <c r="H25" s="34"/>
      <c r="I25" s="39"/>
    </row>
    <row r="26" s="3" customFormat="1" ht="12" spans="3:9">
      <c r="C26" s="32"/>
      <c r="D26" s="32"/>
      <c r="F26" s="33"/>
      <c r="G26" s="34"/>
      <c r="H26" s="34"/>
      <c r="I26" s="39"/>
    </row>
    <row r="27" s="3" customFormat="1" ht="12" spans="3:9">
      <c r="C27" s="32"/>
      <c r="D27" s="32"/>
      <c r="F27" s="33"/>
      <c r="G27" s="34"/>
      <c r="H27" s="34"/>
      <c r="I27" s="39"/>
    </row>
    <row r="28" s="3" customFormat="1" ht="12" spans="3:9">
      <c r="C28" s="32"/>
      <c r="D28" s="32"/>
      <c r="F28" s="33"/>
      <c r="G28" s="34"/>
      <c r="H28" s="34"/>
      <c r="I28" s="39"/>
    </row>
    <row r="29" s="3" customFormat="1" ht="12" spans="3:9">
      <c r="C29" s="32"/>
      <c r="D29" s="32"/>
      <c r="F29" s="33"/>
      <c r="G29" s="34"/>
      <c r="H29" s="34"/>
      <c r="I29" s="39"/>
    </row>
    <row r="30" s="3" customFormat="1" ht="12" spans="3:9">
      <c r="C30" s="32"/>
      <c r="D30" s="32"/>
      <c r="F30" s="33"/>
      <c r="G30" s="34"/>
      <c r="H30" s="34"/>
      <c r="I30" s="39"/>
    </row>
    <row r="31" s="3" customFormat="1" ht="12" spans="3:9">
      <c r="C31" s="32"/>
      <c r="D31" s="32"/>
      <c r="F31" s="33"/>
      <c r="G31" s="34"/>
      <c r="H31" s="34"/>
      <c r="I31" s="39"/>
    </row>
    <row r="32" s="3" customFormat="1" ht="12" spans="3:9">
      <c r="C32" s="32"/>
      <c r="D32" s="32"/>
      <c r="F32" s="33"/>
      <c r="G32" s="34"/>
      <c r="H32" s="34"/>
      <c r="I32" s="39"/>
    </row>
    <row r="33" s="3" customFormat="1" ht="12" spans="3:9">
      <c r="C33" s="32"/>
      <c r="D33" s="32"/>
      <c r="F33" s="33"/>
      <c r="G33" s="34"/>
      <c r="H33" s="34"/>
      <c r="I33" s="39"/>
    </row>
    <row r="34" s="3" customFormat="1" ht="12" spans="3:9">
      <c r="C34" s="32"/>
      <c r="D34" s="32"/>
      <c r="F34" s="33"/>
      <c r="G34" s="34"/>
      <c r="H34" s="34"/>
      <c r="I34" s="39"/>
    </row>
    <row r="35" s="3" customFormat="1" ht="12" spans="3:9">
      <c r="C35" s="32"/>
      <c r="D35" s="32"/>
      <c r="F35" s="33"/>
      <c r="G35" s="34"/>
      <c r="H35" s="34"/>
      <c r="I35" s="39"/>
    </row>
  </sheetData>
  <mergeCells count="8">
    <mergeCell ref="A1:I1"/>
    <mergeCell ref="B3:C3"/>
    <mergeCell ref="B4:C4"/>
    <mergeCell ref="B5:C5"/>
    <mergeCell ref="B6:C6"/>
    <mergeCell ref="B7:C7"/>
    <mergeCell ref="B8:C8"/>
    <mergeCell ref="B9:C9"/>
  </mergeCells>
  <printOptions horizontalCentered="1"/>
  <pageMargins left="0.393055555555556" right="0.393055555555556" top="0.747916666666667" bottom="0.747916666666667" header="0.5" footer="0.5"/>
  <pageSetup paperSize="9" scale="51" orientation="portrait"/>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控制价盖章封面</vt:lpstr>
      <vt:lpstr>封-2 招标控制价封面 </vt:lpstr>
      <vt:lpstr>扉-2 招标控制价扉页</vt:lpstr>
      <vt:lpstr>汇总表</vt:lpstr>
      <vt:lpstr>招标控制价</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常煊罗</dc:creator>
  <cp:lastModifiedBy>邓海素</cp:lastModifiedBy>
  <dcterms:created xsi:type="dcterms:W3CDTF">2019-08-27T09:23:00Z</dcterms:created>
  <cp:lastPrinted>2019-09-10T10:16:00Z</cp:lastPrinted>
  <dcterms:modified xsi:type="dcterms:W3CDTF">2025-11-20T10:22:38Z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y fmtid="{D5CDD505-2E9C-101B-9397-08002B2CF9AE}" pid="3" name="KSOReadingLayout">
    <vt:bool>false</vt:bool>
  </property>
  <property fmtid="{D5CDD505-2E9C-101B-9397-08002B2CF9AE}" pid="4" name="ICV">
    <vt:lpwstr>47E74D89F7B743C4B5A718B4273E82CD_12</vt:lpwstr>
  </property>
</Properties>
</file>