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tabRatio="836" firstSheet="1"/>
  </bookViews>
  <sheets>
    <sheet name="1.汇总表" sheetId="8" r:id="rId1"/>
    <sheet name="2.电梯采购" sheetId="7" r:id="rId2"/>
    <sheet name="3.电梯相关服务" sheetId="20" r:id="rId3"/>
    <sheet name="电梯询价表 (2)" sheetId="5" state="hidden" r:id="rId4"/>
  </sheets>
  <externalReferences>
    <externalReference r:id="rId5"/>
    <externalReference r:id="rId6"/>
  </externalReferences>
  <definedNames>
    <definedName name="_xlnm._FilterDatabase" localSheetId="1" hidden="1">'2.电梯采购'!$A$4:$G$24</definedName>
    <definedName name="_xlnm._FilterDatabase" localSheetId="2" hidden="1">'3.电梯相关服务'!$A$4:$G$24</definedName>
    <definedName name="__HSG1">[1]P1_参数输入!$C$27</definedName>
    <definedName name="__HSK1">[1]P1_参数输入!$T$39</definedName>
    <definedName name="_xlnm._FilterDatabase" hidden="1">#REF!</definedName>
    <definedName name="_FilterDatenbank" hidden="1">#REF!</definedName>
    <definedName name="_HSG1">[2]P1_参数输入!$C$27</definedName>
    <definedName name="_HSK1">[2]P1_参数输入!$T$39</definedName>
    <definedName name="cities">#REF!</definedName>
    <definedName name="custom_costs">#REF!</definedName>
    <definedName name="Elegant_MR_I">#REF!</definedName>
    <definedName name="_xlnm.Print_Area" localSheetId="0">'1.汇总表'!$A$1:$D$16</definedName>
    <definedName name="_xlnm.Print_Area" localSheetId="3">'电梯询价表 (2)'!$A$1:$J$85</definedName>
    <definedName name="_xlnm.Print_Titles" localSheetId="1">'2.电梯采购'!$1:$4</definedName>
    <definedName name="_xlnm.Print_Titles" localSheetId="2">'3.电梯相关服务'!$1:$4</definedName>
    <definedName name="_xlnm.Print_Titles" localSheetId="3">'电梯询价表 (2)'!$1:$4</definedName>
    <definedName name="productli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<sst xmlns="http://schemas.openxmlformats.org/spreadsheetml/2006/main" count="412" uniqueCount="183">
  <si>
    <t>广东建工科创大厦项目电梯采购及相关服务投标报价汇总表</t>
  </si>
  <si>
    <t>序号</t>
  </si>
  <si>
    <t>项目名称</t>
  </si>
  <si>
    <t>工程造价（元）</t>
  </si>
  <si>
    <t>备注</t>
  </si>
  <si>
    <t>一</t>
  </si>
  <si>
    <t>电梯采购</t>
  </si>
  <si>
    <t>垂直电梯</t>
  </si>
  <si>
    <t>自动扶梯</t>
  </si>
  <si>
    <t>暂列金</t>
  </si>
  <si>
    <t>增值税(13%)</t>
  </si>
  <si>
    <t>小计(1+2+3+4)</t>
  </si>
  <si>
    <t>二</t>
  </si>
  <si>
    <t>电梯相关服务</t>
  </si>
  <si>
    <t>垂直电梯安装</t>
  </si>
  <si>
    <t>自动扶梯安装</t>
  </si>
  <si>
    <t>增值税(9%)</t>
  </si>
  <si>
    <t>三</t>
  </si>
  <si>
    <t>合计（一+二）</t>
  </si>
  <si>
    <t>广东建工科创大厦项目电梯采购投标报价清单</t>
  </si>
  <si>
    <t>项目特征</t>
  </si>
  <si>
    <t>单位</t>
  </si>
  <si>
    <t>数量</t>
  </si>
  <si>
    <t>金额（元）</t>
  </si>
  <si>
    <t>采购综合单价</t>
  </si>
  <si>
    <t>合价</t>
  </si>
  <si>
    <t>低1区办公客用电梯
DTA-1~6</t>
  </si>
  <si>
    <t>1.电梯编号:DTA-1~6
2.电梯类型:低1区办公客用电梯（有机房）
3.控制方式:目的层预约系统
4.额定载重:1600kg
5.额定速度:3.5m/s
6.配置对重 安全钳
7.层数:17
8.站数:15
9.提升高度:78.5m
10.电梯装修满足交付标准
11.包含轿厢空调
12.其余满足技术文件要求所需的附件及功能的采购价皆包含在此清单内</t>
  </si>
  <si>
    <t>部</t>
  </si>
  <si>
    <t>高1区办公客用电梯
DTA-7~10</t>
  </si>
  <si>
    <t>1.电梯编号:DTA-7~10
2.电梯类型:高1区办公客用电梯（有机房）
3.控制方式:目的层预约系统
4.额定载重:1600kg
5.额定速度:5m/s
6.配置对重 安全钳
7.层数:27
8.站数:10
9.提升高度:124m
10.电梯装修满足交付标准
11.包含轿厢空调
12.其余满足技术文件要求所需的附件及功能的采购价皆包含在此清单内</t>
  </si>
  <si>
    <t>高2区办公客用电梯
DTA-11~14</t>
  </si>
  <si>
    <t>1.电梯编号:DTA-11~14
2.电梯类型:高2区办公客用电梯（有机房）
3.控制方式:目的层预约系统
4.额定载重:1600kg
5.额定速度:6m/s
6.配置对重 安全钳
7.层数:36
8.站数:10
9.提升高度:165m
10.电梯装修满足交付标准
11.包含轿厢空调
12.其余满足技术文件要求所需的附件及功能的采购价皆包含在此清单内</t>
  </si>
  <si>
    <t>企业总部办公客用电梯
DTA-15~17</t>
  </si>
  <si>
    <t>1.电梯编号:DTA-15~17
2.电梯类型:企业总部办公客用电梯（有机房）
3.控制方式:普通群控
4.额定载重:1600kg
5.额定速度:7m/s
6.配置对重 安全钳
7.层数:40
8.站数:8
9.提升高度:183m
10.电梯装修满足交付标准
11.包含轿厢空调
12.其余满足技术文件要求所需的附件及功能的采购价皆包含在此清单内</t>
  </si>
  <si>
    <t>企业总部区间办公客用电梯
DTA-26~27</t>
  </si>
  <si>
    <t>1.电梯编号:DTA-26~27
2.电梯类型:企业总部区间办公客用电梯（无机房）
3.控制方式:并联
4.额定载重:1600kg
5.额定速度:1.75m/s
6.配置对重 安全钳
7.层数:6
8.站数:6
9.提升高度:22.5m
10.电梯装修满足交付标准
11.包含轿厢空调
12.其余满足技术文件要求所需的附件及功能的采购价皆包含在此清单内</t>
  </si>
  <si>
    <t>高端服务配套（企业工作室）公用电梯
DTA-18~19</t>
  </si>
  <si>
    <t>1.电梯编号:DTA-18~19
2.电梯类型:高端服务配套（企业工作室）公用电梯（有机房）
3.控制方式:并联
4.额定载重:1150kg
5.额定速度:6m/s
6.层数:52
7.站数:13
8.提升高度:239.1m
9.电梯装修满足交付标准
10.包含轿厢空调
11.其余满足技术文件要求所需的附件及功能的采购价皆包含在此清单内</t>
  </si>
  <si>
    <t>高端服务配套（企业工作室）专用电梯
DTA-20~23</t>
  </si>
  <si>
    <t>1.电梯编号:DTA-20~23
2.电梯类型:高端服务配套（企业工作室）专用电梯（有机房）
3.控制方式:并联
4.额定载重:1000kg
5.额定速度:6m/s
6.层数:52
7.站数:12
8.提升高度:239.1m
9.电梯装修满足交付标准
10.包含轿厢空调
11.其余满足技术文件要求所需的附件及功能的采购价皆包含在此清单内</t>
  </si>
  <si>
    <t>高端服务配套（企业工作室）专用电梯
DTA-24~25</t>
  </si>
  <si>
    <t>1.电梯编号:DTA-24~25
2.电梯类型:高端服务配套（企业工作室）专用电梯（有机房）
3.控制方式:并联
4.额定载重:1000kg
5.额定速度:6m/s
6.层数:52
7.站数:11
8.提升高度:239.1m
9.电梯装修满足交付标准
10.包含轿厢空调
11.其余满足技术文件要求所需的附件及功能的采购价皆包含在此清单内</t>
  </si>
  <si>
    <t>服务电梯1兼塔楼消防梯XTA-1</t>
  </si>
  <si>
    <t>1.电梯编号:XTA-1
2.电梯类型:服务电梯1兼塔楼消防梯（有机房）
3.控制方式:单控
4.额定载重:1600kg
5.额定速度:5m/s
6.层数:55
7.站数:55
8.提升高度:246.5m
9.电梯装修满足交付标准
10.包含轿厢空调
11.其余满足技术文件要求所需的附件及功能的采购价皆包含在此清单内</t>
  </si>
  <si>
    <t>服务电梯2兼塔楼消防梯XTA-2</t>
  </si>
  <si>
    <t>1.电梯编号:XTA-2
2.电梯类型:服务电梯2兼塔楼消防梯（有机房）
3.控制方式:单控
4.额定载重:1800kg
5.额定速度:5m/s
6.层数:55
7.站数:55
8.提升高度:246.5m
9.电梯装修满足交付标准
10.包含轿厢空调
11.其余满足技术文件要求所需的附件及功能的采购价皆包含在此清单内</t>
  </si>
  <si>
    <t xml:space="preserve">裙楼商业客用电梯
DTB-1~2 </t>
  </si>
  <si>
    <t>1.电梯编号:DTB-1~2 
2.电梯类型:裙楼商业客用电梯（无机房）
3.控制方式:并联
4.额定载重:1600kg
5.额定速度:1.75m/s
6.层数:10
7.站数:10
8.提升高度:43.4m
9.电梯装修满足交付标准
10.包含轿厢空调
11.其余满足技术文件要求所需的附件及功能的采购价皆包含在此清单内</t>
  </si>
  <si>
    <t>裙楼服务电梯兼消防电梯XTB-1~2</t>
  </si>
  <si>
    <t>1.电梯编号:XTB-1~2
2.电梯类型:裙楼服务电梯兼消防电梯（无机房）
3.控制方式:单控/并联
4.额定载重:1600kg
5.额定速度:1.75m/s
6.层数:10
7.站数:10
8.提升高度:43.4m
9.电梯装修满足交付标准
10.包含轿厢空调
11.其余满足技术文件要求所需的附件及功能的采购价皆包含在此清单内</t>
  </si>
  <si>
    <t>地铁通道无障碍电梯XTB-3</t>
  </si>
  <si>
    <t>1.电梯编号:XTB-3
2.电梯类型:地铁通道无障碍电梯（无机房）
3.控制方式:单控
4.额定载重:1000kg
5.额定速度:1m/s
6.配置对重 安全钳
7.层数:3
8.站数:3
9.提升高度:14.45m
10.电梯装修满足交付标准
11.包含轿厢空调
12.其余满足技术文件要求所需的附件及功能的采购价皆包含在此清单内</t>
  </si>
  <si>
    <t>车库转换电梯兼消防电梯XTA-3~4</t>
  </si>
  <si>
    <t>1.电梯编号:XTA-3~4
2.电梯类型:车库转换电梯兼消防电梯（无机房）
3.控制方式:并联
4.额定载重:1600kg
5.额定速度:1.75m/s
6.层数:4
7.站数:4
8.提升高度:13.4m
9.电梯装修满足交付标准
10.包含轿厢空调
11.其余满足技术文件要求所需的附件及功能的采购价皆包含在此清单内</t>
  </si>
  <si>
    <t>1.电梯类型:商业副楼扶梯
2.室内/室外:室内
3.扶梯角度:30˚
4.踏步宽度:1000mm
5.水平平级数量:2
6.速度(米/秒):0.5 m/s
7.投影长度:13860mm
8.底坑宽度(两部扶梯并排):3300mm
9.提升高度:5m
10.含底和两侧的装修
11.其它详见电梯规格表及设计图纸</t>
  </si>
  <si>
    <t>四</t>
  </si>
  <si>
    <t>增值税金</t>
  </si>
  <si>
    <t>（一+二+三）*13%</t>
  </si>
  <si>
    <t>五</t>
  </si>
  <si>
    <t>小计</t>
  </si>
  <si>
    <t>(一+二+三+四)</t>
  </si>
  <si>
    <t>广东建工科创大厦项目电梯相关服务投标报价清单</t>
  </si>
  <si>
    <t>相关服务综合单价</t>
  </si>
  <si>
    <t>1.内容:含运输吊装、报装、本体及附件安装、调试、验收等各项工作，满足图纸及技术要求的各项功能要求，综合考虑措施费</t>
  </si>
  <si>
    <t>高端服务配套(企业工作室)公用电梯
DTA-18~19</t>
  </si>
  <si>
    <t>高端服务配套(企业工作室)专用电梯
DTA-20~23</t>
  </si>
  <si>
    <t>高端服务配套(企业工作室)专用电梯
DTA-24~25</t>
  </si>
  <si>
    <t>裙楼商业客用电梯
DTB-1~2</t>
  </si>
  <si>
    <t>（一+二+三）*9%</t>
  </si>
  <si>
    <t>（一+二+三+四）</t>
  </si>
  <si>
    <t>材料、设备询价需求表（电梯）</t>
  </si>
  <si>
    <t>工程名称：泰康路项目电梯</t>
  </si>
  <si>
    <t>型号规格</t>
  </si>
  <si>
    <t>设备价</t>
  </si>
  <si>
    <t>安装价</t>
  </si>
  <si>
    <r>
      <rPr>
        <b/>
        <sz val="11"/>
        <rFont val="宋体"/>
        <charset val="134"/>
        <scheme val="minor"/>
      </rPr>
      <t>采购单价</t>
    </r>
    <r>
      <rPr>
        <b/>
        <sz val="11"/>
        <color rgb="FFFF0000"/>
        <rFont val="宋体"/>
        <charset val="134"/>
        <scheme val="minor"/>
      </rPr>
      <t>（不含税）</t>
    </r>
  </si>
  <si>
    <t>合价（不含税）</t>
  </si>
  <si>
    <r>
      <rPr>
        <b/>
        <sz val="11"/>
        <rFont val="宋体"/>
        <charset val="134"/>
        <scheme val="minor"/>
      </rPr>
      <t>安装单价</t>
    </r>
    <r>
      <rPr>
        <b/>
        <sz val="11"/>
        <color rgb="FFFF0000"/>
        <rFont val="宋体"/>
        <charset val="134"/>
        <scheme val="minor"/>
      </rPr>
      <t>（不含税）</t>
    </r>
  </si>
  <si>
    <t>办公垂直电梯</t>
  </si>
  <si>
    <t>DT-B1</t>
  </si>
  <si>
    <r>
      <rPr>
        <sz val="10"/>
        <color theme="1"/>
        <rFont val="宋体"/>
        <charset val="134"/>
      </rPr>
      <t>1.技术参数：速度2.5m/s，载重量1150kg，起止楼层B3~21F，站数17，有机房，</t>
    </r>
    <r>
      <rPr>
        <sz val="10"/>
        <color rgb="FFFF0000"/>
        <rFont val="宋体"/>
        <charset val="134"/>
      </rPr>
      <t>轿厢内前壁两侧带条状屏幕可显示三位以上字码</t>
    </r>
    <r>
      <rPr>
        <sz val="10"/>
        <color theme="1"/>
        <rFont val="宋体"/>
        <charset val="134"/>
      </rPr>
      <t>，其它详见电梯规格表及技术要求；
（</t>
    </r>
    <r>
      <rPr>
        <sz val="10"/>
        <color rgb="FFFF0000"/>
        <rFont val="宋体"/>
        <charset val="134"/>
      </rPr>
      <t>除轿厢装修、轿内多媒体显示屏)</t>
    </r>
  </si>
  <si>
    <t>DT-B2</t>
  </si>
  <si>
    <t>DT-B3</t>
  </si>
  <si>
    <t>DT-B4（兼消防梯）</t>
  </si>
  <si>
    <t>DT-B1 轿厢内装修</t>
  </si>
  <si>
    <t>轿厢内装修,详见电梯规格表及技术要求</t>
  </si>
  <si>
    <t>DT-B2 轿厢内装修</t>
  </si>
  <si>
    <t>DT-B3 轿厢内装修</t>
  </si>
  <si>
    <t>DT-B4（兼消防梯） 轿厢内装修</t>
  </si>
  <si>
    <t>轿厢内多媒体液晶显示</t>
  </si>
  <si>
    <r>
      <rPr>
        <sz val="10"/>
        <color theme="1"/>
        <rFont val="宋体"/>
        <charset val="134"/>
      </rPr>
      <t>1.规格：12寸横屏液晶，</t>
    </r>
    <r>
      <rPr>
        <sz val="10"/>
        <color rgb="FFFF0000"/>
        <rFont val="宋体"/>
        <charset val="134"/>
      </rPr>
      <t>可显示三位以上字码</t>
    </r>
  </si>
  <si>
    <t>台</t>
  </si>
  <si>
    <r>
      <rPr>
        <sz val="10"/>
        <color theme="1"/>
        <rFont val="宋体"/>
        <charset val="134"/>
        <scheme val="minor"/>
      </rPr>
      <t xml:space="preserve">办公垂直电梯 </t>
    </r>
    <r>
      <rPr>
        <sz val="10"/>
        <color rgb="FFFF0000"/>
        <rFont val="宋体"/>
        <charset val="134"/>
        <scheme val="minor"/>
      </rPr>
      <t>电梯提前使用费（白天12小时使用）</t>
    </r>
  </si>
  <si>
    <t>该使用费包含调试、专人开梯、电梯临时防护（详见电梯提前使用方案）等所有费用，需保证提前使用后满足图纸及技术要求，</t>
  </si>
  <si>
    <t>元/部/月</t>
  </si>
  <si>
    <t>电梯提前使用费</t>
  </si>
  <si>
    <r>
      <rPr>
        <sz val="10"/>
        <color theme="1"/>
        <rFont val="宋体"/>
        <charset val="134"/>
        <scheme val="minor"/>
      </rPr>
      <t xml:space="preserve">办公垂直电梯 </t>
    </r>
    <r>
      <rPr>
        <sz val="10"/>
        <color rgb="FFFF0000"/>
        <rFont val="宋体"/>
        <charset val="134"/>
        <scheme val="minor"/>
      </rPr>
      <t>电梯提前使用费（全天24小时使用）</t>
    </r>
  </si>
  <si>
    <t>住宅垂直电梯</t>
  </si>
  <si>
    <t>DT-Z1</t>
  </si>
  <si>
    <r>
      <rPr>
        <sz val="10"/>
        <color theme="1"/>
        <rFont val="宋体"/>
        <charset val="134"/>
      </rPr>
      <t>1.技术参数：速度2.5m/s，载重量1050kg，起止楼层B3~29F，站数27，有机房，</t>
    </r>
    <r>
      <rPr>
        <sz val="10"/>
        <color rgb="FFFF0000"/>
        <rFont val="宋体"/>
        <charset val="134"/>
      </rPr>
      <t>轿厢内前壁两侧带条状屏幕可显示三位以上字码</t>
    </r>
    <r>
      <rPr>
        <sz val="10"/>
        <color theme="1"/>
        <rFont val="宋体"/>
        <charset val="134"/>
      </rPr>
      <t>，其它详见电梯规格表及技术要求；
（</t>
    </r>
    <r>
      <rPr>
        <sz val="10"/>
        <color rgb="FFFF0000"/>
        <rFont val="宋体"/>
        <charset val="134"/>
      </rPr>
      <t>除轿厢装修、轿内多媒体显示屏)</t>
    </r>
  </si>
  <si>
    <t>DT-Z2</t>
  </si>
  <si>
    <t>DT-Z3</t>
  </si>
  <si>
    <t>DT-Z4（兼消防梯）</t>
  </si>
  <si>
    <t>DT-Z5（兼消防梯）</t>
  </si>
  <si>
    <t>DT-Z6</t>
  </si>
  <si>
    <t>DT-Z7</t>
  </si>
  <si>
    <t>DT-Z8</t>
  </si>
  <si>
    <t>DT-Z1 轿厢内装修</t>
  </si>
  <si>
    <t>DT-Z2 轿厢内装修</t>
  </si>
  <si>
    <t>DT-Z3 轿厢内装修</t>
  </si>
  <si>
    <t>DT-Z4（兼消防梯） 轿厢内装修</t>
  </si>
  <si>
    <t>DT-Z5（兼消防梯） 轿厢内装修</t>
  </si>
  <si>
    <t>DT-Z6 轿厢内装修</t>
  </si>
  <si>
    <t>DT-Z7 轿厢内装修</t>
  </si>
  <si>
    <t>DT-Z8 轿厢内装修</t>
  </si>
  <si>
    <r>
      <rPr>
        <sz val="10"/>
        <color theme="1"/>
        <rFont val="宋体"/>
        <charset val="134"/>
        <scheme val="minor"/>
      </rPr>
      <t xml:space="preserve">住宅垂直电梯 </t>
    </r>
    <r>
      <rPr>
        <sz val="10"/>
        <color rgb="FFFF0000"/>
        <rFont val="宋体"/>
        <charset val="134"/>
        <scheme val="minor"/>
      </rPr>
      <t>电梯提前使用费（白天12小时使用）</t>
    </r>
  </si>
  <si>
    <r>
      <rPr>
        <sz val="10"/>
        <color theme="1"/>
        <rFont val="宋体"/>
        <charset val="134"/>
        <scheme val="minor"/>
      </rPr>
      <t xml:space="preserve">住宅垂直电梯 </t>
    </r>
    <r>
      <rPr>
        <sz val="10"/>
        <color rgb="FFFF0000"/>
        <rFont val="宋体"/>
        <charset val="134"/>
        <scheme val="minor"/>
      </rPr>
      <t>电梯提前使用费（全天24小时使用）</t>
    </r>
  </si>
  <si>
    <t>裙楼垂直电梯</t>
  </si>
  <si>
    <t>客梯DT-Q1</t>
  </si>
  <si>
    <r>
      <rPr>
        <sz val="10"/>
        <color theme="1"/>
        <rFont val="宋体"/>
        <charset val="134"/>
      </rPr>
      <t>1.技术参数：速度1.75m/s，载重量1050kg，起止楼层B3~5F，站数8，无机房，其它详见电梯规格表及技术要求；
（</t>
    </r>
    <r>
      <rPr>
        <sz val="10"/>
        <color rgb="FFFF0000"/>
        <rFont val="宋体"/>
        <charset val="134"/>
      </rPr>
      <t>除轿厢装修、轿内多媒体显示屏)</t>
    </r>
  </si>
  <si>
    <t>客梯DT-Q2</t>
  </si>
  <si>
    <t>客梯DT-Q5</t>
  </si>
  <si>
    <t>客梯DT-Q6</t>
  </si>
  <si>
    <t>客梯DT-Q8（兼消防梯）</t>
  </si>
  <si>
    <r>
      <rPr>
        <sz val="10"/>
        <color theme="1"/>
        <rFont val="宋体"/>
        <charset val="134"/>
      </rPr>
      <t>1.技术参数：速度1.75m/s，载重量1050kg，起止楼层B3~1F，站数4，无机房，其它详见电梯规格表及技术要求；
（</t>
    </r>
    <r>
      <rPr>
        <sz val="10"/>
        <color rgb="FFFF0000"/>
        <rFont val="宋体"/>
        <charset val="134"/>
      </rPr>
      <t>除轿厢装修、轿内多媒体显示屏)</t>
    </r>
  </si>
  <si>
    <t>客梯DT-Q9</t>
  </si>
  <si>
    <r>
      <rPr>
        <sz val="10"/>
        <color theme="1"/>
        <rFont val="宋体"/>
        <charset val="134"/>
      </rPr>
      <t>1.技术参数：速度1.75m/s，载重量1050kg，起止楼层1F~6F，站数6，无机房，其它详见电梯规格表及技术要求；
（</t>
    </r>
    <r>
      <rPr>
        <sz val="10"/>
        <color rgb="FFFF0000"/>
        <rFont val="宋体"/>
        <charset val="134"/>
      </rPr>
      <t>除轿厢装修、轿内多媒体显示屏)</t>
    </r>
  </si>
  <si>
    <t>客梯DT-Q10</t>
  </si>
  <si>
    <t>客梯DT-Q11（兼消防梯）</t>
  </si>
  <si>
    <r>
      <rPr>
        <sz val="10"/>
        <color theme="1"/>
        <rFont val="宋体"/>
        <charset val="134"/>
      </rPr>
      <t>1.技术参数：速度1.75m/s，载重量1050kg，起止楼层1F~6F（派出所），站数6，无机房，其它详见电梯规格表及技术要求；
（</t>
    </r>
    <r>
      <rPr>
        <sz val="10"/>
        <color rgb="FFFF0000"/>
        <rFont val="宋体"/>
        <charset val="134"/>
      </rPr>
      <t>除轿厢装修、轿内多媒体显示屏)</t>
    </r>
  </si>
  <si>
    <t>货梯DT-Q3（兼消防梯）</t>
  </si>
  <si>
    <r>
      <rPr>
        <sz val="10"/>
        <color theme="1"/>
        <rFont val="宋体"/>
        <charset val="134"/>
      </rPr>
      <t>1.技术参数：速度1.5m/s，载重量1600kg，起止楼层B3~5F，站数8，无机房，其它详见电梯规格表及技术要求；
（</t>
    </r>
    <r>
      <rPr>
        <sz val="10"/>
        <color rgb="FFFF0000"/>
        <rFont val="宋体"/>
        <charset val="134"/>
      </rPr>
      <t>除轿厢装修、轿内多媒体显示屏)</t>
    </r>
  </si>
  <si>
    <t>货梯DT-Q4（兼消防梯）</t>
  </si>
  <si>
    <t>货梯DT-Q7（兼消防梯）</t>
  </si>
  <si>
    <t>客梯DT-Q1 轿厢内装修</t>
  </si>
  <si>
    <t>客梯DT-Q2 轿厢内装修</t>
  </si>
  <si>
    <t>客梯DT-Q5 轿厢内装修</t>
  </si>
  <si>
    <t>客梯DT-Q6 轿厢内装修</t>
  </si>
  <si>
    <t>客梯DT-Q8（兼消防梯） 轿厢内装修</t>
  </si>
  <si>
    <t>客梯DT-Q9 轿厢内装修</t>
  </si>
  <si>
    <t>客梯DT-Q10 轿厢内装修</t>
  </si>
  <si>
    <t>客梯DT-Q11（兼消防梯） 轿厢内装修</t>
  </si>
  <si>
    <t>货梯DT-Q3（兼消防梯） 轿厢内装修</t>
  </si>
  <si>
    <t>货梯DT-Q4（兼消防梯） 轿厢内装修</t>
  </si>
  <si>
    <t>货梯DT-Q7（兼消防梯） 轿厢内装修</t>
  </si>
  <si>
    <r>
      <rPr>
        <sz val="10"/>
        <color theme="1"/>
        <rFont val="宋体"/>
        <charset val="134"/>
        <scheme val="minor"/>
      </rPr>
      <t xml:space="preserve">裙楼垂直电梯 </t>
    </r>
    <r>
      <rPr>
        <sz val="10"/>
        <color rgb="FFFF0000"/>
        <rFont val="宋体"/>
        <charset val="134"/>
        <scheme val="minor"/>
      </rPr>
      <t>电梯提前使用费（白天12小时使用）</t>
    </r>
  </si>
  <si>
    <r>
      <rPr>
        <sz val="10"/>
        <color theme="1"/>
        <rFont val="宋体"/>
        <charset val="134"/>
        <scheme val="minor"/>
      </rPr>
      <t xml:space="preserve">裙楼垂直电梯 </t>
    </r>
    <r>
      <rPr>
        <sz val="10"/>
        <color rgb="FFFF0000"/>
        <rFont val="宋体"/>
        <charset val="134"/>
        <scheme val="minor"/>
      </rPr>
      <t>电梯提前使用费（全天24小时使用）</t>
    </r>
  </si>
  <si>
    <t>地下室及裙楼扶梯</t>
  </si>
  <si>
    <t>FT-Q3-1~2(B2)</t>
  </si>
  <si>
    <t>1.技术参数：速度0.5m/s，梯级宽度1m，倾斜角35°，提升高度4.5m，其它详见电梯规格表及技术要求</t>
  </si>
  <si>
    <t>FT-Q3-1~2(B1)</t>
  </si>
  <si>
    <t>1.技术参数：速度0.5m/s，梯级宽度1m，倾斜角30°，提升高度5.6m，其它详见电梯规格表及技术要求</t>
  </si>
  <si>
    <t>FT-Q1-1~2(B1)</t>
  </si>
  <si>
    <t>FT-D1(B1)</t>
  </si>
  <si>
    <t>1.技术参数：速度0.5m/s，梯级宽度1m，倾斜角30°，提升高度2m，其它详见电梯规格表及技术要求</t>
  </si>
  <si>
    <t>FT-Q1-1~2(1F)</t>
  </si>
  <si>
    <t>1.技术参数：速度0.5m/s，梯级宽度1m，倾斜角30°，提升高度5m，其它详见电梯规格表及技术要求</t>
  </si>
  <si>
    <t>FT-Q2-1~2(1F)</t>
  </si>
  <si>
    <t>FT-Q3-1~2(1F)</t>
  </si>
  <si>
    <t>FT-Q5-1~2(1F)</t>
  </si>
  <si>
    <t>FT-Q6-1~2(1F)</t>
  </si>
  <si>
    <t>FT-Q4(1F)</t>
  </si>
  <si>
    <t>1.技术参数：速度0.5m/s，梯级宽度1m，倾斜角30°，提升高度9.8m，其它详见电梯规格表及技术要求</t>
  </si>
  <si>
    <t>FT-Q2-1~2(2F)</t>
  </si>
  <si>
    <t>1.技术参数：速度0.5m/s，梯级宽度1m，倾斜角30°，提升高度4.8m，其它详见电梯规格表及技术要求</t>
  </si>
  <si>
    <t>FT-Q5-1~2(2F)</t>
  </si>
  <si>
    <t>FT-Q6-1~2(2F)</t>
  </si>
  <si>
    <t>FT-Q7-1~2(2F)</t>
  </si>
  <si>
    <t>1.技术参数：速度0.5m/s，梯级宽度1m，倾斜角30°，提升高度4.05m，其它详见电梯规格表及技术要求</t>
  </si>
  <si>
    <t>FT-Q2-1~2(3F)</t>
  </si>
  <si>
    <t>FT-Q8-1~2(3F)</t>
  </si>
  <si>
    <t>FT-Q9-1~2(3F)</t>
  </si>
  <si>
    <t>1.技术参数：速度0.5m/s，梯级宽度0.8m，倾斜角30°，提升高度4.8m，其它详见电梯规格表及技术要求</t>
  </si>
  <si>
    <t>扶手照明</t>
  </si>
  <si>
    <t>1.扶手栏下缘增加LED照明，颜色可由甲方任选</t>
  </si>
  <si>
    <t>梳齿照明</t>
  </si>
  <si>
    <t>1.梯级或踏板出入口处位于围裙板上的LED照明，款式和颜色可由甲方任选</t>
  </si>
  <si>
    <t>不含税合计</t>
  </si>
  <si>
    <r>
      <rPr>
        <b/>
        <sz val="11"/>
        <color rgb="FFFF0000"/>
        <rFont val="宋体"/>
        <charset val="134"/>
        <scheme val="minor"/>
      </rPr>
      <t>税金（设备</t>
    </r>
    <r>
      <rPr>
        <b/>
        <u/>
        <sz val="11"/>
        <color rgb="FFFF0000"/>
        <rFont val="宋体"/>
        <charset val="134"/>
        <scheme val="minor"/>
      </rPr>
      <t xml:space="preserve">     </t>
    </r>
    <r>
      <rPr>
        <b/>
        <sz val="11"/>
        <color rgb="FFFF0000"/>
        <rFont val="宋体"/>
        <charset val="134"/>
        <scheme val="minor"/>
      </rPr>
      <t>%、安装</t>
    </r>
    <r>
      <rPr>
        <b/>
        <u/>
        <sz val="11"/>
        <color rgb="FFFF0000"/>
        <rFont val="宋体"/>
        <charset val="134"/>
        <scheme val="minor"/>
      </rPr>
      <t xml:space="preserve">     </t>
    </r>
    <r>
      <rPr>
        <b/>
        <sz val="11"/>
        <color rgb="FFFF0000"/>
        <rFont val="宋体"/>
        <charset val="134"/>
        <scheme val="minor"/>
      </rPr>
      <t>%）</t>
    </r>
  </si>
  <si>
    <t>含税合计</t>
  </si>
  <si>
    <t>扶梯</t>
  </si>
  <si>
    <t>临梯使用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</si>
</sst>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0_);[Red]\(#,##0.00\)"/>
  </numFmts>
  <fonts count="45">
    <font>
      <sz val="11"/>
      <color theme="1"/>
      <name val="宋体"/>
      <charset val="134"/>
      <scheme val="minor"/>
    </font>
    <font>
      <b/>
      <sz val="11"/>
      <name val="宋体"/>
      <charset val="134"/>
      <scheme val="minor"/>
    </font>
    <font>
      <b/>
      <sz val="11"/>
      <color theme="1"/>
      <name val="宋体"/>
      <charset val="134"/>
      <scheme val="minor"/>
    </font>
    <font>
      <b/>
      <sz val="14"/>
      <color theme="1"/>
      <name val="宋体"/>
      <charset val="134"/>
      <scheme val="minor"/>
    </font>
    <font>
      <sz val="10"/>
      <color theme="1"/>
      <name val="宋体"/>
      <charset val="134"/>
      <scheme val="minor"/>
    </font>
    <font>
      <sz val="10"/>
      <color theme="1"/>
      <name val="宋体"/>
      <charset val="134"/>
    </font>
    <font>
      <sz val="10"/>
      <name val="宋体"/>
      <charset val="134"/>
    </font>
    <font>
      <sz val="10"/>
      <color rgb="FFFF0000"/>
      <name val="宋体"/>
      <charset val="134"/>
    </font>
    <font>
      <b/>
      <sz val="11"/>
      <color rgb="FFFF0000"/>
      <name val="宋体"/>
      <charset val="134"/>
      <scheme val="minor"/>
    </font>
    <font>
      <sz val="10"/>
      <color theme="1"/>
      <name val="等线"/>
      <charset val="134"/>
    </font>
    <font>
      <b/>
      <sz val="11"/>
      <name val="等线"/>
      <charset val="134"/>
    </font>
    <font>
      <sz val="11"/>
      <name val="等线"/>
      <charset val="134"/>
    </font>
    <font>
      <sz val="10"/>
      <name val="等线"/>
      <charset val="134"/>
    </font>
    <font>
      <b/>
      <sz val="18"/>
      <name val="等线"/>
      <charset val="134"/>
    </font>
    <font>
      <b/>
      <sz val="10"/>
      <name val="等线"/>
      <charset val="134"/>
    </font>
    <font>
      <sz val="10"/>
      <name val="宋体"/>
      <charset val="134"/>
      <scheme val="minor"/>
    </font>
    <font>
      <sz val="11"/>
      <name val="宋体"/>
      <charset val="134"/>
      <scheme val="minor"/>
    </font>
    <font>
      <b/>
      <sz val="10"/>
      <name val="宋体"/>
      <charset val="134"/>
      <scheme val="minor"/>
    </font>
    <font>
      <b/>
      <sz val="12"/>
      <name val="等线"/>
      <charset val="134"/>
    </font>
    <font>
      <sz val="12"/>
      <name val="等线"/>
      <charset val="134"/>
    </font>
    <font>
      <sz val="12"/>
      <name val="宋体"/>
      <charset val="134"/>
    </font>
    <font>
      <b/>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9"/>
      <color theme="1"/>
      <name val="宋体"/>
      <charset val="134"/>
      <scheme val="minor"/>
    </font>
    <font>
      <b/>
      <u/>
      <sz val="11"/>
      <color rgb="FFFF0000"/>
      <name val="宋体"/>
      <charset val="134"/>
      <scheme val="minor"/>
    </font>
    <font>
      <sz val="10"/>
      <color rgb="FFFF0000"/>
      <name val="宋体"/>
      <charset val="134"/>
      <scheme val="minor"/>
    </font>
  </fonts>
  <fills count="39">
    <fill>
      <patternFill patternType="none"/>
    </fill>
    <fill>
      <patternFill patternType="gray125"/>
    </fill>
    <fill>
      <patternFill patternType="solid">
        <fgColor theme="6" tint="0.799890133365886"/>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1"/>
      </patternFill>
    </fill>
    <fill>
      <patternFill patternType="solid">
        <fgColor theme="6" tint="0.799890133365886"/>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8"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9" borderId="15" applyNumberFormat="0" applyAlignment="0" applyProtection="0">
      <alignment vertical="center"/>
    </xf>
    <xf numFmtId="0" fontId="31" fillId="10" borderId="16" applyNumberFormat="0" applyAlignment="0" applyProtection="0">
      <alignment vertical="center"/>
    </xf>
    <xf numFmtId="0" fontId="32" fillId="10" borderId="15" applyNumberFormat="0" applyAlignment="0" applyProtection="0">
      <alignment vertical="center"/>
    </xf>
    <xf numFmtId="0" fontId="33" fillId="11"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39" fillId="35" borderId="0" applyNumberFormat="0" applyBorder="0" applyAlignment="0" applyProtection="0">
      <alignment vertical="center"/>
    </xf>
    <xf numFmtId="0" fontId="40" fillId="36" borderId="0" applyNumberFormat="0" applyBorder="0" applyAlignment="0" applyProtection="0">
      <alignment vertical="center"/>
    </xf>
    <xf numFmtId="0" fontId="40" fillId="37" borderId="0" applyNumberFormat="0" applyBorder="0" applyAlignment="0" applyProtection="0">
      <alignment vertical="center"/>
    </xf>
    <xf numFmtId="0" fontId="39" fillId="38" borderId="0" applyNumberFormat="0" applyBorder="0" applyAlignment="0" applyProtection="0">
      <alignment vertical="center"/>
    </xf>
    <xf numFmtId="0" fontId="0" fillId="0" borderId="0">
      <alignment vertical="center"/>
    </xf>
    <xf numFmtId="0" fontId="41" fillId="0" borderId="0">
      <alignment vertical="center"/>
    </xf>
    <xf numFmtId="0" fontId="42" fillId="0" borderId="0"/>
    <xf numFmtId="0" fontId="20" fillId="0" borderId="0"/>
    <xf numFmtId="0" fontId="20" fillId="0" borderId="0">
      <alignment vertical="center"/>
    </xf>
    <xf numFmtId="0" fontId="0" fillId="0" borderId="0"/>
    <xf numFmtId="0" fontId="41" fillId="0" borderId="0">
      <alignment vertical="center"/>
    </xf>
  </cellStyleXfs>
  <cellXfs count="140">
    <xf numFmtId="0" fontId="0" fillId="0" borderId="0" xfId="0"/>
    <xf numFmtId="0" fontId="0" fillId="0" borderId="0" xfId="0" applyFill="1"/>
    <xf numFmtId="0" fontId="1" fillId="0" borderId="0" xfId="54" applyFont="1" applyFill="1"/>
    <xf numFmtId="0" fontId="0" fillId="2" borderId="0" xfId="54" applyFill="1"/>
    <xf numFmtId="0" fontId="2" fillId="0" borderId="0" xfId="54" applyFont="1" applyFill="1"/>
    <xf numFmtId="0" fontId="0" fillId="0" borderId="0" xfId="54" applyFill="1" applyAlignment="1">
      <alignment horizontal="center" vertical="center"/>
    </xf>
    <xf numFmtId="0" fontId="0" fillId="0" borderId="0" xfId="54" applyFill="1" applyAlignment="1">
      <alignment horizontal="center"/>
    </xf>
    <xf numFmtId="0" fontId="0" fillId="0" borderId="0" xfId="54" applyFill="1"/>
    <xf numFmtId="49" fontId="3" fillId="0" borderId="0" xfId="54" applyNumberFormat="1"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0" xfId="0" applyFill="1" applyBorder="1" applyAlignment="1">
      <alignment horizontal="center"/>
    </xf>
    <xf numFmtId="49" fontId="1" fillId="0" borderId="2" xfId="54" applyNumberFormat="1" applyFont="1" applyFill="1" applyBorder="1" applyAlignment="1">
      <alignment horizontal="center" vertical="center"/>
    </xf>
    <xf numFmtId="49" fontId="1" fillId="0" borderId="3" xfId="54" applyNumberFormat="1" applyFont="1" applyFill="1" applyBorder="1" applyAlignment="1">
      <alignment horizontal="center" vertical="center" wrapText="1"/>
    </xf>
    <xf numFmtId="49" fontId="1" fillId="0" borderId="4" xfId="54" applyNumberFormat="1" applyFont="1" applyFill="1" applyBorder="1" applyAlignment="1">
      <alignment horizontal="center" vertical="center" wrapText="1"/>
    </xf>
    <xf numFmtId="49" fontId="1" fillId="0" borderId="5" xfId="54" applyNumberFormat="1" applyFont="1" applyFill="1" applyBorder="1" applyAlignment="1">
      <alignment horizontal="center" vertical="center" wrapText="1"/>
    </xf>
    <xf numFmtId="0" fontId="2" fillId="0" borderId="2" xfId="54" applyFont="1" applyFill="1" applyBorder="1" applyAlignment="1">
      <alignment horizontal="center" vertical="center"/>
    </xf>
    <xf numFmtId="0" fontId="2" fillId="0" borderId="2" xfId="54" applyFont="1" applyFill="1" applyBorder="1" applyAlignment="1">
      <alignment horizontal="center" vertical="center" wrapText="1"/>
    </xf>
    <xf numFmtId="0" fontId="0" fillId="0" borderId="2" xfId="54" applyFill="1" applyBorder="1" applyAlignment="1">
      <alignment vertical="center"/>
    </xf>
    <xf numFmtId="0" fontId="0" fillId="0" borderId="2" xfId="54" applyFill="1" applyBorder="1" applyAlignment="1">
      <alignment horizontal="center" vertical="center"/>
    </xf>
    <xf numFmtId="0" fontId="0" fillId="3" borderId="2" xfId="54" applyFill="1" applyBorder="1" applyAlignment="1">
      <alignment horizontal="center" vertical="center"/>
    </xf>
    <xf numFmtId="0" fontId="4" fillId="0" borderId="2" xfId="54" applyFont="1" applyFill="1" applyBorder="1" applyAlignment="1">
      <alignment horizontal="center" vertical="center"/>
    </xf>
    <xf numFmtId="0" fontId="4" fillId="4" borderId="2" xfId="54" applyFont="1" applyFill="1" applyBorder="1" applyAlignment="1">
      <alignment vertical="center" wrapText="1"/>
    </xf>
    <xf numFmtId="0" fontId="5" fillId="5" borderId="2" xfId="51" applyFont="1" applyFill="1" applyBorder="1" applyAlignment="1">
      <alignment horizontal="left" vertical="center" wrapText="1"/>
    </xf>
    <xf numFmtId="0" fontId="6" fillId="6" borderId="2" xfId="51" applyFont="1" applyFill="1" applyBorder="1" applyAlignment="1">
      <alignment horizontal="center" vertical="center" wrapText="1"/>
    </xf>
    <xf numFmtId="176" fontId="0" fillId="3" borderId="2" xfId="54" applyNumberFormat="1" applyFont="1" applyFill="1" applyBorder="1" applyAlignment="1">
      <alignment horizontal="center" vertical="center"/>
    </xf>
    <xf numFmtId="0" fontId="4" fillId="2" borderId="2" xfId="54" applyFont="1" applyFill="1" applyBorder="1" applyAlignment="1">
      <alignment horizontal="center" vertical="center"/>
    </xf>
    <xf numFmtId="0" fontId="4" fillId="2" borderId="2" xfId="54" applyFont="1" applyFill="1" applyBorder="1" applyAlignment="1">
      <alignment vertical="center" wrapText="1"/>
    </xf>
    <xf numFmtId="0" fontId="5" fillId="2" borderId="2" xfId="51" applyFont="1" applyFill="1" applyBorder="1" applyAlignment="1">
      <alignment horizontal="left" vertical="center" wrapText="1"/>
    </xf>
    <xf numFmtId="0" fontId="6" fillId="7" borderId="2" xfId="51" applyFont="1" applyFill="1" applyBorder="1" applyAlignment="1">
      <alignment horizontal="center" vertical="center" wrapText="1"/>
    </xf>
    <xf numFmtId="176" fontId="0" fillId="2" borderId="2" xfId="54" applyNumberFormat="1" applyFont="1" applyFill="1" applyBorder="1" applyAlignment="1">
      <alignment horizontal="center" vertical="center"/>
    </xf>
    <xf numFmtId="176" fontId="0" fillId="2" borderId="6" xfId="54" applyNumberFormat="1" applyFont="1" applyFill="1" applyBorder="1" applyAlignment="1">
      <alignment horizontal="center" vertical="center"/>
    </xf>
    <xf numFmtId="0" fontId="5" fillId="5" borderId="2" xfId="51" applyFont="1" applyFill="1" applyBorder="1" applyAlignment="1">
      <alignment horizontal="center" vertical="center" wrapText="1"/>
    </xf>
    <xf numFmtId="0" fontId="7" fillId="5" borderId="2" xfId="51" applyFont="1" applyFill="1" applyBorder="1" applyAlignment="1">
      <alignment horizontal="center" vertical="center" wrapText="1"/>
    </xf>
    <xf numFmtId="176" fontId="0" fillId="0" borderId="6" xfId="54" applyNumberFormat="1" applyFont="1" applyFill="1" applyBorder="1" applyAlignment="1">
      <alignment horizontal="center" vertical="center"/>
    </xf>
    <xf numFmtId="0" fontId="4" fillId="0" borderId="2" xfId="54" applyFont="1" applyBorder="1" applyAlignment="1">
      <alignment vertical="center" wrapText="1"/>
    </xf>
    <xf numFmtId="0" fontId="4" fillId="0" borderId="2" xfId="54" applyFont="1" applyFill="1" applyBorder="1" applyAlignment="1">
      <alignment vertical="center" wrapText="1"/>
    </xf>
    <xf numFmtId="0" fontId="0" fillId="2" borderId="2" xfId="54" applyFill="1" applyBorder="1" applyAlignment="1">
      <alignment horizontal="center" vertical="center"/>
    </xf>
    <xf numFmtId="0" fontId="2" fillId="0" borderId="3" xfId="54" applyFont="1" applyFill="1" applyBorder="1" applyAlignment="1">
      <alignment horizontal="center" vertical="center"/>
    </xf>
    <xf numFmtId="0" fontId="2" fillId="0" borderId="7" xfId="54" applyFont="1" applyFill="1" applyBorder="1" applyAlignment="1">
      <alignment horizontal="center" vertical="center"/>
    </xf>
    <xf numFmtId="0" fontId="2" fillId="0" borderId="4" xfId="54" applyFont="1" applyFill="1" applyBorder="1" applyAlignment="1">
      <alignment horizontal="center" vertical="center"/>
    </xf>
    <xf numFmtId="0" fontId="2" fillId="0" borderId="2" xfId="54" applyFont="1" applyFill="1" applyBorder="1" applyAlignment="1">
      <alignment horizontal="center"/>
    </xf>
    <xf numFmtId="0" fontId="2" fillId="3" borderId="2" xfId="54" applyFont="1" applyFill="1" applyBorder="1" applyAlignment="1">
      <alignment horizontal="center"/>
    </xf>
    <xf numFmtId="0" fontId="8" fillId="0" borderId="3" xfId="54" applyFont="1" applyFill="1" applyBorder="1" applyAlignment="1">
      <alignment horizontal="center" vertical="center"/>
    </xf>
    <xf numFmtId="0" fontId="8" fillId="0" borderId="7" xfId="54" applyFont="1" applyFill="1" applyBorder="1" applyAlignment="1">
      <alignment horizontal="center" vertical="center"/>
    </xf>
    <xf numFmtId="0" fontId="8" fillId="0" borderId="4" xfId="54" applyFont="1" applyFill="1" applyBorder="1" applyAlignment="1">
      <alignment horizontal="center" vertical="center"/>
    </xf>
    <xf numFmtId="0" fontId="0" fillId="0" borderId="2" xfId="54" applyFill="1" applyBorder="1"/>
    <xf numFmtId="0" fontId="0" fillId="0" borderId="2" xfId="54" applyFill="1" applyBorder="1" applyAlignment="1">
      <alignment horizontal="center"/>
    </xf>
    <xf numFmtId="0" fontId="2" fillId="0" borderId="2" xfId="54" applyFont="1" applyFill="1" applyBorder="1"/>
    <xf numFmtId="0" fontId="9" fillId="0" borderId="0" xfId="0" applyFont="1" applyFill="1"/>
    <xf numFmtId="0" fontId="10" fillId="0" borderId="0" xfId="54" applyFont="1" applyFill="1"/>
    <xf numFmtId="0" fontId="11" fillId="0" borderId="0" xfId="54" applyFont="1" applyFill="1" applyAlignment="1">
      <alignment horizontal="center"/>
    </xf>
    <xf numFmtId="0" fontId="11" fillId="0" borderId="0" xfId="54" applyFont="1" applyFill="1"/>
    <xf numFmtId="177" fontId="12" fillId="0" borderId="0" xfId="54" applyNumberFormat="1" applyFont="1" applyFill="1" applyAlignment="1">
      <alignment horizontal="center"/>
    </xf>
    <xf numFmtId="4" fontId="12" fillId="0" borderId="0" xfId="54" applyNumberFormat="1" applyFont="1" applyFill="1" applyAlignment="1">
      <alignment horizontal="center"/>
    </xf>
    <xf numFmtId="49" fontId="13" fillId="0" borderId="0" xfId="54" applyNumberFormat="1" applyFont="1" applyFill="1" applyAlignment="1">
      <alignment horizontal="center" vertical="center"/>
    </xf>
    <xf numFmtId="49" fontId="14" fillId="0" borderId="0" xfId="54" applyNumberFormat="1" applyFont="1" applyFill="1" applyAlignment="1">
      <alignment horizontal="center" vertical="center"/>
    </xf>
    <xf numFmtId="49" fontId="14" fillId="0" borderId="2" xfId="54" applyNumberFormat="1" applyFont="1" applyFill="1" applyBorder="1" applyAlignment="1">
      <alignment horizontal="center" vertical="center"/>
    </xf>
    <xf numFmtId="177" fontId="14" fillId="0" borderId="3" xfId="54" applyNumberFormat="1" applyFont="1" applyFill="1" applyBorder="1" applyAlignment="1">
      <alignment horizontal="center" vertical="center"/>
    </xf>
    <xf numFmtId="4" fontId="14" fillId="0" borderId="2" xfId="51" applyNumberFormat="1" applyFont="1" applyFill="1" applyBorder="1" applyAlignment="1">
      <alignment horizontal="center" vertical="center" wrapText="1"/>
    </xf>
    <xf numFmtId="0" fontId="10" fillId="0" borderId="2" xfId="54" applyFont="1" applyFill="1" applyBorder="1" applyAlignment="1">
      <alignment horizontal="center" vertical="center" wrapText="1"/>
    </xf>
    <xf numFmtId="4" fontId="14" fillId="0" borderId="2" xfId="54" applyNumberFormat="1" applyFont="1" applyFill="1" applyBorder="1" applyAlignment="1">
      <alignment horizontal="center" vertical="center" wrapText="1"/>
    </xf>
    <xf numFmtId="0" fontId="10" fillId="0" borderId="2" xfId="54" applyFont="1" applyFill="1" applyBorder="1" applyAlignment="1">
      <alignment vertical="center" wrapText="1"/>
    </xf>
    <xf numFmtId="0" fontId="14" fillId="0" borderId="2" xfId="54" applyFont="1" applyFill="1" applyBorder="1" applyAlignment="1">
      <alignment horizontal="center" vertical="center"/>
    </xf>
    <xf numFmtId="0" fontId="14" fillId="0" borderId="2" xfId="54" applyFont="1" applyFill="1" applyBorder="1" applyAlignment="1">
      <alignment horizontal="center" vertical="center" wrapText="1"/>
    </xf>
    <xf numFmtId="0" fontId="12" fillId="0" borderId="2" xfId="54" applyFont="1" applyFill="1" applyBorder="1" applyAlignment="1">
      <alignment horizontal="center" vertical="center"/>
    </xf>
    <xf numFmtId="177" fontId="12" fillId="0" borderId="3" xfId="54" applyNumberFormat="1" applyFont="1" applyFill="1" applyBorder="1" applyAlignment="1">
      <alignment horizontal="center" vertical="center"/>
    </xf>
    <xf numFmtId="4" fontId="12" fillId="0" borderId="2" xfId="54" applyNumberFormat="1" applyFont="1" applyFill="1" applyBorder="1" applyAlignment="1">
      <alignment horizontal="center" vertical="center"/>
    </xf>
    <xf numFmtId="4" fontId="14" fillId="0" borderId="2" xfId="54" applyNumberFormat="1" applyFont="1" applyFill="1" applyBorder="1" applyAlignment="1">
      <alignment horizontal="center" vertical="center"/>
    </xf>
    <xf numFmtId="0" fontId="10" fillId="0" borderId="2" xfId="54" applyFont="1" applyFill="1" applyBorder="1" applyAlignment="1">
      <alignment vertical="center"/>
    </xf>
    <xf numFmtId="176" fontId="12" fillId="0" borderId="8" xfId="51" applyNumberFormat="1" applyFont="1" applyFill="1" applyBorder="1" applyAlignment="1">
      <alignment horizontal="center" vertical="center" wrapText="1"/>
    </xf>
    <xf numFmtId="0" fontId="12" fillId="0" borderId="8" xfId="51" applyFont="1" applyFill="1" applyBorder="1" applyAlignment="1">
      <alignment horizontal="left" vertical="center" wrapText="1"/>
    </xf>
    <xf numFmtId="0" fontId="12" fillId="0" borderId="8" xfId="51" applyFont="1" applyFill="1" applyBorder="1" applyAlignment="1">
      <alignment horizontal="center" vertical="center" wrapText="1"/>
    </xf>
    <xf numFmtId="0" fontId="12" fillId="0" borderId="3" xfId="51" applyFont="1" applyFill="1" applyBorder="1" applyAlignment="1">
      <alignment horizontal="center" vertical="center" wrapText="1"/>
    </xf>
    <xf numFmtId="4" fontId="12" fillId="0" borderId="2" xfId="1" applyNumberFormat="1" applyFont="1" applyFill="1" applyBorder="1" applyAlignment="1">
      <alignment horizontal="center" vertical="center"/>
    </xf>
    <xf numFmtId="4" fontId="12" fillId="0" borderId="2" xfId="51" applyNumberFormat="1" applyFont="1" applyFill="1" applyBorder="1" applyAlignment="1">
      <alignment horizontal="center" vertical="center" wrapText="1"/>
    </xf>
    <xf numFmtId="0" fontId="11" fillId="0" borderId="2" xfId="54" applyFont="1" applyFill="1" applyBorder="1"/>
    <xf numFmtId="176" fontId="14" fillId="0" borderId="8" xfId="51" applyNumberFormat="1" applyFont="1" applyFill="1" applyBorder="1" applyAlignment="1">
      <alignment horizontal="center" vertical="center" wrapText="1"/>
    </xf>
    <xf numFmtId="0" fontId="12" fillId="0" borderId="9" xfId="51" applyFont="1" applyFill="1" applyBorder="1" applyAlignment="1">
      <alignment horizontal="center" vertical="center" wrapText="1"/>
    </xf>
    <xf numFmtId="177" fontId="12" fillId="0" borderId="10" xfId="51" applyNumberFormat="1" applyFont="1" applyFill="1" applyBorder="1" applyAlignment="1">
      <alignment horizontal="center" vertical="center" wrapText="1"/>
    </xf>
    <xf numFmtId="0" fontId="14" fillId="0" borderId="2" xfId="51" applyFont="1" applyFill="1" applyBorder="1" applyAlignment="1">
      <alignment horizontal="center" vertical="center" wrapText="1"/>
    </xf>
    <xf numFmtId="0" fontId="14" fillId="0" borderId="2" xfId="51" applyFont="1" applyFill="1" applyBorder="1" applyAlignment="1">
      <alignment vertical="center" wrapText="1"/>
    </xf>
    <xf numFmtId="177" fontId="14" fillId="0" borderId="3" xfId="51" applyNumberFormat="1" applyFont="1" applyFill="1" applyBorder="1" applyAlignment="1">
      <alignment vertical="center" wrapText="1"/>
    </xf>
    <xf numFmtId="9" fontId="14" fillId="0" borderId="2" xfId="51" applyNumberFormat="1" applyFont="1" applyFill="1" applyBorder="1" applyAlignment="1">
      <alignment horizontal="center" vertical="center" wrapText="1"/>
    </xf>
    <xf numFmtId="176" fontId="14" fillId="0" borderId="2" xfId="54" applyNumberFormat="1" applyFont="1" applyFill="1" applyBorder="1" applyAlignment="1">
      <alignment horizontal="center" vertical="center"/>
    </xf>
    <xf numFmtId="0" fontId="10" fillId="0" borderId="2" xfId="54" applyFont="1" applyFill="1" applyBorder="1"/>
    <xf numFmtId="0" fontId="14" fillId="0" borderId="0" xfId="51" applyFont="1" applyFill="1" applyAlignment="1">
      <alignment horizontal="center" vertical="center" wrapText="1"/>
    </xf>
    <xf numFmtId="177" fontId="14" fillId="0" borderId="0" xfId="51" applyNumberFormat="1" applyFont="1" applyFill="1" applyAlignment="1">
      <alignment horizontal="center" vertical="center" wrapText="1"/>
    </xf>
    <xf numFmtId="4" fontId="14" fillId="0" borderId="0" xfId="51" applyNumberFormat="1" applyFont="1" applyFill="1" applyAlignment="1">
      <alignment horizontal="center" vertical="center" wrapText="1"/>
    </xf>
    <xf numFmtId="4" fontId="14" fillId="0" borderId="0" xfId="54" applyNumberFormat="1" applyFont="1" applyFill="1" applyAlignment="1">
      <alignment horizontal="center"/>
    </xf>
    <xf numFmtId="0" fontId="15" fillId="0" borderId="0" xfId="0" applyFont="1" applyFill="1"/>
    <xf numFmtId="0" fontId="16" fillId="0" borderId="0" xfId="54" applyFont="1" applyFill="1" applyAlignment="1">
      <alignment horizontal="center"/>
    </xf>
    <xf numFmtId="0" fontId="16" fillId="0" borderId="0" xfId="54" applyFont="1" applyFill="1"/>
    <xf numFmtId="177" fontId="15" fillId="0" borderId="0" xfId="54" applyNumberFormat="1" applyFont="1" applyFill="1" applyAlignment="1">
      <alignment horizontal="center"/>
    </xf>
    <xf numFmtId="4" fontId="15" fillId="0" borderId="0" xfId="54" applyNumberFormat="1" applyFont="1" applyFill="1" applyAlignment="1">
      <alignment horizontal="center"/>
    </xf>
    <xf numFmtId="49" fontId="17" fillId="0" borderId="0" xfId="54" applyNumberFormat="1" applyFont="1" applyFill="1" applyAlignment="1">
      <alignment horizontal="center" vertical="center"/>
    </xf>
    <xf numFmtId="177" fontId="14" fillId="0" borderId="2" xfId="54" applyNumberFormat="1" applyFont="1" applyFill="1" applyBorder="1" applyAlignment="1">
      <alignment horizontal="center" vertical="center"/>
    </xf>
    <xf numFmtId="4" fontId="14" fillId="0" borderId="3" xfId="51" applyNumberFormat="1" applyFont="1" applyFill="1" applyBorder="1" applyAlignment="1">
      <alignment horizontal="center" vertical="center" wrapText="1"/>
    </xf>
    <xf numFmtId="0" fontId="10" fillId="0" borderId="2" xfId="54" applyFont="1" applyFill="1" applyBorder="1" applyAlignment="1">
      <alignment horizontal="center" vertical="center"/>
    </xf>
    <xf numFmtId="4" fontId="14" fillId="0" borderId="3" xfId="54" applyNumberFormat="1" applyFont="1" applyFill="1" applyBorder="1" applyAlignment="1">
      <alignment horizontal="center" vertical="center" wrapText="1"/>
    </xf>
    <xf numFmtId="177" fontId="12" fillId="0" borderId="2" xfId="54" applyNumberFormat="1" applyFont="1" applyFill="1" applyBorder="1" applyAlignment="1">
      <alignment horizontal="center" vertical="center"/>
    </xf>
    <xf numFmtId="4" fontId="14" fillId="0" borderId="3" xfId="54" applyNumberFormat="1" applyFont="1" applyFill="1" applyBorder="1" applyAlignment="1">
      <alignment horizontal="center" vertical="center"/>
    </xf>
    <xf numFmtId="176" fontId="12" fillId="0" borderId="2" xfId="51" applyNumberFormat="1" applyFont="1" applyFill="1" applyBorder="1" applyAlignment="1">
      <alignment horizontal="left" vertical="center" wrapText="1"/>
    </xf>
    <xf numFmtId="176" fontId="12" fillId="0" borderId="2" xfId="51" applyNumberFormat="1" applyFont="1" applyFill="1" applyBorder="1" applyAlignment="1">
      <alignment horizontal="center" vertical="center" wrapText="1"/>
    </xf>
    <xf numFmtId="177" fontId="12" fillId="0" borderId="2" xfId="51" applyNumberFormat="1" applyFont="1" applyFill="1" applyBorder="1" applyAlignment="1">
      <alignment horizontal="center" vertical="center" wrapText="1"/>
    </xf>
    <xf numFmtId="4" fontId="12" fillId="0" borderId="11" xfId="51" applyNumberFormat="1" applyFont="1" applyFill="1" applyBorder="1" applyAlignment="1">
      <alignment horizontal="center" vertical="center" wrapText="1"/>
    </xf>
    <xf numFmtId="4" fontId="14" fillId="0" borderId="11" xfId="51" applyNumberFormat="1" applyFont="1" applyFill="1" applyBorder="1" applyAlignment="1">
      <alignment horizontal="center" vertical="center" wrapText="1"/>
    </xf>
    <xf numFmtId="0" fontId="12" fillId="0" borderId="2" xfId="51" applyFont="1" applyFill="1" applyBorder="1" applyAlignment="1">
      <alignment horizontal="left" vertical="center" wrapText="1"/>
    </xf>
    <xf numFmtId="177" fontId="12" fillId="0" borderId="8" xfId="51" applyNumberFormat="1" applyFont="1" applyFill="1" applyBorder="1" applyAlignment="1">
      <alignment horizontal="center" vertical="center" wrapText="1"/>
    </xf>
    <xf numFmtId="177" fontId="14" fillId="0" borderId="2" xfId="51" applyNumberFormat="1" applyFont="1" applyFill="1" applyBorder="1" applyAlignment="1">
      <alignment vertical="center" wrapText="1"/>
    </xf>
    <xf numFmtId="0" fontId="11" fillId="0" borderId="0" xfId="54" applyFont="1" applyFill="1" applyAlignment="1">
      <alignment wrapText="1"/>
    </xf>
    <xf numFmtId="0" fontId="18" fillId="0" borderId="0" xfId="0" applyFont="1" applyFill="1" applyBorder="1" applyAlignment="1"/>
    <xf numFmtId="0" fontId="14" fillId="0" borderId="0" xfId="0" applyFont="1" applyFill="1" applyBorder="1" applyAlignment="1">
      <alignment horizontal="center" vertical="center"/>
    </xf>
    <xf numFmtId="0" fontId="19" fillId="0" borderId="0" xfId="0" applyFont="1" applyFill="1" applyBorder="1" applyAlignment="1"/>
    <xf numFmtId="0" fontId="14" fillId="0" borderId="0" xfId="0" applyFont="1" applyFill="1" applyAlignment="1">
      <alignment horizontal="center" vertical="center"/>
    </xf>
    <xf numFmtId="0" fontId="12" fillId="0" borderId="0" xfId="0" applyFont="1" applyFill="1" applyAlignment="1">
      <alignment horizontal="center" vertical="center"/>
    </xf>
    <xf numFmtId="0" fontId="6" fillId="0" borderId="0" xfId="0" applyFont="1" applyFill="1" applyBorder="1" applyAlignment="1">
      <alignment horizontal="center" vertical="center"/>
    </xf>
    <xf numFmtId="4" fontId="6" fillId="0" borderId="0" xfId="0" applyNumberFormat="1" applyFont="1" applyFill="1" applyBorder="1" applyAlignment="1">
      <alignment horizontal="center" vertical="center"/>
    </xf>
    <xf numFmtId="0" fontId="20" fillId="0" borderId="0" xfId="0" applyFont="1" applyFill="1" applyBorder="1" applyAlignment="1"/>
    <xf numFmtId="0" fontId="13" fillId="0" borderId="0" xfId="0" applyFont="1" applyFill="1" applyBorder="1" applyAlignment="1">
      <alignment horizontal="center" vertical="center" wrapText="1"/>
    </xf>
    <xf numFmtId="4" fontId="13" fillId="0" borderId="0" xfId="0" applyNumberFormat="1" applyFont="1" applyFill="1" applyBorder="1" applyAlignment="1">
      <alignment horizontal="center" vertical="center" wrapText="1"/>
    </xf>
    <xf numFmtId="0" fontId="21" fillId="0" borderId="0" xfId="0" applyFont="1" applyFill="1" applyAlignment="1">
      <alignment horizontal="left" vertical="center" wrapText="1"/>
    </xf>
    <xf numFmtId="0" fontId="21" fillId="0" borderId="0" xfId="0" applyFont="1" applyFill="1" applyAlignment="1">
      <alignment horizontal="center" vertical="center" wrapText="1"/>
    </xf>
    <xf numFmtId="4" fontId="21" fillId="0" borderId="0" xfId="0" applyNumberFormat="1" applyFont="1" applyFill="1" applyAlignment="1">
      <alignment horizontal="center" vertical="center" wrapText="1"/>
    </xf>
    <xf numFmtId="0" fontId="18" fillId="0" borderId="2" xfId="0" applyFont="1" applyFill="1" applyBorder="1" applyAlignment="1">
      <alignment horizontal="center" vertical="center"/>
    </xf>
    <xf numFmtId="4" fontId="18" fillId="0" borderId="2" xfId="0" applyNumberFormat="1" applyFont="1" applyFill="1" applyBorder="1" applyAlignment="1">
      <alignment horizontal="center" vertical="center"/>
    </xf>
    <xf numFmtId="0" fontId="18" fillId="0" borderId="2" xfId="0" applyFont="1" applyFill="1" applyBorder="1" applyAlignment="1">
      <alignment horizontal="right" vertical="center"/>
    </xf>
    <xf numFmtId="178" fontId="14" fillId="0" borderId="0" xfId="0" applyNumberFormat="1" applyFont="1" applyFill="1" applyBorder="1" applyAlignment="1">
      <alignment horizontal="center" vertical="center"/>
    </xf>
    <xf numFmtId="176" fontId="14" fillId="0" borderId="0" xfId="0" applyNumberFormat="1" applyFont="1" applyFill="1" applyBorder="1" applyAlignment="1">
      <alignment horizontal="center" vertical="center"/>
    </xf>
    <xf numFmtId="10" fontId="14" fillId="0" borderId="0" xfId="3" applyNumberFormat="1" applyFont="1" applyFill="1" applyAlignment="1">
      <alignment horizontal="right" vertical="center"/>
    </xf>
    <xf numFmtId="0" fontId="19" fillId="0" borderId="2" xfId="0" applyFont="1" applyFill="1" applyBorder="1" applyAlignment="1">
      <alignment horizontal="center" vertical="center"/>
    </xf>
    <xf numFmtId="4" fontId="19" fillId="0" borderId="2" xfId="0" applyNumberFormat="1" applyFont="1" applyFill="1" applyBorder="1" applyAlignment="1">
      <alignment horizontal="center" vertical="center"/>
    </xf>
    <xf numFmtId="0" fontId="19" fillId="0" borderId="2" xfId="0" applyFont="1" applyFill="1" applyBorder="1" applyAlignment="1">
      <alignment horizontal="right" vertical="center"/>
    </xf>
    <xf numFmtId="0" fontId="12" fillId="0" borderId="0" xfId="0" applyFont="1" applyFill="1" applyBorder="1" applyAlignment="1">
      <alignment horizontal="center" vertical="center"/>
    </xf>
    <xf numFmtId="176" fontId="12" fillId="0" borderId="0" xfId="0" applyNumberFormat="1" applyFont="1" applyFill="1" applyBorder="1" applyAlignment="1">
      <alignment horizontal="center" vertical="center"/>
    </xf>
    <xf numFmtId="10" fontId="12" fillId="0" borderId="0" xfId="3" applyNumberFormat="1" applyFont="1" applyFill="1" applyAlignment="1">
      <alignment horizontal="right" vertical="center"/>
    </xf>
    <xf numFmtId="0" fontId="19" fillId="0" borderId="2" xfId="0" applyFont="1" applyFill="1" applyBorder="1" applyAlignment="1">
      <alignment horizontal="center" vertical="center" wrapText="1"/>
    </xf>
    <xf numFmtId="0" fontId="20" fillId="0" borderId="0" xfId="0" applyFont="1" applyFill="1" applyBorder="1" applyAlignment="1">
      <alignment horizontal="center"/>
    </xf>
    <xf numFmtId="2" fontId="14" fillId="0" borderId="0" xfId="0" applyNumberFormat="1" applyFont="1" applyFill="1" applyBorder="1" applyAlignment="1">
      <alignment horizontal="center" vertical="center"/>
    </xf>
    <xf numFmtId="2" fontId="12" fillId="0" borderId="0" xfId="0" applyNumberFormat="1" applyFont="1" applyFill="1" applyBorder="1" applyAlignment="1">
      <alignment horizontal="center" vertical="center"/>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2" xfId="50"/>
    <cellStyle name="Normal" xfId="51"/>
    <cellStyle name="常规 2" xfId="52"/>
    <cellStyle name="常规 3" xfId="53"/>
    <cellStyle name="常规 4" xfId="54"/>
    <cellStyle name="常规 5" xfId="55"/>
  </cellStyles>
  <dxfs count="2">
    <dxf>
      <font>
        <color rgb="FF9C0006"/>
      </font>
      <fill>
        <patternFill patternType="solid">
          <bgColor rgb="FFFFC7CE"/>
        </patternFill>
      </fill>
    </dxf>
    <dxf>
      <font>
        <color rgb="FF006100"/>
      </font>
      <fill>
        <patternFill patternType="solid">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www.wps.cn/officeDocument/2023/relationships/customStorage" Target="customStorage/customStorage.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ICE04\local\260LR\260LR-MBL_ADF_800VF1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cnwcl01430\c$\PRICE04\local\260LR\260LR-MBL_ADF_800VF16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0说明"/>
      <sheetName val="P1_参数输入"/>
      <sheetName val="P2_CSE"/>
      <sheetName val="P3_SSE"/>
      <sheetName val="P4_SSE非标装璜"/>
      <sheetName val="P5_SSE电器"/>
      <sheetName val="P6_3rd"/>
      <sheetName val="P7_NingBo"/>
      <sheetName val="P8_参数校核"/>
      <sheetName val="Parameter"/>
    </sheetNames>
    <sheetDataSet>
      <sheetData sheetId="0"/>
      <sheetData sheetId="1" refreshError="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0说明"/>
      <sheetName val="P1_参数输入"/>
      <sheetName val="P2_CSE"/>
      <sheetName val="P3_SSE"/>
      <sheetName val="P4_SSE非标装璜"/>
      <sheetName val="P5_SSE电器"/>
      <sheetName val="P6_3rd"/>
      <sheetName val="P7_NingBo"/>
      <sheetName val="P8_参数校核"/>
      <sheetName val="Parameter"/>
    </sheetNames>
    <sheetDataSet>
      <sheetData sheetId="0"/>
      <sheetData sheetId="1" refreshError="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IV30"/>
  <sheetViews>
    <sheetView tabSelected="1" view="pageBreakPreview" zoomScaleNormal="100" topLeftCell="A4" workbookViewId="0">
      <selection activeCell="D10" sqref="D10"/>
    </sheetView>
  </sheetViews>
  <sheetFormatPr defaultColWidth="9" defaultRowHeight="23.1" customHeight="1"/>
  <cols>
    <col min="1" max="1" width="10.75" style="116" customWidth="1"/>
    <col min="2" max="2" width="31.1296296296296" style="116" customWidth="1"/>
    <col min="3" max="3" width="27" style="117" customWidth="1"/>
    <col min="4" max="4" width="22.1296296296296" style="116" customWidth="1"/>
    <col min="5" max="5" width="14.5555555555556" style="116" customWidth="1"/>
    <col min="6" max="6" width="26.1296296296296" style="116" customWidth="1"/>
    <col min="7" max="7" width="18.5" style="116" customWidth="1"/>
    <col min="8" max="8" width="10.75" style="116" customWidth="1"/>
    <col min="9" max="9" width="16.3796296296296" style="116" customWidth="1"/>
    <col min="10" max="256" width="9" style="116"/>
    <col min="257" max="16384" width="9" style="118"/>
  </cols>
  <sheetData>
    <row r="1" ht="50" customHeight="1" spans="1:256">
      <c r="A1" s="119" t="s">
        <v>0</v>
      </c>
      <c r="B1" s="119"/>
      <c r="C1" s="120"/>
      <c r="D1" s="119"/>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c r="GJ1" s="118"/>
      <c r="GK1" s="118"/>
      <c r="GL1" s="118"/>
      <c r="GM1" s="118"/>
      <c r="GN1" s="118"/>
      <c r="GO1" s="118"/>
      <c r="GP1" s="118"/>
      <c r="GQ1" s="118"/>
      <c r="GR1" s="118"/>
      <c r="GS1" s="118"/>
      <c r="GT1" s="118"/>
      <c r="GU1" s="118"/>
      <c r="GV1" s="118"/>
      <c r="GW1" s="118"/>
      <c r="GX1" s="118"/>
      <c r="GY1" s="118"/>
      <c r="GZ1" s="118"/>
      <c r="HA1" s="118"/>
      <c r="HB1" s="118"/>
      <c r="HC1" s="118"/>
      <c r="HD1" s="118"/>
      <c r="HE1" s="118"/>
      <c r="HF1" s="118"/>
      <c r="HG1" s="118"/>
      <c r="HH1" s="118"/>
      <c r="HI1" s="118"/>
      <c r="HJ1" s="118"/>
      <c r="HK1" s="118"/>
      <c r="HL1" s="118"/>
      <c r="HM1" s="118"/>
      <c r="HN1" s="118"/>
      <c r="HO1" s="118"/>
      <c r="HP1" s="118"/>
      <c r="HQ1" s="118"/>
      <c r="HR1" s="118"/>
      <c r="HS1" s="118"/>
      <c r="HT1" s="118"/>
      <c r="HU1" s="118"/>
      <c r="HV1" s="118"/>
      <c r="HW1" s="118"/>
      <c r="HX1" s="118"/>
      <c r="HY1" s="118"/>
      <c r="HZ1" s="118"/>
      <c r="IA1" s="118"/>
      <c r="IB1" s="118"/>
      <c r="IC1" s="118"/>
      <c r="ID1" s="118"/>
      <c r="IE1" s="118"/>
      <c r="IF1" s="118"/>
      <c r="IG1" s="118"/>
      <c r="IH1" s="118"/>
      <c r="II1" s="118"/>
      <c r="IJ1" s="118"/>
      <c r="IK1" s="118"/>
      <c r="IL1" s="118"/>
      <c r="IM1" s="118"/>
      <c r="IN1" s="118"/>
      <c r="IO1" s="118"/>
      <c r="IP1" s="118"/>
      <c r="IQ1" s="118"/>
      <c r="IR1" s="118"/>
      <c r="IS1" s="118"/>
      <c r="IT1" s="118"/>
      <c r="IU1" s="118"/>
      <c r="IV1" s="118"/>
    </row>
    <row r="2" customFormat="1" ht="13" customHeight="1" spans="1:256">
      <c r="A2" s="121"/>
      <c r="B2" s="122"/>
      <c r="C2" s="123"/>
      <c r="D2" s="121"/>
      <c r="E2" s="116"/>
      <c r="F2" s="116"/>
      <c r="G2" s="116"/>
      <c r="H2" s="116"/>
      <c r="I2" s="116"/>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c r="BB2" s="118"/>
      <c r="BC2" s="118"/>
      <c r="BD2" s="118"/>
      <c r="BE2" s="118"/>
      <c r="BF2" s="118"/>
      <c r="BG2" s="118"/>
      <c r="BH2" s="118"/>
      <c r="BI2" s="118"/>
      <c r="BJ2" s="118"/>
      <c r="BK2" s="118"/>
      <c r="BL2" s="118"/>
      <c r="BM2" s="118"/>
      <c r="BN2" s="118"/>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c r="EG2" s="118"/>
      <c r="EH2" s="118"/>
      <c r="EI2" s="118"/>
      <c r="EJ2" s="118"/>
      <c r="EK2" s="118"/>
      <c r="EL2" s="118"/>
      <c r="EM2" s="118"/>
      <c r="EN2" s="118"/>
      <c r="EO2" s="118"/>
      <c r="EP2" s="118"/>
      <c r="EQ2" s="118"/>
      <c r="ER2" s="118"/>
      <c r="ES2" s="118"/>
      <c r="ET2" s="118"/>
      <c r="EU2" s="118"/>
      <c r="EV2" s="118"/>
      <c r="EW2" s="118"/>
      <c r="EX2" s="118"/>
      <c r="EY2" s="118"/>
      <c r="EZ2" s="118"/>
      <c r="FA2" s="118"/>
      <c r="FB2" s="118"/>
      <c r="FC2" s="118"/>
      <c r="FD2" s="118"/>
      <c r="FE2" s="118"/>
      <c r="FF2" s="118"/>
      <c r="FG2" s="118"/>
      <c r="FH2" s="118"/>
      <c r="FI2" s="118"/>
      <c r="FJ2" s="118"/>
      <c r="FK2" s="118"/>
      <c r="FL2" s="118"/>
      <c r="FM2" s="118"/>
      <c r="FN2" s="118"/>
      <c r="FO2" s="118"/>
      <c r="FP2" s="118"/>
      <c r="FQ2" s="118"/>
      <c r="FR2" s="118"/>
      <c r="FS2" s="118"/>
      <c r="FT2" s="118"/>
      <c r="FU2" s="118"/>
      <c r="FV2" s="118"/>
      <c r="FW2" s="118"/>
      <c r="FX2" s="118"/>
      <c r="FY2" s="118"/>
      <c r="FZ2" s="118"/>
      <c r="GA2" s="118"/>
      <c r="GB2" s="118"/>
      <c r="GC2" s="118"/>
      <c r="GD2" s="118"/>
      <c r="GE2" s="118"/>
      <c r="GF2" s="118"/>
      <c r="GG2" s="118"/>
      <c r="GH2" s="118"/>
      <c r="GI2" s="118"/>
      <c r="GJ2" s="118"/>
      <c r="GK2" s="118"/>
      <c r="GL2" s="118"/>
      <c r="GM2" s="118"/>
      <c r="GN2" s="118"/>
      <c r="GO2" s="118"/>
      <c r="GP2" s="118"/>
      <c r="GQ2" s="118"/>
      <c r="GR2" s="118"/>
      <c r="GS2" s="118"/>
      <c r="GT2" s="118"/>
      <c r="GU2" s="118"/>
      <c r="GV2" s="118"/>
      <c r="GW2" s="118"/>
      <c r="GX2" s="118"/>
      <c r="GY2" s="118"/>
      <c r="GZ2" s="118"/>
      <c r="HA2" s="118"/>
      <c r="HB2" s="118"/>
      <c r="HC2" s="118"/>
      <c r="HD2" s="118"/>
      <c r="HE2" s="118"/>
      <c r="HF2" s="118"/>
      <c r="HG2" s="118"/>
      <c r="HH2" s="118"/>
      <c r="HI2" s="118"/>
      <c r="HJ2" s="118"/>
      <c r="HK2" s="118"/>
      <c r="HL2" s="118"/>
      <c r="HM2" s="118"/>
      <c r="HN2" s="118"/>
      <c r="HO2" s="118"/>
      <c r="HP2" s="118"/>
      <c r="HQ2" s="118"/>
      <c r="HR2" s="118"/>
      <c r="HS2" s="118"/>
      <c r="HT2" s="118"/>
      <c r="HU2" s="118"/>
      <c r="HV2" s="118"/>
      <c r="HW2" s="118"/>
      <c r="HX2" s="118"/>
      <c r="HY2" s="118"/>
      <c r="HZ2" s="118"/>
      <c r="IA2" s="118"/>
      <c r="IB2" s="118"/>
      <c r="IC2" s="118"/>
      <c r="ID2" s="118"/>
      <c r="IE2" s="118"/>
      <c r="IF2" s="118"/>
      <c r="IG2" s="118"/>
      <c r="IH2" s="118"/>
      <c r="II2" s="118"/>
      <c r="IJ2" s="118"/>
      <c r="IK2" s="118"/>
      <c r="IL2" s="118"/>
      <c r="IM2" s="118"/>
      <c r="IN2" s="118"/>
      <c r="IO2" s="118"/>
      <c r="IP2" s="118"/>
      <c r="IQ2" s="118"/>
      <c r="IR2" s="118"/>
      <c r="IS2" s="118"/>
      <c r="IT2" s="118"/>
      <c r="IU2" s="118"/>
      <c r="IV2" s="118"/>
    </row>
    <row r="3" s="111" customFormat="1" ht="40" customHeight="1" spans="1:9">
      <c r="A3" s="124" t="s">
        <v>1</v>
      </c>
      <c r="B3" s="124" t="s">
        <v>2</v>
      </c>
      <c r="C3" s="125" t="s">
        <v>3</v>
      </c>
      <c r="D3" s="124" t="s">
        <v>4</v>
      </c>
      <c r="E3" s="112"/>
      <c r="F3" s="112"/>
      <c r="G3" s="112"/>
      <c r="H3" s="112"/>
      <c r="I3" s="112"/>
    </row>
    <row r="4" s="112" customFormat="1" ht="40" customHeight="1" spans="1:9">
      <c r="A4" s="124" t="s">
        <v>5</v>
      </c>
      <c r="B4" s="124" t="s">
        <v>6</v>
      </c>
      <c r="C4" s="125"/>
      <c r="D4" s="126"/>
      <c r="F4" s="127"/>
      <c r="G4" s="128"/>
      <c r="H4" s="129"/>
      <c r="I4" s="138"/>
    </row>
    <row r="5" s="113" customFormat="1" ht="40" customHeight="1" spans="1:9">
      <c r="A5" s="130">
        <v>1</v>
      </c>
      <c r="B5" s="130" t="s">
        <v>7</v>
      </c>
      <c r="C5" s="131"/>
      <c r="D5" s="132"/>
      <c r="E5" s="133"/>
      <c r="F5" s="133"/>
      <c r="G5" s="134"/>
      <c r="H5" s="135"/>
      <c r="I5" s="139"/>
    </row>
    <row r="6" s="113" customFormat="1" ht="40" customHeight="1" spans="1:9">
      <c r="A6" s="130">
        <v>2</v>
      </c>
      <c r="B6" s="130" t="s">
        <v>8</v>
      </c>
      <c r="C6" s="131"/>
      <c r="D6" s="132"/>
      <c r="E6" s="133"/>
      <c r="F6" s="133"/>
      <c r="G6" s="134"/>
      <c r="H6" s="135"/>
      <c r="I6" s="139"/>
    </row>
    <row r="7" s="113" customFormat="1" ht="40" customHeight="1" spans="1:9">
      <c r="A7" s="130">
        <v>3</v>
      </c>
      <c r="B7" s="130" t="s">
        <v>9</v>
      </c>
      <c r="C7" s="131">
        <f>'2.电梯采购'!G22</f>
        <v>3323802.43</v>
      </c>
      <c r="D7" s="132"/>
      <c r="E7" s="133"/>
      <c r="F7" s="133"/>
      <c r="G7" s="134"/>
      <c r="H7" s="135"/>
      <c r="I7" s="139"/>
    </row>
    <row r="8" s="113" customFormat="1" ht="40" customHeight="1" spans="1:9">
      <c r="A8" s="130">
        <v>4</v>
      </c>
      <c r="B8" s="130" t="s">
        <v>10</v>
      </c>
      <c r="C8" s="131"/>
      <c r="D8" s="132"/>
      <c r="E8" s="113"/>
      <c r="F8" s="113"/>
      <c r="G8" s="134"/>
      <c r="H8" s="135"/>
      <c r="I8" s="139"/>
    </row>
    <row r="9" s="113" customFormat="1" ht="40" customHeight="1" spans="1:9">
      <c r="A9" s="130"/>
      <c r="B9" s="130" t="s">
        <v>11</v>
      </c>
      <c r="C9" s="131"/>
      <c r="D9" s="132"/>
      <c r="E9" s="113"/>
      <c r="F9" s="113"/>
      <c r="G9" s="134"/>
      <c r="H9" s="135"/>
      <c r="I9" s="139"/>
    </row>
    <row r="10" s="113" customFormat="1" ht="40" customHeight="1" spans="1:9">
      <c r="A10" s="124" t="s">
        <v>12</v>
      </c>
      <c r="B10" s="124" t="s">
        <v>13</v>
      </c>
      <c r="C10" s="125"/>
      <c r="D10" s="132"/>
      <c r="E10" s="113"/>
      <c r="F10" s="113"/>
      <c r="G10" s="134"/>
      <c r="H10" s="135"/>
      <c r="I10" s="139"/>
    </row>
    <row r="11" s="112" customFormat="1" ht="40" customHeight="1" spans="1:4">
      <c r="A11" s="130">
        <v>1</v>
      </c>
      <c r="B11" s="130" t="s">
        <v>14</v>
      </c>
      <c r="C11" s="131"/>
      <c r="D11" s="132"/>
    </row>
    <row r="12" s="112" customFormat="1" ht="40" customHeight="1" spans="1:4">
      <c r="A12" s="130">
        <v>2</v>
      </c>
      <c r="B12" s="130" t="s">
        <v>15</v>
      </c>
      <c r="C12" s="131"/>
      <c r="D12" s="132"/>
    </row>
    <row r="13" s="114" customFormat="1" ht="40" customHeight="1" spans="1:256">
      <c r="A13" s="130">
        <v>3</v>
      </c>
      <c r="B13" s="130" t="s">
        <v>9</v>
      </c>
      <c r="C13" s="131">
        <f>'3.电梯相关服务'!G22</f>
        <v>674295.9</v>
      </c>
      <c r="D13" s="132"/>
      <c r="G13" s="134"/>
      <c r="H13" s="135"/>
      <c r="I13" s="139"/>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113"/>
      <c r="ED13" s="113"/>
      <c r="EE13" s="113"/>
      <c r="EF13" s="113"/>
      <c r="EG13" s="113"/>
      <c r="EH13" s="113"/>
      <c r="EI13" s="113"/>
      <c r="EJ13" s="113"/>
      <c r="EK13" s="113"/>
      <c r="EL13" s="113"/>
      <c r="EM13" s="113"/>
      <c r="EN13" s="113"/>
      <c r="EO13" s="113"/>
      <c r="EP13" s="113"/>
      <c r="EQ13" s="113"/>
      <c r="ER13" s="113"/>
      <c r="ES13" s="113"/>
      <c r="ET13" s="113"/>
      <c r="EU13" s="113"/>
      <c r="EV13" s="113"/>
      <c r="EW13" s="113"/>
      <c r="EX13" s="113"/>
      <c r="EY13" s="113"/>
      <c r="EZ13" s="113"/>
      <c r="FA13" s="113"/>
      <c r="FB13" s="113"/>
      <c r="FC13" s="113"/>
      <c r="FD13" s="113"/>
      <c r="FE13" s="113"/>
      <c r="FF13" s="113"/>
      <c r="FG13" s="113"/>
      <c r="FH13" s="113"/>
      <c r="FI13" s="113"/>
      <c r="FJ13" s="113"/>
      <c r="FK13" s="113"/>
      <c r="FL13" s="113"/>
      <c r="FM13" s="113"/>
      <c r="FN13" s="113"/>
      <c r="FO13" s="113"/>
      <c r="FP13" s="113"/>
      <c r="FQ13" s="113"/>
      <c r="FR13" s="113"/>
      <c r="FS13" s="113"/>
      <c r="FT13" s="113"/>
      <c r="FU13" s="113"/>
      <c r="FV13" s="113"/>
      <c r="FW13" s="113"/>
      <c r="FX13" s="113"/>
      <c r="FY13" s="113"/>
      <c r="FZ13" s="113"/>
      <c r="GA13" s="113"/>
      <c r="GB13" s="113"/>
      <c r="GC13" s="113"/>
      <c r="GD13" s="113"/>
      <c r="GE13" s="113"/>
      <c r="GF13" s="113"/>
      <c r="GG13" s="113"/>
      <c r="GH13" s="113"/>
      <c r="GI13" s="113"/>
      <c r="GJ13" s="113"/>
      <c r="GK13" s="113"/>
      <c r="GL13" s="113"/>
      <c r="GM13" s="113"/>
      <c r="GN13" s="113"/>
      <c r="GO13" s="113"/>
      <c r="GP13" s="113"/>
      <c r="GQ13" s="113"/>
      <c r="GR13" s="113"/>
      <c r="GS13" s="113"/>
      <c r="GT13" s="113"/>
      <c r="GU13" s="113"/>
      <c r="GV13" s="113"/>
      <c r="GW13" s="113"/>
      <c r="GX13" s="113"/>
      <c r="GY13" s="113"/>
      <c r="GZ13" s="113"/>
      <c r="HA13" s="113"/>
      <c r="HB13" s="113"/>
      <c r="HC13" s="113"/>
      <c r="HD13" s="113"/>
      <c r="HE13" s="113"/>
      <c r="HF13" s="113"/>
      <c r="HG13" s="113"/>
      <c r="HH13" s="113"/>
      <c r="HI13" s="113"/>
      <c r="HJ13" s="113"/>
      <c r="HK13" s="113"/>
      <c r="HL13" s="113"/>
      <c r="HM13" s="113"/>
      <c r="HN13" s="113"/>
      <c r="HO13" s="113"/>
      <c r="HP13" s="113"/>
      <c r="HQ13" s="113"/>
      <c r="HR13" s="113"/>
      <c r="HS13" s="113"/>
      <c r="HT13" s="113"/>
      <c r="HU13" s="113"/>
      <c r="HV13" s="113"/>
      <c r="HW13" s="113"/>
      <c r="HX13" s="113"/>
      <c r="HY13" s="113"/>
      <c r="HZ13" s="113"/>
      <c r="IA13" s="113"/>
      <c r="IB13" s="113"/>
      <c r="IC13" s="113"/>
      <c r="ID13" s="113"/>
      <c r="IE13" s="113"/>
      <c r="IF13" s="113"/>
      <c r="IG13" s="113"/>
      <c r="IH13" s="113"/>
      <c r="II13" s="113"/>
      <c r="IJ13" s="113"/>
      <c r="IK13" s="113"/>
      <c r="IL13" s="113"/>
      <c r="IM13" s="113"/>
      <c r="IN13" s="113"/>
      <c r="IO13" s="113"/>
      <c r="IP13" s="113"/>
      <c r="IQ13" s="113"/>
      <c r="IR13" s="113"/>
      <c r="IS13" s="113"/>
      <c r="IT13" s="113"/>
      <c r="IU13" s="113"/>
      <c r="IV13" s="113"/>
    </row>
    <row r="14" s="115" customFormat="1" ht="40" customHeight="1" spans="1:256">
      <c r="A14" s="130">
        <v>4</v>
      </c>
      <c r="B14" s="130" t="s">
        <v>16</v>
      </c>
      <c r="C14" s="125"/>
      <c r="D14" s="136"/>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row>
    <row r="15" s="115" customFormat="1" ht="40" customHeight="1" spans="1:256">
      <c r="A15" s="130"/>
      <c r="B15" s="130" t="s">
        <v>11</v>
      </c>
      <c r="C15" s="131"/>
      <c r="D15" s="136"/>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c r="FV15" s="133"/>
      <c r="FW15" s="133"/>
      <c r="FX15" s="133"/>
      <c r="FY15" s="133"/>
      <c r="FZ15" s="133"/>
      <c r="GA15" s="133"/>
      <c r="GB15" s="133"/>
      <c r="GC15" s="133"/>
      <c r="GD15" s="133"/>
      <c r="GE15" s="133"/>
      <c r="GF15" s="133"/>
      <c r="GG15" s="133"/>
      <c r="GH15" s="133"/>
      <c r="GI15" s="133"/>
      <c r="GJ15" s="133"/>
      <c r="GK15" s="133"/>
      <c r="GL15" s="133"/>
      <c r="GM15" s="133"/>
      <c r="GN15" s="133"/>
      <c r="GO15" s="133"/>
      <c r="GP15" s="133"/>
      <c r="GQ15" s="133"/>
      <c r="GR15" s="133"/>
      <c r="GS15" s="133"/>
      <c r="GT15" s="133"/>
      <c r="GU15" s="133"/>
      <c r="GV15" s="133"/>
      <c r="GW15" s="133"/>
      <c r="GX15" s="133"/>
      <c r="GY15" s="133"/>
      <c r="GZ15" s="133"/>
      <c r="HA15" s="133"/>
      <c r="HB15" s="133"/>
      <c r="HC15" s="133"/>
      <c r="HD15" s="133"/>
      <c r="HE15" s="133"/>
      <c r="HF15" s="133"/>
      <c r="HG15" s="133"/>
      <c r="HH15" s="133"/>
      <c r="HI15" s="133"/>
      <c r="HJ15" s="133"/>
      <c r="HK15" s="133"/>
      <c r="HL15" s="133"/>
      <c r="HM15" s="133"/>
      <c r="HN15" s="133"/>
      <c r="HO15" s="133"/>
      <c r="HP15" s="133"/>
      <c r="HQ15" s="133"/>
      <c r="HR15" s="133"/>
      <c r="HS15" s="133"/>
      <c r="HT15" s="133"/>
      <c r="HU15" s="133"/>
      <c r="HV15" s="133"/>
      <c r="HW15" s="133"/>
      <c r="HX15" s="133"/>
      <c r="HY15" s="133"/>
      <c r="HZ15" s="133"/>
      <c r="IA15" s="133"/>
      <c r="IB15" s="133"/>
      <c r="IC15" s="133"/>
      <c r="ID15" s="133"/>
      <c r="IE15" s="133"/>
      <c r="IF15" s="133"/>
      <c r="IG15" s="133"/>
      <c r="IH15" s="133"/>
      <c r="II15" s="133"/>
      <c r="IJ15" s="133"/>
      <c r="IK15" s="133"/>
      <c r="IL15" s="133"/>
      <c r="IM15" s="133"/>
      <c r="IN15" s="133"/>
      <c r="IO15" s="133"/>
      <c r="IP15" s="133"/>
      <c r="IQ15" s="133"/>
      <c r="IR15" s="133"/>
      <c r="IS15" s="133"/>
      <c r="IT15" s="133"/>
      <c r="IU15" s="133"/>
      <c r="IV15" s="133"/>
    </row>
    <row r="16" s="113" customFormat="1" ht="40" customHeight="1" spans="1:9">
      <c r="A16" s="124" t="s">
        <v>17</v>
      </c>
      <c r="B16" s="124" t="s">
        <v>18</v>
      </c>
      <c r="C16" s="125"/>
      <c r="D16" s="132"/>
      <c r="E16" s="133"/>
      <c r="F16" s="133"/>
      <c r="G16" s="133"/>
      <c r="H16" s="133"/>
      <c r="I16" s="133"/>
    </row>
    <row r="17" ht="36.75" customHeight="1"/>
    <row r="18" ht="36.75" customHeight="1" spans="1:256">
      <c r="A18" s="118"/>
      <c r="B18" s="137"/>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c r="BB18" s="118"/>
      <c r="BC18" s="118"/>
      <c r="BD18" s="118"/>
      <c r="BE18" s="118"/>
      <c r="BF18" s="118"/>
      <c r="BG18" s="118"/>
      <c r="BH18" s="118"/>
      <c r="BI18" s="118"/>
      <c r="BJ18" s="118"/>
      <c r="BK18" s="118"/>
      <c r="BL18" s="118"/>
      <c r="BM18" s="118"/>
      <c r="BN18" s="118"/>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c r="CL18" s="118"/>
      <c r="CM18" s="118"/>
      <c r="CN18" s="118"/>
      <c r="CO18" s="118"/>
      <c r="CP18" s="118"/>
      <c r="CQ18" s="118"/>
      <c r="CR18" s="118"/>
      <c r="CS18" s="118"/>
      <c r="CT18" s="118"/>
      <c r="CU18" s="118"/>
      <c r="CV18" s="118"/>
      <c r="CW18" s="118"/>
      <c r="CX18" s="118"/>
      <c r="CY18" s="118"/>
      <c r="CZ18" s="118"/>
      <c r="DA18" s="118"/>
      <c r="DB18" s="118"/>
      <c r="DC18" s="118"/>
      <c r="DD18" s="118"/>
      <c r="DE18" s="118"/>
      <c r="DF18" s="118"/>
      <c r="DG18" s="118"/>
      <c r="DH18" s="118"/>
      <c r="DI18" s="118"/>
      <c r="DJ18" s="118"/>
      <c r="DK18" s="118"/>
      <c r="DL18" s="118"/>
      <c r="DM18" s="118"/>
      <c r="DN18" s="118"/>
      <c r="DO18" s="118"/>
      <c r="DP18" s="118"/>
      <c r="DQ18" s="118"/>
      <c r="DR18" s="118"/>
      <c r="DS18" s="118"/>
      <c r="DT18" s="118"/>
      <c r="DU18" s="118"/>
      <c r="DV18" s="118"/>
      <c r="DW18" s="118"/>
      <c r="DX18" s="118"/>
      <c r="DY18" s="118"/>
      <c r="DZ18" s="118"/>
      <c r="EA18" s="118"/>
      <c r="EB18" s="118"/>
      <c r="EC18" s="118"/>
      <c r="ED18" s="118"/>
      <c r="EE18" s="118"/>
      <c r="EF18" s="118"/>
      <c r="EG18" s="118"/>
      <c r="EH18" s="118"/>
      <c r="EI18" s="118"/>
      <c r="EJ18" s="118"/>
      <c r="EK18" s="118"/>
      <c r="EL18" s="118"/>
      <c r="EM18" s="118"/>
      <c r="EN18" s="118"/>
      <c r="EO18" s="118"/>
      <c r="EP18" s="118"/>
      <c r="EQ18" s="118"/>
      <c r="ER18" s="118"/>
      <c r="ES18" s="118"/>
      <c r="ET18" s="118"/>
      <c r="EU18" s="118"/>
      <c r="EV18" s="118"/>
      <c r="EW18" s="118"/>
      <c r="EX18" s="118"/>
      <c r="EY18" s="118"/>
      <c r="EZ18" s="118"/>
      <c r="FA18" s="118"/>
      <c r="FB18" s="118"/>
      <c r="FC18" s="118"/>
      <c r="FD18" s="118"/>
      <c r="FE18" s="118"/>
      <c r="FF18" s="118"/>
      <c r="FG18" s="118"/>
      <c r="FH18" s="118"/>
      <c r="FI18" s="118"/>
      <c r="FJ18" s="118"/>
      <c r="FK18" s="118"/>
      <c r="FL18" s="118"/>
      <c r="FM18" s="118"/>
      <c r="FN18" s="118"/>
      <c r="FO18" s="118"/>
      <c r="FP18" s="118"/>
      <c r="FQ18" s="118"/>
      <c r="FR18" s="118"/>
      <c r="FS18" s="118"/>
      <c r="FT18" s="118"/>
      <c r="FU18" s="118"/>
      <c r="FV18" s="118"/>
      <c r="FW18" s="118"/>
      <c r="FX18" s="118"/>
      <c r="FY18" s="118"/>
      <c r="FZ18" s="118"/>
      <c r="GA18" s="118"/>
      <c r="GB18" s="118"/>
      <c r="GC18" s="118"/>
      <c r="GD18" s="118"/>
      <c r="GE18" s="118"/>
      <c r="GF18" s="118"/>
      <c r="GG18" s="118"/>
      <c r="GH18" s="118"/>
      <c r="GI18" s="118"/>
      <c r="GJ18" s="118"/>
      <c r="GK18" s="118"/>
      <c r="GL18" s="118"/>
      <c r="GM18" s="118"/>
      <c r="GN18" s="118"/>
      <c r="GO18" s="118"/>
      <c r="GP18" s="118"/>
      <c r="GQ18" s="118"/>
      <c r="GR18" s="118"/>
      <c r="GS18" s="118"/>
      <c r="GT18" s="118"/>
      <c r="GU18" s="118"/>
      <c r="GV18" s="118"/>
      <c r="GW18" s="118"/>
      <c r="GX18" s="118"/>
      <c r="GY18" s="118"/>
      <c r="GZ18" s="118"/>
      <c r="HA18" s="118"/>
      <c r="HB18" s="118"/>
      <c r="HC18" s="118"/>
      <c r="HD18" s="118"/>
      <c r="HE18" s="118"/>
      <c r="HF18" s="118"/>
      <c r="HG18" s="118"/>
      <c r="HH18" s="118"/>
      <c r="HI18" s="118"/>
      <c r="HJ18" s="118"/>
      <c r="HK18" s="118"/>
      <c r="HL18" s="118"/>
      <c r="HM18" s="118"/>
      <c r="HN18" s="118"/>
      <c r="HO18" s="118"/>
      <c r="HP18" s="118"/>
      <c r="HQ18" s="118"/>
      <c r="HR18" s="118"/>
      <c r="HS18" s="118"/>
      <c r="HT18" s="118"/>
      <c r="HU18" s="118"/>
      <c r="HV18" s="118"/>
      <c r="HW18" s="118"/>
      <c r="HX18" s="118"/>
      <c r="HY18" s="118"/>
      <c r="HZ18" s="118"/>
      <c r="IA18" s="118"/>
      <c r="IB18" s="118"/>
      <c r="IC18" s="118"/>
      <c r="ID18" s="118"/>
      <c r="IE18" s="118"/>
      <c r="IF18" s="118"/>
      <c r="IG18" s="118"/>
      <c r="IH18" s="118"/>
      <c r="II18" s="118"/>
      <c r="IJ18" s="118"/>
      <c r="IK18" s="118"/>
      <c r="IL18" s="118"/>
      <c r="IM18" s="118"/>
      <c r="IN18" s="118"/>
      <c r="IO18" s="118"/>
      <c r="IP18" s="118"/>
      <c r="IQ18" s="118"/>
      <c r="IR18" s="118"/>
      <c r="IS18" s="118"/>
      <c r="IT18" s="118"/>
      <c r="IU18" s="118"/>
      <c r="IV18" s="118"/>
    </row>
    <row r="19" ht="36.75" customHeight="1" spans="1:256">
      <c r="A19" s="118"/>
      <c r="B19" s="137"/>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8"/>
      <c r="BA19" s="118"/>
      <c r="BB19" s="118"/>
      <c r="BC19" s="118"/>
      <c r="BD19" s="118"/>
      <c r="BE19" s="118"/>
      <c r="BF19" s="118"/>
      <c r="BG19" s="118"/>
      <c r="BH19" s="118"/>
      <c r="BI19" s="118"/>
      <c r="BJ19" s="118"/>
      <c r="BK19" s="118"/>
      <c r="BL19" s="118"/>
      <c r="BM19" s="118"/>
      <c r="BN19" s="118"/>
      <c r="BO19" s="118"/>
      <c r="BP19" s="118"/>
      <c r="BQ19" s="118"/>
      <c r="BR19" s="118"/>
      <c r="BS19" s="118"/>
      <c r="BT19" s="118"/>
      <c r="BU19" s="118"/>
      <c r="BV19" s="118"/>
      <c r="BW19" s="118"/>
      <c r="BX19" s="118"/>
      <c r="BY19" s="118"/>
      <c r="BZ19" s="118"/>
      <c r="CA19" s="118"/>
      <c r="CB19" s="118"/>
      <c r="CC19" s="118"/>
      <c r="CD19" s="118"/>
      <c r="CE19" s="118"/>
      <c r="CF19" s="118"/>
      <c r="CG19" s="118"/>
      <c r="CH19" s="118"/>
      <c r="CI19" s="118"/>
      <c r="CJ19" s="118"/>
      <c r="CK19" s="118"/>
      <c r="CL19" s="118"/>
      <c r="CM19" s="118"/>
      <c r="CN19" s="118"/>
      <c r="CO19" s="118"/>
      <c r="CP19" s="118"/>
      <c r="CQ19" s="118"/>
      <c r="CR19" s="118"/>
      <c r="CS19" s="118"/>
      <c r="CT19" s="118"/>
      <c r="CU19" s="118"/>
      <c r="CV19" s="118"/>
      <c r="CW19" s="118"/>
      <c r="CX19" s="118"/>
      <c r="CY19" s="118"/>
      <c r="CZ19" s="118"/>
      <c r="DA19" s="118"/>
      <c r="DB19" s="118"/>
      <c r="DC19" s="118"/>
      <c r="DD19" s="118"/>
      <c r="DE19" s="118"/>
      <c r="DF19" s="118"/>
      <c r="DG19" s="118"/>
      <c r="DH19" s="118"/>
      <c r="DI19" s="118"/>
      <c r="DJ19" s="118"/>
      <c r="DK19" s="118"/>
      <c r="DL19" s="118"/>
      <c r="DM19" s="118"/>
      <c r="DN19" s="118"/>
      <c r="DO19" s="118"/>
      <c r="DP19" s="118"/>
      <c r="DQ19" s="118"/>
      <c r="DR19" s="118"/>
      <c r="DS19" s="118"/>
      <c r="DT19" s="118"/>
      <c r="DU19" s="118"/>
      <c r="DV19" s="118"/>
      <c r="DW19" s="118"/>
      <c r="DX19" s="118"/>
      <c r="DY19" s="118"/>
      <c r="DZ19" s="118"/>
      <c r="EA19" s="118"/>
      <c r="EB19" s="118"/>
      <c r="EC19" s="118"/>
      <c r="ED19" s="118"/>
      <c r="EE19" s="118"/>
      <c r="EF19" s="118"/>
      <c r="EG19" s="118"/>
      <c r="EH19" s="118"/>
      <c r="EI19" s="118"/>
      <c r="EJ19" s="118"/>
      <c r="EK19" s="118"/>
      <c r="EL19" s="118"/>
      <c r="EM19" s="118"/>
      <c r="EN19" s="118"/>
      <c r="EO19" s="118"/>
      <c r="EP19" s="118"/>
      <c r="EQ19" s="118"/>
      <c r="ER19" s="118"/>
      <c r="ES19" s="118"/>
      <c r="ET19" s="118"/>
      <c r="EU19" s="118"/>
      <c r="EV19" s="118"/>
      <c r="EW19" s="118"/>
      <c r="EX19" s="118"/>
      <c r="EY19" s="118"/>
      <c r="EZ19" s="118"/>
      <c r="FA19" s="118"/>
      <c r="FB19" s="118"/>
      <c r="FC19" s="118"/>
      <c r="FD19" s="118"/>
      <c r="FE19" s="118"/>
      <c r="FF19" s="118"/>
      <c r="FG19" s="118"/>
      <c r="FH19" s="118"/>
      <c r="FI19" s="118"/>
      <c r="FJ19" s="118"/>
      <c r="FK19" s="118"/>
      <c r="FL19" s="118"/>
      <c r="FM19" s="118"/>
      <c r="FN19" s="118"/>
      <c r="FO19" s="118"/>
      <c r="FP19" s="118"/>
      <c r="FQ19" s="118"/>
      <c r="FR19" s="118"/>
      <c r="FS19" s="118"/>
      <c r="FT19" s="118"/>
      <c r="FU19" s="118"/>
      <c r="FV19" s="118"/>
      <c r="FW19" s="118"/>
      <c r="FX19" s="118"/>
      <c r="FY19" s="118"/>
      <c r="FZ19" s="118"/>
      <c r="GA19" s="118"/>
      <c r="GB19" s="118"/>
      <c r="GC19" s="118"/>
      <c r="GD19" s="118"/>
      <c r="GE19" s="118"/>
      <c r="GF19" s="118"/>
      <c r="GG19" s="118"/>
      <c r="GH19" s="118"/>
      <c r="GI19" s="118"/>
      <c r="GJ19" s="118"/>
      <c r="GK19" s="118"/>
      <c r="GL19" s="118"/>
      <c r="GM19" s="118"/>
      <c r="GN19" s="118"/>
      <c r="GO19" s="118"/>
      <c r="GP19" s="118"/>
      <c r="GQ19" s="118"/>
      <c r="GR19" s="118"/>
      <c r="GS19" s="118"/>
      <c r="GT19" s="118"/>
      <c r="GU19" s="118"/>
      <c r="GV19" s="118"/>
      <c r="GW19" s="118"/>
      <c r="GX19" s="118"/>
      <c r="GY19" s="118"/>
      <c r="GZ19" s="118"/>
      <c r="HA19" s="118"/>
      <c r="HB19" s="118"/>
      <c r="HC19" s="118"/>
      <c r="HD19" s="118"/>
      <c r="HE19" s="118"/>
      <c r="HF19" s="118"/>
      <c r="HG19" s="118"/>
      <c r="HH19" s="118"/>
      <c r="HI19" s="118"/>
      <c r="HJ19" s="118"/>
      <c r="HK19" s="118"/>
      <c r="HL19" s="118"/>
      <c r="HM19" s="118"/>
      <c r="HN19" s="118"/>
      <c r="HO19" s="118"/>
      <c r="HP19" s="118"/>
      <c r="HQ19" s="118"/>
      <c r="HR19" s="118"/>
      <c r="HS19" s="118"/>
      <c r="HT19" s="118"/>
      <c r="HU19" s="118"/>
      <c r="HV19" s="118"/>
      <c r="HW19" s="118"/>
      <c r="HX19" s="118"/>
      <c r="HY19" s="118"/>
      <c r="HZ19" s="118"/>
      <c r="IA19" s="118"/>
      <c r="IB19" s="118"/>
      <c r="IC19" s="118"/>
      <c r="ID19" s="118"/>
      <c r="IE19" s="118"/>
      <c r="IF19" s="118"/>
      <c r="IG19" s="118"/>
      <c r="IH19" s="118"/>
      <c r="II19" s="118"/>
      <c r="IJ19" s="118"/>
      <c r="IK19" s="118"/>
      <c r="IL19" s="118"/>
      <c r="IM19" s="118"/>
      <c r="IN19" s="118"/>
      <c r="IO19" s="118"/>
      <c r="IP19" s="118"/>
      <c r="IQ19" s="118"/>
      <c r="IR19" s="118"/>
      <c r="IS19" s="118"/>
      <c r="IT19" s="118"/>
      <c r="IU19" s="118"/>
      <c r="IV19" s="118"/>
    </row>
    <row r="20" ht="36.75" customHeight="1" spans="1:256">
      <c r="A20" s="118"/>
      <c r="B20" s="137"/>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118"/>
      <c r="AU20" s="118"/>
      <c r="AV20" s="118"/>
      <c r="AW20" s="118"/>
      <c r="AX20" s="118"/>
      <c r="AY20" s="118"/>
      <c r="AZ20" s="118"/>
      <c r="BA20" s="118"/>
      <c r="BB20" s="118"/>
      <c r="BC20" s="118"/>
      <c r="BD20" s="118"/>
      <c r="BE20" s="118"/>
      <c r="BF20" s="118"/>
      <c r="BG20" s="118"/>
      <c r="BH20" s="118"/>
      <c r="BI20" s="118"/>
      <c r="BJ20" s="118"/>
      <c r="BK20" s="118"/>
      <c r="BL20" s="118"/>
      <c r="BM20" s="118"/>
      <c r="BN20" s="118"/>
      <c r="BO20" s="118"/>
      <c r="BP20" s="118"/>
      <c r="BQ20" s="118"/>
      <c r="BR20" s="118"/>
      <c r="BS20" s="118"/>
      <c r="BT20" s="118"/>
      <c r="BU20" s="118"/>
      <c r="BV20" s="118"/>
      <c r="BW20" s="118"/>
      <c r="BX20" s="118"/>
      <c r="BY20" s="118"/>
      <c r="BZ20" s="118"/>
      <c r="CA20" s="118"/>
      <c r="CB20" s="118"/>
      <c r="CC20" s="118"/>
      <c r="CD20" s="118"/>
      <c r="CE20" s="118"/>
      <c r="CF20" s="118"/>
      <c r="CG20" s="118"/>
      <c r="CH20" s="118"/>
      <c r="CI20" s="118"/>
      <c r="CJ20" s="118"/>
      <c r="CK20" s="118"/>
      <c r="CL20" s="118"/>
      <c r="CM20" s="118"/>
      <c r="CN20" s="118"/>
      <c r="CO20" s="118"/>
      <c r="CP20" s="118"/>
      <c r="CQ20" s="118"/>
      <c r="CR20" s="118"/>
      <c r="CS20" s="118"/>
      <c r="CT20" s="118"/>
      <c r="CU20" s="118"/>
      <c r="CV20" s="118"/>
      <c r="CW20" s="118"/>
      <c r="CX20" s="118"/>
      <c r="CY20" s="118"/>
      <c r="CZ20" s="118"/>
      <c r="DA20" s="118"/>
      <c r="DB20" s="118"/>
      <c r="DC20" s="118"/>
      <c r="DD20" s="118"/>
      <c r="DE20" s="118"/>
      <c r="DF20" s="118"/>
      <c r="DG20" s="118"/>
      <c r="DH20" s="118"/>
      <c r="DI20" s="118"/>
      <c r="DJ20" s="118"/>
      <c r="DK20" s="118"/>
      <c r="DL20" s="118"/>
      <c r="DM20" s="118"/>
      <c r="DN20" s="118"/>
      <c r="DO20" s="118"/>
      <c r="DP20" s="118"/>
      <c r="DQ20" s="118"/>
      <c r="DR20" s="118"/>
      <c r="DS20" s="118"/>
      <c r="DT20" s="118"/>
      <c r="DU20" s="118"/>
      <c r="DV20" s="118"/>
      <c r="DW20" s="118"/>
      <c r="DX20" s="118"/>
      <c r="DY20" s="118"/>
      <c r="DZ20" s="118"/>
      <c r="EA20" s="118"/>
      <c r="EB20" s="118"/>
      <c r="EC20" s="118"/>
      <c r="ED20" s="118"/>
      <c r="EE20" s="118"/>
      <c r="EF20" s="118"/>
      <c r="EG20" s="118"/>
      <c r="EH20" s="118"/>
      <c r="EI20" s="118"/>
      <c r="EJ20" s="118"/>
      <c r="EK20" s="118"/>
      <c r="EL20" s="118"/>
      <c r="EM20" s="118"/>
      <c r="EN20" s="118"/>
      <c r="EO20" s="118"/>
      <c r="EP20" s="118"/>
      <c r="EQ20" s="118"/>
      <c r="ER20" s="118"/>
      <c r="ES20" s="118"/>
      <c r="ET20" s="118"/>
      <c r="EU20" s="118"/>
      <c r="EV20" s="118"/>
      <c r="EW20" s="118"/>
      <c r="EX20" s="118"/>
      <c r="EY20" s="118"/>
      <c r="EZ20" s="118"/>
      <c r="FA20" s="118"/>
      <c r="FB20" s="118"/>
      <c r="FC20" s="118"/>
      <c r="FD20" s="118"/>
      <c r="FE20" s="118"/>
      <c r="FF20" s="118"/>
      <c r="FG20" s="118"/>
      <c r="FH20" s="118"/>
      <c r="FI20" s="118"/>
      <c r="FJ20" s="118"/>
      <c r="FK20" s="118"/>
      <c r="FL20" s="118"/>
      <c r="FM20" s="118"/>
      <c r="FN20" s="118"/>
      <c r="FO20" s="118"/>
      <c r="FP20" s="118"/>
      <c r="FQ20" s="118"/>
      <c r="FR20" s="118"/>
      <c r="FS20" s="118"/>
      <c r="FT20" s="118"/>
      <c r="FU20" s="118"/>
      <c r="FV20" s="118"/>
      <c r="FW20" s="118"/>
      <c r="FX20" s="118"/>
      <c r="FY20" s="118"/>
      <c r="FZ20" s="118"/>
      <c r="GA20" s="118"/>
      <c r="GB20" s="118"/>
      <c r="GC20" s="118"/>
      <c r="GD20" s="118"/>
      <c r="GE20" s="118"/>
      <c r="GF20" s="118"/>
      <c r="GG20" s="118"/>
      <c r="GH20" s="118"/>
      <c r="GI20" s="118"/>
      <c r="GJ20" s="118"/>
      <c r="GK20" s="118"/>
      <c r="GL20" s="118"/>
      <c r="GM20" s="118"/>
      <c r="GN20" s="118"/>
      <c r="GO20" s="118"/>
      <c r="GP20" s="118"/>
      <c r="GQ20" s="118"/>
      <c r="GR20" s="118"/>
      <c r="GS20" s="118"/>
      <c r="GT20" s="118"/>
      <c r="GU20" s="118"/>
      <c r="GV20" s="118"/>
      <c r="GW20" s="118"/>
      <c r="GX20" s="118"/>
      <c r="GY20" s="118"/>
      <c r="GZ20" s="118"/>
      <c r="HA20" s="118"/>
      <c r="HB20" s="118"/>
      <c r="HC20" s="118"/>
      <c r="HD20" s="118"/>
      <c r="HE20" s="118"/>
      <c r="HF20" s="118"/>
      <c r="HG20" s="118"/>
      <c r="HH20" s="118"/>
      <c r="HI20" s="118"/>
      <c r="HJ20" s="118"/>
      <c r="HK20" s="118"/>
      <c r="HL20" s="118"/>
      <c r="HM20" s="118"/>
      <c r="HN20" s="118"/>
      <c r="HO20" s="118"/>
      <c r="HP20" s="118"/>
      <c r="HQ20" s="118"/>
      <c r="HR20" s="118"/>
      <c r="HS20" s="118"/>
      <c r="HT20" s="118"/>
      <c r="HU20" s="118"/>
      <c r="HV20" s="118"/>
      <c r="HW20" s="118"/>
      <c r="HX20" s="118"/>
      <c r="HY20" s="118"/>
      <c r="HZ20" s="118"/>
      <c r="IA20" s="118"/>
      <c r="IB20" s="118"/>
      <c r="IC20" s="118"/>
      <c r="ID20" s="118"/>
      <c r="IE20" s="118"/>
      <c r="IF20" s="118"/>
      <c r="IG20" s="118"/>
      <c r="IH20" s="118"/>
      <c r="II20" s="118"/>
      <c r="IJ20" s="118"/>
      <c r="IK20" s="118"/>
      <c r="IL20" s="118"/>
      <c r="IM20" s="118"/>
      <c r="IN20" s="118"/>
      <c r="IO20" s="118"/>
      <c r="IP20" s="118"/>
      <c r="IQ20" s="118"/>
      <c r="IR20" s="118"/>
      <c r="IS20" s="118"/>
      <c r="IT20" s="118"/>
      <c r="IU20" s="118"/>
      <c r="IV20" s="118"/>
    </row>
    <row r="21" ht="36.75" customHeight="1"/>
    <row r="22" ht="36.75" customHeight="1"/>
    <row r="23" ht="36.75" customHeight="1"/>
    <row r="24" ht="36.75" customHeight="1"/>
    <row r="25" ht="36.75" customHeight="1"/>
    <row r="26" ht="36.75" customHeight="1"/>
    <row r="27" ht="36.75" customHeight="1"/>
    <row r="28" ht="36.75" customHeight="1"/>
    <row r="29" ht="36.75" customHeight="1"/>
    <row r="30" ht="36.75" customHeight="1"/>
  </sheetData>
  <mergeCells count="2">
    <mergeCell ref="A1:D1"/>
    <mergeCell ref="A2:D2"/>
  </mergeCells>
  <printOptions horizontalCentered="1"/>
  <pageMargins left="0.590277777777778" right="0.590277777777778" top="0.393055555555556" bottom="0.393055555555556"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outlinePr summaryBelow="0" summaryRight="0"/>
  </sheetPr>
  <dimension ref="A1:J24"/>
  <sheetViews>
    <sheetView view="pageBreakPreview" zoomScaleNormal="100" topLeftCell="A18" workbookViewId="0">
      <selection activeCell="G22" sqref="G22"/>
    </sheetView>
  </sheetViews>
  <sheetFormatPr defaultColWidth="9" defaultRowHeight="14.4"/>
  <cols>
    <col min="1" max="1" width="5.27777777777778" style="91" customWidth="1"/>
    <col min="2" max="2" width="9.77777777777778" style="92" customWidth="1"/>
    <col min="3" max="3" width="35.4444444444444" style="92" customWidth="1"/>
    <col min="4" max="4" width="5.27777777777778" style="91" customWidth="1"/>
    <col min="5" max="5" width="5.27777777777778" style="93" customWidth="1"/>
    <col min="6" max="6" width="13.7777777777778" style="94" customWidth="1"/>
    <col min="7" max="7" width="15.7777777777778" style="94" customWidth="1"/>
    <col min="8" max="8" width="8" style="92" customWidth="1"/>
    <col min="9" max="9" width="9" style="92"/>
    <col min="10" max="10" width="36.8796296296296" style="92" customWidth="1"/>
    <col min="11" max="16384" width="9" style="92"/>
  </cols>
  <sheetData>
    <row r="1" ht="35" customHeight="1" spans="1:8">
      <c r="A1" s="55" t="s">
        <v>19</v>
      </c>
      <c r="B1" s="55"/>
      <c r="C1" s="55"/>
      <c r="D1" s="55"/>
      <c r="E1" s="55"/>
      <c r="F1" s="55"/>
      <c r="G1" s="55"/>
      <c r="H1" s="55"/>
    </row>
    <row r="2" s="90" customFormat="1" ht="10" customHeight="1" spans="1:8">
      <c r="A2" s="95"/>
      <c r="B2" s="95"/>
      <c r="C2" s="95"/>
      <c r="D2" s="95"/>
      <c r="E2" s="95"/>
      <c r="F2" s="95"/>
      <c r="G2" s="95"/>
      <c r="H2" s="95"/>
    </row>
    <row r="3" s="50" customFormat="1" ht="25" customHeight="1" spans="1:8">
      <c r="A3" s="57" t="s">
        <v>1</v>
      </c>
      <c r="B3" s="57" t="s">
        <v>2</v>
      </c>
      <c r="C3" s="57" t="s">
        <v>20</v>
      </c>
      <c r="D3" s="57" t="s">
        <v>21</v>
      </c>
      <c r="E3" s="96" t="s">
        <v>22</v>
      </c>
      <c r="F3" s="59" t="s">
        <v>23</v>
      </c>
      <c r="G3" s="97"/>
      <c r="H3" s="98" t="s">
        <v>4</v>
      </c>
    </row>
    <row r="4" s="50" customFormat="1" ht="25" customHeight="1" spans="1:8">
      <c r="A4" s="57"/>
      <c r="B4" s="57"/>
      <c r="C4" s="57"/>
      <c r="D4" s="57"/>
      <c r="E4" s="96"/>
      <c r="F4" s="61" t="s">
        <v>24</v>
      </c>
      <c r="G4" s="99" t="s">
        <v>25</v>
      </c>
      <c r="H4" s="98"/>
    </row>
    <row r="5" s="52" customFormat="1" ht="25" customHeight="1" spans="1:8">
      <c r="A5" s="63" t="s">
        <v>5</v>
      </c>
      <c r="B5" s="64" t="s">
        <v>7</v>
      </c>
      <c r="C5" s="64"/>
      <c r="D5" s="65"/>
      <c r="E5" s="100"/>
      <c r="F5" s="67"/>
      <c r="G5" s="101">
        <f>SUM(G6:G19)</f>
        <v>0</v>
      </c>
      <c r="H5" s="76"/>
    </row>
    <row r="6" s="52" customFormat="1" ht="195" customHeight="1" outlineLevel="1" spans="1:8">
      <c r="A6" s="65">
        <v>1</v>
      </c>
      <c r="B6" s="70" t="s">
        <v>26</v>
      </c>
      <c r="C6" s="102" t="s">
        <v>27</v>
      </c>
      <c r="D6" s="103" t="s">
        <v>28</v>
      </c>
      <c r="E6" s="104">
        <v>6</v>
      </c>
      <c r="F6" s="74"/>
      <c r="G6" s="105"/>
      <c r="H6" s="76"/>
    </row>
    <row r="7" s="52" customFormat="1" ht="195" customHeight="1" outlineLevel="1" spans="1:8">
      <c r="A7" s="65">
        <v>2</v>
      </c>
      <c r="B7" s="70" t="s">
        <v>29</v>
      </c>
      <c r="C7" s="102" t="s">
        <v>30</v>
      </c>
      <c r="D7" s="103" t="s">
        <v>28</v>
      </c>
      <c r="E7" s="104">
        <v>4</v>
      </c>
      <c r="F7" s="74"/>
      <c r="G7" s="105"/>
      <c r="H7" s="76"/>
    </row>
    <row r="8" s="52" customFormat="1" ht="195" customHeight="1" outlineLevel="1" spans="1:8">
      <c r="A8" s="65">
        <v>3</v>
      </c>
      <c r="B8" s="70" t="s">
        <v>31</v>
      </c>
      <c r="C8" s="102" t="s">
        <v>32</v>
      </c>
      <c r="D8" s="103" t="s">
        <v>28</v>
      </c>
      <c r="E8" s="104">
        <v>4</v>
      </c>
      <c r="F8" s="74"/>
      <c r="G8" s="105"/>
      <c r="H8" s="76"/>
    </row>
    <row r="9" s="52" customFormat="1" ht="195" customHeight="1" outlineLevel="1" spans="1:8">
      <c r="A9" s="65">
        <v>4</v>
      </c>
      <c r="B9" s="70" t="s">
        <v>33</v>
      </c>
      <c r="C9" s="102" t="s">
        <v>34</v>
      </c>
      <c r="D9" s="103" t="s">
        <v>28</v>
      </c>
      <c r="E9" s="104">
        <v>3</v>
      </c>
      <c r="F9" s="74"/>
      <c r="G9" s="105"/>
      <c r="H9" s="76"/>
    </row>
    <row r="10" s="52" customFormat="1" ht="195" customHeight="1" outlineLevel="1" spans="1:8">
      <c r="A10" s="65">
        <v>5</v>
      </c>
      <c r="B10" s="70" t="s">
        <v>35</v>
      </c>
      <c r="C10" s="102" t="s">
        <v>36</v>
      </c>
      <c r="D10" s="103" t="s">
        <v>28</v>
      </c>
      <c r="E10" s="104">
        <v>2</v>
      </c>
      <c r="F10" s="74"/>
      <c r="G10" s="105"/>
      <c r="H10" s="76"/>
    </row>
    <row r="11" s="52" customFormat="1" ht="181" customHeight="1" outlineLevel="1" spans="1:8">
      <c r="A11" s="65">
        <v>6</v>
      </c>
      <c r="B11" s="70" t="s">
        <v>37</v>
      </c>
      <c r="C11" s="102" t="s">
        <v>38</v>
      </c>
      <c r="D11" s="103" t="s">
        <v>28</v>
      </c>
      <c r="E11" s="104">
        <v>2</v>
      </c>
      <c r="F11" s="74"/>
      <c r="G11" s="105"/>
      <c r="H11" s="76"/>
    </row>
    <row r="12" s="52" customFormat="1" ht="184" customHeight="1" outlineLevel="1" spans="1:8">
      <c r="A12" s="65">
        <v>7</v>
      </c>
      <c r="B12" s="70" t="s">
        <v>39</v>
      </c>
      <c r="C12" s="102" t="s">
        <v>40</v>
      </c>
      <c r="D12" s="103" t="s">
        <v>28</v>
      </c>
      <c r="E12" s="104">
        <v>4</v>
      </c>
      <c r="F12" s="74"/>
      <c r="G12" s="105"/>
      <c r="H12" s="76"/>
    </row>
    <row r="13" s="52" customFormat="1" ht="181" customHeight="1" outlineLevel="1" spans="1:8">
      <c r="A13" s="65">
        <v>8</v>
      </c>
      <c r="B13" s="70" t="s">
        <v>41</v>
      </c>
      <c r="C13" s="102" t="s">
        <v>42</v>
      </c>
      <c r="D13" s="103" t="s">
        <v>28</v>
      </c>
      <c r="E13" s="104">
        <v>2</v>
      </c>
      <c r="F13" s="74"/>
      <c r="G13" s="105"/>
      <c r="H13" s="76"/>
    </row>
    <row r="14" s="52" customFormat="1" ht="183" customHeight="1" outlineLevel="1" spans="1:8">
      <c r="A14" s="65">
        <v>9</v>
      </c>
      <c r="B14" s="70" t="s">
        <v>43</v>
      </c>
      <c r="C14" s="102" t="s">
        <v>44</v>
      </c>
      <c r="D14" s="103" t="s">
        <v>28</v>
      </c>
      <c r="E14" s="104">
        <v>1</v>
      </c>
      <c r="F14" s="74"/>
      <c r="G14" s="105"/>
      <c r="H14" s="76"/>
    </row>
    <row r="15" s="52" customFormat="1" ht="182" customHeight="1" outlineLevel="1" spans="1:8">
      <c r="A15" s="65">
        <v>10</v>
      </c>
      <c r="B15" s="70" t="s">
        <v>45</v>
      </c>
      <c r="C15" s="102" t="s">
        <v>46</v>
      </c>
      <c r="D15" s="103" t="s">
        <v>28</v>
      </c>
      <c r="E15" s="104">
        <v>1</v>
      </c>
      <c r="F15" s="74"/>
      <c r="G15" s="105"/>
      <c r="H15" s="76"/>
    </row>
    <row r="16" s="52" customFormat="1" ht="168" customHeight="1" outlineLevel="1" spans="1:8">
      <c r="A16" s="65">
        <v>11</v>
      </c>
      <c r="B16" s="70" t="s">
        <v>47</v>
      </c>
      <c r="C16" s="102" t="s">
        <v>48</v>
      </c>
      <c r="D16" s="103" t="s">
        <v>28</v>
      </c>
      <c r="E16" s="104">
        <v>2</v>
      </c>
      <c r="F16" s="74"/>
      <c r="G16" s="105"/>
      <c r="H16" s="76"/>
    </row>
    <row r="17" s="52" customFormat="1" ht="180" customHeight="1" outlineLevel="1" spans="1:8">
      <c r="A17" s="65">
        <v>12</v>
      </c>
      <c r="B17" s="70" t="s">
        <v>49</v>
      </c>
      <c r="C17" s="102" t="s">
        <v>50</v>
      </c>
      <c r="D17" s="103" t="s">
        <v>28</v>
      </c>
      <c r="E17" s="104">
        <v>2</v>
      </c>
      <c r="F17" s="74"/>
      <c r="G17" s="105"/>
      <c r="H17" s="76"/>
    </row>
    <row r="18" s="52" customFormat="1" ht="193" customHeight="1" outlineLevel="1" spans="1:8">
      <c r="A18" s="65">
        <v>13</v>
      </c>
      <c r="B18" s="70" t="s">
        <v>51</v>
      </c>
      <c r="C18" s="102" t="s">
        <v>52</v>
      </c>
      <c r="D18" s="103" t="s">
        <v>28</v>
      </c>
      <c r="E18" s="104">
        <v>1</v>
      </c>
      <c r="F18" s="74"/>
      <c r="G18" s="105"/>
      <c r="H18" s="76"/>
    </row>
    <row r="19" s="52" customFormat="1" ht="181" customHeight="1" outlineLevel="1" spans="1:8">
      <c r="A19" s="65">
        <v>14</v>
      </c>
      <c r="B19" s="70" t="s">
        <v>53</v>
      </c>
      <c r="C19" s="102" t="s">
        <v>54</v>
      </c>
      <c r="D19" s="103" t="s">
        <v>28</v>
      </c>
      <c r="E19" s="104">
        <v>2</v>
      </c>
      <c r="F19" s="74"/>
      <c r="G19" s="105"/>
      <c r="H19" s="76"/>
    </row>
    <row r="20" s="52" customFormat="1" ht="25" customHeight="1" spans="1:8">
      <c r="A20" s="63" t="s">
        <v>12</v>
      </c>
      <c r="B20" s="64" t="s">
        <v>8</v>
      </c>
      <c r="C20" s="64"/>
      <c r="D20" s="65"/>
      <c r="E20" s="100"/>
      <c r="F20" s="74"/>
      <c r="G20" s="106">
        <f>SUM(G21)</f>
        <v>0</v>
      </c>
      <c r="H20" s="76"/>
    </row>
    <row r="21" s="52" customFormat="1" ht="155" customHeight="1" outlineLevel="1" spans="1:10">
      <c r="A21" s="65">
        <v>1</v>
      </c>
      <c r="B21" s="71" t="s">
        <v>8</v>
      </c>
      <c r="C21" s="107" t="s">
        <v>55</v>
      </c>
      <c r="D21" s="72" t="s">
        <v>28</v>
      </c>
      <c r="E21" s="108">
        <v>10</v>
      </c>
      <c r="F21" s="74"/>
      <c r="G21" s="105"/>
      <c r="H21" s="76"/>
      <c r="J21" s="110"/>
    </row>
    <row r="22" s="50" customFormat="1" ht="25" customHeight="1" spans="1:8">
      <c r="A22" s="80" t="s">
        <v>17</v>
      </c>
      <c r="B22" s="80" t="s">
        <v>9</v>
      </c>
      <c r="C22" s="80"/>
      <c r="D22" s="81"/>
      <c r="E22" s="109"/>
      <c r="F22" s="83"/>
      <c r="G22" s="84">
        <v>3323802.43</v>
      </c>
      <c r="H22" s="85"/>
    </row>
    <row r="23" s="50" customFormat="1" ht="25" customHeight="1" spans="1:8">
      <c r="A23" s="80" t="s">
        <v>56</v>
      </c>
      <c r="B23" s="80" t="s">
        <v>57</v>
      </c>
      <c r="C23" s="80" t="s">
        <v>58</v>
      </c>
      <c r="D23" s="81"/>
      <c r="E23" s="109"/>
      <c r="F23" s="83">
        <v>0.13</v>
      </c>
      <c r="G23" s="101"/>
      <c r="H23" s="85"/>
    </row>
    <row r="24" s="50" customFormat="1" ht="25" customHeight="1" spans="1:8">
      <c r="A24" s="80" t="s">
        <v>59</v>
      </c>
      <c r="B24" s="80" t="s">
        <v>60</v>
      </c>
      <c r="C24" s="80" t="s">
        <v>61</v>
      </c>
      <c r="D24" s="81"/>
      <c r="E24" s="109"/>
      <c r="F24" s="59"/>
      <c r="G24" s="101"/>
      <c r="H24" s="85"/>
    </row>
  </sheetData>
  <autoFilter xmlns:etc="http://www.wps.cn/officeDocument/2017/etCustomData" ref="A4:G24" etc:filterBottomFollowUsedRange="0">
    <extLst/>
  </autoFilter>
  <mergeCells count="9">
    <mergeCell ref="A1:H1"/>
    <mergeCell ref="A2:H2"/>
    <mergeCell ref="F3:G3"/>
    <mergeCell ref="A3:A4"/>
    <mergeCell ref="B3:B4"/>
    <mergeCell ref="C3:C4"/>
    <mergeCell ref="D3:D4"/>
    <mergeCell ref="E3:E4"/>
    <mergeCell ref="H3:H4"/>
  </mergeCells>
  <conditionalFormatting sqref="B6">
    <cfRule type="duplicateValues" dxfId="0" priority="2"/>
    <cfRule type="duplicateValues" dxfId="1" priority="1"/>
  </conditionalFormatting>
  <conditionalFormatting sqref="C20">
    <cfRule type="duplicateValues" dxfId="1" priority="27"/>
    <cfRule type="duplicateValues" dxfId="0" priority="28"/>
  </conditionalFormatting>
  <conditionalFormatting sqref="B21">
    <cfRule type="duplicateValues" dxfId="1" priority="5"/>
    <cfRule type="duplicateValues" dxfId="0" priority="6"/>
  </conditionalFormatting>
  <printOptions horizontalCentered="1"/>
  <pageMargins left="0.472222222222222" right="0.196527777777778" top="0.472222222222222" bottom="0.472222222222222" header="0.314583333333333" footer="0.314583333333333"/>
  <pageSetup paperSize="9" orientation="portrait"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outlinePr summaryBelow="0" summaryRight="0"/>
  </sheetPr>
  <dimension ref="A1:H25"/>
  <sheetViews>
    <sheetView view="pageBreakPreview" zoomScaleNormal="100" topLeftCell="A12" workbookViewId="0">
      <selection activeCell="C22" sqref="C22"/>
    </sheetView>
  </sheetViews>
  <sheetFormatPr defaultColWidth="9" defaultRowHeight="13.8" outlineLevelCol="7"/>
  <cols>
    <col min="1" max="1" width="5.27777777777778" style="51" customWidth="1"/>
    <col min="2" max="2" width="11.2222222222222" style="52" customWidth="1"/>
    <col min="3" max="3" width="37.5555555555556" style="52" customWidth="1"/>
    <col min="4" max="4" width="5.27777777777778" style="51" customWidth="1"/>
    <col min="5" max="5" width="5.27777777777778" style="53" customWidth="1"/>
    <col min="6" max="6" width="10" style="54" customWidth="1"/>
    <col min="7" max="7" width="14" style="54" customWidth="1"/>
    <col min="8" max="8" width="8.66666666666667" style="52" customWidth="1"/>
    <col min="9" max="9" width="9" style="52"/>
    <col min="10" max="10" width="11.5" style="52"/>
    <col min="11" max="16384" width="9" style="52"/>
  </cols>
  <sheetData>
    <row r="1" ht="35" customHeight="1" spans="1:8">
      <c r="A1" s="55" t="s">
        <v>62</v>
      </c>
      <c r="B1" s="55"/>
      <c r="C1" s="55"/>
      <c r="D1" s="55"/>
      <c r="E1" s="55"/>
      <c r="F1" s="55"/>
      <c r="G1" s="55"/>
      <c r="H1" s="55"/>
    </row>
    <row r="2" s="49" customFormat="1" ht="10" customHeight="1" spans="1:8">
      <c r="A2" s="56"/>
      <c r="B2" s="56"/>
      <c r="C2" s="56"/>
      <c r="D2" s="56"/>
      <c r="E2" s="56"/>
      <c r="F2" s="56"/>
      <c r="G2" s="56"/>
      <c r="H2" s="56"/>
    </row>
    <row r="3" s="50" customFormat="1" ht="25" customHeight="1" spans="1:8">
      <c r="A3" s="57" t="s">
        <v>1</v>
      </c>
      <c r="B3" s="57" t="s">
        <v>2</v>
      </c>
      <c r="C3" s="57" t="s">
        <v>20</v>
      </c>
      <c r="D3" s="57" t="s">
        <v>21</v>
      </c>
      <c r="E3" s="58" t="s">
        <v>22</v>
      </c>
      <c r="F3" s="59" t="s">
        <v>23</v>
      </c>
      <c r="G3" s="59"/>
      <c r="H3" s="60" t="s">
        <v>4</v>
      </c>
    </row>
    <row r="4" s="50" customFormat="1" ht="33" customHeight="1" spans="1:8">
      <c r="A4" s="57"/>
      <c r="B4" s="57"/>
      <c r="C4" s="57"/>
      <c r="D4" s="57"/>
      <c r="E4" s="58"/>
      <c r="F4" s="61" t="s">
        <v>63</v>
      </c>
      <c r="G4" s="61" t="s">
        <v>25</v>
      </c>
      <c r="H4" s="62"/>
    </row>
    <row r="5" ht="25" customHeight="1" spans="1:8">
      <c r="A5" s="63" t="s">
        <v>5</v>
      </c>
      <c r="B5" s="64" t="s">
        <v>7</v>
      </c>
      <c r="C5" s="64"/>
      <c r="D5" s="65"/>
      <c r="E5" s="66"/>
      <c r="F5" s="67"/>
      <c r="G5" s="68">
        <f>SUM(G6:G19)</f>
        <v>0</v>
      </c>
      <c r="H5" s="69"/>
    </row>
    <row r="6" ht="50" customHeight="1" outlineLevel="1" spans="1:8">
      <c r="A6" s="65">
        <v>1</v>
      </c>
      <c r="B6" s="70" t="s">
        <v>26</v>
      </c>
      <c r="C6" s="71" t="s">
        <v>64</v>
      </c>
      <c r="D6" s="72" t="s">
        <v>28</v>
      </c>
      <c r="E6" s="73">
        <v>6</v>
      </c>
      <c r="F6" s="74"/>
      <c r="G6" s="75"/>
      <c r="H6" s="76"/>
    </row>
    <row r="7" ht="50" customHeight="1" outlineLevel="1" spans="1:8">
      <c r="A7" s="65">
        <v>2</v>
      </c>
      <c r="B7" s="70" t="s">
        <v>29</v>
      </c>
      <c r="C7" s="71" t="s">
        <v>64</v>
      </c>
      <c r="D7" s="72" t="s">
        <v>28</v>
      </c>
      <c r="E7" s="73">
        <v>4</v>
      </c>
      <c r="F7" s="74"/>
      <c r="G7" s="75"/>
      <c r="H7" s="76"/>
    </row>
    <row r="8" ht="50" customHeight="1" outlineLevel="1" spans="1:8">
      <c r="A8" s="65">
        <v>3</v>
      </c>
      <c r="B8" s="70" t="s">
        <v>31</v>
      </c>
      <c r="C8" s="71" t="s">
        <v>64</v>
      </c>
      <c r="D8" s="72" t="s">
        <v>28</v>
      </c>
      <c r="E8" s="73">
        <v>4</v>
      </c>
      <c r="F8" s="74"/>
      <c r="G8" s="75"/>
      <c r="H8" s="76"/>
    </row>
    <row r="9" ht="50" customHeight="1" outlineLevel="1" spans="1:8">
      <c r="A9" s="65">
        <v>4</v>
      </c>
      <c r="B9" s="70" t="s">
        <v>33</v>
      </c>
      <c r="C9" s="71" t="s">
        <v>64</v>
      </c>
      <c r="D9" s="72" t="s">
        <v>28</v>
      </c>
      <c r="E9" s="73">
        <v>3</v>
      </c>
      <c r="F9" s="74"/>
      <c r="G9" s="75"/>
      <c r="H9" s="76"/>
    </row>
    <row r="10" ht="60" customHeight="1" outlineLevel="1" spans="1:8">
      <c r="A10" s="65">
        <v>5</v>
      </c>
      <c r="B10" s="70" t="s">
        <v>35</v>
      </c>
      <c r="C10" s="71" t="s">
        <v>64</v>
      </c>
      <c r="D10" s="72" t="s">
        <v>28</v>
      </c>
      <c r="E10" s="73">
        <v>2</v>
      </c>
      <c r="F10" s="74"/>
      <c r="G10" s="75"/>
      <c r="H10" s="76"/>
    </row>
    <row r="11" ht="60" customHeight="1" outlineLevel="1" spans="1:8">
      <c r="A11" s="65">
        <v>6</v>
      </c>
      <c r="B11" s="70" t="s">
        <v>65</v>
      </c>
      <c r="C11" s="71" t="s">
        <v>64</v>
      </c>
      <c r="D11" s="72" t="s">
        <v>28</v>
      </c>
      <c r="E11" s="73">
        <v>2</v>
      </c>
      <c r="F11" s="74"/>
      <c r="G11" s="75"/>
      <c r="H11" s="76"/>
    </row>
    <row r="12" ht="60" customHeight="1" outlineLevel="1" spans="1:8">
      <c r="A12" s="65">
        <v>7</v>
      </c>
      <c r="B12" s="70" t="s">
        <v>66</v>
      </c>
      <c r="C12" s="71" t="s">
        <v>64</v>
      </c>
      <c r="D12" s="72" t="s">
        <v>28</v>
      </c>
      <c r="E12" s="73">
        <v>4</v>
      </c>
      <c r="F12" s="74"/>
      <c r="G12" s="75"/>
      <c r="H12" s="76"/>
    </row>
    <row r="13" ht="60" customHeight="1" outlineLevel="1" spans="1:8">
      <c r="A13" s="65">
        <v>8</v>
      </c>
      <c r="B13" s="70" t="s">
        <v>67</v>
      </c>
      <c r="C13" s="71" t="s">
        <v>64</v>
      </c>
      <c r="D13" s="72" t="s">
        <v>28</v>
      </c>
      <c r="E13" s="73">
        <v>2</v>
      </c>
      <c r="F13" s="74"/>
      <c r="G13" s="75"/>
      <c r="H13" s="76"/>
    </row>
    <row r="14" ht="50" customHeight="1" outlineLevel="1" spans="1:8">
      <c r="A14" s="65">
        <v>9</v>
      </c>
      <c r="B14" s="70" t="s">
        <v>43</v>
      </c>
      <c r="C14" s="71" t="s">
        <v>64</v>
      </c>
      <c r="D14" s="72" t="s">
        <v>28</v>
      </c>
      <c r="E14" s="73">
        <v>1</v>
      </c>
      <c r="F14" s="74"/>
      <c r="G14" s="75"/>
      <c r="H14" s="76"/>
    </row>
    <row r="15" ht="50" customHeight="1" outlineLevel="1" spans="1:8">
      <c r="A15" s="65">
        <v>10</v>
      </c>
      <c r="B15" s="70" t="s">
        <v>45</v>
      </c>
      <c r="C15" s="71" t="s">
        <v>64</v>
      </c>
      <c r="D15" s="72" t="s">
        <v>28</v>
      </c>
      <c r="E15" s="73">
        <v>1</v>
      </c>
      <c r="F15" s="74"/>
      <c r="G15" s="75"/>
      <c r="H15" s="76"/>
    </row>
    <row r="16" ht="50" customHeight="1" outlineLevel="1" spans="1:8">
      <c r="A16" s="65">
        <v>11</v>
      </c>
      <c r="B16" s="70" t="s">
        <v>68</v>
      </c>
      <c r="C16" s="71" t="s">
        <v>64</v>
      </c>
      <c r="D16" s="72" t="s">
        <v>28</v>
      </c>
      <c r="E16" s="73">
        <v>2</v>
      </c>
      <c r="F16" s="74"/>
      <c r="G16" s="75"/>
      <c r="H16" s="76"/>
    </row>
    <row r="17" ht="50" customHeight="1" outlineLevel="1" spans="1:8">
      <c r="A17" s="65">
        <v>12</v>
      </c>
      <c r="B17" s="70" t="s">
        <v>49</v>
      </c>
      <c r="C17" s="71" t="s">
        <v>64</v>
      </c>
      <c r="D17" s="72" t="s">
        <v>28</v>
      </c>
      <c r="E17" s="73">
        <v>2</v>
      </c>
      <c r="F17" s="74"/>
      <c r="G17" s="75"/>
      <c r="H17" s="76"/>
    </row>
    <row r="18" ht="50" customHeight="1" outlineLevel="1" spans="1:8">
      <c r="A18" s="65">
        <v>13</v>
      </c>
      <c r="B18" s="70" t="s">
        <v>51</v>
      </c>
      <c r="C18" s="71" t="s">
        <v>64</v>
      </c>
      <c r="D18" s="72" t="s">
        <v>28</v>
      </c>
      <c r="E18" s="73">
        <v>1</v>
      </c>
      <c r="F18" s="74"/>
      <c r="G18" s="75"/>
      <c r="H18" s="76"/>
    </row>
    <row r="19" ht="50" customHeight="1" outlineLevel="1" spans="1:8">
      <c r="A19" s="65">
        <v>14</v>
      </c>
      <c r="B19" s="70" t="s">
        <v>53</v>
      </c>
      <c r="C19" s="71" t="s">
        <v>64</v>
      </c>
      <c r="D19" s="72" t="s">
        <v>28</v>
      </c>
      <c r="E19" s="73">
        <v>2</v>
      </c>
      <c r="F19" s="74"/>
      <c r="G19" s="75"/>
      <c r="H19" s="76"/>
    </row>
    <row r="20" ht="25" customHeight="1" spans="1:8">
      <c r="A20" s="63" t="s">
        <v>12</v>
      </c>
      <c r="B20" s="77" t="s">
        <v>8</v>
      </c>
      <c r="C20" s="64"/>
      <c r="D20" s="65"/>
      <c r="E20" s="66"/>
      <c r="F20" s="74"/>
      <c r="G20" s="59">
        <f>+G21</f>
        <v>0</v>
      </c>
      <c r="H20" s="76"/>
    </row>
    <row r="21" ht="50" customHeight="1" outlineLevel="1" spans="1:8">
      <c r="A21" s="65">
        <v>1</v>
      </c>
      <c r="B21" s="70" t="s">
        <v>8</v>
      </c>
      <c r="C21" s="71" t="s">
        <v>64</v>
      </c>
      <c r="D21" s="78" t="s">
        <v>28</v>
      </c>
      <c r="E21" s="79">
        <v>10</v>
      </c>
      <c r="F21" s="74"/>
      <c r="G21" s="75"/>
      <c r="H21" s="76"/>
    </row>
    <row r="22" s="50" customFormat="1" ht="28" customHeight="1" spans="1:8">
      <c r="A22" s="80" t="s">
        <v>17</v>
      </c>
      <c r="B22" s="77" t="s">
        <v>9</v>
      </c>
      <c r="C22" s="80"/>
      <c r="D22" s="81"/>
      <c r="E22" s="82"/>
      <c r="F22" s="83"/>
      <c r="G22" s="84">
        <v>674295.9</v>
      </c>
      <c r="H22" s="64"/>
    </row>
    <row r="23" s="50" customFormat="1" ht="28" customHeight="1" spans="1:8">
      <c r="A23" s="80" t="s">
        <v>56</v>
      </c>
      <c r="B23" s="80" t="s">
        <v>57</v>
      </c>
      <c r="C23" s="80" t="s">
        <v>69</v>
      </c>
      <c r="D23" s="81"/>
      <c r="E23" s="82"/>
      <c r="F23" s="83">
        <v>0.09</v>
      </c>
      <c r="G23" s="68"/>
      <c r="H23" s="64"/>
    </row>
    <row r="24" s="50" customFormat="1" ht="25" customHeight="1" spans="1:8">
      <c r="A24" s="80" t="s">
        <v>59</v>
      </c>
      <c r="B24" s="80" t="s">
        <v>60</v>
      </c>
      <c r="C24" s="80" t="s">
        <v>70</v>
      </c>
      <c r="D24" s="81"/>
      <c r="E24" s="82"/>
      <c r="F24" s="59"/>
      <c r="G24" s="68"/>
      <c r="H24" s="85"/>
    </row>
    <row r="25" s="50" customFormat="1" ht="23.1" customHeight="1" spans="1:7">
      <c r="A25" s="86"/>
      <c r="B25" s="86"/>
      <c r="C25" s="86"/>
      <c r="D25" s="86"/>
      <c r="E25" s="87"/>
      <c r="F25" s="88"/>
      <c r="G25" s="89"/>
    </row>
  </sheetData>
  <autoFilter xmlns:etc="http://www.wps.cn/officeDocument/2017/etCustomData" ref="A4:G24" etc:filterBottomFollowUsedRange="0">
    <extLst/>
  </autoFilter>
  <mergeCells count="9">
    <mergeCell ref="A1:H1"/>
    <mergeCell ref="A2:H2"/>
    <mergeCell ref="F3:G3"/>
    <mergeCell ref="A3:A4"/>
    <mergeCell ref="B3:B4"/>
    <mergeCell ref="C3:C4"/>
    <mergeCell ref="D3:D4"/>
    <mergeCell ref="E3:E4"/>
    <mergeCell ref="H3:H4"/>
  </mergeCells>
  <conditionalFormatting sqref="B6">
    <cfRule type="duplicateValues" dxfId="0" priority="4"/>
    <cfRule type="duplicateValues" dxfId="1" priority="3"/>
  </conditionalFormatting>
  <conditionalFormatting sqref="C20">
    <cfRule type="duplicateValues" dxfId="1" priority="19"/>
    <cfRule type="duplicateValues" dxfId="0" priority="20"/>
  </conditionalFormatting>
  <conditionalFormatting sqref="B24:C24">
    <cfRule type="duplicateValues" dxfId="1" priority="15"/>
    <cfRule type="duplicateValues" dxfId="0" priority="16"/>
  </conditionalFormatting>
  <conditionalFormatting sqref="C22:C23">
    <cfRule type="duplicateValues" dxfId="1" priority="1"/>
    <cfRule type="duplicateValues" dxfId="0" priority="2"/>
  </conditionalFormatting>
  <conditionalFormatting sqref="B3:B4 B5:C5 B25:C1048576">
    <cfRule type="duplicateValues" dxfId="1" priority="29"/>
  </conditionalFormatting>
  <conditionalFormatting sqref="B5:C5 B3:B4 B25:C1048576">
    <cfRule type="duplicateValues" dxfId="0" priority="30"/>
  </conditionalFormatting>
  <printOptions horizontalCentered="1"/>
  <pageMargins left="0.472222222222222" right="0.196527777777778" top="0.472222222222222" bottom="0.472222222222222" header="0.314583333333333" footer="0.314583333333333"/>
  <pageSetup paperSize="9" orientation="portrait"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outlinePr summaryBelow="0" summaryRight="0"/>
  </sheetPr>
  <dimension ref="A1:J89"/>
  <sheetViews>
    <sheetView view="pageBreakPreview" zoomScaleNormal="100" workbookViewId="0">
      <pane ySplit="5" topLeftCell="A6" activePane="bottomLeft" state="frozen"/>
      <selection/>
      <selection pane="bottomLeft" activeCell="C14" sqref="C14"/>
    </sheetView>
  </sheetViews>
  <sheetFormatPr defaultColWidth="9" defaultRowHeight="14.4"/>
  <cols>
    <col min="1" max="1" width="4.75" style="6" customWidth="1"/>
    <col min="2" max="2" width="15.1296296296296" style="7" customWidth="1"/>
    <col min="3" max="3" width="32.8796296296296" style="7" customWidth="1"/>
    <col min="4" max="4" width="4.87962962962963" style="6" customWidth="1"/>
    <col min="5" max="5" width="7.25" style="6" customWidth="1"/>
    <col min="6" max="6" width="11.5" style="6" customWidth="1"/>
    <col min="7" max="9" width="11.6296296296296" style="6" customWidth="1"/>
    <col min="10" max="10" width="17.75" style="7" customWidth="1"/>
    <col min="11" max="16384" width="9" style="7"/>
  </cols>
  <sheetData>
    <row r="1" ht="25.5" customHeight="1" spans="1:10">
      <c r="A1" s="8" t="s">
        <v>71</v>
      </c>
      <c r="B1" s="8"/>
      <c r="C1" s="8"/>
      <c r="D1" s="8"/>
      <c r="E1" s="8"/>
      <c r="F1" s="8"/>
      <c r="G1" s="8"/>
      <c r="H1" s="8"/>
      <c r="I1" s="8"/>
      <c r="J1" s="8"/>
    </row>
    <row r="2" s="1" customFormat="1" ht="22.5" customHeight="1" spans="1:9">
      <c r="A2" s="9" t="s">
        <v>72</v>
      </c>
      <c r="B2" s="9"/>
      <c r="C2" s="9"/>
      <c r="D2" s="9"/>
      <c r="E2" s="10"/>
      <c r="F2" s="11"/>
      <c r="G2" s="11"/>
      <c r="H2" s="11"/>
      <c r="I2" s="11"/>
    </row>
    <row r="3" s="2" customFormat="1" ht="31.5" customHeight="1" spans="1:10">
      <c r="A3" s="12" t="s">
        <v>1</v>
      </c>
      <c r="B3" s="12" t="s">
        <v>2</v>
      </c>
      <c r="C3" s="12" t="s">
        <v>73</v>
      </c>
      <c r="D3" s="12" t="s">
        <v>21</v>
      </c>
      <c r="E3" s="12" t="s">
        <v>22</v>
      </c>
      <c r="F3" s="13" t="s">
        <v>74</v>
      </c>
      <c r="G3" s="14"/>
      <c r="H3" s="13" t="s">
        <v>75</v>
      </c>
      <c r="I3" s="14"/>
      <c r="J3" s="12" t="s">
        <v>4</v>
      </c>
    </row>
    <row r="4" s="2" customFormat="1" ht="31.5" customHeight="1" spans="1:10">
      <c r="A4" s="12"/>
      <c r="B4" s="12"/>
      <c r="C4" s="12"/>
      <c r="D4" s="12"/>
      <c r="E4" s="12"/>
      <c r="F4" s="15" t="s">
        <v>76</v>
      </c>
      <c r="G4" s="15" t="s">
        <v>77</v>
      </c>
      <c r="H4" s="15" t="s">
        <v>78</v>
      </c>
      <c r="I4" s="15" t="s">
        <v>77</v>
      </c>
      <c r="J4" s="12"/>
    </row>
    <row r="5" ht="23.25" customHeight="1" spans="1:10">
      <c r="A5" s="16" t="s">
        <v>5</v>
      </c>
      <c r="B5" s="17" t="s">
        <v>79</v>
      </c>
      <c r="C5" s="18"/>
      <c r="D5" s="19"/>
      <c r="E5" s="19"/>
      <c r="F5" s="20"/>
      <c r="G5" s="20"/>
      <c r="H5" s="20"/>
      <c r="I5" s="20"/>
      <c r="J5" s="19"/>
    </row>
    <row r="6" ht="63.75" customHeight="1" outlineLevel="1" spans="1:10">
      <c r="A6" s="21">
        <v>1</v>
      </c>
      <c r="B6" s="22" t="s">
        <v>80</v>
      </c>
      <c r="C6" s="23" t="s">
        <v>81</v>
      </c>
      <c r="D6" s="24" t="s">
        <v>28</v>
      </c>
      <c r="E6" s="21">
        <v>1</v>
      </c>
      <c r="F6" s="25"/>
      <c r="G6" s="25"/>
      <c r="H6" s="25"/>
      <c r="I6" s="25"/>
      <c r="J6" s="36"/>
    </row>
    <row r="7" ht="63.75" customHeight="1" outlineLevel="1" spans="1:10">
      <c r="A7" s="21">
        <v>2</v>
      </c>
      <c r="B7" s="22" t="s">
        <v>82</v>
      </c>
      <c r="C7" s="23" t="s">
        <v>81</v>
      </c>
      <c r="D7" s="24" t="s">
        <v>28</v>
      </c>
      <c r="E7" s="21">
        <v>1</v>
      </c>
      <c r="F7" s="25"/>
      <c r="G7" s="25"/>
      <c r="H7" s="25"/>
      <c r="I7" s="25"/>
      <c r="J7" s="36"/>
    </row>
    <row r="8" ht="63.75" customHeight="1" outlineLevel="1" spans="1:10">
      <c r="A8" s="21">
        <v>3</v>
      </c>
      <c r="B8" s="22" t="s">
        <v>83</v>
      </c>
      <c r="C8" s="23" t="s">
        <v>81</v>
      </c>
      <c r="D8" s="24" t="s">
        <v>28</v>
      </c>
      <c r="E8" s="21">
        <v>1</v>
      </c>
      <c r="F8" s="25"/>
      <c r="G8" s="25"/>
      <c r="H8" s="25"/>
      <c r="I8" s="25"/>
      <c r="J8" s="36"/>
    </row>
    <row r="9" ht="63.75" customHeight="1" outlineLevel="1" spans="1:10">
      <c r="A9" s="21">
        <v>4</v>
      </c>
      <c r="B9" s="22" t="s">
        <v>84</v>
      </c>
      <c r="C9" s="23" t="s">
        <v>81</v>
      </c>
      <c r="D9" s="24" t="s">
        <v>28</v>
      </c>
      <c r="E9" s="21">
        <v>1</v>
      </c>
      <c r="F9" s="25"/>
      <c r="G9" s="25"/>
      <c r="H9" s="25"/>
      <c r="I9" s="25"/>
      <c r="J9" s="36"/>
    </row>
    <row r="10" s="3" customFormat="1" ht="28.5" customHeight="1" outlineLevel="1" spans="1:10">
      <c r="A10" s="26">
        <v>5</v>
      </c>
      <c r="B10" s="27" t="s">
        <v>85</v>
      </c>
      <c r="C10" s="28" t="s">
        <v>86</v>
      </c>
      <c r="D10" s="29" t="s">
        <v>28</v>
      </c>
      <c r="E10" s="26">
        <v>1</v>
      </c>
      <c r="F10" s="30"/>
      <c r="G10" s="30"/>
      <c r="H10" s="31"/>
      <c r="I10" s="31"/>
      <c r="J10" s="27"/>
    </row>
    <row r="11" s="3" customFormat="1" ht="28.5" customHeight="1" outlineLevel="1" spans="1:10">
      <c r="A11" s="26">
        <v>6</v>
      </c>
      <c r="B11" s="27" t="s">
        <v>87</v>
      </c>
      <c r="C11" s="28" t="s">
        <v>86</v>
      </c>
      <c r="D11" s="29" t="s">
        <v>28</v>
      </c>
      <c r="E11" s="26">
        <v>1</v>
      </c>
      <c r="F11" s="30"/>
      <c r="G11" s="30"/>
      <c r="H11" s="31"/>
      <c r="I11" s="31"/>
      <c r="J11" s="27"/>
    </row>
    <row r="12" s="3" customFormat="1" ht="28.5" customHeight="1" outlineLevel="1" spans="1:10">
      <c r="A12" s="26">
        <v>7</v>
      </c>
      <c r="B12" s="27" t="s">
        <v>88</v>
      </c>
      <c r="C12" s="28" t="s">
        <v>86</v>
      </c>
      <c r="D12" s="29" t="s">
        <v>28</v>
      </c>
      <c r="E12" s="26">
        <v>1</v>
      </c>
      <c r="F12" s="30"/>
      <c r="G12" s="30"/>
      <c r="H12" s="31"/>
      <c r="I12" s="31"/>
      <c r="J12" s="27"/>
    </row>
    <row r="13" s="3" customFormat="1" ht="28.5" customHeight="1" outlineLevel="1" spans="1:10">
      <c r="A13" s="26">
        <v>8</v>
      </c>
      <c r="B13" s="27" t="s">
        <v>89</v>
      </c>
      <c r="C13" s="28" t="s">
        <v>86</v>
      </c>
      <c r="D13" s="29" t="s">
        <v>28</v>
      </c>
      <c r="E13" s="26">
        <v>1</v>
      </c>
      <c r="F13" s="30"/>
      <c r="G13" s="30"/>
      <c r="H13" s="31"/>
      <c r="I13" s="31"/>
      <c r="J13" s="27"/>
    </row>
    <row r="14" ht="34.5" customHeight="1" outlineLevel="1" spans="1:10">
      <c r="A14" s="21">
        <v>9</v>
      </c>
      <c r="B14" s="23" t="s">
        <v>90</v>
      </c>
      <c r="C14" s="23" t="s">
        <v>91</v>
      </c>
      <c r="D14" s="32" t="s">
        <v>92</v>
      </c>
      <c r="E14" s="33">
        <f>4*2</f>
        <v>8</v>
      </c>
      <c r="F14" s="25"/>
      <c r="G14" s="25"/>
      <c r="H14" s="34"/>
      <c r="I14" s="34"/>
      <c r="J14" s="36"/>
    </row>
    <row r="15" ht="34.5" customHeight="1" outlineLevel="1" spans="1:10">
      <c r="A15" s="21">
        <v>10</v>
      </c>
      <c r="B15" s="35" t="s">
        <v>93</v>
      </c>
      <c r="C15" s="35" t="s">
        <v>94</v>
      </c>
      <c r="D15" s="24" t="s">
        <v>95</v>
      </c>
      <c r="E15" s="24">
        <v>3</v>
      </c>
      <c r="F15" s="34"/>
      <c r="G15" s="34"/>
      <c r="H15" s="25"/>
      <c r="I15" s="25"/>
      <c r="J15" s="36" t="s">
        <v>96</v>
      </c>
    </row>
    <row r="16" ht="34.5" customHeight="1" outlineLevel="1" spans="1:10">
      <c r="A16" s="21">
        <v>11</v>
      </c>
      <c r="B16" s="35" t="s">
        <v>97</v>
      </c>
      <c r="C16" s="35" t="s">
        <v>94</v>
      </c>
      <c r="D16" s="24" t="s">
        <v>95</v>
      </c>
      <c r="E16" s="24">
        <v>1</v>
      </c>
      <c r="F16" s="34"/>
      <c r="G16" s="34"/>
      <c r="H16" s="25"/>
      <c r="I16" s="25"/>
      <c r="J16" s="36" t="s">
        <v>96</v>
      </c>
    </row>
    <row r="17" ht="23.25" customHeight="1" spans="1:10">
      <c r="A17" s="16" t="s">
        <v>12</v>
      </c>
      <c r="B17" s="17" t="s">
        <v>98</v>
      </c>
      <c r="C17" s="18"/>
      <c r="D17" s="19"/>
      <c r="E17" s="19"/>
      <c r="F17" s="20"/>
      <c r="G17" s="20"/>
      <c r="H17" s="20"/>
      <c r="I17" s="20"/>
      <c r="J17" s="19"/>
    </row>
    <row r="18" ht="66.75" customHeight="1" outlineLevel="1" spans="1:10">
      <c r="A18" s="21">
        <v>1</v>
      </c>
      <c r="B18" s="22" t="s">
        <v>99</v>
      </c>
      <c r="C18" s="23" t="s">
        <v>100</v>
      </c>
      <c r="D18" s="24" t="s">
        <v>28</v>
      </c>
      <c r="E18" s="21">
        <v>1</v>
      </c>
      <c r="F18" s="25"/>
      <c r="G18" s="25"/>
      <c r="H18" s="25"/>
      <c r="I18" s="25"/>
      <c r="J18" s="36"/>
    </row>
    <row r="19" ht="66.75" customHeight="1" outlineLevel="1" spans="1:10">
      <c r="A19" s="21">
        <v>2</v>
      </c>
      <c r="B19" s="22" t="s">
        <v>101</v>
      </c>
      <c r="C19" s="23" t="s">
        <v>100</v>
      </c>
      <c r="D19" s="24" t="s">
        <v>28</v>
      </c>
      <c r="E19" s="21">
        <v>1</v>
      </c>
      <c r="F19" s="25"/>
      <c r="G19" s="25"/>
      <c r="H19" s="25"/>
      <c r="I19" s="25"/>
      <c r="J19" s="36"/>
    </row>
    <row r="20" ht="66.75" customHeight="1" outlineLevel="1" spans="1:10">
      <c r="A20" s="21">
        <v>3</v>
      </c>
      <c r="B20" s="22" t="s">
        <v>102</v>
      </c>
      <c r="C20" s="23" t="s">
        <v>100</v>
      </c>
      <c r="D20" s="24" t="s">
        <v>28</v>
      </c>
      <c r="E20" s="21">
        <v>1</v>
      </c>
      <c r="F20" s="25"/>
      <c r="G20" s="25"/>
      <c r="H20" s="25"/>
      <c r="I20" s="25"/>
      <c r="J20" s="36"/>
    </row>
    <row r="21" ht="66.75" customHeight="1" outlineLevel="1" spans="1:10">
      <c r="A21" s="21">
        <v>4</v>
      </c>
      <c r="B21" s="22" t="s">
        <v>103</v>
      </c>
      <c r="C21" s="23" t="s">
        <v>100</v>
      </c>
      <c r="D21" s="24" t="s">
        <v>28</v>
      </c>
      <c r="E21" s="21">
        <v>1</v>
      </c>
      <c r="F21" s="25"/>
      <c r="G21" s="25"/>
      <c r="H21" s="25"/>
      <c r="I21" s="25"/>
      <c r="J21" s="36"/>
    </row>
    <row r="22" ht="66.75" customHeight="1" outlineLevel="1" spans="1:10">
      <c r="A22" s="21">
        <v>5</v>
      </c>
      <c r="B22" s="22" t="s">
        <v>104</v>
      </c>
      <c r="C22" s="23" t="s">
        <v>100</v>
      </c>
      <c r="D22" s="24" t="s">
        <v>28</v>
      </c>
      <c r="E22" s="21">
        <v>1</v>
      </c>
      <c r="F22" s="25"/>
      <c r="G22" s="25"/>
      <c r="H22" s="25"/>
      <c r="I22" s="25"/>
      <c r="J22" s="36"/>
    </row>
    <row r="23" ht="66.75" customHeight="1" outlineLevel="1" spans="1:10">
      <c r="A23" s="21">
        <v>6</v>
      </c>
      <c r="B23" s="22" t="s">
        <v>105</v>
      </c>
      <c r="C23" s="23" t="s">
        <v>100</v>
      </c>
      <c r="D23" s="24" t="s">
        <v>28</v>
      </c>
      <c r="E23" s="21">
        <v>1</v>
      </c>
      <c r="F23" s="25"/>
      <c r="G23" s="25"/>
      <c r="H23" s="25"/>
      <c r="I23" s="25"/>
      <c r="J23" s="36"/>
    </row>
    <row r="24" ht="66.75" customHeight="1" outlineLevel="1" spans="1:10">
      <c r="A24" s="21">
        <v>7</v>
      </c>
      <c r="B24" s="22" t="s">
        <v>106</v>
      </c>
      <c r="C24" s="23" t="s">
        <v>100</v>
      </c>
      <c r="D24" s="24" t="s">
        <v>28</v>
      </c>
      <c r="E24" s="21">
        <v>1</v>
      </c>
      <c r="F24" s="25"/>
      <c r="G24" s="25"/>
      <c r="H24" s="25"/>
      <c r="I24" s="25"/>
      <c r="J24" s="36"/>
    </row>
    <row r="25" ht="66.75" customHeight="1" outlineLevel="1" spans="1:10">
      <c r="A25" s="21">
        <v>8</v>
      </c>
      <c r="B25" s="22" t="s">
        <v>107</v>
      </c>
      <c r="C25" s="23" t="s">
        <v>100</v>
      </c>
      <c r="D25" s="24" t="s">
        <v>28</v>
      </c>
      <c r="E25" s="21">
        <v>1</v>
      </c>
      <c r="F25" s="25"/>
      <c r="G25" s="25"/>
      <c r="H25" s="25"/>
      <c r="I25" s="25"/>
      <c r="J25" s="36"/>
    </row>
    <row r="26" s="3" customFormat="1" ht="24.75" customHeight="1" outlineLevel="1" spans="1:10">
      <c r="A26" s="26">
        <v>9</v>
      </c>
      <c r="B26" s="27" t="s">
        <v>108</v>
      </c>
      <c r="C26" s="28" t="s">
        <v>86</v>
      </c>
      <c r="D26" s="29" t="s">
        <v>28</v>
      </c>
      <c r="E26" s="26">
        <v>1</v>
      </c>
      <c r="F26" s="30"/>
      <c r="G26" s="30"/>
      <c r="H26" s="31"/>
      <c r="I26" s="31"/>
      <c r="J26" s="27"/>
    </row>
    <row r="27" s="3" customFormat="1" ht="24.75" customHeight="1" outlineLevel="1" spans="1:10">
      <c r="A27" s="26">
        <v>10</v>
      </c>
      <c r="B27" s="27" t="s">
        <v>109</v>
      </c>
      <c r="C27" s="28" t="s">
        <v>86</v>
      </c>
      <c r="D27" s="29" t="s">
        <v>28</v>
      </c>
      <c r="E27" s="26">
        <v>1</v>
      </c>
      <c r="F27" s="30"/>
      <c r="G27" s="30"/>
      <c r="H27" s="31"/>
      <c r="I27" s="31"/>
      <c r="J27" s="27"/>
    </row>
    <row r="28" s="3" customFormat="1" ht="24.75" customHeight="1" outlineLevel="1" spans="1:10">
      <c r="A28" s="26">
        <v>11</v>
      </c>
      <c r="B28" s="27" t="s">
        <v>110</v>
      </c>
      <c r="C28" s="28" t="s">
        <v>86</v>
      </c>
      <c r="D28" s="29" t="s">
        <v>28</v>
      </c>
      <c r="E28" s="26">
        <v>1</v>
      </c>
      <c r="F28" s="30"/>
      <c r="G28" s="30"/>
      <c r="H28" s="31"/>
      <c r="I28" s="31"/>
      <c r="J28" s="27"/>
    </row>
    <row r="29" s="3" customFormat="1" ht="24.75" customHeight="1" outlineLevel="1" spans="1:10">
      <c r="A29" s="26">
        <v>12</v>
      </c>
      <c r="B29" s="27" t="s">
        <v>111</v>
      </c>
      <c r="C29" s="28" t="s">
        <v>86</v>
      </c>
      <c r="D29" s="29" t="s">
        <v>28</v>
      </c>
      <c r="E29" s="26">
        <v>1</v>
      </c>
      <c r="F29" s="30"/>
      <c r="G29" s="30"/>
      <c r="H29" s="31"/>
      <c r="I29" s="31"/>
      <c r="J29" s="27"/>
    </row>
    <row r="30" s="3" customFormat="1" ht="24.75" customHeight="1" outlineLevel="1" spans="1:10">
      <c r="A30" s="26">
        <v>13</v>
      </c>
      <c r="B30" s="27" t="s">
        <v>112</v>
      </c>
      <c r="C30" s="28" t="s">
        <v>86</v>
      </c>
      <c r="D30" s="29" t="s">
        <v>28</v>
      </c>
      <c r="E30" s="26">
        <v>1</v>
      </c>
      <c r="F30" s="30"/>
      <c r="G30" s="30"/>
      <c r="H30" s="31"/>
      <c r="I30" s="31"/>
      <c r="J30" s="27"/>
    </row>
    <row r="31" s="3" customFormat="1" ht="24.75" customHeight="1" outlineLevel="1" spans="1:10">
      <c r="A31" s="26">
        <v>14</v>
      </c>
      <c r="B31" s="27" t="s">
        <v>113</v>
      </c>
      <c r="C31" s="28" t="s">
        <v>86</v>
      </c>
      <c r="D31" s="29" t="s">
        <v>28</v>
      </c>
      <c r="E31" s="26">
        <v>1</v>
      </c>
      <c r="F31" s="30"/>
      <c r="G31" s="30"/>
      <c r="H31" s="31"/>
      <c r="I31" s="31"/>
      <c r="J31" s="27"/>
    </row>
    <row r="32" s="3" customFormat="1" ht="24.75" customHeight="1" outlineLevel="1" spans="1:10">
      <c r="A32" s="26">
        <v>15</v>
      </c>
      <c r="B32" s="27" t="s">
        <v>114</v>
      </c>
      <c r="C32" s="28" t="s">
        <v>86</v>
      </c>
      <c r="D32" s="29" t="s">
        <v>28</v>
      </c>
      <c r="E32" s="26">
        <v>1</v>
      </c>
      <c r="F32" s="30"/>
      <c r="G32" s="30"/>
      <c r="H32" s="31"/>
      <c r="I32" s="31"/>
      <c r="J32" s="27"/>
    </row>
    <row r="33" s="3" customFormat="1" ht="24.75" customHeight="1" outlineLevel="1" spans="1:10">
      <c r="A33" s="26">
        <v>16</v>
      </c>
      <c r="B33" s="27" t="s">
        <v>115</v>
      </c>
      <c r="C33" s="28" t="s">
        <v>86</v>
      </c>
      <c r="D33" s="29" t="s">
        <v>28</v>
      </c>
      <c r="E33" s="26">
        <v>1</v>
      </c>
      <c r="F33" s="30"/>
      <c r="G33" s="30"/>
      <c r="H33" s="31"/>
      <c r="I33" s="31"/>
      <c r="J33" s="27"/>
    </row>
    <row r="34" ht="34.5" customHeight="1" outlineLevel="1" spans="1:10">
      <c r="A34" s="21">
        <v>17</v>
      </c>
      <c r="B34" s="23" t="s">
        <v>90</v>
      </c>
      <c r="C34" s="23" t="s">
        <v>91</v>
      </c>
      <c r="D34" s="32" t="s">
        <v>92</v>
      </c>
      <c r="E34" s="33">
        <f>8*2</f>
        <v>16</v>
      </c>
      <c r="F34" s="25"/>
      <c r="G34" s="25"/>
      <c r="H34" s="34"/>
      <c r="I34" s="34"/>
      <c r="J34" s="36"/>
    </row>
    <row r="35" ht="34.5" customHeight="1" outlineLevel="1" spans="1:10">
      <c r="A35" s="21">
        <v>18</v>
      </c>
      <c r="B35" s="35" t="s">
        <v>116</v>
      </c>
      <c r="C35" s="35" t="s">
        <v>94</v>
      </c>
      <c r="D35" s="24" t="s">
        <v>95</v>
      </c>
      <c r="E35" s="24">
        <v>6</v>
      </c>
      <c r="F35" s="34"/>
      <c r="G35" s="34"/>
      <c r="H35" s="25"/>
      <c r="I35" s="25"/>
      <c r="J35" s="36" t="s">
        <v>96</v>
      </c>
    </row>
    <row r="36" ht="34.5" customHeight="1" outlineLevel="1" spans="1:10">
      <c r="A36" s="21">
        <v>19</v>
      </c>
      <c r="B36" s="35" t="s">
        <v>117</v>
      </c>
      <c r="C36" s="35" t="s">
        <v>94</v>
      </c>
      <c r="D36" s="24" t="s">
        <v>95</v>
      </c>
      <c r="E36" s="24">
        <v>1</v>
      </c>
      <c r="F36" s="34"/>
      <c r="G36" s="34"/>
      <c r="H36" s="25"/>
      <c r="I36" s="25"/>
      <c r="J36" s="36" t="s">
        <v>96</v>
      </c>
    </row>
    <row r="37" ht="23.25" customHeight="1" spans="1:10">
      <c r="A37" s="16" t="s">
        <v>17</v>
      </c>
      <c r="B37" s="17" t="s">
        <v>118</v>
      </c>
      <c r="C37" s="18"/>
      <c r="D37" s="19"/>
      <c r="E37" s="19"/>
      <c r="F37" s="20"/>
      <c r="G37" s="20"/>
      <c r="H37" s="20"/>
      <c r="I37" s="20"/>
      <c r="J37" s="19"/>
    </row>
    <row r="38" ht="52.5" customHeight="1" outlineLevel="1" spans="1:10">
      <c r="A38" s="21">
        <v>1</v>
      </c>
      <c r="B38" s="22" t="s">
        <v>119</v>
      </c>
      <c r="C38" s="23" t="s">
        <v>120</v>
      </c>
      <c r="D38" s="24" t="s">
        <v>28</v>
      </c>
      <c r="E38" s="21">
        <v>1</v>
      </c>
      <c r="F38" s="25"/>
      <c r="G38" s="25"/>
      <c r="H38" s="25"/>
      <c r="I38" s="25"/>
      <c r="J38" s="19"/>
    </row>
    <row r="39" ht="50.25" customHeight="1" outlineLevel="1" spans="1:10">
      <c r="A39" s="21">
        <v>2</v>
      </c>
      <c r="B39" s="22" t="s">
        <v>121</v>
      </c>
      <c r="C39" s="23" t="s">
        <v>120</v>
      </c>
      <c r="D39" s="24" t="s">
        <v>28</v>
      </c>
      <c r="E39" s="21">
        <v>1</v>
      </c>
      <c r="F39" s="25"/>
      <c r="G39" s="25"/>
      <c r="H39" s="25"/>
      <c r="I39" s="25"/>
      <c r="J39" s="19"/>
    </row>
    <row r="40" ht="50.25" customHeight="1" outlineLevel="1" spans="1:10">
      <c r="A40" s="21">
        <v>3</v>
      </c>
      <c r="B40" s="22" t="s">
        <v>122</v>
      </c>
      <c r="C40" s="23" t="s">
        <v>120</v>
      </c>
      <c r="D40" s="24" t="s">
        <v>28</v>
      </c>
      <c r="E40" s="21">
        <v>1</v>
      </c>
      <c r="F40" s="25"/>
      <c r="G40" s="25"/>
      <c r="H40" s="25"/>
      <c r="I40" s="25"/>
      <c r="J40" s="19"/>
    </row>
    <row r="41" ht="50.25" customHeight="1" outlineLevel="1" spans="1:10">
      <c r="A41" s="21">
        <v>4</v>
      </c>
      <c r="B41" s="22" t="s">
        <v>123</v>
      </c>
      <c r="C41" s="23" t="s">
        <v>120</v>
      </c>
      <c r="D41" s="24" t="s">
        <v>28</v>
      </c>
      <c r="E41" s="21">
        <v>1</v>
      </c>
      <c r="F41" s="25"/>
      <c r="G41" s="25"/>
      <c r="H41" s="25"/>
      <c r="I41" s="25"/>
      <c r="J41" s="19"/>
    </row>
    <row r="42" ht="60" customHeight="1" outlineLevel="1" spans="1:10">
      <c r="A42" s="21">
        <v>5</v>
      </c>
      <c r="B42" s="22" t="s">
        <v>124</v>
      </c>
      <c r="C42" s="23" t="s">
        <v>125</v>
      </c>
      <c r="D42" s="24" t="s">
        <v>28</v>
      </c>
      <c r="E42" s="21">
        <v>1</v>
      </c>
      <c r="F42" s="25"/>
      <c r="G42" s="25"/>
      <c r="H42" s="25"/>
      <c r="I42" s="25"/>
      <c r="J42" s="19"/>
    </row>
    <row r="43" ht="55.5" customHeight="1" outlineLevel="1" spans="1:10">
      <c r="A43" s="21">
        <v>6</v>
      </c>
      <c r="B43" s="22" t="s">
        <v>126</v>
      </c>
      <c r="C43" s="23" t="s">
        <v>127</v>
      </c>
      <c r="D43" s="24" t="s">
        <v>28</v>
      </c>
      <c r="E43" s="21">
        <v>1</v>
      </c>
      <c r="F43" s="25"/>
      <c r="G43" s="25"/>
      <c r="H43" s="25"/>
      <c r="I43" s="25"/>
      <c r="J43" s="19"/>
    </row>
    <row r="44" ht="49.5" customHeight="1" outlineLevel="1" spans="1:10">
      <c r="A44" s="21">
        <v>7</v>
      </c>
      <c r="B44" s="22" t="s">
        <v>128</v>
      </c>
      <c r="C44" s="23" t="s">
        <v>127</v>
      </c>
      <c r="D44" s="24" t="s">
        <v>28</v>
      </c>
      <c r="E44" s="21">
        <v>1</v>
      </c>
      <c r="F44" s="25"/>
      <c r="G44" s="25"/>
      <c r="H44" s="25"/>
      <c r="I44" s="25"/>
      <c r="J44" s="19"/>
    </row>
    <row r="45" ht="64.5" customHeight="1" outlineLevel="1" spans="1:10">
      <c r="A45" s="21">
        <v>8</v>
      </c>
      <c r="B45" s="22" t="s">
        <v>129</v>
      </c>
      <c r="C45" s="23" t="s">
        <v>130</v>
      </c>
      <c r="D45" s="24" t="s">
        <v>28</v>
      </c>
      <c r="E45" s="21">
        <v>1</v>
      </c>
      <c r="F45" s="25"/>
      <c r="G45" s="25"/>
      <c r="H45" s="25"/>
      <c r="I45" s="25"/>
      <c r="J45" s="19"/>
    </row>
    <row r="46" ht="57.75" customHeight="1" outlineLevel="1" spans="1:10">
      <c r="A46" s="21">
        <v>9</v>
      </c>
      <c r="B46" s="22" t="s">
        <v>131</v>
      </c>
      <c r="C46" s="23" t="s">
        <v>132</v>
      </c>
      <c r="D46" s="24" t="s">
        <v>28</v>
      </c>
      <c r="E46" s="21">
        <v>1</v>
      </c>
      <c r="F46" s="25"/>
      <c r="G46" s="25"/>
      <c r="H46" s="25"/>
      <c r="I46" s="25"/>
      <c r="J46" s="19"/>
    </row>
    <row r="47" ht="57.75" customHeight="1" outlineLevel="1" spans="1:10">
      <c r="A47" s="21">
        <v>10</v>
      </c>
      <c r="B47" s="22" t="s">
        <v>133</v>
      </c>
      <c r="C47" s="23" t="s">
        <v>132</v>
      </c>
      <c r="D47" s="24" t="s">
        <v>28</v>
      </c>
      <c r="E47" s="21">
        <v>1</v>
      </c>
      <c r="F47" s="25"/>
      <c r="G47" s="25"/>
      <c r="H47" s="25"/>
      <c r="I47" s="25"/>
      <c r="J47" s="19"/>
    </row>
    <row r="48" ht="57.75" customHeight="1" outlineLevel="1" spans="1:10">
      <c r="A48" s="21">
        <v>11</v>
      </c>
      <c r="B48" s="22" t="s">
        <v>134</v>
      </c>
      <c r="C48" s="23" t="s">
        <v>132</v>
      </c>
      <c r="D48" s="24" t="s">
        <v>28</v>
      </c>
      <c r="E48" s="21">
        <v>1</v>
      </c>
      <c r="F48" s="25"/>
      <c r="G48" s="25"/>
      <c r="H48" s="25"/>
      <c r="I48" s="25"/>
      <c r="J48" s="19"/>
    </row>
    <row r="49" s="3" customFormat="1" ht="30.75" customHeight="1" outlineLevel="1" spans="1:10">
      <c r="A49" s="26">
        <v>12</v>
      </c>
      <c r="B49" s="27" t="s">
        <v>135</v>
      </c>
      <c r="C49" s="28" t="s">
        <v>86</v>
      </c>
      <c r="D49" s="29" t="s">
        <v>28</v>
      </c>
      <c r="E49" s="26">
        <v>1</v>
      </c>
      <c r="F49" s="30"/>
      <c r="G49" s="30"/>
      <c r="H49" s="30"/>
      <c r="I49" s="30"/>
      <c r="J49" s="37"/>
    </row>
    <row r="50" s="3" customFormat="1" ht="30.75" customHeight="1" outlineLevel="1" spans="1:10">
      <c r="A50" s="26">
        <v>13</v>
      </c>
      <c r="B50" s="27" t="s">
        <v>136</v>
      </c>
      <c r="C50" s="28" t="s">
        <v>86</v>
      </c>
      <c r="D50" s="29" t="s">
        <v>28</v>
      </c>
      <c r="E50" s="26">
        <v>1</v>
      </c>
      <c r="F50" s="30"/>
      <c r="G50" s="30"/>
      <c r="H50" s="30"/>
      <c r="I50" s="30"/>
      <c r="J50" s="37"/>
    </row>
    <row r="51" s="3" customFormat="1" ht="30.75" customHeight="1" outlineLevel="1" spans="1:10">
      <c r="A51" s="26">
        <v>14</v>
      </c>
      <c r="B51" s="27" t="s">
        <v>137</v>
      </c>
      <c r="C51" s="28" t="s">
        <v>86</v>
      </c>
      <c r="D51" s="29" t="s">
        <v>28</v>
      </c>
      <c r="E51" s="26">
        <v>1</v>
      </c>
      <c r="F51" s="30"/>
      <c r="G51" s="30"/>
      <c r="H51" s="30"/>
      <c r="I51" s="30"/>
      <c r="J51" s="37"/>
    </row>
    <row r="52" s="3" customFormat="1" ht="30.75" customHeight="1" outlineLevel="1" spans="1:10">
      <c r="A52" s="26">
        <v>15</v>
      </c>
      <c r="B52" s="27" t="s">
        <v>138</v>
      </c>
      <c r="C52" s="28" t="s">
        <v>86</v>
      </c>
      <c r="D52" s="29" t="s">
        <v>28</v>
      </c>
      <c r="E52" s="26">
        <v>1</v>
      </c>
      <c r="F52" s="30"/>
      <c r="G52" s="30"/>
      <c r="H52" s="30"/>
      <c r="I52" s="30"/>
      <c r="J52" s="37"/>
    </row>
    <row r="53" s="3" customFormat="1" ht="30.75" customHeight="1" outlineLevel="1" spans="1:10">
      <c r="A53" s="26">
        <v>16</v>
      </c>
      <c r="B53" s="27" t="s">
        <v>139</v>
      </c>
      <c r="C53" s="28" t="s">
        <v>86</v>
      </c>
      <c r="D53" s="29" t="s">
        <v>28</v>
      </c>
      <c r="E53" s="26">
        <v>1</v>
      </c>
      <c r="F53" s="30"/>
      <c r="G53" s="30"/>
      <c r="H53" s="30"/>
      <c r="I53" s="30"/>
      <c r="J53" s="37"/>
    </row>
    <row r="54" s="3" customFormat="1" ht="30.75" customHeight="1" outlineLevel="1" spans="1:10">
      <c r="A54" s="26">
        <v>17</v>
      </c>
      <c r="B54" s="27" t="s">
        <v>140</v>
      </c>
      <c r="C54" s="28" t="s">
        <v>86</v>
      </c>
      <c r="D54" s="29" t="s">
        <v>28</v>
      </c>
      <c r="E54" s="26">
        <v>1</v>
      </c>
      <c r="F54" s="30"/>
      <c r="G54" s="30"/>
      <c r="H54" s="30"/>
      <c r="I54" s="30"/>
      <c r="J54" s="37"/>
    </row>
    <row r="55" s="3" customFormat="1" ht="30.75" customHeight="1" outlineLevel="1" spans="1:10">
      <c r="A55" s="26">
        <v>18</v>
      </c>
      <c r="B55" s="27" t="s">
        <v>141</v>
      </c>
      <c r="C55" s="28" t="s">
        <v>86</v>
      </c>
      <c r="D55" s="29" t="s">
        <v>28</v>
      </c>
      <c r="E55" s="26">
        <v>1</v>
      </c>
      <c r="F55" s="30"/>
      <c r="G55" s="30"/>
      <c r="H55" s="30"/>
      <c r="I55" s="30"/>
      <c r="J55" s="37"/>
    </row>
    <row r="56" s="3" customFormat="1" ht="30.75" customHeight="1" outlineLevel="1" spans="1:10">
      <c r="A56" s="26">
        <v>19</v>
      </c>
      <c r="B56" s="27" t="s">
        <v>142</v>
      </c>
      <c r="C56" s="28" t="s">
        <v>86</v>
      </c>
      <c r="D56" s="29" t="s">
        <v>28</v>
      </c>
      <c r="E56" s="26">
        <v>1</v>
      </c>
      <c r="F56" s="30"/>
      <c r="G56" s="30"/>
      <c r="H56" s="30"/>
      <c r="I56" s="30"/>
      <c r="J56" s="37"/>
    </row>
    <row r="57" s="3" customFormat="1" ht="30.75" customHeight="1" outlineLevel="1" spans="1:10">
      <c r="A57" s="26">
        <v>20</v>
      </c>
      <c r="B57" s="27" t="s">
        <v>143</v>
      </c>
      <c r="C57" s="28" t="s">
        <v>86</v>
      </c>
      <c r="D57" s="29" t="s">
        <v>28</v>
      </c>
      <c r="E57" s="26">
        <v>1</v>
      </c>
      <c r="F57" s="30"/>
      <c r="G57" s="30"/>
      <c r="H57" s="30"/>
      <c r="I57" s="30"/>
      <c r="J57" s="37"/>
    </row>
    <row r="58" s="3" customFormat="1" ht="30.75" customHeight="1" outlineLevel="1" spans="1:10">
      <c r="A58" s="26">
        <v>21</v>
      </c>
      <c r="B58" s="27" t="s">
        <v>144</v>
      </c>
      <c r="C58" s="28" t="s">
        <v>86</v>
      </c>
      <c r="D58" s="29" t="s">
        <v>28</v>
      </c>
      <c r="E58" s="26">
        <v>1</v>
      </c>
      <c r="F58" s="30"/>
      <c r="G58" s="30"/>
      <c r="H58" s="30"/>
      <c r="I58" s="30"/>
      <c r="J58" s="37"/>
    </row>
    <row r="59" s="3" customFormat="1" ht="30.75" customHeight="1" outlineLevel="1" spans="1:10">
      <c r="A59" s="26">
        <v>22</v>
      </c>
      <c r="B59" s="27" t="s">
        <v>145</v>
      </c>
      <c r="C59" s="28" t="s">
        <v>86</v>
      </c>
      <c r="D59" s="29" t="s">
        <v>28</v>
      </c>
      <c r="E59" s="26">
        <v>1</v>
      </c>
      <c r="F59" s="30"/>
      <c r="G59" s="30"/>
      <c r="H59" s="30"/>
      <c r="I59" s="30"/>
      <c r="J59" s="37"/>
    </row>
    <row r="60" ht="34.5" customHeight="1" outlineLevel="1" spans="1:10">
      <c r="A60" s="21">
        <v>23</v>
      </c>
      <c r="B60" s="23" t="s">
        <v>90</v>
      </c>
      <c r="C60" s="23" t="s">
        <v>91</v>
      </c>
      <c r="D60" s="32" t="s">
        <v>92</v>
      </c>
      <c r="E60" s="33">
        <f>11*2</f>
        <v>22</v>
      </c>
      <c r="F60" s="25"/>
      <c r="G60" s="25"/>
      <c r="H60" s="34"/>
      <c r="I60" s="34"/>
      <c r="J60" s="36"/>
    </row>
    <row r="61" ht="34.5" customHeight="1" outlineLevel="1" spans="1:10">
      <c r="A61" s="21">
        <v>24</v>
      </c>
      <c r="B61" s="35" t="s">
        <v>146</v>
      </c>
      <c r="C61" s="35" t="s">
        <v>94</v>
      </c>
      <c r="D61" s="24" t="s">
        <v>95</v>
      </c>
      <c r="E61" s="24">
        <f>7*3</f>
        <v>21</v>
      </c>
      <c r="F61" s="34"/>
      <c r="G61" s="34"/>
      <c r="H61" s="25"/>
      <c r="I61" s="25"/>
      <c r="J61" s="19"/>
    </row>
    <row r="62" ht="34.5" customHeight="1" outlineLevel="1" spans="1:10">
      <c r="A62" s="21">
        <v>25</v>
      </c>
      <c r="B62" s="35" t="s">
        <v>147</v>
      </c>
      <c r="C62" s="35" t="s">
        <v>94</v>
      </c>
      <c r="D62" s="24" t="s">
        <v>95</v>
      </c>
      <c r="E62" s="24">
        <v>1</v>
      </c>
      <c r="F62" s="34"/>
      <c r="G62" s="34"/>
      <c r="H62" s="25"/>
      <c r="I62" s="25"/>
      <c r="J62" s="19"/>
    </row>
    <row r="63" ht="23.25" customHeight="1" spans="1:10">
      <c r="A63" s="16" t="s">
        <v>56</v>
      </c>
      <c r="B63" s="17" t="s">
        <v>148</v>
      </c>
      <c r="C63" s="18"/>
      <c r="D63" s="19"/>
      <c r="E63" s="19"/>
      <c r="F63" s="20"/>
      <c r="G63" s="20"/>
      <c r="H63" s="20"/>
      <c r="I63" s="20"/>
      <c r="J63" s="19"/>
    </row>
    <row r="64" ht="39.75" customHeight="1" outlineLevel="1" spans="1:10">
      <c r="A64" s="21">
        <v>1</v>
      </c>
      <c r="B64" s="22" t="s">
        <v>149</v>
      </c>
      <c r="C64" s="23" t="s">
        <v>150</v>
      </c>
      <c r="D64" s="24" t="s">
        <v>28</v>
      </c>
      <c r="E64" s="21">
        <v>2</v>
      </c>
      <c r="F64" s="25"/>
      <c r="G64" s="25"/>
      <c r="H64" s="25"/>
      <c r="I64" s="25"/>
      <c r="J64" s="19"/>
    </row>
    <row r="65" ht="39.75" customHeight="1" outlineLevel="1" spans="1:10">
      <c r="A65" s="21">
        <v>2</v>
      </c>
      <c r="B65" s="22" t="s">
        <v>151</v>
      </c>
      <c r="C65" s="23" t="s">
        <v>152</v>
      </c>
      <c r="D65" s="24" t="s">
        <v>28</v>
      </c>
      <c r="E65" s="21">
        <v>2</v>
      </c>
      <c r="F65" s="25"/>
      <c r="G65" s="25"/>
      <c r="H65" s="25"/>
      <c r="I65" s="25"/>
      <c r="J65" s="19"/>
    </row>
    <row r="66" ht="39.75" customHeight="1" outlineLevel="1" spans="1:10">
      <c r="A66" s="21">
        <v>3</v>
      </c>
      <c r="B66" s="22" t="s">
        <v>153</v>
      </c>
      <c r="C66" s="23" t="s">
        <v>152</v>
      </c>
      <c r="D66" s="24" t="s">
        <v>28</v>
      </c>
      <c r="E66" s="21">
        <v>2</v>
      </c>
      <c r="F66" s="25"/>
      <c r="G66" s="25"/>
      <c r="H66" s="25"/>
      <c r="I66" s="25"/>
      <c r="J66" s="19"/>
    </row>
    <row r="67" ht="39.75" customHeight="1" outlineLevel="1" spans="1:10">
      <c r="A67" s="21">
        <v>4</v>
      </c>
      <c r="B67" s="22" t="s">
        <v>154</v>
      </c>
      <c r="C67" s="23" t="s">
        <v>155</v>
      </c>
      <c r="D67" s="24" t="s">
        <v>28</v>
      </c>
      <c r="E67" s="21">
        <v>1</v>
      </c>
      <c r="F67" s="25"/>
      <c r="G67" s="25"/>
      <c r="H67" s="25"/>
      <c r="I67" s="25"/>
      <c r="J67" s="19"/>
    </row>
    <row r="68" ht="39.75" customHeight="1" outlineLevel="1" spans="1:10">
      <c r="A68" s="21">
        <v>5</v>
      </c>
      <c r="B68" s="22" t="s">
        <v>156</v>
      </c>
      <c r="C68" s="23" t="s">
        <v>157</v>
      </c>
      <c r="D68" s="24" t="s">
        <v>28</v>
      </c>
      <c r="E68" s="21">
        <v>2</v>
      </c>
      <c r="F68" s="25"/>
      <c r="G68" s="25"/>
      <c r="H68" s="25"/>
      <c r="I68" s="25"/>
      <c r="J68" s="19"/>
    </row>
    <row r="69" ht="39.75" customHeight="1" outlineLevel="1" spans="1:10">
      <c r="A69" s="21">
        <v>6</v>
      </c>
      <c r="B69" s="22" t="s">
        <v>158</v>
      </c>
      <c r="C69" s="23" t="s">
        <v>157</v>
      </c>
      <c r="D69" s="24" t="s">
        <v>28</v>
      </c>
      <c r="E69" s="21">
        <v>2</v>
      </c>
      <c r="F69" s="25"/>
      <c r="G69" s="25"/>
      <c r="H69" s="25"/>
      <c r="I69" s="25"/>
      <c r="J69" s="19"/>
    </row>
    <row r="70" ht="39.75" customHeight="1" outlineLevel="1" spans="1:10">
      <c r="A70" s="21">
        <v>7</v>
      </c>
      <c r="B70" s="22" t="s">
        <v>159</v>
      </c>
      <c r="C70" s="23" t="s">
        <v>157</v>
      </c>
      <c r="D70" s="24" t="s">
        <v>28</v>
      </c>
      <c r="E70" s="21">
        <v>2</v>
      </c>
      <c r="F70" s="25"/>
      <c r="G70" s="25"/>
      <c r="H70" s="25"/>
      <c r="I70" s="25"/>
      <c r="J70" s="36"/>
    </row>
    <row r="71" ht="39.75" customHeight="1" outlineLevel="1" spans="1:10">
      <c r="A71" s="21">
        <v>8</v>
      </c>
      <c r="B71" s="22" t="s">
        <v>160</v>
      </c>
      <c r="C71" s="23" t="s">
        <v>157</v>
      </c>
      <c r="D71" s="24" t="s">
        <v>28</v>
      </c>
      <c r="E71" s="21">
        <v>2</v>
      </c>
      <c r="F71" s="25"/>
      <c r="G71" s="25"/>
      <c r="H71" s="25"/>
      <c r="I71" s="25"/>
      <c r="J71" s="36"/>
    </row>
    <row r="72" ht="39.75" customHeight="1" outlineLevel="1" spans="1:10">
      <c r="A72" s="21">
        <v>9</v>
      </c>
      <c r="B72" s="22" t="s">
        <v>161</v>
      </c>
      <c r="C72" s="23" t="s">
        <v>157</v>
      </c>
      <c r="D72" s="24" t="s">
        <v>28</v>
      </c>
      <c r="E72" s="21">
        <v>2</v>
      </c>
      <c r="F72" s="25"/>
      <c r="G72" s="25"/>
      <c r="H72" s="25"/>
      <c r="I72" s="25"/>
      <c r="J72" s="36"/>
    </row>
    <row r="73" ht="39.75" customHeight="1" outlineLevel="1" spans="1:10">
      <c r="A73" s="21">
        <v>10</v>
      </c>
      <c r="B73" s="22" t="s">
        <v>162</v>
      </c>
      <c r="C73" s="23" t="s">
        <v>163</v>
      </c>
      <c r="D73" s="24" t="s">
        <v>28</v>
      </c>
      <c r="E73" s="21">
        <v>1</v>
      </c>
      <c r="F73" s="25"/>
      <c r="G73" s="25"/>
      <c r="H73" s="25"/>
      <c r="I73" s="25"/>
      <c r="J73" s="36"/>
    </row>
    <row r="74" ht="39.75" customHeight="1" outlineLevel="1" spans="1:10">
      <c r="A74" s="21">
        <v>11</v>
      </c>
      <c r="B74" s="22" t="s">
        <v>164</v>
      </c>
      <c r="C74" s="23" t="s">
        <v>165</v>
      </c>
      <c r="D74" s="24" t="s">
        <v>28</v>
      </c>
      <c r="E74" s="21">
        <v>2</v>
      </c>
      <c r="F74" s="25"/>
      <c r="G74" s="25"/>
      <c r="H74" s="25"/>
      <c r="I74" s="25"/>
      <c r="J74" s="36"/>
    </row>
    <row r="75" ht="39.75" customHeight="1" outlineLevel="1" spans="1:10">
      <c r="A75" s="21">
        <v>12</v>
      </c>
      <c r="B75" s="22" t="s">
        <v>166</v>
      </c>
      <c r="C75" s="23" t="s">
        <v>165</v>
      </c>
      <c r="D75" s="24" t="s">
        <v>28</v>
      </c>
      <c r="E75" s="21">
        <v>2</v>
      </c>
      <c r="F75" s="25"/>
      <c r="G75" s="25"/>
      <c r="H75" s="25"/>
      <c r="I75" s="25"/>
      <c r="J75" s="36"/>
    </row>
    <row r="76" ht="39.75" customHeight="1" outlineLevel="1" spans="1:10">
      <c r="A76" s="21">
        <v>13</v>
      </c>
      <c r="B76" s="22" t="s">
        <v>167</v>
      </c>
      <c r="C76" s="23" t="s">
        <v>165</v>
      </c>
      <c r="D76" s="24" t="s">
        <v>28</v>
      </c>
      <c r="E76" s="21">
        <v>2</v>
      </c>
      <c r="F76" s="25"/>
      <c r="G76" s="25"/>
      <c r="H76" s="25"/>
      <c r="I76" s="25"/>
      <c r="J76" s="36"/>
    </row>
    <row r="77" ht="39.75" customHeight="1" outlineLevel="1" spans="1:10">
      <c r="A77" s="21">
        <v>14</v>
      </c>
      <c r="B77" s="22" t="s">
        <v>168</v>
      </c>
      <c r="C77" s="23" t="s">
        <v>169</v>
      </c>
      <c r="D77" s="24" t="s">
        <v>28</v>
      </c>
      <c r="E77" s="21">
        <v>2</v>
      </c>
      <c r="F77" s="25"/>
      <c r="G77" s="25"/>
      <c r="H77" s="25"/>
      <c r="I77" s="25"/>
      <c r="J77" s="36"/>
    </row>
    <row r="78" ht="39.75" customHeight="1" outlineLevel="1" spans="1:10">
      <c r="A78" s="21">
        <v>15</v>
      </c>
      <c r="B78" s="22" t="s">
        <v>170</v>
      </c>
      <c r="C78" s="23" t="s">
        <v>165</v>
      </c>
      <c r="D78" s="24" t="s">
        <v>28</v>
      </c>
      <c r="E78" s="21">
        <v>2</v>
      </c>
      <c r="F78" s="25"/>
      <c r="G78" s="25"/>
      <c r="H78" s="25"/>
      <c r="I78" s="25"/>
      <c r="J78" s="36"/>
    </row>
    <row r="79" ht="39.75" customHeight="1" outlineLevel="1" spans="1:10">
      <c r="A79" s="21">
        <v>16</v>
      </c>
      <c r="B79" s="22" t="s">
        <v>171</v>
      </c>
      <c r="C79" s="23" t="s">
        <v>165</v>
      </c>
      <c r="D79" s="24" t="s">
        <v>28</v>
      </c>
      <c r="E79" s="21">
        <v>2</v>
      </c>
      <c r="F79" s="25"/>
      <c r="G79" s="25"/>
      <c r="H79" s="25"/>
      <c r="I79" s="25"/>
      <c r="J79" s="36"/>
    </row>
    <row r="80" ht="39.75" customHeight="1" outlineLevel="1" spans="1:10">
      <c r="A80" s="21">
        <v>17</v>
      </c>
      <c r="B80" s="22" t="s">
        <v>172</v>
      </c>
      <c r="C80" s="23" t="s">
        <v>173</v>
      </c>
      <c r="D80" s="24" t="s">
        <v>28</v>
      </c>
      <c r="E80" s="21">
        <v>2</v>
      </c>
      <c r="F80" s="25"/>
      <c r="G80" s="25"/>
      <c r="H80" s="25"/>
      <c r="I80" s="25"/>
      <c r="J80" s="36"/>
    </row>
    <row r="81" ht="27.75" customHeight="1" outlineLevel="1" spans="1:10">
      <c r="A81" s="21"/>
      <c r="B81" s="23" t="s">
        <v>174</v>
      </c>
      <c r="C81" s="23" t="s">
        <v>175</v>
      </c>
      <c r="D81" s="24" t="s">
        <v>28</v>
      </c>
      <c r="E81" s="21">
        <f>SUM(E64:E80)</f>
        <v>32</v>
      </c>
      <c r="F81" s="25"/>
      <c r="G81" s="25"/>
      <c r="H81" s="34"/>
      <c r="I81" s="34"/>
      <c r="J81" s="36"/>
    </row>
    <row r="82" ht="27.75" customHeight="1" outlineLevel="1" spans="1:10">
      <c r="A82" s="21"/>
      <c r="B82" s="23" t="s">
        <v>176</v>
      </c>
      <c r="C82" s="23" t="s">
        <v>177</v>
      </c>
      <c r="D82" s="24" t="s">
        <v>28</v>
      </c>
      <c r="E82" s="21">
        <f>E81</f>
        <v>32</v>
      </c>
      <c r="F82" s="25"/>
      <c r="G82" s="25"/>
      <c r="H82" s="34"/>
      <c r="I82" s="34"/>
      <c r="J82" s="36"/>
    </row>
    <row r="83" s="4" customFormat="1" ht="23.1" customHeight="1" spans="1:10">
      <c r="A83" s="16"/>
      <c r="B83" s="38" t="s">
        <v>178</v>
      </c>
      <c r="C83" s="39"/>
      <c r="D83" s="40"/>
      <c r="E83" s="41"/>
      <c r="F83" s="34"/>
      <c r="G83" s="42"/>
      <c r="H83" s="34"/>
      <c r="I83" s="42"/>
      <c r="J83" s="48"/>
    </row>
    <row r="84" s="4" customFormat="1" ht="23.1" customHeight="1" spans="1:10">
      <c r="A84" s="16"/>
      <c r="B84" s="43" t="s">
        <v>179</v>
      </c>
      <c r="C84" s="44"/>
      <c r="D84" s="45"/>
      <c r="E84" s="41"/>
      <c r="F84" s="34"/>
      <c r="G84" s="42"/>
      <c r="H84" s="34"/>
      <c r="I84" s="42"/>
      <c r="J84" s="48"/>
    </row>
    <row r="85" s="4" customFormat="1" ht="23.1" customHeight="1" spans="1:10">
      <c r="A85" s="16"/>
      <c r="B85" s="38" t="s">
        <v>180</v>
      </c>
      <c r="C85" s="39"/>
      <c r="D85" s="40"/>
      <c r="E85" s="41"/>
      <c r="F85" s="34"/>
      <c r="G85" s="42"/>
      <c r="H85" s="34"/>
      <c r="I85" s="42"/>
      <c r="J85" s="48"/>
    </row>
    <row r="87" s="5" customFormat="1" ht="21" customHeight="1" spans="2:6">
      <c r="B87" s="19" t="s">
        <v>7</v>
      </c>
      <c r="C87" s="19"/>
      <c r="D87" s="24" t="s">
        <v>28</v>
      </c>
      <c r="E87" s="19">
        <f>SUM(E6:E9,E18:E25,E38:E48)</f>
        <v>23</v>
      </c>
      <c r="F87" s="5">
        <f>4+8+11</f>
        <v>23</v>
      </c>
    </row>
    <row r="88" s="5" customFormat="1" ht="21" customHeight="1" spans="2:6">
      <c r="B88" s="19" t="s">
        <v>181</v>
      </c>
      <c r="C88" s="19"/>
      <c r="D88" s="24" t="s">
        <v>28</v>
      </c>
      <c r="E88" s="19">
        <f>SUM(E64:E67,E68:E80)</f>
        <v>32</v>
      </c>
      <c r="F88" s="5">
        <v>32</v>
      </c>
    </row>
    <row r="89" ht="36" spans="2:5">
      <c r="B89" s="19" t="s">
        <v>182</v>
      </c>
      <c r="C89" s="46"/>
      <c r="D89" s="24" t="s">
        <v>95</v>
      </c>
      <c r="E89" s="47">
        <f>SUM(E15:E16,E35:E36,E61:E62)</f>
        <v>33</v>
      </c>
    </row>
  </sheetData>
  <mergeCells count="13">
    <mergeCell ref="A1:J1"/>
    <mergeCell ref="A2:E2"/>
    <mergeCell ref="F3:G3"/>
    <mergeCell ref="H3:I3"/>
    <mergeCell ref="B83:D83"/>
    <mergeCell ref="B84:D84"/>
    <mergeCell ref="B85:D85"/>
    <mergeCell ref="A3:A4"/>
    <mergeCell ref="B3:B4"/>
    <mergeCell ref="C3:C4"/>
    <mergeCell ref="D3:D4"/>
    <mergeCell ref="E3:E4"/>
    <mergeCell ref="J3:J4"/>
  </mergeCells>
  <conditionalFormatting sqref="B34">
    <cfRule type="duplicateValues" dxfId="0" priority="2"/>
  </conditionalFormatting>
  <conditionalFormatting sqref="B60">
    <cfRule type="duplicateValues" dxfId="0" priority="1"/>
  </conditionalFormatting>
  <conditionalFormatting sqref="B61:B1048576 B1:B33 B35:B59">
    <cfRule type="duplicateValues" dxfId="0" priority="3"/>
  </conditionalFormatting>
  <printOptions horizontalCentered="1"/>
  <pageMargins left="0.196527777777778" right="0.196527777777778" top="0.471527777777778" bottom="0.471527777777778" header="0.313888888888889" footer="0.313888888888889"/>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1.汇总表</vt:lpstr>
      <vt:lpstr>2.电梯采购</vt:lpstr>
      <vt:lpstr>3.电梯相关服务</vt:lpstr>
      <vt:lpstr>电梯询价表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梁伊萍</dc:creator>
  <cp:lastModifiedBy>陆羡婷</cp:lastModifiedBy>
  <dcterms:created xsi:type="dcterms:W3CDTF">2018-01-26T09:13:00Z</dcterms:created>
  <cp:lastPrinted>2020-07-20T09:19:00Z</cp:lastPrinted>
  <dcterms:modified xsi:type="dcterms:W3CDTF">2025-06-18T06:33:09Z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4362634A9E4546F996CBA781EF7E9E79_13</vt:lpwstr>
  </property>
</Properties>
</file>