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招标代理工作\06.公开招标业务\广州市白云区萧岗村城中村改造项目第一片区首期安置地块项目检验监测服务\01.招标文件 - 萧岗安置地块检测\萧岗安置地块检测_招标文件 - 初稿\"/>
    </mc:Choice>
  </mc:AlternateContent>
  <bookViews>
    <workbookView xWindow="0" yWindow="0" windowWidth="27945" windowHeight="12255" tabRatio="930"/>
  </bookViews>
  <sheets>
    <sheet name="汇总" sheetId="23" r:id="rId1"/>
    <sheet name="房屋施工周边完损性鉴定" sheetId="30" r:id="rId2"/>
    <sheet name="见证取样检测" sheetId="7" r:id="rId3"/>
    <sheet name="实体检测" sheetId="12" r:id="rId4"/>
    <sheet name="人防实体检测" sheetId="13" r:id="rId5"/>
    <sheet name="人防设备安装检测" sheetId="14" r:id="rId6"/>
    <sheet name="地基基础及基坑支护检测 " sheetId="24" r:id="rId7"/>
    <sheet name="室内环境" sheetId="9" r:id="rId8"/>
    <sheet name="防雷检测" sheetId="8" r:id="rId9"/>
    <sheet name="绿化检测" sheetId="10" r:id="rId10"/>
    <sheet name="园建实体检测" sheetId="19" r:id="rId11"/>
    <sheet name="节能与绿建检测" sheetId="16" r:id="rId12"/>
    <sheet name="智能检测" sheetId="17" r:id="rId13"/>
    <sheet name="消防检测" sheetId="18" r:id="rId14"/>
    <sheet name="幕墙门窗" sheetId="15" r:id="rId15"/>
    <sheet name="（房建）主体沉降监测" sheetId="27" r:id="rId16"/>
    <sheet name="基坑监测" sheetId="28" r:id="rId17"/>
    <sheet name="高支模监测" sheetId="29" r:id="rId18"/>
  </sheets>
  <definedNames>
    <definedName name="_xlnm.Print_Area" localSheetId="0">汇总!$A$1:$E$23</definedName>
    <definedName name="_xlnm.Print_Area" localSheetId="5">人防设备安装检测!$A$1:$M$125</definedName>
    <definedName name="_xlnm.Print_Area" localSheetId="7">室内环境!$A$1:$K$4</definedName>
    <definedName name="_xlnm.Print_Titles" localSheetId="6">'地基基础及基坑支护检测 '!$1:$2</definedName>
    <definedName name="_xlnm.Print_Titles" localSheetId="16">基坑监测!$1:$2</definedName>
    <definedName name="_xlnm.Print_Titles" localSheetId="2">见证取样检测!$1:$2</definedName>
    <definedName name="_xlnm.Print_Titles" localSheetId="11">节能与绿建检测!$1:$2</definedName>
    <definedName name="_xlnm.Print_Titles" localSheetId="14">幕墙门窗!$1:$2</definedName>
    <definedName name="_xlnm.Print_Titles" localSheetId="5">人防设备安装检测!$1:$2</definedName>
    <definedName name="_xlnm.Print_Titles" localSheetId="13">消防检测!$1:$2</definedName>
    <definedName name="_xlnm.Print_Titles" localSheetId="12">智能检测!$1:$2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3" l="1"/>
  <c r="G13" i="29"/>
  <c r="G12" i="29"/>
  <c r="G11" i="29"/>
  <c r="E11" i="29"/>
  <c r="G10" i="29"/>
  <c r="E10" i="29"/>
  <c r="G9" i="29"/>
  <c r="E9" i="29"/>
  <c r="G8" i="29"/>
  <c r="E8" i="29"/>
  <c r="G7" i="29"/>
  <c r="G6" i="29"/>
  <c r="G5" i="29"/>
  <c r="G4" i="29"/>
  <c r="G3" i="29"/>
  <c r="H24" i="28"/>
  <c r="H23" i="28"/>
  <c r="H22" i="28"/>
  <c r="F22" i="28"/>
  <c r="H21" i="28"/>
  <c r="F21" i="28"/>
  <c r="H20" i="28"/>
  <c r="F20" i="28"/>
  <c r="H19" i="28"/>
  <c r="F19" i="28"/>
  <c r="H18" i="28"/>
  <c r="F18" i="28"/>
  <c r="H17" i="28"/>
  <c r="F17" i="28"/>
  <c r="H16" i="28"/>
  <c r="F16" i="28"/>
  <c r="H15" i="28"/>
  <c r="F15" i="28"/>
  <c r="H14" i="28"/>
  <c r="F14" i="28"/>
  <c r="H13" i="28"/>
  <c r="H12" i="28"/>
  <c r="H11" i="28"/>
  <c r="H10" i="28"/>
  <c r="H9" i="28"/>
  <c r="H8" i="28"/>
  <c r="H7" i="28"/>
  <c r="H6" i="28"/>
  <c r="H4" i="28"/>
  <c r="H3" i="28"/>
  <c r="G9" i="27"/>
  <c r="G8" i="27"/>
  <c r="G7" i="27"/>
  <c r="E7" i="27"/>
  <c r="G6" i="27"/>
  <c r="G5" i="27"/>
  <c r="G4" i="27"/>
  <c r="G3" i="27"/>
  <c r="H14" i="15"/>
  <c r="H13" i="15"/>
  <c r="H12" i="15"/>
  <c r="H11" i="15"/>
  <c r="H10" i="15"/>
  <c r="H9" i="15"/>
  <c r="H8" i="15"/>
  <c r="H7" i="15"/>
  <c r="H6" i="15"/>
  <c r="H5" i="15"/>
  <c r="H4" i="15"/>
  <c r="H3" i="15"/>
  <c r="H27" i="18"/>
  <c r="H26" i="18"/>
  <c r="H25" i="18"/>
  <c r="H24" i="18"/>
  <c r="H23" i="18"/>
  <c r="H22" i="18"/>
  <c r="H21" i="18"/>
  <c r="H20" i="18"/>
  <c r="H19" i="18"/>
  <c r="H18" i="18"/>
  <c r="H17" i="18"/>
  <c r="H16" i="18"/>
  <c r="H15" i="18"/>
  <c r="H14" i="18"/>
  <c r="H13" i="18"/>
  <c r="H12" i="18"/>
  <c r="H11" i="18"/>
  <c r="H10" i="18"/>
  <c r="G10" i="18"/>
  <c r="H9" i="18"/>
  <c r="H8" i="18"/>
  <c r="H7" i="18"/>
  <c r="H6" i="18"/>
  <c r="H5" i="18"/>
  <c r="H4" i="18"/>
  <c r="H3" i="18"/>
  <c r="H28" i="17"/>
  <c r="H27" i="17"/>
  <c r="H26" i="17"/>
  <c r="H25" i="17"/>
  <c r="H24" i="17"/>
  <c r="H23" i="17"/>
  <c r="H22" i="17"/>
  <c r="H21" i="17"/>
  <c r="H20" i="17"/>
  <c r="H19" i="17"/>
  <c r="H18" i="17"/>
  <c r="H17" i="17"/>
  <c r="H16" i="17"/>
  <c r="H15" i="17"/>
  <c r="H14" i="17"/>
  <c r="H13" i="17"/>
  <c r="H12" i="17"/>
  <c r="H11" i="17"/>
  <c r="H10" i="17"/>
  <c r="H9" i="17"/>
  <c r="H8" i="17"/>
  <c r="H7" i="17"/>
  <c r="H6" i="17"/>
  <c r="H5" i="17"/>
  <c r="H4" i="17"/>
  <c r="H3" i="17"/>
  <c r="H28" i="16"/>
  <c r="H27" i="16"/>
  <c r="H26" i="16"/>
  <c r="H25" i="16"/>
  <c r="H24" i="16"/>
  <c r="H23" i="16"/>
  <c r="H22" i="16"/>
  <c r="H21" i="16"/>
  <c r="H20" i="16"/>
  <c r="H19" i="16"/>
  <c r="H18" i="16"/>
  <c r="H17" i="16"/>
  <c r="H16" i="16"/>
  <c r="H15" i="16"/>
  <c r="H14" i="16"/>
  <c r="H13" i="16"/>
  <c r="H12" i="16"/>
  <c r="H11" i="16"/>
  <c r="H10" i="16"/>
  <c r="H9" i="16"/>
  <c r="H8" i="16"/>
  <c r="H7" i="16"/>
  <c r="H6" i="16"/>
  <c r="H5" i="16"/>
  <c r="H4" i="16"/>
  <c r="H3" i="16"/>
  <c r="I15" i="19"/>
  <c r="I14" i="19"/>
  <c r="I13" i="19"/>
  <c r="I12" i="19"/>
  <c r="I11" i="19"/>
  <c r="I10" i="19"/>
  <c r="I9" i="19"/>
  <c r="I8" i="19"/>
  <c r="G8" i="19"/>
  <c r="I7" i="19"/>
  <c r="I6" i="19"/>
  <c r="I5" i="19"/>
  <c r="I4" i="19"/>
  <c r="I3" i="19"/>
  <c r="G3" i="19"/>
  <c r="H7" i="10"/>
  <c r="H6" i="10"/>
  <c r="H5" i="10"/>
  <c r="H4" i="10"/>
  <c r="H3" i="10"/>
  <c r="H7" i="8"/>
  <c r="H6" i="8"/>
  <c r="H5" i="8"/>
  <c r="H4" i="8"/>
  <c r="H3" i="8"/>
  <c r="H4" i="9"/>
  <c r="H3" i="9"/>
  <c r="J28" i="24"/>
  <c r="J27" i="24"/>
  <c r="J26" i="24"/>
  <c r="J25" i="24"/>
  <c r="J24" i="24"/>
  <c r="J23" i="24"/>
  <c r="J22" i="24"/>
  <c r="J21" i="24"/>
  <c r="J20" i="24"/>
  <c r="J19" i="24"/>
  <c r="J18" i="24"/>
  <c r="J17" i="24"/>
  <c r="J16" i="24"/>
  <c r="J15" i="24"/>
  <c r="J14" i="24"/>
  <c r="J13" i="24"/>
  <c r="J12" i="24"/>
  <c r="J11" i="24"/>
  <c r="J10" i="24"/>
  <c r="J9" i="24"/>
  <c r="J8" i="24"/>
  <c r="J7" i="24"/>
  <c r="J6" i="24"/>
  <c r="J5" i="24"/>
  <c r="J4" i="24"/>
  <c r="J3" i="24"/>
  <c r="J125" i="14"/>
  <c r="J124" i="14"/>
  <c r="J123" i="14"/>
  <c r="J121"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0" i="14"/>
  <c r="J9" i="14"/>
  <c r="J8" i="14"/>
  <c r="J7" i="14"/>
  <c r="J6" i="14"/>
  <c r="J5" i="14"/>
  <c r="J4" i="14"/>
  <c r="J3" i="14"/>
  <c r="I8" i="13"/>
  <c r="I7" i="13"/>
  <c r="I6" i="13"/>
  <c r="I5" i="13"/>
  <c r="I4" i="13"/>
  <c r="I3" i="13"/>
  <c r="I17" i="12"/>
  <c r="I16" i="12"/>
  <c r="I15" i="12"/>
  <c r="I14" i="12"/>
  <c r="I13" i="12"/>
  <c r="I12" i="12"/>
  <c r="I11" i="12"/>
  <c r="I10" i="12"/>
  <c r="I9" i="12"/>
  <c r="I8" i="12"/>
  <c r="G8" i="12"/>
  <c r="I7" i="12"/>
  <c r="G7" i="12"/>
  <c r="I6" i="12"/>
  <c r="G6" i="12"/>
  <c r="I5" i="12"/>
  <c r="I4" i="12"/>
  <c r="G4" i="12"/>
  <c r="I3" i="12"/>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 i="7"/>
  <c r="H4" i="30"/>
  <c r="H3" i="30"/>
  <c r="C19" i="23"/>
  <c r="C18" i="23"/>
  <c r="C17" i="23"/>
  <c r="C16" i="23"/>
  <c r="C15" i="23"/>
  <c r="C14" i="23"/>
  <c r="C13" i="23"/>
  <c r="C12" i="23"/>
  <c r="C11" i="23"/>
  <c r="C10" i="23"/>
  <c r="C9" i="23"/>
  <c r="C8" i="23"/>
  <c r="C7" i="23"/>
  <c r="C6" i="23"/>
  <c r="C5" i="23"/>
  <c r="C4" i="23"/>
  <c r="C3" i="23"/>
</calcChain>
</file>

<file path=xl/sharedStrings.xml><?xml version="1.0" encoding="utf-8"?>
<sst xmlns="http://schemas.openxmlformats.org/spreadsheetml/2006/main" count="1719" uniqueCount="924">
  <si>
    <t xml:space="preserve"> 广州市白云区萧岗村城中村改造项目第一片区首期安置地块项目工程量清单汇总表</t>
  </si>
  <si>
    <t>序号</t>
  </si>
  <si>
    <t>名称</t>
  </si>
  <si>
    <t>最高投标限价</t>
  </si>
  <si>
    <t>投标报价</t>
  </si>
  <si>
    <t>备注</t>
  </si>
  <si>
    <t>房屋施工周边完损性鉴定</t>
  </si>
  <si>
    <t>材料见证取样检测</t>
  </si>
  <si>
    <t>结构实体检测</t>
  </si>
  <si>
    <t>人防实体检测</t>
  </si>
  <si>
    <t>人防设备安装质量检测</t>
  </si>
  <si>
    <t>地基基础及支护结构检测</t>
  </si>
  <si>
    <t>室内环境检测</t>
  </si>
  <si>
    <t>防雷及电气检测</t>
  </si>
  <si>
    <t>绿化检测</t>
  </si>
  <si>
    <t>园建实体检测</t>
  </si>
  <si>
    <t>节能与绿建检测</t>
  </si>
  <si>
    <t>智能化检测</t>
  </si>
  <si>
    <t>消防检测</t>
  </si>
  <si>
    <t>幕墙门窗检测</t>
  </si>
  <si>
    <t>主体沉降观测</t>
  </si>
  <si>
    <t>基坑监测</t>
  </si>
  <si>
    <t>高支模监测</t>
  </si>
  <si>
    <t>合计</t>
  </si>
  <si>
    <t>房屋施工周边完损性鉴定工程量清单</t>
  </si>
  <si>
    <t>检测参数</t>
  </si>
  <si>
    <t>检测方法</t>
  </si>
  <si>
    <t>检测频率</t>
  </si>
  <si>
    <t>单位</t>
  </si>
  <si>
    <t>工程量</t>
  </si>
  <si>
    <t>最高限价：单价（元）</t>
  </si>
  <si>
    <t>最高限价：合价（元）</t>
  </si>
  <si>
    <t>投标单价（元）</t>
  </si>
  <si>
    <t>投标合价（元）</t>
  </si>
  <si>
    <t>施工周边完损性鉴定项目</t>
  </si>
  <si>
    <t>房屋鉴定</t>
  </si>
  <si>
    <r>
      <rPr>
        <sz val="10"/>
        <color rgb="FF000000"/>
        <rFont val="Times New Roman"/>
        <family val="1"/>
      </rPr>
      <t xml:space="preserve"> </t>
    </r>
    <r>
      <rPr>
        <sz val="10"/>
        <color rgb="FF000000"/>
        <rFont val="宋体"/>
        <family val="3"/>
        <charset val="134"/>
      </rPr>
      <t>两倍基坑范围房屋</t>
    </r>
  </si>
  <si>
    <t>平方米</t>
  </si>
  <si>
    <t>小计</t>
  </si>
  <si>
    <t>材料见证取样工程量清单</t>
  </si>
  <si>
    <t>材料名称</t>
  </si>
  <si>
    <t>水泥</t>
  </si>
  <si>
    <t>标准稠度用水量、凝结时间、安定性(沸煮法)、胶砂强度、比表面积、氯离子含量</t>
  </si>
  <si>
    <t>按同一生产厂家、同一等级、同一品种、同一批号且连续进场的水泥，袋装水泥不超过200t为一批；散装水泥不超过500t为一批</t>
  </si>
  <si>
    <t>组</t>
  </si>
  <si>
    <t>砂</t>
  </si>
  <si>
    <t>筛分析（颗粒级配）、表观密度、堆积密度、含泥量、泥块含量、有机物含量、氯离子含量</t>
  </si>
  <si>
    <t>用大型工具(如火车、货船或汽车)运输的，以400m3或600t为一批</t>
  </si>
  <si>
    <t>石</t>
  </si>
  <si>
    <t>筛分析（颗粒级配）、表观密度、堆积密度、紧密密度、含泥量、泥块含量、针片状颗粒含量、压碎值</t>
  </si>
  <si>
    <t>掺合料</t>
  </si>
  <si>
    <t>细度、需水量、烧失量、含水量、三氧化硫含量、游离氧化钙含量、安定性</t>
  </si>
  <si>
    <t>同等级、同种类≤200t为一验收批(连续供应)</t>
  </si>
  <si>
    <t>混凝土膨胀剂</t>
  </si>
  <si>
    <t>凝结时间、限制膨胀率(水中7天、空气中21天)、抗压强度、细度、含水率</t>
  </si>
  <si>
    <t>不大于200t为一批，</t>
  </si>
  <si>
    <t>外加剂</t>
  </si>
  <si>
    <t>减水率、泌水率、含气量、凝结时间差、1h坍落度经时变化、1h含气量经时变化、抗压强度比</t>
  </si>
  <si>
    <t>掺量≥1%时，100t为一验收批，掺量＜1%时，50t为一验收批</t>
  </si>
  <si>
    <t>混凝土</t>
  </si>
  <si>
    <t>配合比验证</t>
  </si>
  <si>
    <t>同一配合比验证一次</t>
  </si>
  <si>
    <t>抗压强度</t>
  </si>
  <si>
    <t>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t>
  </si>
  <si>
    <t>抗折强度</t>
  </si>
  <si>
    <t>每拌制100盘不超过100m3的同配合比的混凝土，其取样不得少于一组</t>
  </si>
  <si>
    <t>抗渗</t>
  </si>
  <si>
    <t>混凝土试件应在浇筑地点随机取样，连续浇筑混凝土每500m3应留置一组（6块）抗渗试块，且每项工程不得小于二组；</t>
  </si>
  <si>
    <t>硬化混凝土氯离子</t>
  </si>
  <si>
    <t>同一配合比、或需要验证时</t>
  </si>
  <si>
    <t>拌合物氯离子</t>
  </si>
  <si>
    <t>同一等级每种配比至少送检一组。</t>
  </si>
  <si>
    <t>砂浆</t>
  </si>
  <si>
    <t>每一检验批且不超过250m3砌体的各种类、各强度等级的砌筑砂浆，每台搅拌机应至少抽查一次，每次至少应制作一组试块</t>
  </si>
  <si>
    <t>热轧带肋钢筋</t>
  </si>
  <si>
    <t>拉伸、弯曲、最大力伸长率、强屈比、超屈比、重量偏差、反向弯曲</t>
  </si>
  <si>
    <t>按批检验每批重量不大于60t；不足60t按一批计。</t>
  </si>
  <si>
    <t>热轧光圆钢筋</t>
  </si>
  <si>
    <t>拉伸、弯曲、重量偏差</t>
  </si>
  <si>
    <t>钢筋焊接</t>
  </si>
  <si>
    <t>抗拉强度</t>
  </si>
  <si>
    <t>同一台班内，由同一焊工完成的300个同牌号、同直径钢筋焊接接头应作为一批。当同一台班内焊接的接头数量较少，可在一周之内累计计算，累计仍不足300个接头时，应按一批计算</t>
  </si>
  <si>
    <t>钢筋机械连接</t>
  </si>
  <si>
    <t>拉伸强度</t>
  </si>
  <si>
    <t>同一施工条件下采用同一批材料的同等级、型式、规格的接头以500个为一批不足500的按一个验收批计。</t>
  </si>
  <si>
    <t>残余变形</t>
  </si>
  <si>
    <t>每个规格机械连接送检一组。</t>
  </si>
  <si>
    <t>钢材型材</t>
  </si>
  <si>
    <t>屈服强度、抗拉强度、断后伸长率、弯曲</t>
  </si>
  <si>
    <t>按同一牌号、同一炉罐号、同一尺寸的钢材组成，不超过60t为一批</t>
  </si>
  <si>
    <t>镀锌层</t>
  </si>
  <si>
    <t>按进场批次取样,每批取样一组。</t>
  </si>
  <si>
    <t>钢管</t>
  </si>
  <si>
    <t>按同一牌号、同一炉罐号、同一尺寸的钢管组成，不超过60t为一批</t>
  </si>
  <si>
    <t>硅钙板</t>
  </si>
  <si>
    <t>密度、抗折强度、湿胀率</t>
  </si>
  <si>
    <t>同类别，同规格，同强度的产品组成，每检验批为3000张为一批次，不足3000张，但大于200张也可以为一批</t>
  </si>
  <si>
    <t>蒸压加气混凝土板</t>
  </si>
  <si>
    <t>抗压强度、干密度、结构性能</t>
  </si>
  <si>
    <t>同规格、同等级1万块一批</t>
  </si>
  <si>
    <t>蒸压加气混凝土砌块</t>
  </si>
  <si>
    <t>干密度、抗压强度</t>
  </si>
  <si>
    <t>同品种、同规格、同等级的砌块以3万块为一批，不足3万块亦为一批</t>
  </si>
  <si>
    <t>灰砂砖、实心砖</t>
  </si>
  <si>
    <t>抗压强度、干密度</t>
  </si>
  <si>
    <t>每10万块为一批，不足10 万块按一批计。</t>
  </si>
  <si>
    <t>聚氨酯防水涂料</t>
  </si>
  <si>
    <t>拉伸性能,干燥时间,固体含量,不透水性,粘结强度,撕裂强度,外观</t>
  </si>
  <si>
    <t>每10t为一批，不足10t按一批抽样</t>
  </si>
  <si>
    <t>聚合物水泥防水涂料</t>
  </si>
  <si>
    <t>拉伸性能(无处理),固体含量,低温柔性,不透水性,粘结强度（无处理）,外观</t>
  </si>
  <si>
    <t>防水卷材</t>
  </si>
  <si>
    <t>厚度、不透水性、耐热性、拉伸性能（横纵向）、断裂延伸率</t>
  </si>
  <si>
    <t>同一类型、同一规格10000m2为一批不足10000m2时亦可作为一批</t>
  </si>
  <si>
    <t>砌筑砂浆、地面砂浆</t>
  </si>
  <si>
    <t>抗压强度、凝结时间、保水性、2h稠度损失率</t>
  </si>
  <si>
    <t>同一厂家、等级、品种、批号，500t为取一批取一次，不足500t按一批。</t>
  </si>
  <si>
    <t>抹灰砂浆</t>
  </si>
  <si>
    <t>抗压强度、凝结时间、保水性、2h稠度损失率、粘结强度</t>
  </si>
  <si>
    <t>防水砂浆</t>
  </si>
  <si>
    <t>抗压强度、凝结时间、保水性、2h稠度损失率、粘结强度、抗渗压力</t>
  </si>
  <si>
    <t>铝型材</t>
  </si>
  <si>
    <t>韦氏硬度、膜厚、壁厚</t>
  </si>
  <si>
    <t>型材应由同一合金号，供货状态，规格的型材组成，批重不限</t>
  </si>
  <si>
    <t>铝单板</t>
  </si>
  <si>
    <t>尺寸、涂层厚度、硬度、抗拉强度、伸长率</t>
  </si>
  <si>
    <t>每批应由同一品种、同一颜色、同一生产批次的铝单板组成，每3000㎡为一个检验批，不足3000㎡按一个检验批计算</t>
  </si>
  <si>
    <t>陶瓷砖</t>
  </si>
  <si>
    <t>表面质量、破坏强度、断裂模数、吸水率</t>
  </si>
  <si>
    <t>陶瓷砖粘结剂</t>
  </si>
  <si>
    <t>拉伸粘结强度（未处理、浸水处理）</t>
  </si>
  <si>
    <t>连续生产，同一配料工艺条件制得的产品为一批。C类产品100t为一批，D类和R类产品10t为一批。不足上述数量时亦作为一批。</t>
  </si>
  <si>
    <t>石材</t>
  </si>
  <si>
    <t>弯曲强度、吸水率、体积密度</t>
  </si>
  <si>
    <t>建筑涂料</t>
  </si>
  <si>
    <t>耐碱性、耐洗刷性、涂膜外观、施工性、耐水性、附着力、容器中状态、拉伸性能、粘结强度</t>
  </si>
  <si>
    <t>腻子</t>
  </si>
  <si>
    <t>在容器中状态、施工性、干燥时间(表干) 、耐碱性、耐水性、粘结强度</t>
  </si>
  <si>
    <t>砂壁状涂料</t>
  </si>
  <si>
    <t>在容器中状态、施工性、低温稳定性、干燥时间、初期干燥抗裂性、耐水性、耐碱性、粘结强度、涂膜外观</t>
  </si>
  <si>
    <t>地坪漆（底涂、中涂）</t>
  </si>
  <si>
    <t>容器中状态、干燥时间、耐碱性</t>
  </si>
  <si>
    <t>地坪漆（面涂）</t>
  </si>
  <si>
    <t>容器中状态、漆膜外观、干燥时间、耐水性、耐碱性、耐酸性、耐油性</t>
  </si>
  <si>
    <t>水泥基渗透结晶型防水涂料</t>
  </si>
  <si>
    <t>含水率、细度、施工性、28d抗压强度、湿基面粘结强度、混凝土抗渗性能、混凝土抗渗性能(抗渗压力比-带涂层)、混凝土抗渗性能(抗渗压力比-去除涂层)</t>
  </si>
  <si>
    <t>50t为一批</t>
  </si>
  <si>
    <t>防腐涂料</t>
  </si>
  <si>
    <t>容器中状态、漆膜外观、干燥时间(表、实干)、附着力、耐弯曲性、耐冲击性、耐水性、施工性</t>
  </si>
  <si>
    <t>超薄型防火涂料</t>
  </si>
  <si>
    <t>容器中状态、干燥时间、粘结强度、耐水性</t>
  </si>
  <si>
    <t>厚型防火涂料</t>
  </si>
  <si>
    <t>容器中状态、干燥时间、粘结强度、耐水性、抗压强度</t>
  </si>
  <si>
    <t>涂料</t>
  </si>
  <si>
    <t>相容性</t>
  </si>
  <si>
    <t>根据设计要求，每种配套检测一组。</t>
  </si>
  <si>
    <t>龙骨</t>
  </si>
  <si>
    <t>外观质量、尺寸、镀锌层厚度、涂层铅笔硬度、</t>
  </si>
  <si>
    <t>班产量大于或等于2000m者，以2000m同型号，同规格的轻钢龙骨为一批，班产量小于2000m,以实际产量为一批。</t>
  </si>
  <si>
    <t>石膏板</t>
  </si>
  <si>
    <t>单位面积质量、含水率、受潮挠度</t>
  </si>
  <si>
    <t>同一类型，同一规格3000块板材按一批计。</t>
  </si>
  <si>
    <t>干挂石材胶</t>
  </si>
  <si>
    <t>适用期、拉剪强度（不锈钢-不锈钢）、压剪强度（石材-不锈钢）</t>
  </si>
  <si>
    <t>镀锌电焊网</t>
  </si>
  <si>
    <t>硫酸铜试验、焊点抗拉力</t>
  </si>
  <si>
    <t>按建筑面积，2000m2及以下，1组；2000-20000m2，3组；20000m2以上，6组。</t>
  </si>
  <si>
    <t>装饰装修材料（陶瓷砖、石材）</t>
  </si>
  <si>
    <t>放射性</t>
  </si>
  <si>
    <t>焊接工艺评定（不含加工）</t>
  </si>
  <si>
    <t>拉伸、弯曲、冲击</t>
  </si>
  <si>
    <t>焊接材料（不含加工）</t>
  </si>
  <si>
    <t>拉伸、冲击、化学成分分析（8个元素）</t>
  </si>
  <si>
    <t>路面砖</t>
  </si>
  <si>
    <t>抗压（抗折）强度、吸水率</t>
  </si>
  <si>
    <t>同一型号、规格、等级10000件为一批。</t>
  </si>
  <si>
    <t>路缘石</t>
  </si>
  <si>
    <t>抗压强度、抗折强度、吸水率</t>
  </si>
  <si>
    <t>同一型号、规格、等级20000件为一批。</t>
  </si>
  <si>
    <t>普通螺栓</t>
  </si>
  <si>
    <t>实物拉伸试验</t>
  </si>
  <si>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</si>
  <si>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</si>
  <si>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</si>
  <si>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钢绞线</t>
  </si>
  <si>
    <t>抗拉强度、弹性模量</t>
  </si>
  <si>
    <t>锚具、夹片</t>
  </si>
  <si>
    <t>硬度</t>
  </si>
  <si>
    <t>按材料用量的3%抽检且不应少于6件。</t>
  </si>
  <si>
    <t>个</t>
  </si>
  <si>
    <t>锚固性能组合件</t>
  </si>
  <si>
    <t>静载锚固性能</t>
  </si>
  <si>
    <t>每种规格取样一组。</t>
  </si>
  <si>
    <t>孔</t>
  </si>
  <si>
    <t>砂浆配合比</t>
  </si>
  <si>
    <t>无机耐磨地坪材料</t>
  </si>
  <si>
    <t>抗折强度、抗压强度、耐磨</t>
  </si>
  <si>
    <t>同类型产品50t为一批，不足50t按一批计。</t>
  </si>
  <si>
    <t>透水路面砖和透水路面板</t>
  </si>
  <si>
    <t>抗折强度,透水系数,防滑性</t>
  </si>
  <si>
    <r>
      <rPr>
        <sz val="10"/>
        <color indexed="8"/>
        <rFont val="宋体"/>
        <family val="3"/>
        <charset val="134"/>
        <scheme val="minor"/>
      </rPr>
      <t>以1000m</t>
    </r>
    <r>
      <rPr>
        <vertAlign val="superscript"/>
        <sz val="10"/>
        <color indexed="8"/>
        <rFont val="宋体"/>
        <family val="3"/>
        <charset val="134"/>
      </rPr>
      <t>2</t>
    </r>
    <r>
      <rPr>
        <sz val="10"/>
        <color indexed="8"/>
        <rFont val="宋体"/>
        <family val="3"/>
        <charset val="134"/>
        <scheme val="minor"/>
      </rPr>
      <t>透水块材为一个批次</t>
    </r>
  </si>
  <si>
    <t>钢筋锚固板</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</si>
  <si>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</si>
  <si>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灌浆料</t>
  </si>
  <si>
    <t>凝结时间、可操作时间、流动度、泌水率、竖向膨胀率、抗压强度</t>
  </si>
  <si>
    <t>在15d内生产的同配方、同批号原材料的产品应以50t作为一生产批号，不足50t也应作为 一生产批号。</t>
  </si>
  <si>
    <t>钢材元素分析</t>
  </si>
  <si>
    <t>化学五元素</t>
  </si>
  <si>
    <t>每组代表批量：碳素结构钢、低合金高强度结构钢、建筑结构用钢板、桥梁用结构钢每批由同一牌号、同一炉号、同一质量等级、同一品种、同一尺寸、同一交货状态的钢材组成，每批重量应不大于60t</t>
  </si>
  <si>
    <t>标线涂料</t>
  </si>
  <si>
    <t>抗压强度、不粘胎时间、色度性能、密度、耐水性、耐碱性、耐磨性</t>
  </si>
  <si>
    <t>每批次进场检验一次</t>
  </si>
  <si>
    <t>非固化橡胶沥青防水涂料</t>
  </si>
  <si>
    <t>固体含量,外观,延伸性,粘结性能</t>
  </si>
  <si>
    <t>同一类型10t为一批，不足10t也作为一批</t>
  </si>
  <si>
    <t>球墨铸铁管</t>
  </si>
  <si>
    <t>外观、尺寸、布氏硬度</t>
  </si>
  <si>
    <t>按规格批次抽
带标识管段20cm+1个5cm正方形铁块表面磨掉黑漆</t>
  </si>
  <si>
    <t>衬塑复合压力管</t>
  </si>
  <si>
    <r>
      <rPr>
        <sz val="10"/>
        <rFont val="宋体"/>
        <family val="3"/>
        <charset val="134"/>
      </rPr>
      <t>外观、尺寸、结合强度、弯曲性能（</t>
    </r>
    <r>
      <rPr>
        <sz val="10"/>
        <rFont val="Times New Roman"/>
        <family val="1"/>
      </rPr>
      <t>DN≤50mm</t>
    </r>
    <r>
      <rPr>
        <sz val="10"/>
        <rFont val="宋体"/>
        <family val="3"/>
        <charset val="134"/>
      </rPr>
      <t>）、压扁性能（</t>
    </r>
    <r>
      <rPr>
        <sz val="10"/>
        <rFont val="Times New Roman"/>
        <family val="1"/>
      </rPr>
      <t>DN</t>
    </r>
    <r>
      <rPr>
        <sz val="10"/>
        <rFont val="宋体"/>
        <family val="3"/>
        <charset val="134"/>
      </rPr>
      <t>＞</t>
    </r>
    <r>
      <rPr>
        <sz val="10"/>
        <rFont val="Times New Roman"/>
        <family val="1"/>
      </rPr>
      <t>50mm</t>
    </r>
    <r>
      <rPr>
        <sz val="10"/>
        <rFont val="宋体"/>
        <family val="3"/>
        <charset val="134"/>
      </rPr>
      <t>）、耐冷热循环（热水用才做，冷水用不做）</t>
    </r>
  </si>
  <si>
    <t>按规格批次抽
1×1m+3×20mm</t>
  </si>
  <si>
    <t>弯曲和压扁只做其一</t>
  </si>
  <si>
    <t>钢塑复合压力管用双热熔管件</t>
  </si>
  <si>
    <t>尺寸、短期静液压</t>
  </si>
  <si>
    <t>按规格批次抽4个，其中3个两端接200mm（公称外径＞75mm接300mm）配套管材</t>
  </si>
  <si>
    <t>给水用钢丝网增强聚乙烯复合管材</t>
  </si>
  <si>
    <t>外观、尺寸、静液压试验（大于等于200做不了）、爆破试验（大于等于200做不了）、受开压稳定性</t>
  </si>
  <si>
    <t>按规格批次抽
4×1m</t>
  </si>
  <si>
    <r>
      <rPr>
        <sz val="10"/>
        <rFont val="Times New Roman"/>
        <family val="1"/>
      </rPr>
      <t>PP-R</t>
    </r>
    <r>
      <rPr>
        <sz val="10"/>
        <rFont val="宋体"/>
        <family val="3"/>
        <charset val="134"/>
      </rPr>
      <t>给水管材</t>
    </r>
  </si>
  <si>
    <r>
      <rPr>
        <sz val="10"/>
        <rFont val="宋体"/>
        <family val="3"/>
        <charset val="134"/>
      </rPr>
      <t>外观、尺寸、纵向回缩率、静液压试验（大于等于</t>
    </r>
    <r>
      <rPr>
        <sz val="10"/>
        <rFont val="Times New Roman"/>
        <family val="1"/>
      </rPr>
      <t>200</t>
    </r>
    <r>
      <rPr>
        <sz val="10"/>
        <rFont val="宋体"/>
        <family val="3"/>
        <charset val="134"/>
      </rPr>
      <t>做不了）、简支梁冲击试验</t>
    </r>
  </si>
  <si>
    <r>
      <rPr>
        <sz val="10"/>
        <rFont val="Times New Roman"/>
        <family val="1"/>
      </rPr>
      <t>PP-R</t>
    </r>
    <r>
      <rPr>
        <sz val="10"/>
        <rFont val="宋体"/>
        <family val="3"/>
        <charset val="134"/>
      </rPr>
      <t>给水管件</t>
    </r>
  </si>
  <si>
    <t>外观、尺寸、液压试验</t>
  </si>
  <si>
    <t>按规格批次抽
9个</t>
  </si>
  <si>
    <r>
      <rPr>
        <sz val="10"/>
        <rFont val="Times New Roman"/>
        <family val="1"/>
      </rPr>
      <t>PE</t>
    </r>
    <r>
      <rPr>
        <sz val="10"/>
        <rFont val="宋体"/>
        <family val="3"/>
        <charset val="134"/>
      </rPr>
      <t>给水管材</t>
    </r>
  </si>
  <si>
    <t>外观、尺寸、纵向回缩率、拉伸性能(黑色不做)、静液压试验（100h）（大于等于200做不了）</t>
  </si>
  <si>
    <r>
      <rPr>
        <sz val="10"/>
        <rFont val="Times New Roman"/>
        <family val="1"/>
      </rPr>
      <t>PE</t>
    </r>
    <r>
      <rPr>
        <sz val="10"/>
        <rFont val="宋体"/>
        <family val="3"/>
        <charset val="134"/>
      </rPr>
      <t>给水管件</t>
    </r>
  </si>
  <si>
    <t>外观、尺寸、静液压试验（100h）（大于等于200做不了）</t>
  </si>
  <si>
    <t>按规格批次抽4个（3个两端接300mm管材的管件+1个管件）</t>
  </si>
  <si>
    <t>金属阀门</t>
  </si>
  <si>
    <t>上密封试验、壳体试验、密封试验</t>
  </si>
  <si>
    <t>按规格批次抽
2个  范围:DN≥20mm、≤200mm</t>
  </si>
  <si>
    <r>
      <rPr>
        <sz val="10"/>
        <rFont val="Times New Roman"/>
        <family val="1"/>
      </rPr>
      <t>PVC-U</t>
    </r>
    <r>
      <rPr>
        <sz val="10"/>
        <rFont val="宋体"/>
        <family val="3"/>
        <charset val="134"/>
      </rPr>
      <t>排水管材</t>
    </r>
  </si>
  <si>
    <t>外观、密度、尺寸、纵向回缩率、维卡软化温度、拉伸性能、落锤冲击试验</t>
  </si>
  <si>
    <r>
      <rPr>
        <sz val="10"/>
        <rFont val="Times New Roman"/>
        <family val="1"/>
      </rPr>
      <t>PVC-U</t>
    </r>
    <r>
      <rPr>
        <sz val="10"/>
        <rFont val="宋体"/>
        <family val="3"/>
        <charset val="134"/>
      </rPr>
      <t>排水管件</t>
    </r>
  </si>
  <si>
    <t>外观、密度、尺寸、烘箱试验、坠落试验、维卡软化温度</t>
  </si>
  <si>
    <r>
      <rPr>
        <sz val="10"/>
        <rFont val="Times New Roman"/>
        <family val="1"/>
      </rPr>
      <t>PVC-U</t>
    </r>
    <r>
      <rPr>
        <sz val="10"/>
        <rFont val="宋体"/>
        <family val="3"/>
        <charset val="134"/>
      </rPr>
      <t>胶粘剂</t>
    </r>
  </si>
  <si>
    <t>外观、溶解性、粘度、粘结强度、水压爆破强度</t>
  </si>
  <si>
    <r>
      <rPr>
        <sz val="10"/>
        <color theme="1"/>
        <rFont val="宋体"/>
        <family val="3"/>
        <charset val="134"/>
      </rPr>
      <t>按规格批次抽</t>
    </r>
    <r>
      <rPr>
        <sz val="10"/>
        <color theme="1"/>
        <rFont val="Times New Roman"/>
        <family val="1"/>
      </rPr>
      <t>500ml</t>
    </r>
  </si>
  <si>
    <r>
      <rPr>
        <sz val="10"/>
        <rFont val="宋体"/>
        <family val="3"/>
        <charset val="134"/>
      </rPr>
      <t>高密度聚乙烯（</t>
    </r>
    <r>
      <rPr>
        <sz val="10"/>
        <rFont val="Times New Roman"/>
        <family val="1"/>
      </rPr>
      <t>HDPE</t>
    </r>
    <r>
      <rPr>
        <sz val="10"/>
        <rFont val="宋体"/>
        <family val="3"/>
        <charset val="134"/>
      </rPr>
      <t>）排水管材</t>
    </r>
  </si>
  <si>
    <t>外观、尺寸、纵向回缩率、环刚度、静液压试验（该试验需在80℃水温下进行165h）静液压我们最大可以做到DN200的</t>
  </si>
  <si>
    <r>
      <rPr>
        <sz val="10"/>
        <rFont val="宋体"/>
        <family val="3"/>
        <charset val="134"/>
      </rPr>
      <t>高密度聚乙烯（</t>
    </r>
    <r>
      <rPr>
        <sz val="10"/>
        <rFont val="Times New Roman"/>
        <family val="1"/>
      </rPr>
      <t>HDPE</t>
    </r>
    <r>
      <rPr>
        <sz val="10"/>
        <rFont val="宋体"/>
        <family val="3"/>
        <charset val="134"/>
      </rPr>
      <t>）排水管件</t>
    </r>
  </si>
  <si>
    <t>外观、尺寸、烘箱试验、静液压试验（试验条件同管材）</t>
  </si>
  <si>
    <t>按规格批次抽6个（其中3个两端接300mm长配套管材）</t>
  </si>
  <si>
    <r>
      <rPr>
        <sz val="10"/>
        <rFont val="宋体"/>
        <family val="3"/>
        <charset val="134"/>
      </rPr>
      <t>聚乙烯（</t>
    </r>
    <r>
      <rPr>
        <sz val="10"/>
        <rFont val="Times New Roman"/>
        <family val="1"/>
      </rPr>
      <t>PE</t>
    </r>
    <r>
      <rPr>
        <sz val="10"/>
        <rFont val="宋体"/>
        <family val="3"/>
        <charset val="134"/>
      </rPr>
      <t>）双壁波纹管</t>
    </r>
  </si>
  <si>
    <t>外观和尺寸、烘箱试验、纵向回缩率、环刚度（DN≤800）、环柔性、落锤冲击试验(300≤DN≤500不做)</t>
  </si>
  <si>
    <t>按规格批次抽
3×300mm
（300≤Dn≤500不做落锤）</t>
  </si>
  <si>
    <t>中空壁缠绕管</t>
  </si>
  <si>
    <t>外观和尺寸、纵向回缩率、落锤冲击冲击(300≤DN≤500不做)、环刚度（DN≤800）、环柔性</t>
  </si>
  <si>
    <t>按规格批次抽
3×300mm</t>
  </si>
  <si>
    <t>镀锌线管</t>
  </si>
  <si>
    <t>标志、弯曲试验、抗压性能、电气性能</t>
  </si>
  <si>
    <r>
      <rPr>
        <sz val="10"/>
        <rFont val="宋体"/>
        <family val="3"/>
        <charset val="134"/>
      </rPr>
      <t>按规格批次抽</t>
    </r>
    <r>
      <rPr>
        <sz val="10"/>
        <rFont val="Times New Roman"/>
        <family val="1"/>
      </rPr>
      <t xml:space="preserve">
9×1.0m</t>
    </r>
    <r>
      <rPr>
        <sz val="10"/>
        <rFont val="宋体"/>
        <family val="3"/>
        <charset val="134"/>
      </rPr>
      <t>（注明轻</t>
    </r>
    <r>
      <rPr>
        <sz val="10"/>
        <rFont val="Times New Roman"/>
        <family val="1"/>
      </rPr>
      <t>.</t>
    </r>
    <r>
      <rPr>
        <sz val="10"/>
        <rFont val="宋体"/>
        <family val="3"/>
        <charset val="134"/>
      </rPr>
      <t>中</t>
    </r>
    <r>
      <rPr>
        <sz val="10"/>
        <rFont val="Times New Roman"/>
        <family val="1"/>
      </rPr>
      <t>.</t>
    </r>
    <r>
      <rPr>
        <sz val="10"/>
        <rFont val="宋体"/>
        <family val="3"/>
        <charset val="134"/>
      </rPr>
      <t>重）</t>
    </r>
  </si>
  <si>
    <t>电缆桥架</t>
  </si>
  <si>
    <t>外观、尺寸、承受安全工作荷载时的相对挠度、耐撞击能力、保护电路连续性、防护层厚度、防护层附着力（阳极氧化类不测）、表面电阻率（适用于玻璃钢制桥架、非金属耐火材料制桥架）、体积电阻率（适用于玻璃钢制桥架、非金属耐火材料制桥架）</t>
  </si>
  <si>
    <r>
      <rPr>
        <sz val="10"/>
        <rFont val="宋体"/>
        <family val="3"/>
        <charset val="134"/>
      </rPr>
      <t>按规格批次抽</t>
    </r>
    <r>
      <rPr>
        <sz val="10"/>
        <rFont val="Times New Roman"/>
        <family val="1"/>
      </rPr>
      <t xml:space="preserve">
</t>
    </r>
    <r>
      <rPr>
        <sz val="10"/>
        <rFont val="宋体"/>
        <family val="3"/>
        <charset val="134"/>
      </rPr>
      <t>一根</t>
    </r>
    <r>
      <rPr>
        <sz val="10"/>
        <rFont val="Times New Roman"/>
        <family val="1"/>
      </rPr>
      <t>2.5</t>
    </r>
    <r>
      <rPr>
        <sz val="10"/>
        <rFont val="宋体"/>
        <family val="3"/>
        <charset val="134"/>
      </rPr>
      <t>米（样品规格小于</t>
    </r>
    <r>
      <rPr>
        <sz val="10"/>
        <rFont val="Times New Roman"/>
        <family val="1"/>
      </rPr>
      <t>2.5</t>
    </r>
    <r>
      <rPr>
        <sz val="10"/>
        <rFont val="宋体"/>
        <family val="3"/>
        <charset val="134"/>
      </rPr>
      <t>米时，按样品全长送检一根）＋</t>
    </r>
    <r>
      <rPr>
        <sz val="10"/>
        <rFont val="Times New Roman"/>
        <family val="1"/>
      </rPr>
      <t>2</t>
    </r>
    <r>
      <rPr>
        <sz val="10"/>
        <rFont val="宋体"/>
        <family val="3"/>
        <charset val="134"/>
      </rPr>
      <t>根</t>
    </r>
    <r>
      <rPr>
        <sz val="10"/>
        <rFont val="Times New Roman"/>
        <family val="1"/>
      </rPr>
      <t>1.2</t>
    </r>
    <r>
      <rPr>
        <sz val="10"/>
        <rFont val="宋体"/>
        <family val="3"/>
        <charset val="134"/>
      </rPr>
      <t>米中间用连接件接起；</t>
    </r>
  </si>
  <si>
    <t>配电箱</t>
  </si>
  <si>
    <t>外观、电击防护、保护电路的完整性、内装元件的组合、内部电路和连接、外接导线端子、电气间隙和爬电距离、工频耐受电压</t>
  </si>
  <si>
    <t>按规格批次抽
1个
（需提供说明书、线路图）</t>
  </si>
  <si>
    <t>MPP实壁管</t>
  </si>
  <si>
    <t>外观、尺寸、拉伸强度、落锤冲击试验、压扁试验、环刚度</t>
  </si>
  <si>
    <t>电工套管</t>
  </si>
  <si>
    <t>外观、尺寸、抗压性能、弯曲性能（dn≥32不做）、弯扁性能、冲击性能、跌落性能、耐热性能、氧指数、自熄时间、电气性能</t>
  </si>
  <si>
    <t>按规格批次抽
13×1.2m</t>
  </si>
  <si>
    <t>电工套管配件</t>
  </si>
  <si>
    <t>外观、跌落性能、耐热性能、氧指数、自熄时间、电气性能</t>
  </si>
  <si>
    <r>
      <rPr>
        <sz val="10"/>
        <rFont val="宋体"/>
        <family val="3"/>
        <charset val="134"/>
      </rPr>
      <t>按规格批次抽</t>
    </r>
    <r>
      <rPr>
        <sz val="10"/>
        <rFont val="Times New Roman"/>
        <family val="1"/>
      </rPr>
      <t xml:space="preserve">
9</t>
    </r>
    <r>
      <rPr>
        <sz val="10"/>
        <rFont val="宋体"/>
        <family val="3"/>
        <charset val="134"/>
      </rPr>
      <t>个</t>
    </r>
  </si>
  <si>
    <t>PE地下通信用实壁管</t>
  </si>
  <si>
    <t>外观、尺寸、落锤冲击、扁平试验、环刚度、拉伸强度、纵向回缩率</t>
  </si>
  <si>
    <t>通信电缆（网线）</t>
  </si>
  <si>
    <t>近端串音功率和、远端串音功率和、回波损耗、护套老化前拉力试验</t>
  </si>
  <si>
    <t>按规格批次抽100米（两端接好接头）</t>
  </si>
  <si>
    <t>电线电缆</t>
  </si>
  <si>
    <t>标志、结构尺寸（按每一芯线芯算）、导体电阻（按每一芯线芯算）、绝缘电阻（按每一芯线芯算）、电压试验（按每一芯线芯算）、绝缘老化前拉力试验、护套老化前拉力试验</t>
  </si>
  <si>
    <t>按规格批次：小截面积（≤10mm2）抽20米；大截面积（＞10mm2）抽15米；导体截面积大于50mm2，抽3m。</t>
  </si>
  <si>
    <t>按5芯带护套计算</t>
  </si>
  <si>
    <t>漏电断路器</t>
  </si>
  <si>
    <t>标志检查、电击保护、电气间隙、爬电距离、试验装置动作特性、剩余电流动作特性、时间-电流动作特性、温升、耐潮、绝缘电阻、介电强度、耐热试验、灼热丝试验</t>
  </si>
  <si>
    <t>按规格批次
抽3个</t>
  </si>
  <si>
    <t>小型断路器</t>
  </si>
  <si>
    <t>标志检查、电击保护、电气间隙、爬电距离、时间-电流动作特性、温升、耐潮、绝缘电阻、介电强度、耐热试验、灼热丝试验</t>
  </si>
  <si>
    <t>塑壳断路器</t>
  </si>
  <si>
    <t>标志检查、电气间隙、爬电距离、验证过载脱扣器、反时限脱扣试验、瞬时脱扣试验、温升、介电性能</t>
  </si>
  <si>
    <t>按规格批次
抽3个（需提供说明书）</t>
  </si>
  <si>
    <t>面板开关</t>
  </si>
  <si>
    <t>标志检查、防触电保护、温升、电气间隙、爬电距离、耐潮、电气强度、绝缘电阻、通断能力、耐热试验、灼热丝试验</t>
  </si>
  <si>
    <r>
      <rPr>
        <sz val="10"/>
        <rFont val="宋体"/>
        <family val="3"/>
        <charset val="134"/>
      </rPr>
      <t>按规格批次抽</t>
    </r>
    <r>
      <rPr>
        <sz val="10"/>
        <rFont val="Times New Roman"/>
        <family val="1"/>
      </rPr>
      <t xml:space="preserve">
6</t>
    </r>
    <r>
      <rPr>
        <sz val="10"/>
        <rFont val="宋体"/>
        <family val="3"/>
        <charset val="134"/>
      </rPr>
      <t>个</t>
    </r>
  </si>
  <si>
    <t>插头插座/带开关插座</t>
  </si>
  <si>
    <t>标志检查、防触电保护、接地措施、温升、电气间隙、爬电距离、耐潮、电气强度、绝缘电阻、分断容量、耐热试验、灼热丝试验</t>
  </si>
  <si>
    <t>短纤针刺非织造土工布</t>
  </si>
  <si>
    <t>单位面积质量偏差率、厚度偏差率、幅宽偏差率、纵横向撕破强力、顶破强力、垂直渗透系数、纵横向断裂强度、标称断裂强度对应伸长率、等效孔径、刺破强力</t>
  </si>
  <si>
    <t>等幅宽3m长
(收样时需提供标称断裂强度、单位面积质量、厚度、幅宽规格)</t>
  </si>
  <si>
    <t>玻璃纤维土工格栅</t>
  </si>
  <si>
    <t>断裂强力（纵、横向）、断裂伸长率（纵、横向）、网眼目数、网眼尺寸</t>
  </si>
  <si>
    <t>2m×2m</t>
  </si>
  <si>
    <t>聚乙烯土工膜</t>
  </si>
  <si>
    <t>拉伸断裂强度、拉伸屈服强度、断裂伸长率、屈服伸长率、直角撕裂负荷、抗穿刺强力、厚度</t>
  </si>
  <si>
    <t>整幅宽,
0.5m长</t>
  </si>
  <si>
    <t>塑料排水板</t>
  </si>
  <si>
    <t>宽度、厚度、塑料排水板抗拉强度、滤膜抗拉强度（干拉、湿拉）、滤膜渗透系数、纵向通水量</t>
  </si>
  <si>
    <t>4m</t>
  </si>
  <si>
    <t>耐碱玻璃纤
维网布</t>
  </si>
  <si>
    <t>单位面积质量、断裂强力/拉伸断裂强力/耐碱断裂强力、断裂伸长率、耐碱强力保留率、耐碱性</t>
  </si>
  <si>
    <t>等幅宽2米</t>
  </si>
  <si>
    <t>实木地板/
实木复合地板</t>
  </si>
  <si>
    <t>外观质量、尺寸、含水率、漆膜表面附着力、漆膜硬度、表面耐污染、静曲强度、弹性模量</t>
  </si>
  <si>
    <t>10块</t>
  </si>
  <si>
    <t>防静电活动地板</t>
  </si>
  <si>
    <t>外观、尺寸偏差、对地电阻</t>
  </si>
  <si>
    <t>2块地板、1套支撑</t>
  </si>
  <si>
    <t>地坪涂料</t>
  </si>
  <si>
    <t>VOC；游离甲醛（限水性）；苯（溶剂型、无溶剂型）；甲苯、乙苯、二甲苯总和（溶剂型、无溶剂型）；苯、甲苯、乙苯、二甲苯总和（水性、聚合物水泥复合型）；游离二异氰酸酯（TDI、HDI）（限聚氨酯类）；乙二醇醚及醚酯总和
邻苯二甲酸酯；游离4,4'-二氨基二苯甲烷（MDA）（限环氧类）；可溶性铅；可溶性镉；可溶性铬；可溶性汞；TVOC释放量；甲醛释放量</t>
  </si>
  <si>
    <t>取样量2.0kg</t>
  </si>
  <si>
    <t>PVC地板</t>
  </si>
  <si>
    <t>挥发物含量、可溶性铅、可溶性镉</t>
  </si>
  <si>
    <t>每批产品中抽取1卷样品，去掉样品卷最外3层后裁取1m</t>
  </si>
  <si>
    <t>地毯、地毯衬垫</t>
  </si>
  <si>
    <t>VOC、游离甲醛</t>
  </si>
  <si>
    <t>送样量1m2</t>
  </si>
  <si>
    <t>高分子装饰材料</t>
  </si>
  <si>
    <t>甲醛释放量（环境舱法）、TVOC释放量</t>
  </si>
  <si>
    <t>500mm×500mm，4块</t>
  </si>
  <si>
    <t>木家具</t>
  </si>
  <si>
    <t>甲醛释放量(干燥器法)、可溶性重金属（汞）、可溶性重金属（铅）、可溶性重金属（铬）、可溶性重金属（镉）</t>
  </si>
  <si>
    <t>送样量20块（15cm×5cm，需使用石蜡或者塑料薄膜封边）</t>
  </si>
  <si>
    <t>建筑用墙面涂料（水性涂料、水性腻子）</t>
  </si>
  <si>
    <t>游离甲醛、苯系物总和含量（苯、甲苯、二甲苯、乙苯）、总铅含量（限色漆和腻子）、可溶性镉含量（限色漆和腻子）、可溶性铬含量（限色漆和腻子）、可溶性汞含量（限色漆和腻子）、VOC含量、乙二醇醚及醚酯总和含量（限装饰板涂料）、卤代烃总和含量（限溶剂型装饰板涂料）</t>
  </si>
  <si>
    <t>送样量0.5kg；
同批次产品检验报告的检测项目不全或检测结果不符合设计要求和规范要求时需复验</t>
  </si>
  <si>
    <t>建筑材料（墙砖）</t>
  </si>
  <si>
    <t>送样量4kg；
使用面积大于200m2时，需对不同产品、不同批次进行复验</t>
  </si>
  <si>
    <t>木板</t>
  </si>
  <si>
    <t>甲醛释放量（环境舱法）</t>
  </si>
  <si>
    <t>送样量1m2（500mm×500mm，2块）</t>
  </si>
  <si>
    <t>胶粘剂</t>
  </si>
  <si>
    <t>游离甲醛、VOC、苯、甲苯+二甲苯、甲苯二异氰酸酯、二氯甲烷、1,2-二氯乙烷、1,1,2-三氯乙烷、三氯乙烯</t>
  </si>
  <si>
    <t>生活饮用水</t>
  </si>
  <si>
    <t>浑浊度、色度、臭和味、肉眼可见物、游离氯、细菌总数、总大肠菌群、pH、铁</t>
  </si>
  <si>
    <r>
      <rPr>
        <sz val="10"/>
        <rFont val="宋体"/>
        <family val="3"/>
        <charset val="134"/>
      </rPr>
      <t>理化指标：不少于</t>
    </r>
    <r>
      <rPr>
        <sz val="10"/>
        <rFont val="Times New Roman"/>
        <family val="1"/>
      </rPr>
      <t xml:space="preserve">1L
</t>
    </r>
    <r>
      <rPr>
        <sz val="10"/>
        <rFont val="宋体"/>
        <family val="3"/>
        <charset val="134"/>
      </rPr>
      <t>微生物指标：</t>
    </r>
    <r>
      <rPr>
        <sz val="10"/>
        <rFont val="Times New Roman"/>
        <family val="1"/>
      </rPr>
      <t>0.5L</t>
    </r>
  </si>
  <si>
    <t>（石屑、级配碎石、碎石砂等）</t>
  </si>
  <si>
    <t>土壤击实</t>
  </si>
  <si>
    <t>铸铁检查井盖</t>
  </si>
  <si>
    <t>承载能力</t>
  </si>
  <si>
    <t>同一规格同一种类同一原材料≤500套为一批</t>
  </si>
  <si>
    <t>套</t>
  </si>
  <si>
    <t>外观质量</t>
  </si>
  <si>
    <t>尺寸偏差</t>
  </si>
  <si>
    <t>安全和便利性</t>
  </si>
  <si>
    <t>沥青</t>
  </si>
  <si>
    <t>针入度、软化点、延度、密度</t>
  </si>
  <si>
    <t>每一配比检一组/每100t为一批，每批抽检1组</t>
  </si>
  <si>
    <t>改性沥青</t>
  </si>
  <si>
    <t>针入度、软化点、5℃低温延度、密度</t>
  </si>
  <si>
    <t>每一配比检一组/每50t为一批，每批抽检1组</t>
  </si>
  <si>
    <t>粗集料（沥青原材）</t>
  </si>
  <si>
    <t>筛分、表观相对密度、针片状颗粒含量、洛杉矶磨耗损失、压碎值、与沥青的粘附性、含泥量、吸水率</t>
  </si>
  <si>
    <t>每一配比检一组/按进场批次抽检</t>
  </si>
  <si>
    <t>细集料（沥青原材）</t>
  </si>
  <si>
    <t>筛分、表观相对密度、坚固性、含水率、含泥量、砂当量</t>
  </si>
  <si>
    <t>矿粉</t>
  </si>
  <si>
    <t>筛分、密度、亲水系数、含水量</t>
  </si>
  <si>
    <t>沥青配合比设计</t>
  </si>
  <si>
    <t>每一配比一组</t>
  </si>
  <si>
    <t>沥青混合料</t>
  </si>
  <si>
    <t>马歇尔密度、油石比及矿料级配、理论相对最大密度、沥青含量、车辙</t>
  </si>
  <si>
    <t>每品种每摊铺日抽检1组</t>
  </si>
  <si>
    <t>钢管脚手架构件</t>
  </si>
  <si>
    <t>抗滑、抗破坏、扭力矩试压</t>
  </si>
  <si>
    <t>在批量范围281-500随机抽取直角扣件16件，旋转、对接扣件、底座各8件为一组；在批量范围501-1200随机抽取直角扣件26件，旋转、对接扣件、底座各13件为一组；在批量范围1201-10000随机抽取直角扣件40件，旋转、对接扣件、底座各20件为一组。</t>
  </si>
  <si>
    <t>安全网</t>
  </si>
  <si>
    <t>尺寸、网目密度、抗冲击性、抗贯穿性、阻燃性</t>
  </si>
  <si>
    <t>按照进场的同一生产厂家、同一规格型号、同一批次的安全网，取3张。</t>
  </si>
  <si>
    <t>安全带</t>
  </si>
  <si>
    <t>整体静态负荷、整体动态负荷</t>
  </si>
  <si>
    <t>坠落悬挂安全带（整体静态负荷、整体动态负荷）：取4条</t>
  </si>
  <si>
    <t>安全帽</t>
  </si>
  <si>
    <t>佩戴高度、垂直间距、下鄂带强度、冲击吸收性能、耐穿刺性能</t>
  </si>
  <si>
    <t>耐穿刺性能、冲击吸收性能各有四种预处理方式【高温（50℃）处理、低温（-10℃）处理、浸水（20℃）处理、辐射处理】。进货检验：批量＜500顶时取1顶、项，批量500-5000时取2顶、项，批量5001-50000时取3顶、项，批量≥50001顶时取4顶、项。</t>
  </si>
  <si>
    <t>承插型盘扣式钢管支架构件</t>
  </si>
  <si>
    <t>连接盘单侧抗剪强度、连接盘抗拉强度、可调托撑抗压强度、连接盘抗弯强度、连接盘双侧抗剪强度、连接盘内侧环焊缝抗剪强度、可调底座抗压强度</t>
  </si>
  <si>
    <t>每批构配件产品册数量是指同一种产品、同一批原材 料、同一种工艺一次投料生产的数量。500件为1批，每批抽件1组。</t>
  </si>
  <si>
    <r>
      <rPr>
        <b/>
        <u/>
        <sz val="18"/>
        <rFont val="宋体"/>
        <family val="3"/>
        <charset val="134"/>
      </rPr>
      <t>结构实体</t>
    </r>
    <r>
      <rPr>
        <b/>
        <sz val="18"/>
        <rFont val="宋体"/>
        <family val="3"/>
        <charset val="134"/>
      </rPr>
      <t>项目工程量清单</t>
    </r>
  </si>
  <si>
    <t>检验项目</t>
  </si>
  <si>
    <t>检测内容</t>
  </si>
  <si>
    <t>依据规范</t>
  </si>
  <si>
    <t>4栋40层</t>
  </si>
  <si>
    <t>5栋39层</t>
  </si>
  <si>
    <t>三层地下室</t>
  </si>
  <si>
    <t>社区居委、议事厅、社区服务站、颐康服务站、健身场所、文化室、物业管理处、托儿所、肉菜市场、党群服务中心、司法所、信访维稳中心、</t>
  </si>
  <si>
    <t>混凝土主结构实检测与装饰工程</t>
  </si>
  <si>
    <r>
      <rPr>
        <sz val="10"/>
        <rFont val="宋体"/>
        <family val="3"/>
        <charset val="134"/>
      </rPr>
      <t>钻芯法检测混凝土强度</t>
    </r>
  </si>
  <si>
    <r>
      <rPr>
        <sz val="10"/>
        <rFont val="宋体"/>
        <family val="3"/>
        <charset val="134"/>
      </rPr>
      <t>每个单位工程，每三层、每种强度等级的墙柱、梁板至少各抽取一组进行混凝土强度检测；每组不少于三个芯样，其中墙梁交接部位至少抽取一个芯样。</t>
    </r>
  </si>
  <si>
    <r>
      <rPr>
        <sz val="10"/>
        <rFont val="Times New Roman"/>
        <family val="1"/>
      </rPr>
      <t>2019</t>
    </r>
    <r>
      <rPr>
        <sz val="10"/>
        <rFont val="宋体"/>
        <family val="3"/>
        <charset val="134"/>
      </rPr>
      <t>年版《广州市住房和城乡建设局关于加强混凝土结构工程施工质量管理工作的通知》，五、</t>
    </r>
    <r>
      <rPr>
        <sz val="10"/>
        <rFont val="Times New Roman"/>
        <family val="1"/>
      </rPr>
      <t>16</t>
    </r>
    <r>
      <rPr>
        <sz val="10"/>
        <rFont val="宋体"/>
        <family val="3"/>
        <charset val="134"/>
      </rPr>
      <t>条</t>
    </r>
  </si>
  <si>
    <r>
      <rPr>
        <sz val="10"/>
        <rFont val="宋体"/>
        <family val="3"/>
        <charset val="134"/>
      </rPr>
      <t>组</t>
    </r>
  </si>
  <si>
    <t>氯离子含量检测</t>
  </si>
  <si>
    <r>
      <rPr>
        <sz val="10"/>
        <rFont val="Times New Roman"/>
        <family val="1"/>
      </rPr>
      <t>2019</t>
    </r>
    <r>
      <rPr>
        <sz val="10"/>
        <rFont val="宋体"/>
        <family val="3"/>
        <charset val="134"/>
      </rPr>
      <t>年版《广州市住房和城乡建设局关于加强混凝土结构工程施工质量管理工作的通知》，五、16条</t>
    </r>
  </si>
  <si>
    <t>混凝土强度回弹</t>
  </si>
  <si>
    <t>按批进行检测的构件，抽检数量不得少于同批构件总数的30%且构件数量不得少于10 件。</t>
  </si>
  <si>
    <t>《回弹法检测混凝土抗压强度技术规程》（JGJ/T23－2011）</t>
  </si>
  <si>
    <t>构件</t>
  </si>
  <si>
    <t>每个构件10个测区</t>
  </si>
  <si>
    <t>钢筋保护层厚度</t>
  </si>
  <si>
    <r>
      <rPr>
        <sz val="10"/>
        <rFont val="宋体"/>
        <family val="3"/>
        <charset val="134"/>
      </rPr>
      <t>对非悬挑梁板类构件，应各抽取构件数量的</t>
    </r>
    <r>
      <rPr>
        <sz val="10"/>
        <rFont val="Times New Roman"/>
        <family val="1"/>
      </rPr>
      <t>2%</t>
    </r>
    <r>
      <rPr>
        <sz val="10"/>
        <rFont val="宋体"/>
        <family val="3"/>
        <charset val="134"/>
      </rPr>
      <t>且不少于</t>
    </r>
    <r>
      <rPr>
        <sz val="10"/>
        <rFont val="Times New Roman"/>
        <family val="1"/>
      </rPr>
      <t>5</t>
    </r>
    <r>
      <rPr>
        <sz val="10"/>
        <rFont val="宋体"/>
        <family val="3"/>
        <charset val="134"/>
      </rPr>
      <t>个构件；悬挑梁应抽取构件数量</t>
    </r>
    <r>
      <rPr>
        <sz val="10"/>
        <rFont val="Times New Roman"/>
        <family val="1"/>
      </rPr>
      <t>5%</t>
    </r>
    <r>
      <rPr>
        <sz val="10"/>
        <rFont val="宋体"/>
        <family val="3"/>
        <charset val="134"/>
      </rPr>
      <t>且不少于</t>
    </r>
    <r>
      <rPr>
        <sz val="10"/>
        <rFont val="Times New Roman"/>
        <family val="1"/>
      </rPr>
      <t>10</t>
    </r>
    <r>
      <rPr>
        <sz val="10"/>
        <rFont val="宋体"/>
        <family val="3"/>
        <charset val="134"/>
      </rPr>
      <t>个构件；悬挑板应抽取构件数量的10%，且不少于20个。</t>
    </r>
  </si>
  <si>
    <r>
      <rPr>
        <sz val="10"/>
        <rFont val="宋体"/>
        <family val="3"/>
        <charset val="134"/>
      </rPr>
      <t>《混凝土结构工程施工质量验收规范》</t>
    </r>
    <r>
      <rPr>
        <sz val="10"/>
        <rFont val="Times New Roman"/>
        <family val="1"/>
      </rPr>
      <t>GB50204-2015</t>
    </r>
    <r>
      <rPr>
        <sz val="10"/>
        <rFont val="宋体"/>
        <family val="3"/>
        <charset val="134"/>
      </rPr>
      <t>，附录E、附录F</t>
    </r>
  </si>
  <si>
    <t>钢筋配置</t>
  </si>
  <si>
    <t>构件截面尺寸</t>
  </si>
  <si>
    <r>
      <rPr>
        <sz val="10"/>
        <rFont val="宋体"/>
        <family val="3"/>
        <charset val="134"/>
      </rPr>
      <t>梁、柱应抽检构件数量的</t>
    </r>
    <r>
      <rPr>
        <sz val="10"/>
        <rFont val="Times New Roman"/>
        <family val="1"/>
      </rPr>
      <t>1%</t>
    </r>
    <r>
      <rPr>
        <sz val="10"/>
        <rFont val="宋体"/>
        <family val="3"/>
        <charset val="134"/>
      </rPr>
      <t>，且不应少于</t>
    </r>
    <r>
      <rPr>
        <sz val="10"/>
        <rFont val="Times New Roman"/>
        <family val="1"/>
      </rPr>
      <t>3</t>
    </r>
    <r>
      <rPr>
        <sz val="10"/>
        <rFont val="宋体"/>
        <family val="3"/>
        <charset val="134"/>
      </rPr>
      <t>构件；墙、板应按有代表性的自然间抽取</t>
    </r>
    <r>
      <rPr>
        <sz val="10"/>
        <rFont val="Times New Roman"/>
        <family val="1"/>
      </rPr>
      <t>1%</t>
    </r>
    <r>
      <rPr>
        <sz val="10"/>
        <rFont val="宋体"/>
        <family val="3"/>
        <charset val="134"/>
      </rPr>
      <t>，且不应少于</t>
    </r>
    <r>
      <rPr>
        <sz val="10"/>
        <rFont val="Times New Roman"/>
        <family val="1"/>
      </rPr>
      <t>3</t>
    </r>
    <r>
      <rPr>
        <sz val="10"/>
        <rFont val="宋体"/>
        <family val="3"/>
        <charset val="134"/>
      </rPr>
      <t>构件。</t>
    </r>
  </si>
  <si>
    <t>锚固件抗拔承载力</t>
  </si>
  <si>
    <r>
      <rPr>
        <sz val="10"/>
        <rFont val="宋体"/>
        <family val="3"/>
        <charset val="134"/>
      </rPr>
      <t>现场破坏性检验应取每一检验批锚固件总数的</t>
    </r>
    <r>
      <rPr>
        <sz val="10"/>
        <rFont val="Times New Roman"/>
        <family val="1"/>
      </rPr>
      <t>0.1%</t>
    </r>
    <r>
      <rPr>
        <sz val="10"/>
        <rFont val="宋体"/>
        <family val="3"/>
        <charset val="134"/>
      </rPr>
      <t>且不少于</t>
    </r>
    <r>
      <rPr>
        <sz val="10"/>
        <rFont val="Times New Roman"/>
        <family val="1"/>
      </rPr>
      <t>5</t>
    </r>
    <r>
      <rPr>
        <sz val="10"/>
        <rFont val="宋体"/>
        <family val="3"/>
        <charset val="134"/>
      </rPr>
      <t>件进行检验；锚固件为植筋且总数不超过</t>
    </r>
    <r>
      <rPr>
        <sz val="10"/>
        <rFont val="Times New Roman"/>
        <family val="1"/>
      </rPr>
      <t>100</t>
    </r>
    <r>
      <rPr>
        <sz val="10"/>
        <rFont val="宋体"/>
        <family val="3"/>
        <charset val="134"/>
      </rPr>
      <t>件时，可取</t>
    </r>
    <r>
      <rPr>
        <sz val="10"/>
        <rFont val="Times New Roman"/>
        <family val="1"/>
      </rPr>
      <t>3</t>
    </r>
    <r>
      <rPr>
        <sz val="10"/>
        <rFont val="宋体"/>
        <family val="3"/>
        <charset val="134"/>
      </rPr>
      <t>件检验。现场非破坏性检验：对于非生命线工程的非结构构件，应取每一检验批锚栓总数的</t>
    </r>
    <r>
      <rPr>
        <sz val="10"/>
        <rFont val="Times New Roman"/>
        <family val="1"/>
      </rPr>
      <t>0.1%</t>
    </r>
    <r>
      <rPr>
        <sz val="10"/>
        <rFont val="宋体"/>
        <family val="3"/>
        <charset val="134"/>
      </rPr>
      <t>且不少于</t>
    </r>
    <r>
      <rPr>
        <sz val="10"/>
        <rFont val="Times New Roman"/>
        <family val="1"/>
      </rPr>
      <t>5</t>
    </r>
    <r>
      <rPr>
        <sz val="10"/>
        <rFont val="宋体"/>
        <family val="3"/>
        <charset val="134"/>
      </rPr>
      <t>件进行检验，应取每一检验批植筋总数的</t>
    </r>
    <r>
      <rPr>
        <sz val="10"/>
        <rFont val="Times New Roman"/>
        <family val="1"/>
      </rPr>
      <t>0.1%</t>
    </r>
    <r>
      <rPr>
        <sz val="10"/>
        <rFont val="宋体"/>
        <family val="3"/>
        <charset val="134"/>
      </rPr>
      <t>且不少于</t>
    </r>
    <r>
      <rPr>
        <sz val="10"/>
        <rFont val="Times New Roman"/>
        <family val="1"/>
      </rPr>
      <t>3</t>
    </r>
    <r>
      <rPr>
        <sz val="10"/>
        <rFont val="宋体"/>
        <family val="3"/>
        <charset val="134"/>
      </rPr>
      <t>件进行检验。</t>
    </r>
  </si>
  <si>
    <r>
      <rPr>
        <sz val="10"/>
        <rFont val="宋体"/>
        <family val="3"/>
        <charset val="134"/>
      </rPr>
      <t>《混凝土结构后锚固技术规程》</t>
    </r>
    <r>
      <rPr>
        <sz val="10"/>
        <rFont val="Times New Roman"/>
        <family val="1"/>
      </rPr>
      <t>JGJ 145-2013,</t>
    </r>
    <r>
      <rPr>
        <sz val="10"/>
        <rFont val="宋体"/>
        <family val="3"/>
        <charset val="134"/>
      </rPr>
      <t>附录C</t>
    </r>
  </si>
  <si>
    <t>件</t>
  </si>
  <si>
    <t>抹灰砂浆粘结强度</t>
  </si>
  <si>
    <r>
      <rPr>
        <sz val="10"/>
        <rFont val="宋体"/>
        <family val="3"/>
        <charset val="134"/>
      </rPr>
      <t>相同砂浆品种、强度等级、施工工艺的外墙、顶棚抹灰工程，每</t>
    </r>
    <r>
      <rPr>
        <sz val="10"/>
        <rFont val="Times New Roman"/>
        <family val="1"/>
      </rPr>
      <t>5000</t>
    </r>
    <r>
      <rPr>
        <sz val="10"/>
        <rFont val="宋体"/>
        <family val="3"/>
        <charset val="134"/>
      </rPr>
      <t>平米应划分为一个检验批，每个检验批的应抽取一组进行试验，不足</t>
    </r>
    <r>
      <rPr>
        <sz val="10"/>
        <rFont val="Times New Roman"/>
        <family val="1"/>
      </rPr>
      <t>5000</t>
    </r>
    <r>
      <rPr>
        <sz val="10"/>
        <rFont val="宋体"/>
        <family val="3"/>
        <charset val="134"/>
      </rPr>
      <t>平米的也应抽取一组。</t>
    </r>
  </si>
  <si>
    <t>《抹灰砂浆技术规程》JGJ/T220-2010</t>
  </si>
  <si>
    <t>外墙饰面砖粘结强度检测</t>
  </si>
  <si>
    <t>现场粘贴饰面砖粘结强度检验应以每500m2同类基体饰面砖为一个检验批，不足500m2应为一个检验批。每批应取不少于一组3个试样，每连续三个楼层应取不少于一组试样，取样宜均匀分布</t>
  </si>
  <si>
    <t>《建筑工程饰面砖粘结强度检验标准》JGJ/T 110-2017</t>
  </si>
  <si>
    <t>装配式
建筑</t>
  </si>
  <si>
    <t>隔墙冲击试验</t>
  </si>
  <si>
    <t>每栋建筑物同类型、同种连接方式的隔墙，抽取一组3块墙体进行试验进行试验</t>
  </si>
  <si>
    <t>《装配式混凝土建筑工程施工质量验收规范》DBJ/T 15/ 171-2019 7.0.2</t>
  </si>
  <si>
    <t>预制楼梯及预制板结构性能检验</t>
  </si>
  <si>
    <t>单位工程、同一结构形式构件随机抽取1件</t>
  </si>
  <si>
    <t>《装配式混凝土建筑工程施工质量验收规范》DBJ/T 15/ 171-20197.0.1</t>
  </si>
  <si>
    <t>回弹法检测</t>
  </si>
  <si>
    <t>按构件数的30%进行抽检</t>
  </si>
  <si>
    <t>非悬挑梁板各抽检2%比例且不少于5个构件，悬挑梁抽检5%比例且不少于10个构件，悬挑板抽检10%比例且不少于20个构件。</t>
  </si>
  <si>
    <t>《混凝土结构工程施工质量验收规范》GB50204-2015，附录E、附录F</t>
  </si>
  <si>
    <t>混凝土保护层厚度</t>
  </si>
  <si>
    <t>人防实体检测项目工程量清单</t>
  </si>
  <si>
    <r>
      <rPr>
        <sz val="10"/>
        <rFont val="宋体"/>
        <family val="3"/>
        <charset val="134"/>
      </rPr>
      <t>序号</t>
    </r>
  </si>
  <si>
    <r>
      <rPr>
        <sz val="10"/>
        <rFont val="宋体"/>
        <family val="3"/>
        <charset val="134"/>
      </rPr>
      <t>检测频率</t>
    </r>
  </si>
  <si>
    <r>
      <rPr>
        <sz val="10"/>
        <rFont val="宋体"/>
        <family val="3"/>
        <charset val="134"/>
      </rPr>
      <t>单位</t>
    </r>
  </si>
  <si>
    <r>
      <rPr>
        <sz val="10"/>
        <rFont val="宋体"/>
        <family val="3"/>
        <charset val="134"/>
      </rPr>
      <t>备注</t>
    </r>
  </si>
  <si>
    <t>人防实体
检测</t>
  </si>
  <si>
    <r>
      <rPr>
        <sz val="10"/>
        <rFont val="宋体"/>
        <family val="3"/>
        <charset val="134"/>
      </rPr>
      <t>每个防护单元抽取不少于</t>
    </r>
    <r>
      <rPr>
        <sz val="10"/>
        <rFont val="Times New Roman"/>
        <family val="1"/>
      </rPr>
      <t>3</t>
    </r>
    <r>
      <rPr>
        <sz val="10"/>
        <rFont val="宋体"/>
        <family val="3"/>
        <charset val="134"/>
      </rPr>
      <t>根柱子进行检测。每面墙抽取一个区域进行检测。每个防护单元抽取不少于3块板，每块板抽取不少于1个点进行检测。</t>
    </r>
  </si>
  <si>
    <t>钻芯法检测混凝土强度技术规程 JGJ/T 384-2016</t>
  </si>
  <si>
    <t>芯样</t>
  </si>
  <si>
    <t>每组3个芯样</t>
  </si>
  <si>
    <t>回弹法检测混凝土强度</t>
  </si>
  <si>
    <r>
      <rPr>
        <sz val="10"/>
        <rFont val="宋体"/>
        <family val="3"/>
        <charset val="134"/>
      </rPr>
      <t>每个防护单元抽取不少于</t>
    </r>
    <r>
      <rPr>
        <sz val="10"/>
        <rFont val="Times New Roman"/>
        <family val="1"/>
      </rPr>
      <t>3</t>
    </r>
    <r>
      <rPr>
        <sz val="10"/>
        <rFont val="宋体"/>
        <family val="3"/>
        <charset val="134"/>
      </rPr>
      <t>根柱子进行检测。每面墙抽取一个区域进行检测。</t>
    </r>
  </si>
  <si>
    <t>回弹法检测混凝土抗压强度技术规程JGJT23-2011</t>
  </si>
  <si>
    <r>
      <rPr>
        <sz val="10"/>
        <rFont val="宋体"/>
        <family val="3"/>
        <charset val="134"/>
      </rPr>
      <t>钢筋保护层厚度</t>
    </r>
  </si>
  <si>
    <r>
      <rPr>
        <sz val="10"/>
        <rFont val="宋体"/>
        <family val="3"/>
        <charset val="134"/>
      </rPr>
      <t>每个防护单元抽检不少于</t>
    </r>
    <r>
      <rPr>
        <sz val="10"/>
        <rFont val="Times New Roman"/>
        <family val="1"/>
      </rPr>
      <t>3</t>
    </r>
    <r>
      <rPr>
        <sz val="10"/>
        <rFont val="宋体"/>
        <family val="3"/>
        <charset val="134"/>
      </rPr>
      <t>条梁进行检测。每个防护单元抽检不少于3根柱进行检测。每面墙抽取一个区域。每个防护单元抽检数量不少于3块板进行检测。</t>
    </r>
  </si>
  <si>
    <r>
      <rPr>
        <sz val="10"/>
        <rFont val="宋体"/>
        <family val="3"/>
        <charset val="134"/>
      </rPr>
      <t>《混凝土结构工程施工质量验收规范》</t>
    </r>
    <r>
      <rPr>
        <sz val="10"/>
        <rFont val="Times New Roman"/>
        <family val="1"/>
      </rPr>
      <t>B50204-2015</t>
    </r>
    <r>
      <rPr>
        <sz val="10"/>
        <rFont val="宋体"/>
        <family val="3"/>
        <charset val="134"/>
      </rPr>
      <t>，附录E、附录F</t>
    </r>
  </si>
  <si>
    <r>
      <rPr>
        <sz val="10"/>
        <rFont val="宋体"/>
        <family val="3"/>
        <charset val="134"/>
      </rPr>
      <t>构件</t>
    </r>
  </si>
  <si>
    <r>
      <rPr>
        <sz val="10"/>
        <rFont val="宋体"/>
        <family val="3"/>
        <charset val="134"/>
      </rPr>
      <t>钢筋配置</t>
    </r>
  </si>
  <si>
    <r>
      <rPr>
        <sz val="10"/>
        <rFont val="宋体"/>
        <family val="3"/>
        <charset val="134"/>
      </rPr>
      <t>构件截面尺寸</t>
    </r>
  </si>
  <si>
    <t>每个防护单元抽检不少于3条梁进行检测。每个防护单元抽检不少于3根柱进行检测。每面墙抽取一个区域。结合混凝土强度检测中顶板的抽检频率进行检测。</t>
  </si>
  <si>
    <t>人防工程防护设备安装质量检测工程量清单</t>
  </si>
  <si>
    <r>
      <rPr>
        <sz val="10"/>
        <rFont val="宋体"/>
        <family val="3"/>
        <charset val="134"/>
      </rPr>
      <t>类别</t>
    </r>
  </si>
  <si>
    <r>
      <rPr>
        <sz val="10"/>
        <rFont val="宋体"/>
        <family val="3"/>
        <charset val="134"/>
      </rPr>
      <t>检测名称</t>
    </r>
  </si>
  <si>
    <r>
      <rPr>
        <sz val="10"/>
        <rFont val="宋体"/>
        <family val="3"/>
        <charset val="134"/>
      </rPr>
      <t>取样批量规定</t>
    </r>
  </si>
  <si>
    <r>
      <rPr>
        <sz val="10"/>
        <rFont val="宋体"/>
        <family val="3"/>
        <charset val="134"/>
      </rPr>
      <t>检测项目</t>
    </r>
  </si>
  <si>
    <r>
      <rPr>
        <sz val="10"/>
        <rFont val="宋体"/>
        <family val="3"/>
        <charset val="134"/>
      </rPr>
      <t>检测为依据</t>
    </r>
  </si>
  <si>
    <r>
      <rPr>
        <b/>
        <sz val="10"/>
        <color indexed="8"/>
        <rFont val="宋体"/>
        <family val="3"/>
        <charset val="134"/>
      </rPr>
      <t>备注</t>
    </r>
  </si>
  <si>
    <r>
      <rPr>
        <sz val="10"/>
        <rFont val="宋体"/>
        <family val="3"/>
        <charset val="134"/>
      </rPr>
      <t>手动钢结构防护、防护密闭门、密闭门</t>
    </r>
  </si>
  <si>
    <r>
      <rPr>
        <sz val="10"/>
        <rFont val="宋体"/>
        <family val="3"/>
        <charset val="134"/>
      </rPr>
      <t>设备型号</t>
    </r>
  </si>
  <si>
    <r>
      <rPr>
        <sz val="10"/>
        <rFont val="宋体"/>
        <family val="3"/>
        <charset val="134"/>
      </rPr>
      <t>穗人防办</t>
    </r>
    <r>
      <rPr>
        <sz val="10"/>
        <rFont val="Times New Roman"/>
        <family val="1"/>
      </rPr>
      <t>[2023]1</t>
    </r>
    <r>
      <rPr>
        <sz val="10"/>
        <rFont val="宋体"/>
        <family val="3"/>
        <charset val="134"/>
      </rPr>
      <t>号第七条第三小点要求，对防护设备的安装质量进行逐樘检测评定</t>
    </r>
  </si>
  <si>
    <r>
      <rPr>
        <sz val="10"/>
        <rFont val="宋体"/>
        <family val="3"/>
        <charset val="134"/>
      </rPr>
      <t>主控项目</t>
    </r>
  </si>
  <si>
    <r>
      <rPr>
        <sz val="10"/>
        <rFont val="Times New Roman"/>
        <family val="1"/>
      </rPr>
      <t>RFJ003-2021</t>
    </r>
    <r>
      <rPr>
        <sz val="10"/>
        <rFont val="宋体"/>
        <family val="3"/>
        <charset val="134"/>
      </rPr>
      <t>人民防空工程防护设备产品与安装质量检测标准（暂行）</t>
    </r>
  </si>
  <si>
    <r>
      <rPr>
        <sz val="10"/>
        <rFont val="宋体"/>
        <family val="3"/>
        <charset val="134"/>
      </rPr>
      <t>项</t>
    </r>
  </si>
  <si>
    <r>
      <rPr>
        <sz val="10"/>
        <rFont val="宋体"/>
        <family val="3"/>
        <charset val="134"/>
      </rPr>
      <t>开启方向</t>
    </r>
  </si>
  <si>
    <r>
      <rPr>
        <sz val="10"/>
        <rFont val="宋体"/>
        <family val="3"/>
        <charset val="134"/>
      </rPr>
      <t>门扇厚度偏差</t>
    </r>
  </si>
  <si>
    <r>
      <rPr>
        <sz val="10"/>
        <rFont val="宋体"/>
        <family val="3"/>
        <charset val="134"/>
      </rPr>
      <t>面板厚度偏差</t>
    </r>
  </si>
  <si>
    <r>
      <rPr>
        <sz val="10"/>
        <rFont val="宋体"/>
        <family val="3"/>
        <charset val="134"/>
      </rPr>
      <t>热轧钢板和钢带的尺寸、外形、重量及允许偏差</t>
    </r>
    <r>
      <rPr>
        <sz val="10"/>
        <rFont val="Times New Roman"/>
        <family val="1"/>
      </rPr>
      <t xml:space="preserve"> GB/T 709-2006</t>
    </r>
  </si>
  <si>
    <r>
      <rPr>
        <sz val="10"/>
        <rFont val="宋体"/>
        <family val="3"/>
        <charset val="134"/>
      </rPr>
      <t>樘</t>
    </r>
  </si>
  <si>
    <r>
      <rPr>
        <sz val="10"/>
        <rFont val="宋体"/>
        <family val="3"/>
        <charset val="134"/>
      </rPr>
      <t>结构焊缝质量</t>
    </r>
  </si>
  <si>
    <r>
      <rPr>
        <sz val="10"/>
        <rFont val="Times New Roman"/>
        <family val="1"/>
      </rPr>
      <t xml:space="preserve">GB50205-2020 </t>
    </r>
    <r>
      <rPr>
        <sz val="10"/>
        <rFont val="宋体"/>
        <family val="3"/>
        <charset val="134"/>
      </rPr>
      <t>钢结构工程施工质量验收标准</t>
    </r>
  </si>
  <si>
    <r>
      <rPr>
        <sz val="10"/>
        <rFont val="宋体"/>
        <family val="3"/>
        <charset val="134"/>
      </rPr>
      <t>焊缝厚度</t>
    </r>
  </si>
  <si>
    <r>
      <rPr>
        <sz val="10"/>
        <rFont val="宋体"/>
        <family val="3"/>
        <charset val="134"/>
      </rPr>
      <t>漏气孔缝</t>
    </r>
  </si>
  <si>
    <r>
      <rPr>
        <sz val="10"/>
        <rFont val="宋体"/>
        <family val="3"/>
        <charset val="134"/>
      </rPr>
      <t>密封件质量</t>
    </r>
  </si>
  <si>
    <r>
      <rPr>
        <sz val="10"/>
        <rFont val="宋体"/>
        <family val="3"/>
        <charset val="134"/>
      </rPr>
      <t>门扇、门框贴合面间隙</t>
    </r>
  </si>
  <si>
    <r>
      <rPr>
        <sz val="10"/>
        <rFont val="宋体"/>
        <family val="3"/>
        <charset val="134"/>
      </rPr>
      <t>《人民防空工程防护设备试验测试与质量检测标准</t>
    </r>
    <r>
      <rPr>
        <sz val="10"/>
        <rFont val="Times New Roman"/>
        <family val="1"/>
      </rPr>
      <t xml:space="preserve"> </t>
    </r>
    <r>
      <rPr>
        <sz val="10"/>
        <rFont val="宋体"/>
        <family val="3"/>
        <charset val="134"/>
      </rPr>
      <t>》</t>
    </r>
    <r>
      <rPr>
        <sz val="10"/>
        <rFont val="Times New Roman"/>
        <family val="1"/>
      </rPr>
      <t>RFJ04-2009</t>
    </r>
  </si>
  <si>
    <r>
      <rPr>
        <sz val="10"/>
        <rFont val="宋体"/>
        <family val="3"/>
        <charset val="134"/>
      </rPr>
      <t>密封胶条嵌压中心线偏差</t>
    </r>
  </si>
  <si>
    <r>
      <rPr>
        <sz val="10"/>
        <rFont val="宋体"/>
        <family val="3"/>
        <charset val="134"/>
      </rPr>
      <t>一般项目</t>
    </r>
  </si>
  <si>
    <r>
      <rPr>
        <sz val="10"/>
        <rFont val="宋体"/>
        <family val="3"/>
        <charset val="134"/>
      </rPr>
      <t>门框左右角钢垂直度</t>
    </r>
    <r>
      <rPr>
        <sz val="10"/>
        <rFont val="Times New Roman"/>
        <family val="1"/>
      </rPr>
      <t>(</t>
    </r>
    <r>
      <rPr>
        <sz val="10"/>
        <rFont val="宋体"/>
        <family val="3"/>
        <charset val="134"/>
      </rPr>
      <t>前后</t>
    </r>
    <r>
      <rPr>
        <sz val="10"/>
        <rFont val="Times New Roman"/>
        <family val="1"/>
      </rPr>
      <t>)</t>
    </r>
  </si>
  <si>
    <r>
      <rPr>
        <sz val="10"/>
        <rFont val="宋体"/>
        <family val="3"/>
        <charset val="134"/>
      </rPr>
      <t>门框左右角钢垂直度</t>
    </r>
    <r>
      <rPr>
        <sz val="10"/>
        <rFont val="Times New Roman"/>
        <family val="1"/>
      </rPr>
      <t>(</t>
    </r>
    <r>
      <rPr>
        <sz val="10"/>
        <rFont val="宋体"/>
        <family val="3"/>
        <charset val="134"/>
      </rPr>
      <t>左右</t>
    </r>
    <r>
      <rPr>
        <sz val="10"/>
        <rFont val="Times New Roman"/>
        <family val="1"/>
      </rPr>
      <t>)</t>
    </r>
  </si>
  <si>
    <r>
      <rPr>
        <sz val="10"/>
        <rFont val="宋体"/>
        <family val="3"/>
        <charset val="134"/>
      </rPr>
      <t>门扇启闭力</t>
    </r>
  </si>
  <si>
    <r>
      <rPr>
        <sz val="10"/>
        <rFont val="宋体"/>
        <family val="3"/>
        <charset val="134"/>
      </rPr>
      <t>关锁操纵力</t>
    </r>
  </si>
  <si>
    <r>
      <rPr>
        <sz val="10"/>
        <rFont val="宋体"/>
        <family val="3"/>
        <charset val="134"/>
      </rPr>
      <t>闭锁头同步、锁紧情况</t>
    </r>
  </si>
  <si>
    <r>
      <rPr>
        <sz val="10"/>
        <rFont val="宋体"/>
        <family val="3"/>
        <charset val="134"/>
      </rPr>
      <t>启闭运转性能</t>
    </r>
  </si>
  <si>
    <r>
      <rPr>
        <sz val="10"/>
        <rFont val="宋体"/>
        <family val="3"/>
        <charset val="134"/>
      </rPr>
      <t>表面观感</t>
    </r>
  </si>
  <si>
    <r>
      <rPr>
        <sz val="10"/>
        <rFont val="宋体"/>
        <family val="3"/>
        <charset val="134"/>
      </rPr>
      <t>漆膜厚度</t>
    </r>
  </si>
  <si>
    <r>
      <rPr>
        <sz val="10"/>
        <rFont val="宋体"/>
        <family val="3"/>
        <charset val="134"/>
      </rPr>
      <t>钢结构工程施工质量验收标准</t>
    </r>
    <r>
      <rPr>
        <sz val="10"/>
        <rFont val="Times New Roman"/>
        <family val="1"/>
      </rPr>
      <t>GB50205-2020</t>
    </r>
  </si>
  <si>
    <r>
      <rPr>
        <sz val="10"/>
        <rFont val="宋体"/>
        <family val="3"/>
        <charset val="134"/>
      </rPr>
      <t>漆膜附着力</t>
    </r>
  </si>
  <si>
    <r>
      <rPr>
        <sz val="10"/>
        <rFont val="宋体"/>
        <family val="3"/>
        <charset val="134"/>
      </rPr>
      <t>运动部位保护</t>
    </r>
  </si>
  <si>
    <r>
      <rPr>
        <sz val="10"/>
        <rFont val="宋体"/>
        <family val="3"/>
        <charset val="134"/>
      </rPr>
      <t>铭牌、开关标志等标识</t>
    </r>
  </si>
  <si>
    <r>
      <rPr>
        <sz val="10"/>
        <rFont val="宋体"/>
        <family val="3"/>
        <charset val="134"/>
      </rPr>
      <t>钢筋混凝土防护门、防护密闭门、密闭门</t>
    </r>
  </si>
  <si>
    <r>
      <rPr>
        <sz val="10"/>
        <rFont val="宋体"/>
        <family val="3"/>
        <charset val="134"/>
      </rPr>
      <t>门扇、门框贴合面中心线偏差</t>
    </r>
  </si>
  <si>
    <r>
      <rPr>
        <sz val="10"/>
        <rFont val="宋体"/>
        <family val="3"/>
        <charset val="134"/>
      </rPr>
      <t>适用于防护门</t>
    </r>
    <r>
      <rPr>
        <sz val="10"/>
        <rFont val="Times New Roman"/>
        <family val="1"/>
      </rPr>
      <t>(</t>
    </r>
    <r>
      <rPr>
        <sz val="10"/>
        <rFont val="宋体"/>
        <family val="3"/>
        <charset val="134"/>
      </rPr>
      <t>结建式未见使用</t>
    </r>
    <r>
      <rPr>
        <sz val="10"/>
        <rFont val="Times New Roman"/>
        <family val="1"/>
      </rPr>
      <t xml:space="preserve"> )</t>
    </r>
  </si>
  <si>
    <r>
      <rPr>
        <sz val="10"/>
        <rFont val="宋体"/>
        <family val="3"/>
        <charset val="134"/>
      </rPr>
      <t>门框左右角钢垂直度</t>
    </r>
    <r>
      <rPr>
        <sz val="10"/>
        <rFont val="Times New Roman"/>
        <family val="1"/>
      </rPr>
      <t>(</t>
    </r>
    <r>
      <rPr>
        <sz val="10"/>
        <rFont val="宋体"/>
        <family val="3"/>
        <charset val="134"/>
      </rPr>
      <t>前后</t>
    </r>
    <r>
      <rPr>
        <sz val="10"/>
        <rFont val="Times New Roman"/>
        <family val="1"/>
      </rPr>
      <t xml:space="preserve"> )</t>
    </r>
  </si>
  <si>
    <r>
      <rPr>
        <sz val="10"/>
        <rFont val="宋体"/>
        <family val="3"/>
        <charset val="134"/>
      </rPr>
      <t>门框左右角钢垂直度</t>
    </r>
    <r>
      <rPr>
        <sz val="10"/>
        <rFont val="Times New Roman"/>
        <family val="1"/>
      </rPr>
      <t>(</t>
    </r>
    <r>
      <rPr>
        <sz val="10"/>
        <rFont val="宋体"/>
        <family val="3"/>
        <charset val="134"/>
      </rPr>
      <t>左右</t>
    </r>
    <r>
      <rPr>
        <sz val="10"/>
        <rFont val="Times New Roman"/>
        <family val="1"/>
      </rPr>
      <t xml:space="preserve"> )</t>
    </r>
  </si>
  <si>
    <r>
      <rPr>
        <sz val="10"/>
        <rFont val="宋体"/>
        <family val="3"/>
        <charset val="134"/>
      </rPr>
      <t>悬摆式防爆波活门</t>
    </r>
  </si>
  <si>
    <r>
      <rPr>
        <sz val="10"/>
        <rFont val="宋体"/>
        <family val="3"/>
        <charset val="134"/>
      </rPr>
      <t>门扇</t>
    </r>
    <r>
      <rPr>
        <sz val="10"/>
        <rFont val="Times New Roman"/>
        <family val="1"/>
      </rPr>
      <t>(</t>
    </r>
    <r>
      <rPr>
        <sz val="10"/>
        <rFont val="宋体"/>
        <family val="3"/>
        <charset val="134"/>
      </rPr>
      <t>或底座</t>
    </r>
    <r>
      <rPr>
        <sz val="10"/>
        <rFont val="Times New Roman"/>
        <family val="1"/>
      </rPr>
      <t>)</t>
    </r>
    <r>
      <rPr>
        <sz val="10"/>
        <rFont val="宋体"/>
        <family val="3"/>
        <charset val="134"/>
      </rPr>
      <t>的厚度偏差</t>
    </r>
  </si>
  <si>
    <r>
      <rPr>
        <sz val="10"/>
        <rFont val="宋体"/>
        <family val="3"/>
        <charset val="134"/>
      </rPr>
      <t>焊缝质量要求</t>
    </r>
  </si>
  <si>
    <r>
      <rPr>
        <sz val="10"/>
        <rFont val="宋体"/>
        <family val="3"/>
        <charset val="134"/>
      </rPr>
      <t>贴脚焊缝厚度偏差</t>
    </r>
  </si>
  <si>
    <r>
      <rPr>
        <sz val="10"/>
        <rFont val="宋体"/>
        <family val="3"/>
        <charset val="134"/>
      </rPr>
      <t>通风量要求</t>
    </r>
  </si>
  <si>
    <r>
      <rPr>
        <sz val="10"/>
        <rFont val="宋体"/>
        <family val="3"/>
        <charset val="134"/>
      </rPr>
      <t>门扇或底座开孔面积与活门开启后通风面积</t>
    </r>
  </si>
  <si>
    <r>
      <rPr>
        <sz val="10"/>
        <rFont val="宋体"/>
        <family val="3"/>
        <charset val="134"/>
      </rPr>
      <t>悬摆板启闭力</t>
    </r>
  </si>
  <si>
    <r>
      <rPr>
        <sz val="10"/>
        <rFont val="宋体"/>
        <family val="3"/>
        <charset val="134"/>
      </rPr>
      <t>穗人防办</t>
    </r>
    <r>
      <rPr>
        <sz val="10"/>
        <rFont val="Times New Roman"/>
        <family val="1"/>
      </rPr>
      <t>[2023]6</t>
    </r>
    <r>
      <rPr>
        <sz val="10"/>
        <rFont val="宋体"/>
        <family val="3"/>
        <charset val="134"/>
      </rPr>
      <t>号第七条第三小点要求，对防护设备的安装质量进行逐樘检测评定</t>
    </r>
  </si>
  <si>
    <r>
      <rPr>
        <sz val="10"/>
        <rFont val="宋体"/>
        <family val="3"/>
        <charset val="134"/>
      </rPr>
      <t>门扇关闭力</t>
    </r>
  </si>
  <si>
    <r>
      <rPr>
        <sz val="10"/>
        <rFont val="宋体"/>
        <family val="3"/>
        <charset val="134"/>
      </rPr>
      <t>闭锁锁紧力</t>
    </r>
  </si>
  <si>
    <t>防护密闭封堵板</t>
  </si>
  <si>
    <t>穗人防办[2023]6号第七条第三小点要求，对防护设备的安装质量进行逐樘检测评定</t>
  </si>
  <si>
    <t>主控项目</t>
  </si>
  <si>
    <t>RFJ003-2021人民防空工程防护设备产品与安装质量检测标准（暂行）</t>
  </si>
  <si>
    <t>防冲击波方向</t>
  </si>
  <si>
    <t>结构厚度偏差（封堵板）</t>
  </si>
  <si>
    <t>面板厚度偏差</t>
  </si>
  <si>
    <t>焊缝厚度要求</t>
  </si>
  <si>
    <t>密封件质量</t>
  </si>
  <si>
    <r>
      <rPr>
        <sz val="10"/>
        <rFont val="宋体"/>
        <family val="3"/>
        <charset val="134"/>
      </rPr>
      <t>封堵框左右角钢垂直度</t>
    </r>
    <r>
      <rPr>
        <sz val="10"/>
        <rFont val="Times New Roman"/>
        <family val="1"/>
      </rPr>
      <t>(</t>
    </r>
    <r>
      <rPr>
        <sz val="10"/>
        <rFont val="宋体"/>
        <family val="3"/>
        <charset val="134"/>
      </rPr>
      <t>前后</t>
    </r>
    <r>
      <rPr>
        <sz val="10"/>
        <rFont val="Times New Roman"/>
        <family val="1"/>
      </rPr>
      <t xml:space="preserve"> )</t>
    </r>
  </si>
  <si>
    <t>一般项目</t>
  </si>
  <si>
    <r>
      <rPr>
        <sz val="10"/>
        <rFont val="宋体"/>
        <family val="3"/>
        <charset val="134"/>
      </rPr>
      <t>封堵框左右角钢垂直度</t>
    </r>
    <r>
      <rPr>
        <sz val="10"/>
        <rFont val="Times New Roman"/>
        <family val="1"/>
      </rPr>
      <t>(</t>
    </r>
    <r>
      <rPr>
        <sz val="10"/>
        <rFont val="宋体"/>
        <family val="3"/>
        <charset val="134"/>
      </rPr>
      <t>左右</t>
    </r>
    <r>
      <rPr>
        <sz val="10"/>
        <rFont val="Times New Roman"/>
        <family val="1"/>
      </rPr>
      <t xml:space="preserve"> )</t>
    </r>
  </si>
  <si>
    <r>
      <rPr>
        <sz val="10"/>
        <rFont val="宋体"/>
        <family val="3"/>
        <charset val="134"/>
      </rPr>
      <t>密闭阀门</t>
    </r>
  </si>
  <si>
    <r>
      <rPr>
        <sz val="10"/>
        <rFont val="宋体"/>
        <family val="3"/>
        <charset val="134"/>
      </rPr>
      <t>管壁厚度</t>
    </r>
  </si>
  <si>
    <r>
      <rPr>
        <sz val="10"/>
        <rFont val="宋体"/>
        <family val="3"/>
        <charset val="134"/>
      </rPr>
      <t>阀板厚度处于封闭段时舍去</t>
    </r>
  </si>
  <si>
    <r>
      <rPr>
        <sz val="10"/>
        <rFont val="宋体"/>
        <family val="3"/>
        <charset val="134"/>
      </rPr>
      <t>密闭性能</t>
    </r>
  </si>
  <si>
    <r>
      <rPr>
        <sz val="10"/>
        <rFont val="宋体"/>
        <family val="3"/>
        <charset val="134"/>
      </rPr>
      <t>通风量</t>
    </r>
  </si>
  <si>
    <r>
      <rPr>
        <sz val="10"/>
        <rFont val="宋体"/>
        <family val="3"/>
        <charset val="134"/>
      </rPr>
      <t>连接的通风管径偏差</t>
    </r>
  </si>
  <si>
    <r>
      <rPr>
        <sz val="10"/>
        <rFont val="宋体"/>
        <family val="3"/>
        <charset val="134"/>
      </rPr>
      <t>阀门固定情况</t>
    </r>
  </si>
  <si>
    <r>
      <rPr>
        <sz val="10"/>
        <rFont val="宋体"/>
        <family val="3"/>
        <charset val="134"/>
      </rPr>
      <t>法兰螺栓连接情况</t>
    </r>
  </si>
  <si>
    <r>
      <rPr>
        <sz val="10"/>
        <rFont val="宋体"/>
        <family val="3"/>
        <charset val="134"/>
      </rPr>
      <t>阀板启闭力</t>
    </r>
  </si>
  <si>
    <r>
      <rPr>
        <sz val="10"/>
        <rFont val="宋体"/>
        <family val="3"/>
        <charset val="134"/>
      </rPr>
      <t>启闭运转性能要求</t>
    </r>
  </si>
  <si>
    <r>
      <rPr>
        <sz val="10"/>
        <rFont val="宋体"/>
        <family val="3"/>
        <charset val="134"/>
      </rPr>
      <t>通电运行</t>
    </r>
  </si>
  <si>
    <r>
      <rPr>
        <sz val="10"/>
        <rFont val="宋体"/>
        <family val="3"/>
        <charset val="134"/>
      </rPr>
      <t>防爆地漏</t>
    </r>
  </si>
  <si>
    <r>
      <rPr>
        <sz val="10"/>
        <rFont val="宋体"/>
        <family val="3"/>
        <charset val="134"/>
      </rPr>
      <t>地漏接口及管径偏差</t>
    </r>
  </si>
  <si>
    <r>
      <rPr>
        <sz val="10"/>
        <rFont val="宋体"/>
        <family val="3"/>
        <charset val="134"/>
      </rPr>
      <t>地漏盖旋转灵活无卡阻</t>
    </r>
  </si>
  <si>
    <t>防爆超压排气活门</t>
  </si>
  <si>
    <r>
      <rPr>
        <sz val="10"/>
        <rFont val="宋体"/>
        <family val="3"/>
        <charset val="134"/>
      </rPr>
      <t>个</t>
    </r>
  </si>
  <si>
    <r>
      <rPr>
        <sz val="10"/>
        <rFont val="宋体"/>
        <family val="3"/>
        <charset val="134"/>
      </rPr>
      <t>阀盖</t>
    </r>
    <r>
      <rPr>
        <sz val="10"/>
        <color theme="1"/>
        <rFont val="Times New Roman"/>
        <family val="1"/>
      </rPr>
      <t>/</t>
    </r>
    <r>
      <rPr>
        <sz val="10"/>
        <color theme="1"/>
        <rFont val="宋体"/>
        <family val="3"/>
        <charset val="134"/>
      </rPr>
      <t>活门盘厚度</t>
    </r>
  </si>
  <si>
    <r>
      <rPr>
        <sz val="10"/>
        <rFont val="宋体"/>
        <family val="3"/>
        <charset val="134"/>
      </rPr>
      <t>平衡锤连杆垂直度</t>
    </r>
  </si>
  <si>
    <r>
      <rPr>
        <sz val="10"/>
        <rFont val="宋体"/>
        <family val="3"/>
        <charset val="134"/>
      </rPr>
      <t>法兰连接</t>
    </r>
  </si>
  <si>
    <r>
      <rPr>
        <sz val="10"/>
        <rFont val="宋体"/>
        <family val="3"/>
        <charset val="134"/>
      </rPr>
      <t>阀盖</t>
    </r>
    <r>
      <rPr>
        <sz val="10"/>
        <color theme="1"/>
        <rFont val="Times New Roman"/>
        <family val="1"/>
      </rPr>
      <t>/</t>
    </r>
    <r>
      <rPr>
        <sz val="10"/>
        <color theme="1"/>
        <rFont val="宋体"/>
        <family val="3"/>
        <charset val="134"/>
      </rPr>
      <t>活门盘与壳体锁闭</t>
    </r>
  </si>
  <si>
    <r>
      <rPr>
        <sz val="10"/>
        <rFont val="宋体"/>
        <family val="3"/>
        <charset val="134"/>
      </rPr>
      <t>阀盖</t>
    </r>
    <r>
      <rPr>
        <sz val="10"/>
        <color theme="1"/>
        <rFont val="Times New Roman"/>
        <family val="1"/>
      </rPr>
      <t>/</t>
    </r>
    <r>
      <rPr>
        <sz val="10"/>
        <color theme="1"/>
        <rFont val="宋体"/>
        <family val="3"/>
        <charset val="134"/>
      </rPr>
      <t>活门盘锁紧力</t>
    </r>
  </si>
  <si>
    <r>
      <rPr>
        <sz val="10"/>
        <rFont val="宋体"/>
        <family val="3"/>
        <charset val="134"/>
      </rPr>
      <t>密闭观察窗</t>
    </r>
  </si>
  <si>
    <r>
      <rPr>
        <sz val="10"/>
        <rFont val="宋体"/>
        <family val="3"/>
        <charset val="134"/>
      </rPr>
      <t>密闭观察窗厚度</t>
    </r>
  </si>
  <si>
    <r>
      <rPr>
        <sz val="10"/>
        <rFont val="宋体"/>
        <family val="3"/>
        <charset val="134"/>
      </rPr>
      <t>螺栓与孔配合情况</t>
    </r>
  </si>
  <si>
    <t>风机</t>
  </si>
  <si>
    <t>明确外观涂装、产品标识及制造标识情况</t>
  </si>
  <si>
    <t>外观检测</t>
  </si>
  <si>
    <t>明确进出风管道连接情况</t>
  </si>
  <si>
    <t>明确进出风口管道连接情况</t>
  </si>
  <si>
    <t>安装检测</t>
  </si>
  <si>
    <t>明确风机落地支承情况以及安装是否牢固情况</t>
  </si>
  <si>
    <t>明确设备运行标识以及运行是否平稳无异响</t>
  </si>
  <si>
    <t>性能检测</t>
  </si>
  <si>
    <t>检测振动速度</t>
  </si>
  <si>
    <t>过滤吸收器</t>
  </si>
  <si>
    <t>明确编号、外观涂装、产品标识情况</t>
  </si>
  <si>
    <t>明确连接管道质量情况</t>
  </si>
  <si>
    <t>明确支架安装及维护空间情况</t>
  </si>
  <si>
    <t>确认设备阻力标识是否符合标准要求</t>
  </si>
  <si>
    <t>油网滤尘器</t>
  </si>
  <si>
    <t>正向垂直度</t>
  </si>
  <si>
    <t>侧向垂直度</t>
  </si>
  <si>
    <r>
      <rPr>
        <sz val="10"/>
        <rFont val="宋体"/>
        <family val="3"/>
        <charset val="134"/>
      </rPr>
      <t>通风管道</t>
    </r>
  </si>
  <si>
    <r>
      <rPr>
        <sz val="10"/>
        <rFont val="宋体"/>
        <family val="3"/>
        <charset val="134"/>
      </rPr>
      <t>明确焊接外观质量</t>
    </r>
  </si>
  <si>
    <r>
      <rPr>
        <sz val="10"/>
        <rFont val="宋体"/>
        <family val="3"/>
        <charset val="134"/>
      </rPr>
      <t>穗人防办</t>
    </r>
    <r>
      <rPr>
        <sz val="10"/>
        <rFont val="Times New Roman"/>
        <family val="1"/>
      </rPr>
      <t>{2023}1</t>
    </r>
    <r>
      <rPr>
        <sz val="10"/>
        <rFont val="宋体"/>
        <family val="3"/>
        <charset val="134"/>
      </rPr>
      <t>号附件</t>
    </r>
    <r>
      <rPr>
        <sz val="10"/>
        <rFont val="Times New Roman"/>
        <family val="1"/>
      </rPr>
      <t>2</t>
    </r>
    <r>
      <rPr>
        <sz val="10"/>
        <rFont val="宋体"/>
        <family val="3"/>
        <charset val="134"/>
      </rPr>
      <t>：有则需检</t>
    </r>
  </si>
  <si>
    <r>
      <rPr>
        <sz val="10"/>
        <rFont val="宋体"/>
        <family val="3"/>
        <charset val="134"/>
      </rPr>
      <t>外观检测</t>
    </r>
  </si>
  <si>
    <r>
      <rPr>
        <sz val="10"/>
        <rFont val="宋体"/>
        <family val="3"/>
        <charset val="134"/>
      </rPr>
      <t>明确涂装外观质量及焊接形式</t>
    </r>
  </si>
  <si>
    <r>
      <rPr>
        <sz val="10"/>
        <rFont val="宋体"/>
        <family val="3"/>
        <charset val="134"/>
      </rPr>
      <t>明确管道与设备连接情况</t>
    </r>
  </si>
  <si>
    <r>
      <rPr>
        <sz val="10"/>
        <rFont val="宋体"/>
        <family val="3"/>
        <charset val="134"/>
      </rPr>
      <t>安装检测</t>
    </r>
  </si>
  <si>
    <r>
      <rPr>
        <sz val="10"/>
        <rFont val="宋体"/>
        <family val="3"/>
        <charset val="134"/>
      </rPr>
      <t>检查风管安装构件是否符合标准或图纸要求</t>
    </r>
  </si>
  <si>
    <r>
      <rPr>
        <sz val="10"/>
        <rFont val="宋体"/>
        <family val="3"/>
        <charset val="134"/>
      </rPr>
      <t>管道管壁厚度</t>
    </r>
  </si>
  <si>
    <r>
      <rPr>
        <sz val="10"/>
        <rFont val="宋体"/>
        <family val="3"/>
        <charset val="134"/>
      </rPr>
      <t>金属风管钢板厚度</t>
    </r>
  </si>
  <si>
    <t>合计（元）</t>
  </si>
  <si>
    <t>地基与基础检测及支护检测工程量清单</t>
  </si>
  <si>
    <t>单位工程</t>
  </si>
  <si>
    <t>检测对象</t>
  </si>
  <si>
    <t>项目名称</t>
  </si>
  <si>
    <t>地基基础</t>
  </si>
  <si>
    <t>管桩基础</t>
  </si>
  <si>
    <t>单桩竖向抗压静载试验</t>
  </si>
  <si>
    <t>承载力</t>
  </si>
  <si>
    <t>各单位工程总桩数的1%，且不少于3根。50个以内检测2根</t>
  </si>
  <si>
    <t>10kN</t>
  </si>
  <si>
    <t>低应变</t>
  </si>
  <si>
    <t>完整性</t>
  </si>
  <si>
    <t>乙级基础20%，且每个承台不少于1根</t>
  </si>
  <si>
    <t>根</t>
  </si>
  <si>
    <t>单桩竖向抗拔静载试验</t>
  </si>
  <si>
    <t>灌注桩基础</t>
  </si>
  <si>
    <t>1、对于桩径≥1500mm 的柱下桩，每个承台下的桩应采用钻芯法或声波透射法抽检，抽检数量不少于该承台下桩总数的 30%且不少于 1 根；其中，钻芯法抽检的数量不少于桩总数的 5%
（复杂岩溶区域宜适当增加）；
2、对于桩径＜1500mm 的柱下桩、非柱下桩，应采用钻芯法或声波透射法抽检，抽检数量不少于相应桩总数的 30%且不少于 20 根；其中，钻芯法抽检的数量不少于桩总数的 5%；
3、对未抽检到的其余桩，宜采用低应变法或高应变法检测</t>
  </si>
  <si>
    <t>钻芯法</t>
  </si>
  <si>
    <t>m</t>
  </si>
  <si>
    <t>声波透射法</t>
  </si>
  <si>
    <t>管*米</t>
  </si>
  <si>
    <t>地基承载力检测</t>
  </si>
  <si>
    <t>天然地基、处理地基</t>
  </si>
  <si>
    <t>重型触探</t>
  </si>
  <si>
    <t>地基土性状</t>
  </si>
  <si>
    <t>抽检数量为每 200m2不少于 1 个孔，且总数不得少于 10 孔，每个独立柱基下不得少于 1 孔，基槽每 20 延米不得少于 1 孔。每孔暂按钻进深度5m考虑。</t>
  </si>
  <si>
    <t>标准贯入</t>
  </si>
  <si>
    <t>轻型动力触探</t>
  </si>
  <si>
    <r>
      <rPr>
        <sz val="10"/>
        <rFont val="宋体"/>
        <family val="3"/>
        <charset val="134"/>
      </rPr>
      <t>抽检数量为每</t>
    </r>
    <r>
      <rPr>
        <sz val="10"/>
        <rFont val="Times New Roman"/>
        <family val="1"/>
      </rPr>
      <t xml:space="preserve"> 200m</t>
    </r>
    <r>
      <rPr>
        <vertAlign val="superscript"/>
        <sz val="10"/>
        <rFont val="Times New Roman"/>
        <family val="1"/>
      </rPr>
      <t>2</t>
    </r>
    <r>
      <rPr>
        <sz val="10"/>
        <rFont val="宋体"/>
        <family val="3"/>
        <charset val="134"/>
      </rPr>
      <t>不少于</t>
    </r>
    <r>
      <rPr>
        <sz val="10"/>
        <rFont val="Times New Roman"/>
        <family val="1"/>
      </rPr>
      <t xml:space="preserve"> 1 </t>
    </r>
    <r>
      <rPr>
        <sz val="10"/>
        <rFont val="宋体"/>
        <family val="3"/>
        <charset val="134"/>
      </rPr>
      <t>个孔，且总数不得少于</t>
    </r>
    <r>
      <rPr>
        <sz val="10"/>
        <rFont val="Times New Roman"/>
        <family val="1"/>
      </rPr>
      <t xml:space="preserve"> 10 </t>
    </r>
    <r>
      <rPr>
        <sz val="10"/>
        <rFont val="宋体"/>
        <family val="3"/>
        <charset val="134"/>
      </rPr>
      <t>孔，每个独立柱基下不得少于</t>
    </r>
    <r>
      <rPr>
        <sz val="10"/>
        <rFont val="Times New Roman"/>
        <family val="1"/>
      </rPr>
      <t xml:space="preserve"> 1 </t>
    </r>
    <r>
      <rPr>
        <sz val="10"/>
        <rFont val="宋体"/>
        <family val="3"/>
        <charset val="134"/>
      </rPr>
      <t>孔，基槽每</t>
    </r>
    <r>
      <rPr>
        <sz val="10"/>
        <rFont val="Times New Roman"/>
        <family val="1"/>
      </rPr>
      <t xml:space="preserve"> 20 </t>
    </r>
    <r>
      <rPr>
        <sz val="10"/>
        <rFont val="宋体"/>
        <family val="3"/>
        <charset val="134"/>
      </rPr>
      <t>延米不得少于</t>
    </r>
    <r>
      <rPr>
        <sz val="10"/>
        <rFont val="Times New Roman"/>
        <family val="1"/>
      </rPr>
      <t xml:space="preserve"> 1 </t>
    </r>
    <r>
      <rPr>
        <sz val="10"/>
        <rFont val="宋体"/>
        <family val="3"/>
        <charset val="134"/>
      </rPr>
      <t>孔。</t>
    </r>
  </si>
  <si>
    <t>平板载荷试验</t>
  </si>
  <si>
    <r>
      <rPr>
        <sz val="10"/>
        <rFont val="宋体"/>
        <family val="3"/>
        <charset val="134"/>
      </rPr>
      <t>抽检数量为每</t>
    </r>
    <r>
      <rPr>
        <sz val="10"/>
        <rFont val="Times New Roman"/>
        <family val="1"/>
      </rPr>
      <t xml:space="preserve"> 500m</t>
    </r>
    <r>
      <rPr>
        <vertAlign val="superscript"/>
        <sz val="10"/>
        <rFont val="Times New Roman"/>
        <family val="1"/>
      </rPr>
      <t>2</t>
    </r>
    <r>
      <rPr>
        <sz val="10"/>
        <rFont val="宋体"/>
        <family val="3"/>
        <charset val="134"/>
      </rPr>
      <t>不少于</t>
    </r>
    <r>
      <rPr>
        <sz val="10"/>
        <rFont val="Times New Roman"/>
        <family val="1"/>
      </rPr>
      <t xml:space="preserve"> 1 </t>
    </r>
    <r>
      <rPr>
        <sz val="10"/>
        <rFont val="宋体"/>
        <family val="3"/>
        <charset val="134"/>
      </rPr>
      <t>个点，且总数不得少于</t>
    </r>
    <r>
      <rPr>
        <sz val="10"/>
        <rFont val="Times New Roman"/>
        <family val="1"/>
      </rPr>
      <t xml:space="preserve"> 3 </t>
    </r>
    <r>
      <rPr>
        <sz val="10"/>
        <rFont val="宋体"/>
        <family val="3"/>
        <charset val="134"/>
      </rPr>
      <t>点；对于各类岩土均应进行抽检；对于复杂场地或重要建筑地基还应增加抽检数量。</t>
    </r>
  </si>
  <si>
    <t>点</t>
  </si>
  <si>
    <t>复合地基</t>
  </si>
  <si>
    <t>钻芯法检测</t>
  </si>
  <si>
    <r>
      <rPr>
        <sz val="10"/>
        <rFont val="宋体"/>
        <family val="3"/>
        <charset val="134"/>
      </rPr>
      <t>抽检数量不少于总桩（墩）数的</t>
    </r>
    <r>
      <rPr>
        <sz val="10.5"/>
        <rFont val="Times New Roman"/>
        <family val="1"/>
      </rPr>
      <t>0.5%</t>
    </r>
    <r>
      <rPr>
        <sz val="10.5"/>
        <rFont val="宋体"/>
        <family val="3"/>
        <charset val="134"/>
      </rPr>
      <t>，且不得少于</t>
    </r>
    <r>
      <rPr>
        <sz val="10.5"/>
        <rFont val="Times New Roman"/>
        <family val="1"/>
      </rPr>
      <t>3</t>
    </r>
    <r>
      <rPr>
        <sz val="10.5"/>
        <rFont val="宋体"/>
        <family val="3"/>
        <charset val="134"/>
      </rPr>
      <t>根。其中，水泥土搅拌桩和高压喷射桩的钻芯法抽检数量不少于总桩（墩）数的</t>
    </r>
    <r>
      <rPr>
        <sz val="10.5"/>
        <rFont val="Times New Roman"/>
        <family val="1"/>
      </rPr>
      <t>0.25%</t>
    </r>
    <r>
      <rPr>
        <sz val="10.5"/>
        <rFont val="宋体"/>
        <family val="3"/>
        <charset val="134"/>
      </rPr>
      <t>，且不得少于</t>
    </r>
    <r>
      <rPr>
        <sz val="10.5"/>
        <rFont val="Times New Roman"/>
        <family val="1"/>
      </rPr>
      <t>3</t>
    </r>
    <r>
      <rPr>
        <sz val="10.5"/>
        <rFont val="宋体"/>
        <family val="3"/>
        <charset val="134"/>
      </rPr>
      <t>根。</t>
    </r>
  </si>
  <si>
    <t>米</t>
  </si>
  <si>
    <r>
      <rPr>
        <sz val="10"/>
        <rFont val="宋体"/>
        <family val="3"/>
        <charset val="134"/>
      </rPr>
      <t>抽检数量不应少于总桩（墩）数的</t>
    </r>
    <r>
      <rPr>
        <sz val="10"/>
        <rFont val="Times New Roman"/>
        <family val="1"/>
      </rPr>
      <t>0.5%</t>
    </r>
    <r>
      <rPr>
        <sz val="10"/>
        <rFont val="宋体"/>
        <family val="3"/>
        <charset val="134"/>
      </rPr>
      <t>，且不少于</t>
    </r>
    <r>
      <rPr>
        <sz val="10"/>
        <rFont val="Times New Roman"/>
        <family val="1"/>
      </rPr>
      <t>3</t>
    </r>
    <r>
      <rPr>
        <sz val="10"/>
        <rFont val="宋体"/>
        <family val="3"/>
        <charset val="134"/>
      </rPr>
      <t>点，对不同布桩形式或不同承载力设计要求的各处地基均应进行抽检。</t>
    </r>
  </si>
  <si>
    <t>溶洞处理</t>
  </si>
  <si>
    <t>标准贯入试验（钻芯法）</t>
  </si>
  <si>
    <t>处理效果、按照设计要求确定抽检数量</t>
  </si>
  <si>
    <t>基础锚杆</t>
  </si>
  <si>
    <t>基础锚杆抗拔承载力检测</t>
  </si>
  <si>
    <t>承载力检测</t>
  </si>
  <si>
    <t>抽检数量不少于锚杆总桩数的 5%，且不少于 6 根。</t>
  </si>
  <si>
    <t>基坑支护</t>
  </si>
  <si>
    <t>支护灌注桩</t>
  </si>
  <si>
    <t>各单位工程总桩数的20%，且不少于10根。</t>
  </si>
  <si>
    <t>水泥土桩</t>
  </si>
  <si>
    <t>不少于总桩数的1%，且不得少于6根</t>
  </si>
  <si>
    <t>止水帷幕</t>
  </si>
  <si>
    <t>抽水试验</t>
  </si>
  <si>
    <t>止水效果</t>
  </si>
  <si>
    <t>不少于3点</t>
  </si>
  <si>
    <t>喷射混凝土</t>
  </si>
  <si>
    <t>钻孔法</t>
  </si>
  <si>
    <t>厚度检测</t>
  </si>
  <si>
    <r>
      <rPr>
        <sz val="10"/>
        <rFont val="宋体"/>
        <family val="3"/>
        <charset val="134"/>
        <scheme val="minor"/>
      </rPr>
      <t>每500</t>
    </r>
    <r>
      <rPr>
        <sz val="10"/>
        <rFont val="宋体"/>
        <family val="3"/>
        <charset val="134"/>
      </rPr>
      <t>㎡墙面积一组，每组不得少于</t>
    </r>
    <r>
      <rPr>
        <sz val="10"/>
        <rFont val="Calibri"/>
        <family val="2"/>
      </rPr>
      <t>3</t>
    </r>
    <r>
      <rPr>
        <sz val="10"/>
        <rFont val="宋体"/>
        <family val="3"/>
        <charset val="134"/>
      </rPr>
      <t>个点</t>
    </r>
  </si>
  <si>
    <t>支护锚杆</t>
  </si>
  <si>
    <t>支护锚杆抗拔验收试验</t>
  </si>
  <si>
    <t>支护锚杆总数的5%，且不少于6根</t>
  </si>
  <si>
    <t>锚杆锁定力测试</t>
  </si>
  <si>
    <t>锁定力</t>
  </si>
  <si>
    <t>土钉</t>
  </si>
  <si>
    <t>土钉抗拔验收试验</t>
  </si>
  <si>
    <r>
      <rPr>
        <sz val="10"/>
        <rFont val="宋体"/>
        <family val="3"/>
        <charset val="134"/>
        <scheme val="minor"/>
      </rPr>
      <t>抽检数量应土钉总数的</t>
    </r>
    <r>
      <rPr>
        <sz val="10.5"/>
        <rFont val="Times New Roman"/>
        <family val="1"/>
      </rPr>
      <t>1%</t>
    </r>
    <r>
      <rPr>
        <sz val="10.5"/>
        <rFont val="宋体"/>
        <family val="3"/>
        <charset val="134"/>
      </rPr>
      <t>，同一土层不得少于</t>
    </r>
    <r>
      <rPr>
        <sz val="10.5"/>
        <rFont val="Times New Roman"/>
        <family val="1"/>
      </rPr>
      <t>10</t>
    </r>
    <r>
      <rPr>
        <sz val="10.5"/>
        <rFont val="宋体"/>
        <family val="3"/>
        <charset val="134"/>
      </rPr>
      <t>根。</t>
    </r>
  </si>
  <si>
    <t>土方回填</t>
  </si>
  <si>
    <t>压实度</t>
  </si>
  <si>
    <t>每层每50~100平方米抽检1点</t>
  </si>
  <si>
    <t>室内环境检测工程量清单</t>
  </si>
  <si>
    <t>室内空气污染物含量</t>
  </si>
  <si>
    <t>甲醛、氨、苯、甲苯、二甲苯、氡气、TVOC</t>
  </si>
  <si>
    <t>按照《民用建筑工程室内环境污染控制标准》GB50325-2020规定:每个建筑单体抽检量不得少于房间总数的5%，并不得少于3间。</t>
  </si>
  <si>
    <t>防雷及电气检测工程量清单</t>
  </si>
  <si>
    <t>防雷检测</t>
  </si>
  <si>
    <t>土壤电阻率、过渡电阻、接地电阻、支持件拉、压敏电压、泄漏电流等</t>
  </si>
  <si>
    <t>土壤电阻率根据实际情况确定，接地装置、接闪带、接闪器按引下线数量全检，接闪杆、天面金属部件、SPD全检</t>
  </si>
  <si>
    <t>m2</t>
  </si>
  <si>
    <t>防雷按面积计算</t>
  </si>
  <si>
    <t>柴油发电机</t>
  </si>
  <si>
    <t>柴油发电机负载试验</t>
  </si>
  <si>
    <t>/</t>
  </si>
  <si>
    <t>台</t>
  </si>
  <si>
    <t>噪声</t>
  </si>
  <si>
    <t>废气</t>
  </si>
  <si>
    <t>园林绿化检测工程量清单</t>
  </si>
  <si>
    <t>种植土</t>
  </si>
  <si>
    <r>
      <rPr>
        <sz val="10"/>
        <rFont val="宋体"/>
        <family val="3"/>
        <charset val="134"/>
      </rPr>
      <t>水分、</t>
    </r>
    <r>
      <rPr>
        <sz val="10"/>
        <rFont val="Times New Roman"/>
        <family val="1"/>
      </rPr>
      <t>pH</t>
    </r>
    <r>
      <rPr>
        <sz val="10"/>
        <rFont val="宋体"/>
        <family val="3"/>
        <charset val="134"/>
      </rPr>
      <t>、</t>
    </r>
    <r>
      <rPr>
        <sz val="10"/>
        <rFont val="Times New Roman"/>
        <family val="1"/>
      </rPr>
      <t>EC</t>
    </r>
    <r>
      <rPr>
        <sz val="10"/>
        <rFont val="宋体"/>
        <family val="3"/>
        <charset val="134"/>
      </rPr>
      <t>值（土壤溶液电导率）、土壤质地、有机质、水解性氮、速效钾、有效磷</t>
    </r>
  </si>
  <si>
    <r>
      <rPr>
        <sz val="10"/>
        <rFont val="宋体"/>
        <family val="3"/>
        <charset val="134"/>
      </rPr>
      <t>不少于</t>
    </r>
    <r>
      <rPr>
        <sz val="10"/>
        <rFont val="Times New Roman"/>
        <family val="1"/>
      </rPr>
      <t>1kg</t>
    </r>
    <r>
      <rPr>
        <sz val="10"/>
        <rFont val="宋体"/>
        <family val="3"/>
        <charset val="134"/>
      </rPr>
      <t>；</t>
    </r>
    <r>
      <rPr>
        <sz val="10"/>
        <rFont val="Times New Roman"/>
        <family val="1"/>
      </rPr>
      <t xml:space="preserve">
</t>
    </r>
    <r>
      <rPr>
        <sz val="10"/>
        <rFont val="宋体"/>
        <family val="3"/>
        <charset val="134"/>
      </rPr>
      <t>客土：每</t>
    </r>
    <r>
      <rPr>
        <sz val="10"/>
        <rFont val="Times New Roman"/>
        <family val="1"/>
      </rPr>
      <t>500m³</t>
    </r>
    <r>
      <rPr>
        <sz val="10"/>
        <rFont val="宋体"/>
        <family val="3"/>
        <charset val="134"/>
      </rPr>
      <t>为一个检验批，不少于</t>
    </r>
    <r>
      <rPr>
        <sz val="10"/>
        <rFont val="Times New Roman"/>
        <family val="1"/>
      </rPr>
      <t>2</t>
    </r>
    <r>
      <rPr>
        <sz val="10"/>
        <rFont val="宋体"/>
        <family val="3"/>
        <charset val="134"/>
      </rPr>
      <t>批次，每批次抽不少于</t>
    </r>
    <r>
      <rPr>
        <sz val="10"/>
        <rFont val="Times New Roman"/>
        <family val="1"/>
      </rPr>
      <t>2</t>
    </r>
    <r>
      <rPr>
        <sz val="10"/>
        <rFont val="宋体"/>
        <family val="3"/>
        <charset val="134"/>
      </rPr>
      <t>个样。</t>
    </r>
    <r>
      <rPr>
        <sz val="10"/>
        <rFont val="Times New Roman"/>
        <family val="1"/>
      </rPr>
      <t xml:space="preserve">
</t>
    </r>
    <r>
      <rPr>
        <sz val="10"/>
        <rFont val="宋体"/>
        <family val="3"/>
        <charset val="134"/>
      </rPr>
      <t>原土：每</t>
    </r>
    <r>
      <rPr>
        <sz val="10"/>
        <rFont val="Times New Roman"/>
        <family val="1"/>
      </rPr>
      <t>5000</t>
    </r>
    <r>
      <rPr>
        <sz val="10"/>
        <rFont val="宋体"/>
        <family val="3"/>
        <charset val="134"/>
      </rPr>
      <t>㎡为一个检验批，不少于</t>
    </r>
    <r>
      <rPr>
        <sz val="10"/>
        <rFont val="Times New Roman"/>
        <family val="1"/>
      </rPr>
      <t>2</t>
    </r>
    <r>
      <rPr>
        <sz val="10"/>
        <rFont val="宋体"/>
        <family val="3"/>
        <charset val="134"/>
      </rPr>
      <t>批次，每批次抽不少于</t>
    </r>
    <r>
      <rPr>
        <sz val="10"/>
        <rFont val="Times New Roman"/>
        <family val="1"/>
      </rPr>
      <t>2</t>
    </r>
    <r>
      <rPr>
        <sz val="10"/>
        <rFont val="宋体"/>
        <family val="3"/>
        <charset val="134"/>
      </rPr>
      <t>个样。</t>
    </r>
  </si>
  <si>
    <t>有机肥</t>
  </si>
  <si>
    <t>有机质含量、全氮、全磷、全钾、酸碱度、水份</t>
  </si>
  <si>
    <r>
      <rPr>
        <sz val="10"/>
        <rFont val="宋体"/>
        <family val="3"/>
        <charset val="134"/>
      </rPr>
      <t>干样不少于</t>
    </r>
    <r>
      <rPr>
        <sz val="10"/>
        <rFont val="Times New Roman"/>
        <family val="1"/>
      </rPr>
      <t>1.5kg</t>
    </r>
    <r>
      <rPr>
        <sz val="10"/>
        <rFont val="宋体"/>
        <family val="3"/>
        <charset val="134"/>
      </rPr>
      <t>；湿样</t>
    </r>
    <r>
      <rPr>
        <sz val="10"/>
        <rFont val="Times New Roman"/>
        <family val="1"/>
      </rPr>
      <t>5kg</t>
    </r>
    <r>
      <rPr>
        <sz val="10"/>
        <rFont val="宋体"/>
        <family val="3"/>
        <charset val="134"/>
      </rPr>
      <t>。按规格批次次不少于</t>
    </r>
    <r>
      <rPr>
        <sz val="10"/>
        <rFont val="Times New Roman"/>
        <family val="1"/>
      </rPr>
      <t>2</t>
    </r>
    <r>
      <rPr>
        <sz val="10"/>
        <rFont val="宋体"/>
        <family val="3"/>
        <charset val="134"/>
      </rPr>
      <t>个样。</t>
    </r>
  </si>
  <si>
    <t>乔灌木</t>
  </si>
  <si>
    <t>植物病害、虫害、寄生性种子植物</t>
  </si>
  <si>
    <r>
      <rPr>
        <sz val="10"/>
        <rFont val="宋体"/>
        <family val="3"/>
        <charset val="134"/>
      </rPr>
      <t>乔灌木每</t>
    </r>
    <r>
      <rPr>
        <sz val="10"/>
        <rFont val="Times New Roman"/>
        <family val="1"/>
      </rPr>
      <t>100</t>
    </r>
    <r>
      <rPr>
        <sz val="10"/>
        <rFont val="宋体"/>
        <family val="3"/>
        <charset val="134"/>
      </rPr>
      <t>株检查</t>
    </r>
    <r>
      <rPr>
        <sz val="10"/>
        <rFont val="Times New Roman"/>
        <family val="1"/>
      </rPr>
      <t>10</t>
    </r>
    <r>
      <rPr>
        <sz val="10"/>
        <rFont val="宋体"/>
        <family val="3"/>
        <charset val="134"/>
      </rPr>
      <t>株，少于</t>
    </r>
    <r>
      <rPr>
        <sz val="10"/>
        <rFont val="Times New Roman"/>
        <family val="1"/>
      </rPr>
      <t>20</t>
    </r>
    <r>
      <rPr>
        <sz val="10"/>
        <rFont val="宋体"/>
        <family val="3"/>
        <charset val="134"/>
      </rPr>
      <t>株，全数检查。草坪、地被、花卉按面积抽查</t>
    </r>
    <r>
      <rPr>
        <sz val="10"/>
        <rFont val="Times New Roman"/>
        <family val="1"/>
      </rPr>
      <t>10%</t>
    </r>
    <r>
      <rPr>
        <sz val="10"/>
        <rFont val="宋体"/>
        <family val="3"/>
        <charset val="134"/>
      </rPr>
      <t>，</t>
    </r>
    <r>
      <rPr>
        <sz val="10"/>
        <rFont val="Times New Roman"/>
        <family val="1"/>
      </rPr>
      <t>4m²</t>
    </r>
    <r>
      <rPr>
        <sz val="10"/>
        <rFont val="宋体"/>
        <family val="3"/>
        <charset val="134"/>
      </rPr>
      <t>为一点，至少</t>
    </r>
    <r>
      <rPr>
        <sz val="10"/>
        <rFont val="Times New Roman"/>
        <family val="1"/>
      </rPr>
      <t>5</t>
    </r>
    <r>
      <rPr>
        <sz val="10"/>
        <rFont val="宋体"/>
        <family val="3"/>
        <charset val="134"/>
      </rPr>
      <t>个点，</t>
    </r>
    <r>
      <rPr>
        <sz val="10"/>
        <rFont val="Times New Roman"/>
        <family val="1"/>
      </rPr>
      <t>≤30m²</t>
    </r>
    <r>
      <rPr>
        <sz val="10"/>
        <rFont val="宋体"/>
        <family val="3"/>
        <charset val="134"/>
      </rPr>
      <t>全数检查。</t>
    </r>
  </si>
  <si>
    <t>地被</t>
  </si>
  <si>
    <t>园建实体检测工程量清单</t>
  </si>
  <si>
    <t>类别</t>
  </si>
  <si>
    <t>园建</t>
  </si>
  <si>
    <t>1000m2/3点</t>
  </si>
  <si>
    <t>厚度</t>
  </si>
  <si>
    <t>每1000m2检测1点</t>
  </si>
  <si>
    <t>路面</t>
  </si>
  <si>
    <t>渗水系数</t>
  </si>
  <si>
    <t>道路全长
间距200m检测1点</t>
  </si>
  <si>
    <t>土壤</t>
  </si>
  <si>
    <t>土壤渗透系数</t>
  </si>
  <si>
    <t>广东省绿色建筑检测标准DBJ/T234-2021  4.6.1 同一类型的透水铺装设施抽检不应少于2处。</t>
  </si>
  <si>
    <t>处</t>
  </si>
  <si>
    <t>海绵城市建设效果评估</t>
  </si>
  <si>
    <t>按建设项目整体评估</t>
  </si>
  <si>
    <r>
      <rPr>
        <sz val="10"/>
        <rFont val="宋体"/>
        <family val="3"/>
        <charset val="134"/>
      </rPr>
      <t>m</t>
    </r>
    <r>
      <rPr>
        <vertAlign val="superscript"/>
        <sz val="10"/>
        <rFont val="宋体"/>
        <family val="3"/>
        <charset val="134"/>
      </rPr>
      <t>2</t>
    </r>
  </si>
  <si>
    <t>给排水工程</t>
  </si>
  <si>
    <t>每200m2不应少于1孔，且不少于10孔；每个独立基础不少于1孔；基槽每20延米1孔，每孔预计2.1m</t>
  </si>
  <si>
    <t>1000m2/层/部位/3点</t>
  </si>
  <si>
    <t>CCTV</t>
  </si>
  <si>
    <t>按管道的100%</t>
  </si>
  <si>
    <t>闭水</t>
  </si>
  <si>
    <t>按设计要求</t>
  </si>
  <si>
    <t>水压试验</t>
  </si>
  <si>
    <t>全检</t>
  </si>
  <si>
    <t>预制井</t>
  </si>
  <si>
    <t>回弹</t>
  </si>
  <si>
    <t>30%构件数，不少于10个构件</t>
  </si>
  <si>
    <t>混凝土保护层厚度检测</t>
  </si>
  <si>
    <t>2%构件数，不少于5个构件</t>
  </si>
  <si>
    <t>节能与绿建检测工程量清单</t>
  </si>
  <si>
    <t>检测项目</t>
  </si>
  <si>
    <t>抽检比例依据</t>
  </si>
  <si>
    <t>墙体节能工程</t>
  </si>
  <si>
    <t>保温砌块导热系数、密度、抗压强度、吸水率、燃烧性能分级(A1)</t>
  </si>
  <si>
    <t>DBJ15-65-2021 6.2.2                                     同厂家、同品种产品，按照扣除门窗洞口后的保温墙面面积，每5000m2抽检一次。</t>
  </si>
  <si>
    <t>保温砂浆导热系数、干密度、抗压强度、燃烧性能分级(A1)</t>
  </si>
  <si>
    <t>外墙浅色外饰面材料太阳辐射吸收系数</t>
  </si>
  <si>
    <t>外墙传热系数</t>
  </si>
  <si>
    <t>DBJ15-65-2021 24.0.7-3
每个单位工程的每种不同构造的外墙各抽查1处。同工程项目、同施工单位且同期施工的多个单位工程，可合并计算建筑面积；每30000㎡可视为一个单位工程进行抽样，不足30000㎡也视为一个单位工程</t>
  </si>
  <si>
    <t>外墙节能构造钻芯</t>
  </si>
  <si>
    <t>DBJ15-65-2021 23.1.5-1
每个单位工程每种节能构造不少于1组（3处）。同工程项目、同施工单位且同期施工的多个单位工程，可合并计算建筑面积；每30000㎡可视为一个单位工程进行抽样，不足30000㎡也视为一个单位工程</t>
  </si>
  <si>
    <t>屋面节能工程</t>
  </si>
  <si>
    <t>屋面保温材料（挤塑板）导热系数、密度、压缩强度、吸水率、燃烧性能分级(B1)</t>
  </si>
  <si>
    <t>DBJ15-65-2021 12.2.3
同厂家、同品种产品，按照扣除天窗、采光屋面后的屋面面积，每1000m2抽检一次。</t>
  </si>
  <si>
    <t>屋面浅色外饰面材料太阳辐射吸收系数</t>
  </si>
  <si>
    <t>门窗节能工程</t>
  </si>
  <si>
    <t>门窗中空玻璃光学热工性能</t>
  </si>
  <si>
    <t>DBJ15-65-2021 8.2.3                         
不同厂家、材质、开启方式、型材系列的产品各抽查1次。</t>
  </si>
  <si>
    <t>门窗中空玻璃密封性能</t>
  </si>
  <si>
    <t>外窗保温性能</t>
  </si>
  <si>
    <t>樘</t>
  </si>
  <si>
    <t>通风与空调系统工程</t>
  </si>
  <si>
    <t>风道系统单位风量耗功率</t>
  </si>
  <si>
    <t>DBJ 15-65-2021 23.2.2-2、4
按不同功能系统数量抽查10%，最少抽样数量不少于规范表3.4.3要求。</t>
  </si>
  <si>
    <t>系统</t>
  </si>
  <si>
    <t>系统总风量</t>
  </si>
  <si>
    <t>风口风量</t>
  </si>
  <si>
    <t>DBJ 15-65-2021 23.2.2-3；
按不同功能系统数量抽查10%，以单一系统风口数量为受检样本基数，最少抽样数量不少于规范表3.4.3要求。</t>
  </si>
  <si>
    <t>风管系统严密性（漏风量）</t>
  </si>
  <si>
    <t>DBJ 15-65-2021 14.2.4-3、4                              
按系统数量的10%抽检，且不得少于1个系统。</t>
  </si>
  <si>
    <t>配电与照明工程</t>
  </si>
  <si>
    <t>平均照度</t>
  </si>
  <si>
    <t>DBJ 15-65-2021 16.2.4、6
每种典型功能区检查不少于2处。</t>
  </si>
  <si>
    <t>照明功率密度</t>
  </si>
  <si>
    <t>低压配电系统电源质量                                   （供电电压偏差、功率因数、电压谐波总畸变率及谐波含有率、谐波电流、三相电压不平衡度）</t>
  </si>
  <si>
    <t>DBJ 15-65-2021 16.2.5
全部检测。</t>
  </si>
  <si>
    <t>灯具性能（光通量、光通维持率、显色指数、色温、色品、色容差；电压、电流、灯功率、功率因数、光效）</t>
  </si>
  <si>
    <t>DBJ 15-65-2021 16.2.2、条文说明
同厂家的照明光源、灯具、照明设备，数量在200套及以下时抽检2套；201~2000套时抽检3套；2000套以上时每增加1000套应增加抽检1套。</t>
  </si>
  <si>
    <t>电线（低压配电系统）截面及每芯导体电阻值</t>
  </si>
  <si>
    <t>DBJ 15-65-2021 16.2.3                               同厂各种规格总数的10％，且不少于2个规格</t>
  </si>
  <si>
    <t>电缆（低压配电系统）截面及每芯导体电阻值</t>
  </si>
  <si>
    <t>绿色建筑工程</t>
  </si>
  <si>
    <t>窗空气声隔声性能</t>
  </si>
  <si>
    <t>DBJ/T 15-234-2021 5.4.1                     同一厂家、同一品种、同一类型的门窗抽检不应少于1组。</t>
  </si>
  <si>
    <t>隔墙空气声隔声性能</t>
  </si>
  <si>
    <t>DBJ 15-65-2021 23.1.5-3                            、GB 55016-2021 2.4.2                     每个单位工程每种构造不应少于1处。同工程项目、同施工单位且同期施工的多个单位工程，可合并计算建筑面积；每30000㎡可视为一个单位工程进行抽样，不足30000㎡也视为一个单位工程</t>
  </si>
  <si>
    <t>楼板空气声隔声性能</t>
  </si>
  <si>
    <t>楼板撞击声隔声性能</t>
  </si>
  <si>
    <t>室内噪声</t>
  </si>
  <si>
    <t>DBJ 15-65-2021 10.2.2、DBJ/T 15-234-2021 5.2.1、GB 50118-2010                          每种典型功能房间或场所抽检不应少于2处；室内面积不足30m2设置1个测点，30~100m2设置3个测点。</t>
  </si>
  <si>
    <t>点·次</t>
  </si>
  <si>
    <t>智能化检测工程量清单</t>
  </si>
  <si>
    <t>信息网络系统</t>
  </si>
  <si>
    <t>交换机网络性能</t>
  </si>
  <si>
    <t>DBJ/T 15-147-2018 11.3.1-3      应按接入层设备端口总数的5%进行检测，且不少于10条链路；少于10条链路时全检</t>
  </si>
  <si>
    <t>链路</t>
  </si>
  <si>
    <t>网络管理功能</t>
  </si>
  <si>
    <t>DBJ/T 15-147-2018 11.3.1-6；CECS 182:2005 5.2.2、5.2.11 网络设备应全数检测。</t>
  </si>
  <si>
    <t>综合布线系统</t>
  </si>
  <si>
    <t>光纤</t>
  </si>
  <si>
    <t>DBJ/T 15-147-2018 10.3.2       光纤布线应全部检测</t>
  </si>
  <si>
    <t>芯</t>
  </si>
  <si>
    <t>双绞线</t>
  </si>
  <si>
    <t>DBJ/T 15-147-2018 10.3.2                    对绞电缆布线链路抽样测试比例应不低于10%，抽样点应包括最远布线点</t>
  </si>
  <si>
    <t>条</t>
  </si>
  <si>
    <t>视频监控系统</t>
  </si>
  <si>
    <t>摄像头</t>
  </si>
  <si>
    <t>DBJ/T 15-147-2018 16.3.3                 摄像机抽检的数量应不低于20%，数量少于3台时应全部检测。各子系统功能全部检测。</t>
  </si>
  <si>
    <t>监控管理系统</t>
  </si>
  <si>
    <t>出/入口（门禁）管理系统</t>
  </si>
  <si>
    <t>门禁识别器</t>
  </si>
  <si>
    <t>DBJ/T 15-147-2018 16.3.3                 出入口控制器等设备抽检的数量应不低于20%，数量少于3台时应全部检测。各子系统功能全部检测。</t>
  </si>
  <si>
    <t>门禁管理系统</t>
  </si>
  <si>
    <t>电子巡查系统</t>
  </si>
  <si>
    <t>巡更点</t>
  </si>
  <si>
    <t>DBJ/T 15-147-2018 16.3.3                 巡查终端等设备抽检的数量应不低于20%，数量少于3台时应全部检测。各子系统功能全部检测。</t>
  </si>
  <si>
    <t>巡更管理系统</t>
  </si>
  <si>
    <t>停车场管理系统</t>
  </si>
  <si>
    <t>停车场出入口</t>
  </si>
  <si>
    <t>DBJ/T 15-147-2018 16.3.14；CECS 182:2005 8.7.2
停车场（库）管理系统应全数检测。</t>
  </si>
  <si>
    <t>访客对讲系统</t>
  </si>
  <si>
    <t>室内分机</t>
  </si>
  <si>
    <t>DBJ/T 15-147-2018 16.3.12-11；CECS 182:2005 13.3.2          除室内机按10％且不得少于10台抽检外，门口机、管理员机等应全数检测。</t>
  </si>
  <si>
    <t>门口分机</t>
  </si>
  <si>
    <t>管理员机</t>
  </si>
  <si>
    <t>对讲系统管理功能</t>
  </si>
  <si>
    <t>广播系统</t>
  </si>
  <si>
    <t>广播系统末端设备性能</t>
  </si>
  <si>
    <t>DBJ/T 15-147-2018 7.3.10         在其设计的广播覆盖范围内，对不同的功能区进行抽检，检测区域不少于3处，覆盖的扬声器数量不低于总数的10%</t>
  </si>
  <si>
    <t>区域</t>
  </si>
  <si>
    <t>广播系统功能</t>
  </si>
  <si>
    <t>DBJ/T 15-147-2018 7.8.3；CECS 182:2005 4.6.2                      主机设备应全数检测。</t>
  </si>
  <si>
    <t>能效监管系统</t>
  </si>
  <si>
    <t>采集器</t>
  </si>
  <si>
    <t>每类表具（电表、水表、传感器、流量计等）总数达到100个及以上的按10%抽检，少于100个的抽检10个。</t>
  </si>
  <si>
    <t>系统管理功能</t>
  </si>
  <si>
    <t>系统功能全数检测。</t>
  </si>
  <si>
    <t>机房工程系统</t>
  </si>
  <si>
    <t>机房环境工程</t>
  </si>
  <si>
    <t>DBJ/T 15-147-2018 19.3；CECS 182:2005 12.5.2              智能化系统机房应全数检测。</t>
  </si>
  <si>
    <t>间</t>
  </si>
  <si>
    <t>供电电源系统</t>
  </si>
  <si>
    <t>电源系统</t>
  </si>
  <si>
    <t>CECS 182:2005 11.2.2
稳压、稳流、不间断电源装置和蓄电池组和充电设备应全数检测</t>
  </si>
  <si>
    <t>接地系统</t>
  </si>
  <si>
    <t>DBJ/T 15-147-2018 20.3；CECS 182:2005 11.3.2
各智能化系统的防雷与接地应全数检测。</t>
  </si>
  <si>
    <t>通信设施</t>
  </si>
  <si>
    <t>光纤到户</t>
  </si>
  <si>
    <t>DBJ/T 15-147-2018 10.3.13       光纤到户链路应全数检测</t>
  </si>
  <si>
    <t>无线通信室内覆盖系统</t>
  </si>
  <si>
    <t>YD/T 5160-2015
按规范要求检测</t>
  </si>
  <si>
    <t>平方米          (建筑面积)</t>
  </si>
  <si>
    <t>消防检测工程量清单</t>
  </si>
  <si>
    <t>检测数量</t>
  </si>
  <si>
    <t>建筑消防设施检测</t>
  </si>
  <si>
    <t>㎡</t>
  </si>
  <si>
    <t>建筑材料燃烧性能</t>
  </si>
  <si>
    <t>A1级</t>
  </si>
  <si>
    <t>按一次进货同类型、同一厂家、型号、规格、批号的产品为一批。</t>
  </si>
  <si>
    <t>A2级</t>
  </si>
  <si>
    <t>B级</t>
  </si>
  <si>
    <t>燃烧性能</t>
  </si>
  <si>
    <t>同厂家、同品种、同规格、同批次，至少复验2次</t>
  </si>
  <si>
    <t>窗帘等织物</t>
  </si>
  <si>
    <t>建筑构件</t>
  </si>
  <si>
    <t>耐火性能</t>
  </si>
  <si>
    <t>同一厂家同一品牌同一规格产品为1批，每批至少抽检1组。</t>
  </si>
  <si>
    <t>耐火试验超过1.5h后，1.5h至3.0h之间每半小时加收3000元，3.0h以上每半小时加收6000元</t>
  </si>
  <si>
    <t>饰面型防火涂料</t>
  </si>
  <si>
    <t>耐燃时间</t>
  </si>
  <si>
    <t>同厂家、同规格型号抽取1组</t>
  </si>
  <si>
    <t>质量损失、炭化体积</t>
  </si>
  <si>
    <t>消防水带</t>
  </si>
  <si>
    <t>试验压力、最小爆破压力、附着强度</t>
  </si>
  <si>
    <t>室内消火栓</t>
  </si>
  <si>
    <t>水压强度、密封性能</t>
  </si>
  <si>
    <t>消防软管卷盘</t>
  </si>
  <si>
    <t>耐压试验、密封性能</t>
  </si>
  <si>
    <t>消防水枪</t>
  </si>
  <si>
    <t>耐水压强度、密封性能</t>
  </si>
  <si>
    <t>洒水喷头</t>
  </si>
  <si>
    <t>水压密封和耐水压强度性能、静态动作温度</t>
  </si>
  <si>
    <t>应急照明与疏散指示系统</t>
  </si>
  <si>
    <t>充、放电试验、基本功能试验、恒定湿热试验</t>
  </si>
  <si>
    <t>阻燃性能</t>
  </si>
  <si>
    <t>低烟性能 
(烟密度)</t>
  </si>
  <si>
    <t>电线燃烧</t>
  </si>
  <si>
    <t>电缆燃烧</t>
  </si>
  <si>
    <t>线路完整性</t>
  </si>
  <si>
    <t>卤酸气体总量的测定</t>
  </si>
  <si>
    <t>电导率、PH值</t>
  </si>
  <si>
    <t>烟密度</t>
  </si>
  <si>
    <t>幕墙门窗检测工程量清单</t>
  </si>
  <si>
    <t>幕墙</t>
  </si>
  <si>
    <t>气密性能、水密性能、抗风压性能、平面内变形性能</t>
  </si>
  <si>
    <t>《建筑装饰装修工程质量验收规范》GB/T 50210，11.1.5
1、相同设计、材料、工艺和施工条件的幕墙工程每1000m²应划分为一个检验批，不足1000m²也应划分为一个检验批。</t>
  </si>
  <si>
    <t>门窗</t>
  </si>
  <si>
    <t>气密性、水密性、抗风压性能</t>
  </si>
  <si>
    <t>按规范要求，3件为1组。按同厂家、同材质、同开启方式、同型材系列的产品各抽查一次。同种规格每200件为一个送检单元（不足200件为一送检单元）</t>
  </si>
  <si>
    <t>试件尺寸（宽×高）不超过（3m×3m）。</t>
  </si>
  <si>
    <t>硅酮结构密封胶</t>
  </si>
  <si>
    <t>不同厂家，不同型号，不同批次应分别送检，连续生产时每3吨为一批，不足3吨也为一批；间断生产时，每釜投料为一批。</t>
  </si>
  <si>
    <t>项</t>
  </si>
  <si>
    <t>剥离粘结性</t>
  </si>
  <si>
    <t>邵氏硬度、拉伸粘结性</t>
  </si>
  <si>
    <t>硅酮耐候密封胶</t>
  </si>
  <si>
    <t>不同厂家，不同型号，不同批次应分别送检，连续生产时每3吨为一批，不足8吨也为一批；间断生产时，每釜投料为一批。</t>
  </si>
  <si>
    <t>拉伸模量、定伸粘结性、弹性恢复率</t>
  </si>
  <si>
    <t>防护栏杆</t>
  </si>
  <si>
    <t>抗水平荷载</t>
  </si>
  <si>
    <t>不同厂家、不同厚度、不同类别、不同安装方式的栏杆分别检测。</t>
  </si>
  <si>
    <t>抗软重物撞击性能</t>
  </si>
  <si>
    <t>建筑玻璃</t>
  </si>
  <si>
    <t>外观质量、表面应力、碎片状态</t>
  </si>
  <si>
    <t>不同厂家、不同厚度、不同类别的玻璃分别送检。</t>
  </si>
  <si>
    <t>按规范要求，3件为1组。</t>
  </si>
  <si>
    <t>抗冲击性</t>
  </si>
  <si>
    <t>按规范要求，6件为1组。</t>
  </si>
  <si>
    <t>主体沉降观测工程量清单</t>
  </si>
  <si>
    <t>收费内容</t>
  </si>
  <si>
    <t>具体工作内容</t>
  </si>
  <si>
    <t>计量单位</t>
  </si>
  <si>
    <t>备  注</t>
  </si>
  <si>
    <t>材料费、埋设费</t>
  </si>
  <si>
    <t>基准点埋设</t>
  </si>
  <si>
    <t>主体沉降埋设</t>
  </si>
  <si>
    <t>（一）小计（元）</t>
  </si>
  <si>
    <t>观测费</t>
  </si>
  <si>
    <t>基准网点联测费</t>
  </si>
  <si>
    <t>km</t>
  </si>
  <si>
    <t>沉降观测</t>
  </si>
  <si>
    <t>（二）小计（元）</t>
  </si>
  <si>
    <t>小计（一）+（二）</t>
  </si>
  <si>
    <t>基坑监测工程量清单</t>
  </si>
  <si>
    <t>监测项目</t>
  </si>
  <si>
    <t>埋设费</t>
  </si>
  <si>
    <t>监测基准点埋设</t>
  </si>
  <si>
    <t>基坑顶水平位移</t>
  </si>
  <si>
    <t>基坑顶部沉降</t>
  </si>
  <si>
    <t>和水平位移同点</t>
  </si>
  <si>
    <t>支护桩测斜</t>
  </si>
  <si>
    <t>支撑轴力</t>
  </si>
  <si>
    <t>立柱沉降</t>
  </si>
  <si>
    <t>钢构柱沉降</t>
  </si>
  <si>
    <t>建筑物、地表、管线竖向位移</t>
  </si>
  <si>
    <t>建筑物及道路沉降130点，管线预估10点</t>
  </si>
  <si>
    <t>地下水位</t>
  </si>
  <si>
    <t>锚索测点</t>
  </si>
  <si>
    <t>预估</t>
  </si>
  <si>
    <t>房屋倾斜监测</t>
  </si>
  <si>
    <t>栋</t>
  </si>
  <si>
    <t>监测费</t>
  </si>
  <si>
    <t>点•次</t>
  </si>
  <si>
    <t>基坑顶沉降</t>
  </si>
  <si>
    <t>锚索</t>
  </si>
  <si>
    <t>监测次数由原来的120次更改为128次。</t>
  </si>
  <si>
    <t>高支模监测工程量清单</t>
  </si>
  <si>
    <t>水平位移</t>
  </si>
  <si>
    <t>竖向位移</t>
  </si>
  <si>
    <t>轴力</t>
  </si>
  <si>
    <t>倾角</t>
  </si>
  <si>
    <t>测点数量由原来的25点更改为30点。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</si>
</sst>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78" formatCode="0.00_ "/>
    <numFmt numFmtId="179" formatCode="0_ "/>
    <numFmt numFmtId="180" formatCode="0.00_);\(0.00\)"/>
    <numFmt numFmtId="181" formatCode="000000"/>
    <numFmt numFmtId="182" formatCode="0.00_);[Red]\(0.00\)"/>
    <numFmt numFmtId="183" formatCode="0_);[Red]\(0\)"/>
    <numFmt numFmtId="184" formatCode="0_);\(0\)"/>
    <numFmt numFmtId="185" formatCode="0.0%"/>
  </numFmts>
  <fonts count="60" x14ac:knownFonts="1">
    <font>
      <sz val="12"/>
      <name val="宋体"/>
      <charset val="134"/>
    </font>
    <font>
      <b/>
      <sz val="18"/>
      <name val="宋体"/>
      <family val="3"/>
      <charset val="134"/>
    </font>
    <font>
      <b/>
      <sz val="10"/>
      <color indexed="8"/>
      <name val="宋体"/>
      <family val="3"/>
      <charset val="134"/>
    </font>
    <font>
      <b/>
      <sz val="10"/>
      <name val="宋体"/>
      <family val="3"/>
      <charset val="134"/>
      <scheme val="minor"/>
    </font>
    <font>
      <b/>
      <sz val="10"/>
      <name val="宋体"/>
      <family val="3"/>
      <charset val="134"/>
    </font>
    <font>
      <b/>
      <sz val="10"/>
      <color theme="1"/>
      <name val="宋体"/>
      <family val="3"/>
      <charset val="134"/>
    </font>
    <font>
      <sz val="10"/>
      <color indexed="8"/>
      <name val="宋体"/>
      <family val="3"/>
      <charset val="134"/>
    </font>
    <font>
      <sz val="10"/>
      <color rgb="FFFF0000"/>
      <name val="Times New Roman"/>
      <family val="1"/>
    </font>
    <font>
      <sz val="10"/>
      <name val="Times New Roman"/>
      <family val="1"/>
    </font>
    <font>
      <sz val="10"/>
      <color rgb="FF000000"/>
      <name val="宋体"/>
      <family val="3"/>
      <charset val="134"/>
    </font>
    <font>
      <b/>
      <sz val="10"/>
      <color theme="1"/>
      <name val="宋体"/>
      <family val="3"/>
      <charset val="134"/>
      <scheme val="minor"/>
    </font>
    <font>
      <b/>
      <sz val="12"/>
      <color rgb="FFFF0000"/>
      <name val="宋体"/>
      <family val="3"/>
      <charset val="134"/>
    </font>
    <font>
      <sz val="10"/>
      <name val="宋体"/>
      <family val="3"/>
      <charset val="134"/>
    </font>
    <font>
      <sz val="12"/>
      <color theme="1"/>
      <name val="宋体"/>
      <family val="3"/>
      <charset val="134"/>
    </font>
    <font>
      <b/>
      <sz val="16"/>
      <color theme="1"/>
      <name val="宋体"/>
      <family val="3"/>
      <charset val="134"/>
      <scheme val="minor"/>
    </font>
    <font>
      <sz val="10"/>
      <color theme="1"/>
      <name val="Times New Roman"/>
      <family val="1"/>
    </font>
    <font>
      <sz val="10"/>
      <color theme="1"/>
      <name val="宋体"/>
      <family val="3"/>
      <charset val="134"/>
      <scheme val="minor"/>
    </font>
    <font>
      <b/>
      <sz val="12"/>
      <name val="宋体"/>
      <family val="3"/>
      <charset val="134"/>
    </font>
    <font>
      <b/>
      <sz val="10"/>
      <color rgb="FF000000"/>
      <name val="宋体"/>
      <family val="3"/>
      <charset val="134"/>
    </font>
    <font>
      <sz val="8"/>
      <name val="宋体"/>
      <family val="3"/>
      <charset val="134"/>
    </font>
    <font>
      <sz val="11"/>
      <name val="宋体"/>
      <family val="3"/>
      <charset val="134"/>
      <scheme val="minor"/>
    </font>
    <font>
      <b/>
      <sz val="16"/>
      <name val="宋体"/>
      <family val="3"/>
      <charset val="134"/>
      <scheme val="minor"/>
    </font>
    <font>
      <sz val="10"/>
      <name val="宋体"/>
      <family val="3"/>
      <charset val="134"/>
      <scheme val="minor"/>
    </font>
    <font>
      <sz val="9"/>
      <name val="宋体"/>
      <family val="3"/>
      <charset val="134"/>
      <scheme val="minor"/>
    </font>
    <font>
      <sz val="9"/>
      <name val="宋体"/>
      <family val="3"/>
      <charset val="134"/>
    </font>
    <font>
      <b/>
      <sz val="11"/>
      <name val="宋体"/>
      <family val="3"/>
      <charset val="134"/>
      <scheme val="minor"/>
    </font>
    <font>
      <sz val="11"/>
      <name val="宋体"/>
      <family val="3"/>
      <charset val="134"/>
    </font>
    <font>
      <sz val="10"/>
      <color theme="1"/>
      <name val="宋体"/>
      <family val="3"/>
      <charset val="134"/>
    </font>
    <font>
      <b/>
      <sz val="11"/>
      <color theme="1"/>
      <name val="宋体"/>
      <family val="3"/>
      <charset val="134"/>
      <scheme val="minor"/>
    </font>
    <font>
      <sz val="11"/>
      <color theme="1"/>
      <name val="宋体"/>
      <family val="3"/>
      <charset val="134"/>
      <scheme val="minor"/>
    </font>
    <font>
      <b/>
      <sz val="18"/>
      <name val="宋体"/>
      <family val="3"/>
      <charset val="134"/>
      <scheme val="minor"/>
    </font>
    <font>
      <b/>
      <sz val="10"/>
      <name val="Times New Roman"/>
      <family val="1"/>
    </font>
    <font>
      <sz val="11"/>
      <color rgb="FF000000"/>
      <name val="宋体"/>
      <family val="3"/>
      <charset val="134"/>
    </font>
    <font>
      <b/>
      <sz val="16"/>
      <name val="宋体"/>
      <family val="3"/>
      <charset val="134"/>
    </font>
    <font>
      <b/>
      <sz val="16"/>
      <name val="Times New Roman"/>
      <family val="1"/>
    </font>
    <font>
      <sz val="10.5"/>
      <name val="宋体"/>
      <family val="3"/>
      <charset val="134"/>
    </font>
    <font>
      <b/>
      <sz val="10.5"/>
      <name val="宋体"/>
      <family val="3"/>
      <charset val="134"/>
    </font>
    <font>
      <b/>
      <sz val="10"/>
      <color theme="1"/>
      <name val="Times New Roman"/>
      <family val="1"/>
    </font>
    <font>
      <sz val="10"/>
      <name val="宋体"/>
      <family val="3"/>
      <charset val="134"/>
      <scheme val="major"/>
    </font>
    <font>
      <b/>
      <sz val="18"/>
      <color theme="1"/>
      <name val="宋体"/>
      <family val="3"/>
      <charset val="134"/>
      <scheme val="minor"/>
    </font>
    <font>
      <b/>
      <u/>
      <sz val="18"/>
      <name val="宋体"/>
      <family val="3"/>
      <charset val="134"/>
    </font>
    <font>
      <b/>
      <sz val="18"/>
      <name val="Times New Roman"/>
      <family val="1"/>
    </font>
    <font>
      <sz val="12"/>
      <color rgb="FF000000"/>
      <name val="宋体"/>
      <family val="3"/>
      <charset val="134"/>
    </font>
    <font>
      <sz val="10"/>
      <color indexed="8"/>
      <name val="宋体"/>
      <family val="3"/>
      <charset val="134"/>
      <scheme val="minor"/>
    </font>
    <font>
      <sz val="10"/>
      <color rgb="FF000000"/>
      <name val="宋体"/>
      <family val="3"/>
      <charset val="134"/>
      <scheme val="minor"/>
    </font>
    <font>
      <b/>
      <sz val="18"/>
      <color rgb="FFFF0000"/>
      <name val="宋体"/>
      <family val="3"/>
      <charset val="134"/>
      <scheme val="minor"/>
    </font>
    <font>
      <sz val="10"/>
      <color theme="1"/>
      <name val="Times New Roman"/>
      <family val="1"/>
    </font>
    <font>
      <sz val="10"/>
      <color rgb="FF000000"/>
      <name val="Times New Roman"/>
      <family val="1"/>
    </font>
    <font>
      <b/>
      <sz val="10"/>
      <color rgb="FFFF0000"/>
      <name val="宋体"/>
      <family val="3"/>
      <charset val="134"/>
    </font>
    <font>
      <b/>
      <sz val="11"/>
      <name val="宋体"/>
      <family val="3"/>
      <charset val="134"/>
    </font>
    <font>
      <sz val="11"/>
      <color rgb="FFFF0000"/>
      <name val="宋体"/>
      <family val="3"/>
      <charset val="134"/>
      <scheme val="minor"/>
    </font>
    <font>
      <sz val="11"/>
      <color indexed="8"/>
      <name val="宋体"/>
      <family val="3"/>
      <charset val="134"/>
    </font>
    <font>
      <vertAlign val="superscript"/>
      <sz val="10"/>
      <color indexed="8"/>
      <name val="宋体"/>
      <family val="3"/>
      <charset val="134"/>
    </font>
    <font>
      <vertAlign val="superscript"/>
      <sz val="10"/>
      <name val="宋体"/>
      <family val="3"/>
      <charset val="134"/>
    </font>
    <font>
      <sz val="10.5"/>
      <name val="Times New Roman"/>
      <family val="1"/>
    </font>
    <font>
      <sz val="10"/>
      <name val="Calibri"/>
      <family val="2"/>
    </font>
    <font>
      <vertAlign val="superscript"/>
      <sz val="10"/>
      <name val="Times New Roman"/>
      <family val="1"/>
    </font>
    <font>
      <sz val="12"/>
      <name val="宋体"/>
      <family val="3"/>
      <charset val="134"/>
    </font>
    <font>
      <b/>
      <sz val="9"/>
      <name val="宋体"/>
      <family val="3"/>
      <charset val="134"/>
    </font>
    <font>
      <b/>
      <sz val="9"/>
      <name val="宋体"/>
      <family val="3"/>
      <charset val="134"/>
      <scheme val="minor"/>
    </font>
  </fonts>
  <fills count="2">
    <fill>
      <patternFill patternType="none"/>
    </fill>
    <fill>
      <patternFill patternType="gray125"/>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right/>
      <top/>
      <bottom style="thin">
        <color auto="1"/>
      </bottom>
      <diagonal/>
    </border>
    <border>
      <left style="thin">
        <color auto="1"/>
      </left>
      <right style="thin">
        <color indexed="8"/>
      </right>
      <top style="thin">
        <color auto="1"/>
      </top>
      <bottom style="thin">
        <color indexed="8"/>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top/>
      <bottom style="thin">
        <color auto="1"/>
      </bottom>
      <diagonal/>
    </border>
  </borders>
  <cellStyleXfs count="15">
    <xf numFmtId="0" fontId="0" fillId="0" borderId="0">
      <alignment vertical="center"/>
    </xf>
    <xf numFmtId="0" fontId="57" fillId="0" borderId="0">
      <alignment vertical="center"/>
    </xf>
    <xf numFmtId="0" fontId="29" fillId="0" borderId="0">
      <alignment vertical="center"/>
    </xf>
    <xf numFmtId="0" fontId="57" fillId="0" borderId="0">
      <alignment vertical="center"/>
    </xf>
    <xf numFmtId="0" fontId="57" fillId="0" borderId="0">
      <alignment vertical="center"/>
    </xf>
    <xf numFmtId="0" fontId="51" fillId="0" borderId="0">
      <alignment vertical="center"/>
    </xf>
    <xf numFmtId="0" fontId="57" fillId="0" borderId="0">
      <alignment vertical="center"/>
    </xf>
    <xf numFmtId="0" fontId="51" fillId="0" borderId="0">
      <alignment vertical="center"/>
    </xf>
    <xf numFmtId="0" fontId="51" fillId="0" borderId="0">
      <alignment vertical="center"/>
    </xf>
    <xf numFmtId="0" fontId="57" fillId="0" borderId="0">
      <alignment vertical="center"/>
    </xf>
    <xf numFmtId="0" fontId="57" fillId="0" borderId="0"/>
    <xf numFmtId="0" fontId="29" fillId="0" borderId="0">
      <alignment vertical="center"/>
    </xf>
    <xf numFmtId="0" fontId="51" fillId="0" borderId="0">
      <alignment vertical="center"/>
    </xf>
    <xf numFmtId="0" fontId="57" fillId="0" borderId="0"/>
    <xf numFmtId="0" fontId="51" fillId="0" borderId="0">
      <alignment vertical="center"/>
    </xf>
  </cellStyleXfs>
  <cellXfs count="363">
    <xf numFmtId="0" fontId="0" fillId="0" borderId="0" xfId="0">
      <alignment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Alignment="1">
      <alignment vertical="center" wrapText="1"/>
    </xf>
    <xf numFmtId="0" fontId="0" fillId="0" borderId="0" xfId="0" applyAlignment="1">
      <alignment vertical="center" wrapText="1"/>
    </xf>
    <xf numFmtId="0" fontId="12" fillId="0" borderId="1" xfId="0" applyFont="1" applyFill="1" applyBorder="1" applyAlignment="1">
      <alignment vertical="center" wrapText="1"/>
    </xf>
    <xf numFmtId="0" fontId="13" fillId="0" borderId="0" xfId="0" applyFont="1">
      <alignment vertical="center"/>
    </xf>
    <xf numFmtId="0" fontId="5" fillId="0" borderId="1" xfId="0"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3" fontId="13" fillId="0" borderId="0" xfId="0" applyNumberFormat="1" applyFont="1">
      <alignment vertical="center"/>
    </xf>
    <xf numFmtId="0" fontId="17" fillId="0" borderId="0" xfId="0" applyFont="1">
      <alignment vertical="center"/>
    </xf>
    <xf numFmtId="0" fontId="2" fillId="0" borderId="1" xfId="1" applyFont="1" applyBorder="1" applyAlignment="1">
      <alignment horizontal="center" vertical="center" wrapText="1"/>
    </xf>
    <xf numFmtId="0" fontId="3" fillId="0" borderId="1" xfId="0" applyFont="1" applyBorder="1" applyAlignment="1">
      <alignment horizontal="center" vertical="center" wrapText="1"/>
    </xf>
    <xf numFmtId="180" fontId="2" fillId="0" borderId="1" xfId="1" applyNumberFormat="1" applyFont="1" applyFill="1" applyBorder="1" applyAlignment="1">
      <alignment horizontal="center" vertical="center" wrapText="1"/>
    </xf>
    <xf numFmtId="180" fontId="2" fillId="0" borderId="1" xfId="1" applyNumberFormat="1" applyFont="1" applyFill="1" applyBorder="1" applyAlignment="1">
      <alignment horizontal="right" vertical="center" wrapText="1"/>
    </xf>
    <xf numFmtId="0" fontId="6"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180" fontId="18" fillId="0" borderId="11" xfId="1" applyNumberFormat="1" applyFont="1" applyFill="1" applyBorder="1" applyAlignment="1">
      <alignment horizontal="center" vertical="center" wrapText="1"/>
    </xf>
    <xf numFmtId="180" fontId="18" fillId="0" borderId="13" xfId="1" applyNumberFormat="1" applyFont="1" applyFill="1" applyBorder="1" applyAlignment="1">
      <alignment horizontal="center" vertical="center" wrapText="1"/>
    </xf>
    <xf numFmtId="0" fontId="19" fillId="0" borderId="11" xfId="0" applyFont="1" applyFill="1" applyBorder="1" applyAlignment="1">
      <alignment vertical="center" wrapText="1"/>
    </xf>
    <xf numFmtId="0" fontId="18" fillId="0" borderId="11" xfId="1" applyFont="1" applyFill="1" applyBorder="1" applyAlignment="1">
      <alignment vertical="center" wrapText="1"/>
    </xf>
    <xf numFmtId="0" fontId="12" fillId="0" borderId="11" xfId="0" applyFont="1" applyFill="1" applyBorder="1" applyAlignment="1">
      <alignment vertical="center" wrapText="1"/>
    </xf>
    <xf numFmtId="0" fontId="18" fillId="0" borderId="13" xfId="1" applyFont="1" applyFill="1" applyBorder="1" applyAlignment="1">
      <alignment vertical="center" wrapText="1"/>
    </xf>
    <xf numFmtId="0" fontId="20" fillId="0" borderId="0" xfId="0" applyFont="1" applyFill="1">
      <alignment vertical="center"/>
    </xf>
    <xf numFmtId="0" fontId="20" fillId="0" borderId="0" xfId="0" applyFont="1" applyFill="1" applyAlignment="1">
      <alignment horizontal="center" vertical="center"/>
    </xf>
    <xf numFmtId="178" fontId="3" fillId="0" borderId="2"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81" fontId="23" fillId="0" borderId="1" xfId="2" applyNumberFormat="1" applyFont="1" applyFill="1" applyBorder="1" applyAlignment="1">
      <alignment horizontal="center" vertical="center" wrapText="1"/>
    </xf>
    <xf numFmtId="0" fontId="23" fillId="0" borderId="1" xfId="2" applyFont="1" applyFill="1" applyBorder="1" applyAlignment="1">
      <alignment horizontal="center" vertical="center" wrapText="1"/>
    </xf>
    <xf numFmtId="0" fontId="24" fillId="0" borderId="1" xfId="2" applyFont="1" applyFill="1" applyBorder="1" applyAlignment="1">
      <alignment horizontal="center" vertical="center" wrapText="1"/>
    </xf>
    <xf numFmtId="179" fontId="24" fillId="0" borderId="1" xfId="8"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0" fillId="0" borderId="14" xfId="0" applyFont="1" applyFill="1" applyBorder="1">
      <alignment vertical="center"/>
    </xf>
    <xf numFmtId="178" fontId="8" fillId="0" borderId="4" xfId="0" applyNumberFormat="1" applyFont="1" applyFill="1" applyBorder="1" applyAlignment="1">
      <alignment horizontal="center" vertical="center" wrapText="1"/>
    </xf>
    <xf numFmtId="178" fontId="3" fillId="0" borderId="15" xfId="0" applyNumberFormat="1" applyFont="1" applyFill="1" applyBorder="1" applyAlignment="1">
      <alignment horizontal="center" vertical="center" wrapText="1"/>
    </xf>
    <xf numFmtId="178" fontId="22" fillId="0" borderId="14" xfId="0" applyNumberFormat="1" applyFont="1" applyFill="1" applyBorder="1" applyAlignment="1">
      <alignment horizontal="center" vertical="center" wrapText="1"/>
    </xf>
    <xf numFmtId="0" fontId="0" fillId="0" borderId="0" xfId="0" applyFont="1" applyFill="1">
      <alignment vertical="center"/>
    </xf>
    <xf numFmtId="0" fontId="25"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6" xfId="0" applyFont="1" applyFill="1" applyBorder="1" applyAlignment="1">
      <alignment horizontal="center" vertical="center" wrapText="1"/>
    </xf>
    <xf numFmtId="178" fontId="12" fillId="0" borderId="16" xfId="0" applyNumberFormat="1" applyFont="1" applyFill="1" applyBorder="1" applyAlignment="1">
      <alignment horizontal="center" vertical="center" wrapText="1"/>
    </xf>
    <xf numFmtId="182" fontId="4" fillId="0" borderId="1" xfId="10" applyNumberFormat="1" applyFont="1" applyFill="1" applyBorder="1" applyAlignment="1">
      <alignment horizontal="center" vertical="center"/>
    </xf>
    <xf numFmtId="0" fontId="4" fillId="0" borderId="1" xfId="0" applyFont="1" applyFill="1" applyBorder="1" applyAlignment="1">
      <alignment horizontal="left" vertical="top"/>
    </xf>
    <xf numFmtId="0" fontId="26" fillId="0" borderId="0" xfId="0" applyFont="1" applyFill="1" applyAlignment="1">
      <alignment horizontal="center" vertical="center"/>
    </xf>
    <xf numFmtId="0" fontId="0" fillId="0" borderId="0" xfId="0" applyFill="1">
      <alignment vertical="center"/>
    </xf>
    <xf numFmtId="0" fontId="25" fillId="0" borderId="1" xfId="4" applyFont="1" applyFill="1" applyBorder="1" applyAlignment="1">
      <alignment horizontal="center" vertical="center" wrapText="1"/>
    </xf>
    <xf numFmtId="0" fontId="25" fillId="0" borderId="1" xfId="0" applyFont="1" applyFill="1" applyBorder="1" applyAlignment="1">
      <alignment horizontal="center" vertical="center" wrapText="1"/>
    </xf>
    <xf numFmtId="0" fontId="22" fillId="0" borderId="1" xfId="1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180" fontId="28" fillId="0" borderId="1" xfId="0" applyNumberFormat="1" applyFont="1" applyFill="1" applyBorder="1" applyAlignment="1">
      <alignment horizontal="center" vertical="center"/>
    </xf>
    <xf numFmtId="0" fontId="26" fillId="0" borderId="1" xfId="0" applyFont="1" applyFill="1" applyBorder="1" applyAlignment="1">
      <alignment horizontal="center" vertical="center"/>
    </xf>
    <xf numFmtId="0" fontId="20" fillId="0" borderId="0" xfId="0" applyFont="1" applyFill="1" applyAlignment="1">
      <alignment horizontal="center"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7" fillId="0" borderId="0" xfId="0" applyFont="1" applyFill="1">
      <alignment vertical="center"/>
    </xf>
    <xf numFmtId="178" fontId="8" fillId="0" borderId="2"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1" xfId="0" applyFont="1" applyFill="1" applyBorder="1">
      <alignment vertical="center"/>
    </xf>
    <xf numFmtId="0" fontId="22" fillId="0" borderId="0" xfId="0" applyFont="1" applyFill="1" applyAlignment="1">
      <alignment vertical="center" wrapText="1"/>
    </xf>
    <xf numFmtId="0" fontId="25" fillId="0" borderId="0" xfId="0" applyFont="1" applyFill="1">
      <alignment vertical="center"/>
    </xf>
    <xf numFmtId="178" fontId="20" fillId="0" borderId="0" xfId="0" applyNumberFormat="1" applyFont="1" applyFill="1">
      <alignment vertical="center"/>
    </xf>
    <xf numFmtId="0" fontId="22" fillId="0" borderId="0" xfId="0" applyFont="1" applyFill="1">
      <alignment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3" applyFont="1" applyFill="1" applyBorder="1" applyAlignment="1">
      <alignment horizontal="center" vertical="center" wrapText="1"/>
    </xf>
    <xf numFmtId="0" fontId="12" fillId="0" borderId="1" xfId="6" applyFont="1" applyFill="1" applyBorder="1" applyAlignment="1">
      <alignment horizontal="center" vertical="center" wrapText="1"/>
    </xf>
    <xf numFmtId="0" fontId="12"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178" fontId="31" fillId="0" borderId="1" xfId="0" applyNumberFormat="1" applyFont="1" applyFill="1" applyBorder="1" applyAlignment="1">
      <alignment horizontal="center" vertical="center" wrapText="1"/>
    </xf>
    <xf numFmtId="0" fontId="32" fillId="0" borderId="0" xfId="0" applyFont="1" applyFill="1">
      <alignment vertical="center"/>
    </xf>
    <xf numFmtId="0" fontId="0" fillId="0" borderId="0" xfId="0" applyFont="1" applyFill="1" applyAlignment="1">
      <alignment horizontal="center" vertical="center"/>
    </xf>
    <xf numFmtId="0" fontId="8"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31" fillId="0" borderId="0" xfId="0" applyFont="1" applyFill="1" applyAlignment="1">
      <alignment horizontal="center" vertical="center"/>
    </xf>
    <xf numFmtId="0" fontId="8" fillId="0" borderId="0" xfId="0" applyFont="1" applyFill="1" applyAlignment="1">
      <alignment vertical="center" wrapText="1"/>
    </xf>
    <xf numFmtId="0" fontId="8" fillId="0" borderId="0" xfId="0" applyFont="1" applyFill="1">
      <alignment vertical="center"/>
    </xf>
    <xf numFmtId="180" fontId="8" fillId="0" borderId="1" xfId="0" applyNumberFormat="1" applyFont="1" applyFill="1" applyBorder="1" applyAlignment="1">
      <alignment horizontal="center" vertical="center" wrapText="1"/>
    </xf>
    <xf numFmtId="179" fontId="12" fillId="0" borderId="4"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0" fontId="8" fillId="0" borderId="1" xfId="0" applyFont="1" applyFill="1" applyBorder="1">
      <alignment vertical="center"/>
    </xf>
    <xf numFmtId="0" fontId="22" fillId="0" borderId="1" xfId="11" applyFont="1" applyFill="1" applyBorder="1" applyAlignment="1">
      <alignment horizontal="center" vertical="center" wrapText="1"/>
    </xf>
    <xf numFmtId="180" fontId="8" fillId="0" borderId="2" xfId="0" applyNumberFormat="1" applyFont="1" applyFill="1" applyBorder="1" applyAlignment="1">
      <alignment horizontal="center" vertical="center" wrapText="1"/>
    </xf>
    <xf numFmtId="0" fontId="20"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22" fillId="0" borderId="6" xfId="0"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0" fontId="12" fillId="0" borderId="6" xfId="0"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0" fontId="35"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0" fontId="0" fillId="0" borderId="1" xfId="0" applyFont="1" applyFill="1" applyBorder="1">
      <alignment vertical="center"/>
    </xf>
    <xf numFmtId="0" fontId="0" fillId="0" borderId="1" xfId="0" applyFont="1" applyFill="1" applyBorder="1" applyAlignment="1">
      <alignment horizontal="center" vertical="center"/>
    </xf>
    <xf numFmtId="178" fontId="8" fillId="0" borderId="1" xfId="0" applyNumberFormat="1" applyFont="1" applyBorder="1" applyAlignment="1">
      <alignment horizontal="center" vertical="center"/>
    </xf>
    <xf numFmtId="0" fontId="22" fillId="0" borderId="1" xfId="0" applyFont="1" applyBorder="1" applyAlignment="1">
      <alignment horizontal="left" vertical="center" wrapText="1"/>
    </xf>
    <xf numFmtId="0" fontId="0" fillId="0" borderId="1" xfId="0" applyFont="1" applyBorder="1" applyAlignment="1">
      <alignment horizontal="center" vertical="center" wrapText="1"/>
    </xf>
    <xf numFmtId="0" fontId="20" fillId="0" borderId="1" xfId="0" applyFont="1" applyBorder="1">
      <alignment vertical="center"/>
    </xf>
    <xf numFmtId="0" fontId="32" fillId="0" borderId="0" xfId="0" applyFont="1">
      <alignment vertical="center"/>
    </xf>
    <xf numFmtId="178" fontId="8" fillId="0" borderId="1" xfId="0" applyNumberFormat="1" applyFont="1" applyBorder="1" applyAlignment="1">
      <alignment horizontal="center" vertical="center" wrapText="1"/>
    </xf>
    <xf numFmtId="0" fontId="29" fillId="0" borderId="0" xfId="0" applyFont="1" applyFill="1" applyAlignment="1">
      <alignment horizontal="center" vertical="center"/>
    </xf>
    <xf numFmtId="0" fontId="29" fillId="0" borderId="0" xfId="0" applyFont="1" applyAlignment="1">
      <alignment horizontal="center" vertical="center"/>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xf>
    <xf numFmtId="178" fontId="8" fillId="0" borderId="1" xfId="0" applyNumberFormat="1" applyFont="1" applyFill="1" applyBorder="1" applyAlignment="1">
      <alignment vertical="center" wrapText="1"/>
    </xf>
    <xf numFmtId="0" fontId="15" fillId="0" borderId="1" xfId="0" applyFont="1" applyFill="1" applyBorder="1" applyAlignment="1">
      <alignment horizontal="center" vertical="center"/>
    </xf>
    <xf numFmtId="0" fontId="37" fillId="0" borderId="1" xfId="0" applyFont="1" applyFill="1" applyBorder="1" applyAlignment="1">
      <alignment horizontal="center" vertical="center"/>
    </xf>
    <xf numFmtId="178" fontId="15" fillId="0" borderId="2" xfId="0" applyNumberFormat="1" applyFont="1" applyFill="1" applyBorder="1" applyAlignment="1">
      <alignment horizontal="center" vertical="center" wrapText="1"/>
    </xf>
    <xf numFmtId="178" fontId="15" fillId="0" borderId="4" xfId="0" applyNumberFormat="1" applyFont="1" applyFill="1" applyBorder="1" applyAlignment="1">
      <alignment horizontal="center" vertical="center" wrapText="1"/>
    </xf>
    <xf numFmtId="0" fontId="29" fillId="0" borderId="0" xfId="0" applyFont="1">
      <alignment vertical="center"/>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80" fontId="8" fillId="0" borderId="1" xfId="0" applyNumberFormat="1" applyFont="1" applyBorder="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29" fillId="0" borderId="0" xfId="0" applyFont="1" applyFill="1" applyAlignment="1"/>
    <xf numFmtId="0" fontId="8" fillId="0" borderId="6"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22" fillId="0" borderId="20" xfId="0" applyFont="1" applyFill="1" applyBorder="1" applyAlignment="1">
      <alignment horizontal="center" vertical="center" wrapText="1"/>
    </xf>
    <xf numFmtId="179" fontId="22" fillId="0" borderId="21" xfId="0" applyNumberFormat="1"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42" fillId="0" borderId="0" xfId="0" applyFont="1" applyFill="1">
      <alignment vertical="center"/>
    </xf>
    <xf numFmtId="180" fontId="8" fillId="0" borderId="4" xfId="0" applyNumberFormat="1" applyFont="1" applyFill="1" applyBorder="1" applyAlignment="1">
      <alignment horizontal="center" vertical="center" wrapText="1"/>
    </xf>
    <xf numFmtId="180" fontId="12" fillId="0" borderId="4" xfId="0" applyNumberFormat="1" applyFont="1" applyFill="1" applyBorder="1" applyAlignment="1">
      <alignment horizontal="center" vertical="center" wrapText="1"/>
    </xf>
    <xf numFmtId="0" fontId="29" fillId="0" borderId="0" xfId="0" applyFont="1" applyFill="1">
      <alignment vertical="center"/>
    </xf>
    <xf numFmtId="0" fontId="16" fillId="0" borderId="0" xfId="0" applyFont="1" applyFill="1" applyAlignment="1">
      <alignment vertical="center" wrapText="1"/>
    </xf>
    <xf numFmtId="0" fontId="12" fillId="0" borderId="0" xfId="0" applyFont="1" applyFill="1">
      <alignment vertical="center"/>
    </xf>
    <xf numFmtId="0" fontId="15" fillId="0" borderId="0" xfId="0" applyFont="1" applyFill="1">
      <alignment vertical="center"/>
    </xf>
    <xf numFmtId="0" fontId="22" fillId="0" borderId="0" xfId="0" applyFont="1" applyFill="1" applyAlignment="1">
      <alignment horizontal="center" vertical="center" wrapText="1"/>
    </xf>
    <xf numFmtId="0" fontId="0" fillId="0" borderId="0" xfId="0" applyFill="1" applyAlignment="1">
      <alignment horizontal="center" vertical="center"/>
    </xf>
    <xf numFmtId="178" fontId="0" fillId="0" borderId="0" xfId="0" applyNumberFormat="1" applyFill="1">
      <alignment vertical="center"/>
    </xf>
    <xf numFmtId="180" fontId="16"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179" fontId="22" fillId="0" borderId="1" xfId="8" applyNumberFormat="1" applyFont="1" applyFill="1" applyBorder="1" applyAlignment="1">
      <alignment horizontal="center" vertical="center" wrapText="1"/>
    </xf>
    <xf numFmtId="181" fontId="22" fillId="0" borderId="1" xfId="0" applyNumberFormat="1" applyFont="1" applyFill="1" applyBorder="1" applyAlignment="1">
      <alignment horizontal="center" vertical="center" wrapText="1"/>
    </xf>
    <xf numFmtId="183"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44" fillId="0" borderId="1" xfId="0" applyFont="1" applyFill="1" applyBorder="1" applyAlignment="1">
      <alignment horizontal="center" vertical="center" wrapText="1"/>
    </xf>
    <xf numFmtId="183" fontId="22" fillId="0" borderId="1" xfId="0" applyNumberFormat="1" applyFont="1" applyFill="1" applyBorder="1" applyAlignment="1">
      <alignment horizontal="center" vertical="center" wrapText="1"/>
    </xf>
    <xf numFmtId="0" fontId="31" fillId="0" borderId="0" xfId="0" applyFont="1" applyFill="1" applyAlignment="1">
      <alignment vertical="center" wrapText="1"/>
    </xf>
    <xf numFmtId="0" fontId="22" fillId="0" borderId="1" xfId="0" applyFont="1" applyFill="1" applyBorder="1">
      <alignment vertical="center"/>
    </xf>
    <xf numFmtId="0" fontId="22" fillId="0" borderId="1" xfId="0" applyFont="1" applyFill="1" applyBorder="1" applyAlignment="1">
      <alignment vertical="center" wrapText="1"/>
    </xf>
    <xf numFmtId="184" fontId="12" fillId="0" borderId="2"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12" fillId="0" borderId="1" xfId="5" applyFont="1" applyFill="1" applyBorder="1" applyAlignment="1">
      <alignment horizontal="center" vertical="center" wrapText="1"/>
    </xf>
    <xf numFmtId="0" fontId="15" fillId="0" borderId="1" xfId="0" applyFont="1" applyFill="1" applyBorder="1">
      <alignment vertical="center"/>
    </xf>
    <xf numFmtId="0" fontId="8" fillId="0" borderId="1" xfId="0" applyFont="1" applyFill="1" applyBorder="1" applyAlignment="1">
      <alignment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178" fontId="27"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Fill="1" applyAlignment="1">
      <alignment horizontal="center" vertical="center"/>
    </xf>
    <xf numFmtId="0" fontId="10" fillId="0" borderId="1" xfId="0" applyFont="1" applyBorder="1" applyAlignment="1">
      <alignment horizontal="center" vertical="center"/>
    </xf>
    <xf numFmtId="0" fontId="49" fillId="0" borderId="1" xfId="0" applyFont="1" applyFill="1" applyBorder="1" applyAlignment="1">
      <alignment horizontal="center" vertical="center"/>
    </xf>
    <xf numFmtId="0" fontId="16" fillId="0" borderId="1" xfId="0" applyFont="1" applyBorder="1" applyAlignment="1">
      <alignment horizontal="center" vertical="center"/>
    </xf>
    <xf numFmtId="43" fontId="16" fillId="0" borderId="1" xfId="0" applyNumberFormat="1" applyFont="1" applyBorder="1" applyAlignment="1">
      <alignment horizontal="center" vertical="center"/>
    </xf>
    <xf numFmtId="182" fontId="16" fillId="0" borderId="0" xfId="0" applyNumberFormat="1" applyFont="1" applyAlignment="1">
      <alignment horizontal="center" vertical="center"/>
    </xf>
    <xf numFmtId="182" fontId="10" fillId="0" borderId="0" xfId="0" applyNumberFormat="1" applyFont="1" applyAlignment="1">
      <alignment horizontal="center" vertical="center"/>
    </xf>
    <xf numFmtId="178" fontId="16" fillId="0" borderId="1" xfId="0" applyNumberFormat="1" applyFont="1" applyBorder="1" applyAlignment="1">
      <alignment horizontal="center" vertical="center"/>
    </xf>
    <xf numFmtId="178" fontId="16"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43" fontId="3" fillId="0" borderId="1" xfId="0" applyNumberFormat="1" applyFont="1" applyFill="1" applyBorder="1" applyAlignment="1">
      <alignment horizontal="center" vertical="center"/>
    </xf>
    <xf numFmtId="185" fontId="10" fillId="0" borderId="0" xfId="0" applyNumberFormat="1" applyFont="1" applyFill="1" applyAlignment="1">
      <alignment horizontal="center" vertical="center"/>
    </xf>
    <xf numFmtId="0" fontId="50" fillId="0" borderId="0" xfId="0" applyFont="1" applyAlignment="1">
      <alignment horizontal="center" vertical="center"/>
    </xf>
    <xf numFmtId="0" fontId="14" fillId="0" borderId="0" xfId="0" applyFont="1" applyAlignment="1">
      <alignment horizontal="center" vertical="center" wrapText="1"/>
    </xf>
    <xf numFmtId="0" fontId="3" fillId="0" borderId="1" xfId="0" applyFont="1" applyFill="1" applyBorder="1" applyAlignment="1">
      <alignment horizontal="center" vertical="center"/>
    </xf>
    <xf numFmtId="0" fontId="39" fillId="0" borderId="17"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178" fontId="5" fillId="0" borderId="5" xfId="0" applyNumberFormat="1" applyFont="1" applyFill="1" applyBorder="1" applyAlignment="1">
      <alignment horizontal="center" vertical="center" wrapText="1"/>
    </xf>
    <xf numFmtId="178" fontId="5" fillId="0" borderId="7" xfId="0" applyNumberFormat="1" applyFont="1" applyFill="1" applyBorder="1" applyAlignment="1">
      <alignment horizontal="center" vertical="center" wrapText="1"/>
    </xf>
    <xf numFmtId="178" fontId="48" fillId="0" borderId="7" xfId="0"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0" fontId="37" fillId="0" borderId="12" xfId="0" applyFont="1" applyFill="1" applyBorder="1" applyAlignment="1">
      <alignment horizontal="center" vertical="center" wrapText="1"/>
    </xf>
    <xf numFmtId="178" fontId="37" fillId="0" borderId="12"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0" fillId="0" borderId="0" xfId="0" applyFont="1" applyFill="1" applyAlignment="1">
      <alignment horizontal="center" vertical="center" wrapText="1"/>
    </xf>
    <xf numFmtId="0" fontId="41" fillId="0" borderId="0" xfId="0" applyFont="1" applyFill="1" applyAlignment="1">
      <alignment horizontal="center" vertical="center" wrapText="1"/>
    </xf>
    <xf numFmtId="0" fontId="41" fillId="0" borderId="0" xfId="0" applyFont="1" applyFill="1" applyAlignment="1">
      <alignment horizontal="left" vertical="center" wrapText="1"/>
    </xf>
    <xf numFmtId="0" fontId="12" fillId="0" borderId="2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39" fillId="0" borderId="0" xfId="0" applyFont="1" applyAlignment="1">
      <alignment horizontal="center" vertical="center"/>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vertical="center" wrapText="1"/>
    </xf>
    <xf numFmtId="0" fontId="8" fillId="0" borderId="1" xfId="0" applyFont="1" applyBorder="1" applyAlignment="1">
      <alignment horizontal="left" vertical="center" wrapText="1"/>
    </xf>
    <xf numFmtId="178" fontId="17"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3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178" fontId="8" fillId="0" borderId="4" xfId="0" applyNumberFormat="1" applyFont="1" applyFill="1" applyBorder="1" applyAlignment="1">
      <alignment horizontal="center" vertical="center" wrapText="1"/>
    </xf>
    <xf numFmtId="178" fontId="15" fillId="0" borderId="2" xfId="0" applyNumberFormat="1" applyFont="1" applyFill="1" applyBorder="1" applyAlignment="1">
      <alignment horizontal="center" vertical="center" wrapText="1"/>
    </xf>
    <xf numFmtId="178" fontId="15" fillId="0" borderId="4" xfId="0" applyNumberFormat="1" applyFont="1" applyFill="1" applyBorder="1" applyAlignment="1">
      <alignment horizontal="center" vertical="center" wrapText="1"/>
    </xf>
    <xf numFmtId="0" fontId="30" fillId="0" borderId="0" xfId="0" applyFont="1" applyAlignment="1">
      <alignment horizontal="center" vertical="center" wrapText="1"/>
    </xf>
    <xf numFmtId="178" fontId="30" fillId="0" borderId="0" xfId="0" applyNumberFormat="1" applyFont="1" applyAlignment="1">
      <alignment horizontal="center" vertical="center" wrapText="1"/>
    </xf>
    <xf numFmtId="0" fontId="0"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3" fillId="0" borderId="0" xfId="0" applyFont="1" applyFill="1" applyAlignment="1">
      <alignment horizontal="center" vertical="center" wrapText="1"/>
    </xf>
    <xf numFmtId="0" fontId="34" fillId="0" borderId="0" xfId="0" applyFont="1" applyFill="1" applyAlignment="1">
      <alignment horizontal="center" vertical="center" wrapText="1"/>
    </xf>
    <xf numFmtId="0" fontId="34" fillId="0" borderId="0" xfId="0" applyFont="1" applyFill="1" applyAlignment="1">
      <alignment horizontal="left" vertical="center" wrapText="1"/>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179" fontId="12" fillId="0" borderId="2" xfId="0" applyNumberFormat="1" applyFont="1" applyFill="1" applyBorder="1" applyAlignment="1">
      <alignment horizontal="center" vertical="center" wrapText="1"/>
    </xf>
    <xf numFmtId="179" fontId="12" fillId="0" borderId="3" xfId="0" applyNumberFormat="1" applyFont="1" applyFill="1" applyBorder="1" applyAlignment="1">
      <alignment horizontal="center" vertical="center" wrapText="1"/>
    </xf>
    <xf numFmtId="179" fontId="12" fillId="0" borderId="4" xfId="0" applyNumberFormat="1" applyFont="1" applyFill="1" applyBorder="1" applyAlignment="1">
      <alignment horizontal="center" vertical="center" wrapText="1"/>
    </xf>
    <xf numFmtId="0" fontId="30" fillId="0" borderId="0" xfId="0" applyFont="1" applyFill="1" applyAlignment="1">
      <alignment horizontal="center" vertical="center" wrapText="1"/>
    </xf>
    <xf numFmtId="178" fontId="30" fillId="0" borderId="0" xfId="0" applyNumberFormat="1" applyFont="1" applyFill="1" applyAlignment="1">
      <alignment horizontal="center" vertical="center" wrapText="1"/>
    </xf>
    <xf numFmtId="0" fontId="22"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17" fillId="0" borderId="0" xfId="0" applyFont="1" applyFill="1" applyAlignment="1">
      <alignment horizontal="center" vertical="center"/>
    </xf>
    <xf numFmtId="0" fontId="28" fillId="0" borderId="5"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6"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2" fillId="0" borderId="1" xfId="10" applyFont="1" applyFill="1" applyBorder="1" applyAlignment="1">
      <alignment horizontal="center" vertical="center" wrapText="1"/>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0" fillId="0" borderId="1" xfId="0" applyFont="1" applyFill="1" applyBorder="1" applyAlignment="1"/>
    <xf numFmtId="0" fontId="20" fillId="0" borderId="1" xfId="0" applyFont="1" applyFill="1" applyBorder="1" applyAlignment="1">
      <alignment horizontal="center"/>
    </xf>
    <xf numFmtId="0" fontId="12" fillId="0" borderId="16" xfId="0" applyFont="1" applyFill="1" applyBorder="1" applyAlignment="1">
      <alignment horizontal="center" vertical="center" wrapText="1"/>
    </xf>
    <xf numFmtId="0" fontId="20" fillId="0" borderId="16" xfId="0" applyFont="1" applyFill="1" applyBorder="1" applyAlignment="1">
      <alignment horizontal="center"/>
    </xf>
    <xf numFmtId="0" fontId="21" fillId="0" borderId="1" xfId="0" applyFont="1" applyFill="1" applyBorder="1" applyAlignment="1">
      <alignment horizontal="center" vertical="center" wrapText="1"/>
    </xf>
    <xf numFmtId="0" fontId="0" fillId="0" borderId="14" xfId="0" applyFont="1" applyFill="1" applyBorder="1" applyAlignment="1">
      <alignment horizontal="center" vertical="center"/>
    </xf>
    <xf numFmtId="0" fontId="23" fillId="0" borderId="1" xfId="2" applyFont="1" applyFill="1" applyBorder="1" applyAlignment="1">
      <alignment horizontal="center" vertical="center" wrapText="1"/>
    </xf>
    <xf numFmtId="181" fontId="23" fillId="0" borderId="1" xfId="2" applyNumberFormat="1"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4" fillId="0" borderId="1" xfId="2" applyFont="1" applyFill="1" applyBorder="1" applyAlignment="1">
      <alignment horizontal="center" vertical="center" wrapText="1"/>
    </xf>
    <xf numFmtId="0" fontId="1" fillId="0" borderId="0" xfId="13" applyFont="1" applyAlignment="1">
      <alignment horizontal="center" vertical="center" wrapText="1"/>
    </xf>
    <xf numFmtId="0" fontId="2" fillId="0" borderId="5"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1" xfId="1" applyFont="1" applyFill="1" applyBorder="1" applyAlignment="1">
      <alignment horizontal="left" vertical="center" wrapText="1"/>
    </xf>
    <xf numFmtId="0" fontId="4" fillId="0" borderId="1" xfId="1" applyFont="1" applyFill="1" applyBorder="1" applyAlignment="1">
      <alignment vertical="center" wrapText="1"/>
    </xf>
    <xf numFmtId="0" fontId="4" fillId="0" borderId="1" xfId="1" applyFont="1" applyFill="1" applyBorder="1" applyAlignment="1">
      <alignment horizontal="center" vertical="center" wrapText="1"/>
    </xf>
    <xf numFmtId="43" fontId="4" fillId="0" borderId="1" xfId="1" applyNumberFormat="1" applyFont="1" applyFill="1" applyBorder="1" applyAlignment="1">
      <alignment horizontal="center" vertical="center" wrapText="1"/>
    </xf>
    <xf numFmtId="43" fontId="4" fillId="0" borderId="1" xfId="1" applyNumberFormat="1" applyFont="1" applyFill="1" applyBorder="1" applyAlignment="1">
      <alignment horizontal="right" vertical="center" wrapText="1"/>
    </xf>
    <xf numFmtId="0" fontId="12" fillId="0" borderId="0" xfId="0" applyFont="1" applyAlignment="1">
      <alignment horizontal="left" vertical="center"/>
    </xf>
    <xf numFmtId="0" fontId="57" fillId="0" borderId="0" xfId="0" applyFont="1">
      <alignment vertical="center"/>
    </xf>
    <xf numFmtId="0" fontId="57" fillId="0" borderId="0" xfId="0" applyFont="1" applyAlignment="1">
      <alignment horizontal="center" vertical="center"/>
    </xf>
    <xf numFmtId="0" fontId="21" fillId="0" borderId="0" xfId="4" applyFont="1" applyAlignment="1">
      <alignment horizontal="center" vertical="center" wrapText="1"/>
    </xf>
    <xf numFmtId="0" fontId="58" fillId="0" borderId="1" xfId="4" applyFont="1" applyBorder="1" applyAlignment="1">
      <alignment horizontal="center" vertical="center" wrapText="1"/>
    </xf>
    <xf numFmtId="0" fontId="58" fillId="0" borderId="1" xfId="4" applyFont="1" applyBorder="1" applyAlignment="1">
      <alignment horizontal="center" vertical="center" wrapText="1"/>
    </xf>
    <xf numFmtId="0" fontId="58" fillId="0" borderId="11" xfId="0" applyFont="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43" fontId="4" fillId="0" borderId="1" xfId="0" applyNumberFormat="1" applyFont="1" applyFill="1" applyBorder="1" applyAlignment="1">
      <alignment horizontal="center" vertical="center"/>
    </xf>
    <xf numFmtId="0" fontId="23" fillId="0" borderId="5"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57" fillId="0" borderId="4" xfId="0" applyFont="1" applyFill="1" applyBorder="1">
      <alignment vertical="center"/>
    </xf>
    <xf numFmtId="43" fontId="4" fillId="0" borderId="4" xfId="12" applyNumberFormat="1" applyFont="1" applyFill="1" applyBorder="1" applyAlignment="1">
      <alignment horizontal="center" vertical="center" wrapText="1"/>
    </xf>
    <xf numFmtId="0" fontId="57" fillId="0" borderId="1" xfId="0" applyFont="1" applyFill="1" applyBorder="1" applyAlignment="1">
      <alignment horizontal="left" vertical="center"/>
    </xf>
    <xf numFmtId="0" fontId="57" fillId="0" borderId="1" xfId="0" applyFont="1" applyFill="1" applyBorder="1">
      <alignment vertical="center"/>
    </xf>
    <xf numFmtId="43" fontId="4" fillId="0" borderId="1" xfId="12" applyNumberFormat="1" applyFont="1" applyFill="1" applyBorder="1" applyAlignment="1">
      <alignment horizontal="center" vertical="center" wrapText="1"/>
    </xf>
    <xf numFmtId="0" fontId="12" fillId="0" borderId="0" xfId="0" applyFont="1">
      <alignment vertical="center"/>
    </xf>
  </cellXfs>
  <cellStyles count="15">
    <cellStyle name="常规" xfId="0" builtinId="0"/>
    <cellStyle name="常规 10 2" xfId="9"/>
    <cellStyle name="常规 10 2 4" xfId="6"/>
    <cellStyle name="常规 16" xfId="5"/>
    <cellStyle name="常规 2" xfId="10"/>
    <cellStyle name="常规 2 3 2 2 2 4" xfId="3"/>
    <cellStyle name="常规 20" xfId="11"/>
    <cellStyle name="常规 34" xfId="12"/>
    <cellStyle name="常规 36" xfId="14"/>
    <cellStyle name="常规 5 2" xfId="2"/>
    <cellStyle name="常规 60" xfId="8"/>
    <cellStyle name="常规 7 2" xfId="7"/>
    <cellStyle name="常规 8" xfId="4"/>
    <cellStyle name="常规_Sheet1_基坑支护工程监测计价清单（折后190531）" xfId="1"/>
    <cellStyle name="常规_基坑支护工程监测计价清单（折后190531）" xfId="13"/>
  </cellStyles>
  <dxfs count="0"/>
  <tableStyles count="0" defaultTableStyle="TableStyleMedium2" defaultPivotStyle="PivotStyleLight16"/>
  <colors>
    <mruColors>
      <color rgb="FFFFE699"/>
      <color rgb="FFFFF2CC"/>
      <color rgb="FFFFFFFF"/>
      <color rgb="FF000000"/>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view="pageBreakPreview" zoomScaleNormal="100" workbookViewId="0">
      <selection activeCell="C20" sqref="C20"/>
    </sheetView>
  </sheetViews>
  <sheetFormatPr defaultColWidth="9" defaultRowHeight="13.5" x14ac:dyDescent="0.15"/>
  <cols>
    <col min="1" max="1" width="7.75" style="144" customWidth="1"/>
    <col min="2" max="2" width="27.25" style="130" customWidth="1"/>
    <col min="3" max="4" width="23.375" style="130" customWidth="1"/>
    <col min="5" max="5" width="13.75" style="144"/>
    <col min="6" max="6" width="14.25" style="144" customWidth="1"/>
    <col min="7" max="7" width="11.5" style="144"/>
    <col min="8" max="16384" width="9" style="144"/>
  </cols>
  <sheetData>
    <row r="1" spans="1:8" s="188" customFormat="1" ht="69" customHeight="1" x14ac:dyDescent="0.15">
      <c r="A1" s="203" t="s">
        <v>0</v>
      </c>
      <c r="B1" s="203"/>
      <c r="C1" s="203"/>
      <c r="D1" s="203"/>
      <c r="E1" s="203"/>
    </row>
    <row r="2" spans="1:8" s="189" customFormat="1" ht="27.75" customHeight="1" x14ac:dyDescent="0.15">
      <c r="A2" s="191" t="s">
        <v>1</v>
      </c>
      <c r="B2" s="191" t="s">
        <v>2</v>
      </c>
      <c r="C2" s="192" t="s">
        <v>3</v>
      </c>
      <c r="D2" s="192" t="s">
        <v>4</v>
      </c>
      <c r="E2" s="193" t="s">
        <v>5</v>
      </c>
      <c r="G2"/>
      <c r="H2"/>
    </row>
    <row r="3" spans="1:8" s="189" customFormat="1" ht="27.95" customHeight="1" x14ac:dyDescent="0.15">
      <c r="A3" s="193">
        <v>1</v>
      </c>
      <c r="B3" s="193" t="s">
        <v>6</v>
      </c>
      <c r="C3" s="194">
        <f>房屋施工周边完损性鉴定!H4</f>
        <v>200000</v>
      </c>
      <c r="D3" s="194"/>
      <c r="E3" s="193"/>
      <c r="G3"/>
      <c r="H3"/>
    </row>
    <row r="4" spans="1:8" s="189" customFormat="1" ht="27.95" customHeight="1" x14ac:dyDescent="0.15">
      <c r="A4" s="193">
        <v>2</v>
      </c>
      <c r="B4" s="193" t="s">
        <v>7</v>
      </c>
      <c r="C4" s="194">
        <f>见证取样检测!H136</f>
        <v>2649070</v>
      </c>
      <c r="D4" s="194"/>
      <c r="E4" s="193"/>
      <c r="F4" s="195"/>
      <c r="G4"/>
      <c r="H4"/>
    </row>
    <row r="5" spans="1:8" s="189" customFormat="1" ht="27.95" customHeight="1" x14ac:dyDescent="0.15">
      <c r="A5" s="193">
        <v>3</v>
      </c>
      <c r="B5" s="193" t="s">
        <v>8</v>
      </c>
      <c r="C5" s="194">
        <f>实体检测!I17</f>
        <v>2196800</v>
      </c>
      <c r="D5" s="194"/>
      <c r="E5" s="193"/>
      <c r="F5" s="195"/>
      <c r="G5"/>
      <c r="H5"/>
    </row>
    <row r="6" spans="1:8" s="189" customFormat="1" ht="27.95" customHeight="1" x14ac:dyDescent="0.15">
      <c r="A6" s="193">
        <v>4</v>
      </c>
      <c r="B6" s="193" t="s">
        <v>9</v>
      </c>
      <c r="C6" s="194">
        <f>人防实体检测!I8</f>
        <v>128250</v>
      </c>
      <c r="D6" s="194"/>
      <c r="E6" s="193"/>
      <c r="F6" s="195"/>
      <c r="G6"/>
      <c r="H6"/>
    </row>
    <row r="7" spans="1:8" s="189" customFormat="1" ht="27.95" customHeight="1" x14ac:dyDescent="0.15">
      <c r="A7" s="193">
        <v>5</v>
      </c>
      <c r="B7" s="193" t="s">
        <v>10</v>
      </c>
      <c r="C7" s="194">
        <f>人防设备安装检测!J125</f>
        <v>227460</v>
      </c>
      <c r="D7" s="194"/>
      <c r="E7" s="193"/>
      <c r="F7" s="195"/>
      <c r="G7"/>
      <c r="H7"/>
    </row>
    <row r="8" spans="1:8" s="189" customFormat="1" ht="27.95" customHeight="1" x14ac:dyDescent="0.15">
      <c r="A8" s="193">
        <v>6</v>
      </c>
      <c r="B8" s="193" t="s">
        <v>11</v>
      </c>
      <c r="C8" s="194">
        <f>'地基基础及基坑支护检测 '!J28</f>
        <v>3339000</v>
      </c>
      <c r="D8" s="194"/>
      <c r="E8" s="193"/>
      <c r="F8" s="195"/>
      <c r="G8"/>
      <c r="H8"/>
    </row>
    <row r="9" spans="1:8" s="189" customFormat="1" ht="27.95" customHeight="1" x14ac:dyDescent="0.15">
      <c r="A9" s="193">
        <v>7</v>
      </c>
      <c r="B9" s="193" t="s">
        <v>12</v>
      </c>
      <c r="C9" s="194">
        <f>室内环境!H4</f>
        <v>1280000</v>
      </c>
      <c r="D9" s="194"/>
      <c r="E9" s="193"/>
      <c r="F9" s="195"/>
      <c r="G9"/>
      <c r="H9"/>
    </row>
    <row r="10" spans="1:8" s="189" customFormat="1" ht="27.95" customHeight="1" x14ac:dyDescent="0.15">
      <c r="A10" s="193">
        <v>8</v>
      </c>
      <c r="B10" s="193" t="s">
        <v>13</v>
      </c>
      <c r="C10" s="194">
        <f>防雷检测!H7</f>
        <v>397559.7</v>
      </c>
      <c r="D10" s="194"/>
      <c r="E10" s="193"/>
      <c r="F10" s="195"/>
      <c r="G10"/>
      <c r="H10"/>
    </row>
    <row r="11" spans="1:8" s="189" customFormat="1" ht="27.95" customHeight="1" x14ac:dyDescent="0.15">
      <c r="A11" s="193">
        <v>9</v>
      </c>
      <c r="B11" s="193" t="s">
        <v>14</v>
      </c>
      <c r="C11" s="194">
        <f>绿化检测!H7</f>
        <v>191500</v>
      </c>
      <c r="D11" s="194"/>
      <c r="E11" s="193"/>
      <c r="F11" s="195"/>
      <c r="G11"/>
      <c r="H11"/>
    </row>
    <row r="12" spans="1:8" s="189" customFormat="1" ht="27.95" customHeight="1" x14ac:dyDescent="0.15">
      <c r="A12" s="193">
        <v>10</v>
      </c>
      <c r="B12" s="193" t="s">
        <v>15</v>
      </c>
      <c r="C12" s="194">
        <f>园建实体检测!I15</f>
        <v>115911</v>
      </c>
      <c r="D12" s="194"/>
      <c r="E12" s="193"/>
      <c r="F12" s="195"/>
      <c r="G12"/>
      <c r="H12"/>
    </row>
    <row r="13" spans="1:8" s="189" customFormat="1" ht="27.95" customHeight="1" x14ac:dyDescent="0.15">
      <c r="A13" s="193">
        <v>11</v>
      </c>
      <c r="B13" s="193" t="s">
        <v>16</v>
      </c>
      <c r="C13" s="194">
        <f>节能与绿建检测!H28</f>
        <v>1360270</v>
      </c>
      <c r="D13" s="194"/>
      <c r="E13" s="193"/>
      <c r="F13" s="195"/>
      <c r="G13"/>
      <c r="H13"/>
    </row>
    <row r="14" spans="1:8" s="189" customFormat="1" ht="27.95" customHeight="1" x14ac:dyDescent="0.15">
      <c r="A14" s="193">
        <v>12</v>
      </c>
      <c r="B14" s="193" t="s">
        <v>17</v>
      </c>
      <c r="C14" s="194">
        <f>智能检测!H28</f>
        <v>637153.25</v>
      </c>
      <c r="D14" s="194"/>
      <c r="E14" s="193"/>
      <c r="F14" s="195"/>
      <c r="G14"/>
      <c r="H14"/>
    </row>
    <row r="15" spans="1:8" s="189" customFormat="1" ht="27.95" customHeight="1" x14ac:dyDescent="0.15">
      <c r="A15" s="193">
        <v>13</v>
      </c>
      <c r="B15" s="193" t="s">
        <v>18</v>
      </c>
      <c r="C15" s="194">
        <f>消防检测!H27</f>
        <v>898375.12</v>
      </c>
      <c r="D15" s="194"/>
      <c r="E15" s="193"/>
      <c r="F15" s="195"/>
      <c r="G15"/>
      <c r="H15"/>
    </row>
    <row r="16" spans="1:8" s="189" customFormat="1" ht="27.95" customHeight="1" x14ac:dyDescent="0.15">
      <c r="A16" s="193">
        <v>14</v>
      </c>
      <c r="B16" s="193" t="s">
        <v>19</v>
      </c>
      <c r="C16" s="194">
        <f>幕墙门窗!H14</f>
        <v>413600</v>
      </c>
      <c r="D16" s="194"/>
      <c r="E16" s="193"/>
      <c r="F16" s="196"/>
    </row>
    <row r="17" spans="1:6" s="189" customFormat="1" ht="27.95" customHeight="1" x14ac:dyDescent="0.15">
      <c r="A17" s="193">
        <v>15</v>
      </c>
      <c r="B17" s="193" t="s">
        <v>20</v>
      </c>
      <c r="C17" s="194">
        <f>'（房建）主体沉降监测'!G9</f>
        <v>98775</v>
      </c>
      <c r="D17" s="194"/>
      <c r="E17" s="197"/>
      <c r="F17" s="195"/>
    </row>
    <row r="18" spans="1:6" s="189" customFormat="1" ht="27.95" customHeight="1" x14ac:dyDescent="0.15">
      <c r="A18" s="193">
        <v>16</v>
      </c>
      <c r="B18" s="193" t="s">
        <v>21</v>
      </c>
      <c r="C18" s="194">
        <f>基坑监测!H24</f>
        <v>3256514.8</v>
      </c>
      <c r="D18" s="194"/>
      <c r="E18" s="198"/>
      <c r="F18" s="195"/>
    </row>
    <row r="19" spans="1:6" s="189" customFormat="1" ht="27.95" customHeight="1" x14ac:dyDescent="0.15">
      <c r="A19" s="193">
        <v>17</v>
      </c>
      <c r="B19" s="199" t="s">
        <v>22</v>
      </c>
      <c r="C19" s="194">
        <f>高支模监测!G13</f>
        <v>141612</v>
      </c>
      <c r="D19" s="194"/>
      <c r="E19" s="193"/>
      <c r="F19" s="196"/>
    </row>
    <row r="20" spans="1:6" s="190" customFormat="1" ht="27.95" customHeight="1" x14ac:dyDescent="0.15">
      <c r="A20" s="204" t="s">
        <v>23</v>
      </c>
      <c r="B20" s="204"/>
      <c r="C20" s="200">
        <f>SUM(C3:C19)</f>
        <v>17531850.869999997</v>
      </c>
      <c r="D20" s="200"/>
      <c r="E20" s="173"/>
      <c r="F20" s="201"/>
    </row>
    <row r="21" spans="1:6" x14ac:dyDescent="0.15">
      <c r="C21" s="202"/>
    </row>
  </sheetData>
  <sheetProtection formatCells="0" formatColumns="0" formatRows="0" insertColumns="0" insertRows="0" insertHyperlinks="0" deleteColumns="0" deleteRows="0" sort="0" autoFilter="0" pivotTables="0"/>
  <mergeCells count="2">
    <mergeCell ref="A1:E1"/>
    <mergeCell ref="A20:B20"/>
  </mergeCells>
  <phoneticPr fontId="24" type="noConversion"/>
  <pageMargins left="0.75" right="0.75" top="1" bottom="1" header="0.5" footer="0.5"/>
  <pageSetup paperSize="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view="pageBreakPreview" zoomScaleNormal="100" workbookViewId="0">
      <selection activeCell="F6" sqref="F6"/>
    </sheetView>
  </sheetViews>
  <sheetFormatPr defaultColWidth="9" defaultRowHeight="14.25" x14ac:dyDescent="0.15"/>
  <cols>
    <col min="1" max="1" width="5.5" style="46" customWidth="1"/>
    <col min="2" max="2" width="9" style="46"/>
    <col min="3" max="3" width="27.5" style="91" customWidth="1"/>
    <col min="4" max="4" width="30.25" style="91" customWidth="1"/>
    <col min="5" max="5" width="5.75" style="46" customWidth="1"/>
    <col min="6" max="6" width="6.375" style="46" customWidth="1"/>
    <col min="7" max="7" width="12" style="46" customWidth="1"/>
    <col min="8" max="10" width="13.5" style="46" customWidth="1"/>
    <col min="11" max="11" width="15.375" style="46" customWidth="1"/>
    <col min="12" max="16384" width="9" style="46"/>
  </cols>
  <sheetData>
    <row r="1" spans="1:11" ht="30" customHeight="1" x14ac:dyDescent="0.15">
      <c r="A1" s="268" t="s">
        <v>660</v>
      </c>
      <c r="B1" s="269"/>
      <c r="C1" s="269"/>
      <c r="D1" s="269"/>
      <c r="E1" s="269"/>
      <c r="F1" s="269"/>
      <c r="G1" s="269"/>
      <c r="H1" s="269"/>
      <c r="I1" s="269"/>
      <c r="J1" s="269"/>
      <c r="K1" s="269"/>
    </row>
    <row r="2" spans="1:11" ht="30" customHeight="1" x14ac:dyDescent="0.15">
      <c r="A2" s="49" t="s">
        <v>1</v>
      </c>
      <c r="B2" s="49" t="s">
        <v>390</v>
      </c>
      <c r="C2" s="49" t="s">
        <v>25</v>
      </c>
      <c r="D2" s="49" t="s">
        <v>27</v>
      </c>
      <c r="E2" s="49" t="s">
        <v>28</v>
      </c>
      <c r="F2" s="3" t="s">
        <v>29</v>
      </c>
      <c r="G2" s="34" t="s">
        <v>30</v>
      </c>
      <c r="H2" s="34" t="s">
        <v>31</v>
      </c>
      <c r="I2" s="34" t="s">
        <v>32</v>
      </c>
      <c r="J2" s="34" t="s">
        <v>33</v>
      </c>
      <c r="K2" s="3" t="s">
        <v>5</v>
      </c>
    </row>
    <row r="3" spans="1:11" ht="80.099999999999994" customHeight="1" x14ac:dyDescent="0.15">
      <c r="A3" s="92">
        <v>1</v>
      </c>
      <c r="B3" s="49" t="s">
        <v>661</v>
      </c>
      <c r="C3" s="49" t="s">
        <v>662</v>
      </c>
      <c r="D3" s="49" t="s">
        <v>663</v>
      </c>
      <c r="E3" s="49" t="s">
        <v>44</v>
      </c>
      <c r="F3" s="92">
        <v>40</v>
      </c>
      <c r="G3" s="6">
        <v>1475</v>
      </c>
      <c r="H3" s="6">
        <f t="shared" ref="H3:H6" si="0">F3*G3</f>
        <v>59000</v>
      </c>
      <c r="I3" s="6"/>
      <c r="J3" s="6"/>
      <c r="K3" s="94"/>
    </row>
    <row r="4" spans="1:11" ht="41.1" customHeight="1" x14ac:dyDescent="0.15">
      <c r="A4" s="92">
        <v>2</v>
      </c>
      <c r="B4" s="49" t="s">
        <v>664</v>
      </c>
      <c r="C4" s="49" t="s">
        <v>665</v>
      </c>
      <c r="D4" s="49" t="s">
        <v>666</v>
      </c>
      <c r="E4" s="49" t="s">
        <v>44</v>
      </c>
      <c r="F4" s="92">
        <v>20</v>
      </c>
      <c r="G4" s="6">
        <v>1375</v>
      </c>
      <c r="H4" s="6">
        <f t="shared" si="0"/>
        <v>27500</v>
      </c>
      <c r="I4" s="6"/>
      <c r="J4" s="6"/>
      <c r="K4" s="95"/>
    </row>
    <row r="5" spans="1:11" ht="41.1" customHeight="1" x14ac:dyDescent="0.15">
      <c r="A5" s="92">
        <v>3</v>
      </c>
      <c r="B5" s="49" t="s">
        <v>667</v>
      </c>
      <c r="C5" s="221" t="s">
        <v>668</v>
      </c>
      <c r="D5" s="221" t="s">
        <v>669</v>
      </c>
      <c r="E5" s="49" t="s">
        <v>607</v>
      </c>
      <c r="F5" s="92">
        <v>500</v>
      </c>
      <c r="G5" s="6">
        <v>50</v>
      </c>
      <c r="H5" s="6">
        <f t="shared" si="0"/>
        <v>25000</v>
      </c>
      <c r="I5" s="6"/>
      <c r="J5" s="6"/>
      <c r="K5" s="95"/>
    </row>
    <row r="6" spans="1:11" ht="41.1" customHeight="1" x14ac:dyDescent="0.15">
      <c r="A6" s="92">
        <v>4</v>
      </c>
      <c r="B6" s="49" t="s">
        <v>670</v>
      </c>
      <c r="C6" s="228"/>
      <c r="D6" s="228"/>
      <c r="E6" s="49" t="s">
        <v>607</v>
      </c>
      <c r="F6" s="92">
        <v>1600</v>
      </c>
      <c r="G6" s="6">
        <v>50</v>
      </c>
      <c r="H6" s="6">
        <f t="shared" si="0"/>
        <v>80000</v>
      </c>
      <c r="I6" s="6"/>
      <c r="J6" s="6"/>
      <c r="K6" s="95"/>
    </row>
    <row r="7" spans="1:11" ht="30" customHeight="1" x14ac:dyDescent="0.15">
      <c r="A7" s="237" t="s">
        <v>23</v>
      </c>
      <c r="B7" s="271"/>
      <c r="C7" s="271"/>
      <c r="D7" s="271"/>
      <c r="E7" s="271"/>
      <c r="F7" s="271"/>
      <c r="G7" s="93"/>
      <c r="H7" s="93">
        <f>SUM(H3:H6)</f>
        <v>191500</v>
      </c>
      <c r="I7" s="93"/>
      <c r="J7" s="93"/>
      <c r="K7" s="96"/>
    </row>
  </sheetData>
  <sheetProtection formatCells="0" formatColumns="0" formatRows="0" insertColumns="0" insertRows="0" insertHyperlinks="0" deleteColumns="0" deleteRows="0" sort="0" autoFilter="0" pivotTables="0"/>
  <mergeCells count="4">
    <mergeCell ref="A1:K1"/>
    <mergeCell ref="A7:F7"/>
    <mergeCell ref="C5:C6"/>
    <mergeCell ref="D5:D6"/>
  </mergeCells>
  <phoneticPr fontId="24" type="noConversion"/>
  <pageMargins left="0.25" right="0.25" top="0.75" bottom="0.75" header="0.29861111111111099" footer="0.29861111111111099"/>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view="pageBreakPreview" zoomScaleNormal="100" workbookViewId="0">
      <selection sqref="A1:L1"/>
    </sheetView>
  </sheetViews>
  <sheetFormatPr defaultColWidth="9" defaultRowHeight="13.5" x14ac:dyDescent="0.15"/>
  <cols>
    <col min="1" max="1" width="6.875" style="31" customWidth="1"/>
    <col min="2" max="2" width="7.875" style="31" customWidth="1"/>
    <col min="3" max="3" width="12.5" style="31" customWidth="1"/>
    <col min="4" max="4" width="14.75" style="31" customWidth="1"/>
    <col min="5" max="5" width="25.875" style="31" customWidth="1"/>
    <col min="6" max="7" width="9" style="31"/>
    <col min="8" max="11" width="13.875" style="81" customWidth="1"/>
    <col min="12" max="12" width="16.5" style="82" customWidth="1"/>
    <col min="13" max="16384" width="9" style="31"/>
  </cols>
  <sheetData>
    <row r="1" spans="1:13" s="79" customFormat="1" ht="38.1" customHeight="1" x14ac:dyDescent="0.15">
      <c r="A1" s="276" t="s">
        <v>671</v>
      </c>
      <c r="B1" s="276"/>
      <c r="C1" s="276"/>
      <c r="D1" s="276"/>
      <c r="E1" s="276"/>
      <c r="F1" s="276"/>
      <c r="G1" s="277"/>
      <c r="H1" s="277"/>
      <c r="I1" s="277"/>
      <c r="J1" s="277"/>
      <c r="K1" s="277"/>
      <c r="L1" s="276"/>
    </row>
    <row r="2" spans="1:13" s="80" customFormat="1" ht="30" customHeight="1" x14ac:dyDescent="0.15">
      <c r="A2" s="3" t="s">
        <v>1</v>
      </c>
      <c r="B2" s="3" t="s">
        <v>390</v>
      </c>
      <c r="C2" s="3" t="s">
        <v>672</v>
      </c>
      <c r="D2" s="3" t="s">
        <v>25</v>
      </c>
      <c r="E2" s="3" t="s">
        <v>27</v>
      </c>
      <c r="F2" s="3" t="s">
        <v>28</v>
      </c>
      <c r="G2" s="3" t="s">
        <v>29</v>
      </c>
      <c r="H2" s="34" t="s">
        <v>30</v>
      </c>
      <c r="I2" s="34" t="s">
        <v>31</v>
      </c>
      <c r="J2" s="34" t="s">
        <v>32</v>
      </c>
      <c r="K2" s="34" t="s">
        <v>33</v>
      </c>
      <c r="L2" s="3" t="s">
        <v>5</v>
      </c>
    </row>
    <row r="3" spans="1:13" ht="30" customHeight="1" x14ac:dyDescent="0.15">
      <c r="A3" s="61">
        <v>1</v>
      </c>
      <c r="B3" s="218" t="s">
        <v>673</v>
      </c>
      <c r="C3" s="84" t="s">
        <v>642</v>
      </c>
      <c r="D3" s="84" t="s">
        <v>642</v>
      </c>
      <c r="E3" s="49" t="s">
        <v>674</v>
      </c>
      <c r="F3" s="84" t="s">
        <v>607</v>
      </c>
      <c r="G3" s="7">
        <f>6*3*3</f>
        <v>54</v>
      </c>
      <c r="H3" s="6">
        <v>75</v>
      </c>
      <c r="I3" s="6">
        <f t="shared" ref="I3:I6" si="0">G3*H3</f>
        <v>4050</v>
      </c>
      <c r="J3" s="6"/>
      <c r="K3" s="6"/>
      <c r="L3" s="49"/>
      <c r="M3" s="90"/>
    </row>
    <row r="4" spans="1:13" ht="30" customHeight="1" x14ac:dyDescent="0.15">
      <c r="A4" s="61">
        <v>2</v>
      </c>
      <c r="B4" s="219"/>
      <c r="C4" s="85" t="s">
        <v>675</v>
      </c>
      <c r="D4" s="85" t="s">
        <v>676</v>
      </c>
      <c r="E4" s="85" t="s">
        <v>676</v>
      </c>
      <c r="F4" s="86" t="s">
        <v>607</v>
      </c>
      <c r="G4" s="7">
        <v>6</v>
      </c>
      <c r="H4" s="6">
        <v>250</v>
      </c>
      <c r="I4" s="6">
        <f t="shared" si="0"/>
        <v>1500</v>
      </c>
      <c r="J4" s="75"/>
      <c r="K4" s="75"/>
      <c r="L4" s="83"/>
      <c r="M4" s="90"/>
    </row>
    <row r="5" spans="1:13" ht="30" customHeight="1" x14ac:dyDescent="0.15">
      <c r="A5" s="61">
        <v>3</v>
      </c>
      <c r="B5" s="219"/>
      <c r="C5" s="85" t="s">
        <v>677</v>
      </c>
      <c r="D5" s="85" t="s">
        <v>678</v>
      </c>
      <c r="E5" s="85" t="s">
        <v>679</v>
      </c>
      <c r="F5" s="86" t="s">
        <v>607</v>
      </c>
      <c r="G5" s="7">
        <v>4</v>
      </c>
      <c r="H5" s="6">
        <v>40</v>
      </c>
      <c r="I5" s="6">
        <f t="shared" si="0"/>
        <v>160</v>
      </c>
      <c r="J5" s="75"/>
      <c r="K5" s="75"/>
      <c r="L5" s="83"/>
      <c r="M5" s="90"/>
    </row>
    <row r="6" spans="1:13" ht="48" customHeight="1" x14ac:dyDescent="0.15">
      <c r="A6" s="61">
        <v>4</v>
      </c>
      <c r="B6" s="219"/>
      <c r="C6" s="85" t="s">
        <v>680</v>
      </c>
      <c r="D6" s="85" t="s">
        <v>681</v>
      </c>
      <c r="E6" s="85" t="s">
        <v>682</v>
      </c>
      <c r="F6" s="86" t="s">
        <v>683</v>
      </c>
      <c r="G6" s="7">
        <v>2</v>
      </c>
      <c r="H6" s="6">
        <v>500</v>
      </c>
      <c r="I6" s="6">
        <f t="shared" si="0"/>
        <v>1000</v>
      </c>
      <c r="J6" s="75"/>
      <c r="K6" s="75"/>
      <c r="L6" s="323"/>
      <c r="M6" s="90"/>
    </row>
    <row r="7" spans="1:13" ht="30" customHeight="1" x14ac:dyDescent="0.15">
      <c r="A7" s="61">
        <v>5</v>
      </c>
      <c r="B7" s="220"/>
      <c r="C7" s="278" t="s">
        <v>684</v>
      </c>
      <c r="D7" s="278"/>
      <c r="E7" s="61" t="s">
        <v>685</v>
      </c>
      <c r="F7" s="49" t="s">
        <v>686</v>
      </c>
      <c r="G7" s="61">
        <v>30834</v>
      </c>
      <c r="H7" s="6">
        <v>1.5</v>
      </c>
      <c r="I7" s="6">
        <f t="shared" ref="I7:I14" si="1">G7*H7</f>
        <v>46251</v>
      </c>
      <c r="J7" s="6"/>
      <c r="K7" s="6"/>
      <c r="L7" s="49"/>
      <c r="M7" s="90"/>
    </row>
    <row r="8" spans="1:13" ht="36" x14ac:dyDescent="0.15">
      <c r="A8" s="61">
        <v>6</v>
      </c>
      <c r="B8" s="218" t="s">
        <v>687</v>
      </c>
      <c r="C8" s="83" t="s">
        <v>583</v>
      </c>
      <c r="D8" s="49" t="s">
        <v>603</v>
      </c>
      <c r="E8" s="88" t="s">
        <v>688</v>
      </c>
      <c r="F8" s="88" t="s">
        <v>594</v>
      </c>
      <c r="G8" s="7">
        <f>39*2.1</f>
        <v>81.900000000000006</v>
      </c>
      <c r="H8" s="6">
        <v>200</v>
      </c>
      <c r="I8" s="6">
        <f t="shared" si="1"/>
        <v>16380</v>
      </c>
      <c r="J8" s="6"/>
      <c r="K8" s="6"/>
      <c r="L8" s="61"/>
      <c r="M8" s="90"/>
    </row>
    <row r="9" spans="1:13" ht="30" customHeight="1" x14ac:dyDescent="0.15">
      <c r="A9" s="61">
        <v>7</v>
      </c>
      <c r="B9" s="219"/>
      <c r="C9" s="84" t="s">
        <v>642</v>
      </c>
      <c r="D9" s="84" t="s">
        <v>642</v>
      </c>
      <c r="E9" s="49" t="s">
        <v>689</v>
      </c>
      <c r="F9" s="84" t="s">
        <v>607</v>
      </c>
      <c r="G9" s="7">
        <v>210</v>
      </c>
      <c r="H9" s="6">
        <v>75</v>
      </c>
      <c r="I9" s="6">
        <f t="shared" si="1"/>
        <v>15750</v>
      </c>
      <c r="J9" s="6"/>
      <c r="K9" s="6"/>
      <c r="L9" s="61"/>
      <c r="M9" s="90"/>
    </row>
    <row r="10" spans="1:13" ht="30" customHeight="1" x14ac:dyDescent="0.15">
      <c r="A10" s="61">
        <v>8</v>
      </c>
      <c r="B10" s="219"/>
      <c r="C10" s="84" t="s">
        <v>690</v>
      </c>
      <c r="D10" s="84" t="s">
        <v>690</v>
      </c>
      <c r="E10" s="49" t="s">
        <v>691</v>
      </c>
      <c r="F10" s="84" t="s">
        <v>594</v>
      </c>
      <c r="G10" s="6">
        <v>580</v>
      </c>
      <c r="H10" s="6">
        <v>34</v>
      </c>
      <c r="I10" s="6">
        <f t="shared" si="1"/>
        <v>19720</v>
      </c>
      <c r="J10" s="6"/>
      <c r="K10" s="6"/>
      <c r="L10" s="61"/>
      <c r="M10" s="90"/>
    </row>
    <row r="11" spans="1:13" ht="30" customHeight="1" x14ac:dyDescent="0.15">
      <c r="A11" s="61">
        <v>9</v>
      </c>
      <c r="B11" s="219"/>
      <c r="C11" s="84" t="s">
        <v>692</v>
      </c>
      <c r="D11" s="84" t="s">
        <v>692</v>
      </c>
      <c r="E11" s="49" t="s">
        <v>693</v>
      </c>
      <c r="F11" s="84" t="s">
        <v>594</v>
      </c>
      <c r="G11" s="6">
        <v>580</v>
      </c>
      <c r="H11" s="6">
        <v>7.5</v>
      </c>
      <c r="I11" s="6">
        <f t="shared" si="1"/>
        <v>4350</v>
      </c>
      <c r="J11" s="6"/>
      <c r="K11" s="6"/>
      <c r="L11" s="61"/>
      <c r="M11" s="90"/>
    </row>
    <row r="12" spans="1:13" ht="30" customHeight="1" x14ac:dyDescent="0.15">
      <c r="A12" s="61">
        <v>10</v>
      </c>
      <c r="B12" s="219"/>
      <c r="C12" s="84" t="s">
        <v>694</v>
      </c>
      <c r="D12" s="84" t="s">
        <v>694</v>
      </c>
      <c r="E12" s="49" t="s">
        <v>695</v>
      </c>
      <c r="F12" s="84" t="s">
        <v>594</v>
      </c>
      <c r="G12" s="6">
        <v>200</v>
      </c>
      <c r="H12" s="6">
        <v>12.5</v>
      </c>
      <c r="I12" s="6">
        <f t="shared" si="1"/>
        <v>2500</v>
      </c>
      <c r="J12" s="6"/>
      <c r="K12" s="6"/>
      <c r="L12" s="61"/>
      <c r="M12" s="90"/>
    </row>
    <row r="13" spans="1:13" ht="30" customHeight="1" x14ac:dyDescent="0.15">
      <c r="A13" s="61">
        <v>11</v>
      </c>
      <c r="B13" s="219"/>
      <c r="C13" s="217" t="s">
        <v>696</v>
      </c>
      <c r="D13" s="85" t="s">
        <v>697</v>
      </c>
      <c r="E13" s="85" t="s">
        <v>698</v>
      </c>
      <c r="F13" s="85" t="s">
        <v>407</v>
      </c>
      <c r="G13" s="7">
        <v>10</v>
      </c>
      <c r="H13" s="6">
        <v>300</v>
      </c>
      <c r="I13" s="6">
        <f t="shared" si="1"/>
        <v>3000</v>
      </c>
      <c r="J13" s="6"/>
      <c r="K13" s="6"/>
      <c r="L13" s="49"/>
      <c r="M13" s="90"/>
    </row>
    <row r="14" spans="1:13" ht="64.150000000000006" customHeight="1" x14ac:dyDescent="0.15">
      <c r="A14" s="61">
        <v>12</v>
      </c>
      <c r="B14" s="220"/>
      <c r="C14" s="217"/>
      <c r="D14" s="85" t="s">
        <v>699</v>
      </c>
      <c r="E14" s="85" t="s">
        <v>700</v>
      </c>
      <c r="F14" s="85" t="s">
        <v>407</v>
      </c>
      <c r="G14" s="7">
        <v>5</v>
      </c>
      <c r="H14" s="89">
        <v>250</v>
      </c>
      <c r="I14" s="89">
        <f t="shared" si="1"/>
        <v>1250</v>
      </c>
      <c r="J14" s="89"/>
      <c r="K14" s="89"/>
      <c r="L14" s="3"/>
      <c r="M14" s="90"/>
    </row>
    <row r="15" spans="1:13" ht="30" customHeight="1" x14ac:dyDescent="0.15">
      <c r="A15" s="279" t="s">
        <v>23</v>
      </c>
      <c r="B15" s="280"/>
      <c r="C15" s="280"/>
      <c r="D15" s="280"/>
      <c r="E15" s="280"/>
      <c r="F15" s="281"/>
      <c r="G15" s="48"/>
      <c r="H15" s="6"/>
      <c r="I15" s="6">
        <f>SUM(I3:I14)</f>
        <v>115911</v>
      </c>
      <c r="J15" s="6"/>
      <c r="K15" s="6"/>
      <c r="L15" s="61"/>
    </row>
  </sheetData>
  <sheetProtection formatCells="0" formatColumns="0" formatRows="0" insertColumns="0" insertRows="0" insertHyperlinks="0" deleteColumns="0" deleteRows="0" sort="0" autoFilter="0" pivotTables="0"/>
  <mergeCells count="6">
    <mergeCell ref="A1:L1"/>
    <mergeCell ref="C7:D7"/>
    <mergeCell ref="A15:F15"/>
    <mergeCell ref="B3:B7"/>
    <mergeCell ref="B8:B14"/>
    <mergeCell ref="C13:C14"/>
  </mergeCells>
  <phoneticPr fontId="24" type="noConversion"/>
  <pageMargins left="0.25" right="0.25" top="0.75" bottom="0.75" header="0.29861111111111099" footer="0.29861111111111099"/>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view="pageBreakPreview" zoomScaleNormal="100" workbookViewId="0">
      <selection activeCell="I11" sqref="I11"/>
    </sheetView>
  </sheetViews>
  <sheetFormatPr defaultColWidth="9" defaultRowHeight="13.5" x14ac:dyDescent="0.15"/>
  <cols>
    <col min="1" max="1" width="5.5" style="32" customWidth="1"/>
    <col min="2" max="2" width="11.125" style="32" customWidth="1"/>
    <col min="3" max="3" width="28.5" style="32" customWidth="1"/>
    <col min="4" max="4" width="36.25" style="69" customWidth="1"/>
    <col min="5" max="5" width="6.5" style="32"/>
    <col min="6" max="6" width="9" style="32" customWidth="1"/>
    <col min="7" max="7" width="15" style="32" customWidth="1"/>
    <col min="8" max="8" width="18.625" style="32" customWidth="1"/>
    <col min="9" max="10" width="17" style="32" customWidth="1"/>
    <col min="11" max="11" width="15.75" style="31" customWidth="1"/>
    <col min="12" max="16384" width="9" style="31"/>
  </cols>
  <sheetData>
    <row r="1" spans="1:22" ht="35.1" customHeight="1" x14ac:dyDescent="0.15">
      <c r="A1" s="282" t="s">
        <v>701</v>
      </c>
      <c r="B1" s="282"/>
      <c r="C1" s="282"/>
      <c r="D1" s="282"/>
      <c r="E1" s="282"/>
      <c r="F1" s="282"/>
      <c r="G1" s="282"/>
      <c r="H1" s="282"/>
      <c r="I1" s="282"/>
      <c r="J1" s="282"/>
      <c r="K1" s="282"/>
      <c r="L1" s="74"/>
    </row>
    <row r="2" spans="1:22" ht="25.15" customHeight="1" x14ac:dyDescent="0.15">
      <c r="A2" s="70" t="s">
        <v>1</v>
      </c>
      <c r="B2" s="70" t="s">
        <v>702</v>
      </c>
      <c r="C2" s="70" t="s">
        <v>25</v>
      </c>
      <c r="D2" s="71" t="s">
        <v>703</v>
      </c>
      <c r="E2" s="70" t="s">
        <v>28</v>
      </c>
      <c r="F2" s="3" t="s">
        <v>29</v>
      </c>
      <c r="G2" s="4" t="s">
        <v>30</v>
      </c>
      <c r="H2" s="4" t="s">
        <v>31</v>
      </c>
      <c r="I2" s="4" t="s">
        <v>32</v>
      </c>
      <c r="J2" s="4" t="s">
        <v>33</v>
      </c>
      <c r="K2" s="70" t="s">
        <v>5</v>
      </c>
      <c r="M2" s="56"/>
      <c r="N2" s="56"/>
      <c r="O2" s="56"/>
      <c r="P2" s="56"/>
      <c r="Q2" s="56"/>
      <c r="R2" s="56"/>
      <c r="S2" s="56"/>
      <c r="T2" s="56"/>
      <c r="U2" s="56"/>
      <c r="V2" s="56"/>
    </row>
    <row r="3" spans="1:22" ht="30" customHeight="1" x14ac:dyDescent="0.15">
      <c r="A3" s="41">
        <v>1</v>
      </c>
      <c r="B3" s="217" t="s">
        <v>704</v>
      </c>
      <c r="C3" s="41" t="s">
        <v>705</v>
      </c>
      <c r="D3" s="217" t="s">
        <v>706</v>
      </c>
      <c r="E3" s="41" t="s">
        <v>44</v>
      </c>
      <c r="F3" s="7">
        <v>30</v>
      </c>
      <c r="G3" s="6">
        <v>3050</v>
      </c>
      <c r="H3" s="6">
        <f>F3*G3</f>
        <v>91500</v>
      </c>
      <c r="I3" s="75"/>
      <c r="J3" s="75"/>
      <c r="K3" s="289"/>
    </row>
    <row r="4" spans="1:22" ht="30" customHeight="1" x14ac:dyDescent="0.15">
      <c r="A4" s="41">
        <v>2</v>
      </c>
      <c r="B4" s="217"/>
      <c r="C4" s="41" t="s">
        <v>707</v>
      </c>
      <c r="D4" s="217"/>
      <c r="E4" s="41" t="s">
        <v>44</v>
      </c>
      <c r="F4" s="7">
        <v>20</v>
      </c>
      <c r="G4" s="6">
        <v>2950</v>
      </c>
      <c r="H4" s="6">
        <f t="shared" ref="H4:H27" si="0">F4*G4</f>
        <v>59000</v>
      </c>
      <c r="I4" s="76"/>
      <c r="J4" s="76"/>
      <c r="K4" s="290"/>
    </row>
    <row r="5" spans="1:22" ht="30" customHeight="1" x14ac:dyDescent="0.15">
      <c r="A5" s="41">
        <v>3</v>
      </c>
      <c r="B5" s="217"/>
      <c r="C5" s="41" t="s">
        <v>708</v>
      </c>
      <c r="D5" s="217"/>
      <c r="E5" s="41" t="s">
        <v>44</v>
      </c>
      <c r="F5" s="7">
        <v>20</v>
      </c>
      <c r="G5" s="6">
        <v>1500</v>
      </c>
      <c r="H5" s="6">
        <f t="shared" si="0"/>
        <v>30000</v>
      </c>
      <c r="I5" s="76"/>
      <c r="J5" s="76"/>
      <c r="K5" s="290"/>
    </row>
    <row r="6" spans="1:22" ht="72" x14ac:dyDescent="0.15">
      <c r="A6" s="41">
        <v>4</v>
      </c>
      <c r="B6" s="217"/>
      <c r="C6" s="41" t="s">
        <v>709</v>
      </c>
      <c r="D6" s="41" t="s">
        <v>710</v>
      </c>
      <c r="E6" s="41" t="s">
        <v>44</v>
      </c>
      <c r="F6" s="7">
        <v>16</v>
      </c>
      <c r="G6" s="6">
        <v>7500</v>
      </c>
      <c r="H6" s="6">
        <f t="shared" si="0"/>
        <v>120000</v>
      </c>
      <c r="I6" s="75"/>
      <c r="J6" s="75"/>
      <c r="K6" s="289"/>
    </row>
    <row r="7" spans="1:22" ht="72" x14ac:dyDescent="0.15">
      <c r="A7" s="41">
        <v>5</v>
      </c>
      <c r="B7" s="217"/>
      <c r="C7" s="41" t="s">
        <v>711</v>
      </c>
      <c r="D7" s="41" t="s">
        <v>712</v>
      </c>
      <c r="E7" s="41" t="s">
        <v>44</v>
      </c>
      <c r="F7" s="7">
        <v>16</v>
      </c>
      <c r="G7" s="6">
        <v>750</v>
      </c>
      <c r="H7" s="6">
        <f t="shared" si="0"/>
        <v>12000</v>
      </c>
      <c r="I7" s="43"/>
      <c r="J7" s="43"/>
      <c r="K7" s="291"/>
    </row>
    <row r="8" spans="1:22" ht="43.15" customHeight="1" x14ac:dyDescent="0.15">
      <c r="A8" s="41">
        <v>6</v>
      </c>
      <c r="B8" s="217" t="s">
        <v>713</v>
      </c>
      <c r="C8" s="41" t="s">
        <v>714</v>
      </c>
      <c r="D8" s="217" t="s">
        <v>715</v>
      </c>
      <c r="E8" s="41" t="s">
        <v>44</v>
      </c>
      <c r="F8" s="7">
        <v>20</v>
      </c>
      <c r="G8" s="6">
        <v>3700</v>
      </c>
      <c r="H8" s="6">
        <f t="shared" si="0"/>
        <v>74000</v>
      </c>
      <c r="I8" s="75"/>
      <c r="J8" s="75"/>
      <c r="K8" s="289"/>
    </row>
    <row r="9" spans="1:22" ht="34.15" customHeight="1" x14ac:dyDescent="0.15">
      <c r="A9" s="41">
        <v>7</v>
      </c>
      <c r="B9" s="217"/>
      <c r="C9" s="41" t="s">
        <v>716</v>
      </c>
      <c r="D9" s="217"/>
      <c r="E9" s="41" t="s">
        <v>44</v>
      </c>
      <c r="F9" s="7">
        <v>10</v>
      </c>
      <c r="G9" s="6">
        <v>1500</v>
      </c>
      <c r="H9" s="6">
        <f t="shared" si="0"/>
        <v>15000</v>
      </c>
      <c r="I9" s="76"/>
      <c r="J9" s="76"/>
      <c r="K9" s="290"/>
    </row>
    <row r="10" spans="1:22" ht="30" customHeight="1" x14ac:dyDescent="0.15">
      <c r="A10" s="41">
        <v>8</v>
      </c>
      <c r="B10" s="286" t="s">
        <v>717</v>
      </c>
      <c r="C10" s="41" t="s">
        <v>718</v>
      </c>
      <c r="D10" s="217" t="s">
        <v>719</v>
      </c>
      <c r="E10" s="41" t="s">
        <v>44</v>
      </c>
      <c r="F10" s="7">
        <v>12</v>
      </c>
      <c r="G10" s="6">
        <v>2400</v>
      </c>
      <c r="H10" s="6">
        <f t="shared" si="0"/>
        <v>28800</v>
      </c>
      <c r="I10" s="75"/>
      <c r="J10" s="75"/>
      <c r="K10" s="289"/>
    </row>
    <row r="11" spans="1:22" ht="30" customHeight="1" x14ac:dyDescent="0.15">
      <c r="A11" s="41">
        <v>9</v>
      </c>
      <c r="B11" s="287"/>
      <c r="C11" s="41" t="s">
        <v>720</v>
      </c>
      <c r="D11" s="217"/>
      <c r="E11" s="41" t="s">
        <v>44</v>
      </c>
      <c r="F11" s="7">
        <v>12</v>
      </c>
      <c r="G11" s="6">
        <v>1000</v>
      </c>
      <c r="H11" s="6">
        <f t="shared" si="0"/>
        <v>12000</v>
      </c>
      <c r="I11" s="76"/>
      <c r="J11" s="76"/>
      <c r="K11" s="290"/>
    </row>
    <row r="12" spans="1:22" ht="30" customHeight="1" x14ac:dyDescent="0.15">
      <c r="A12" s="41">
        <v>10</v>
      </c>
      <c r="B12" s="287"/>
      <c r="C12" s="41" t="s">
        <v>721</v>
      </c>
      <c r="D12" s="217"/>
      <c r="E12" s="41" t="s">
        <v>722</v>
      </c>
      <c r="F12" s="7">
        <v>12</v>
      </c>
      <c r="G12" s="6">
        <v>6000</v>
      </c>
      <c r="H12" s="6">
        <f t="shared" si="0"/>
        <v>72000</v>
      </c>
      <c r="I12" s="76"/>
      <c r="J12" s="76"/>
      <c r="K12" s="290"/>
    </row>
    <row r="13" spans="1:22" ht="49.15" customHeight="1" x14ac:dyDescent="0.15">
      <c r="A13" s="41">
        <v>11</v>
      </c>
      <c r="B13" s="286" t="s">
        <v>723</v>
      </c>
      <c r="C13" s="41" t="s">
        <v>724</v>
      </c>
      <c r="D13" s="286" t="s">
        <v>725</v>
      </c>
      <c r="E13" s="41" t="s">
        <v>726</v>
      </c>
      <c r="F13" s="7">
        <v>10</v>
      </c>
      <c r="G13" s="6">
        <v>2350</v>
      </c>
      <c r="H13" s="6">
        <f t="shared" si="0"/>
        <v>23500</v>
      </c>
      <c r="I13" s="6"/>
      <c r="J13" s="6"/>
      <c r="K13" s="77"/>
    </row>
    <row r="14" spans="1:22" ht="45" customHeight="1" x14ac:dyDescent="0.15">
      <c r="A14" s="41">
        <v>12</v>
      </c>
      <c r="B14" s="287"/>
      <c r="C14" s="41" t="s">
        <v>727</v>
      </c>
      <c r="D14" s="288"/>
      <c r="E14" s="41" t="s">
        <v>726</v>
      </c>
      <c r="F14" s="7">
        <v>10</v>
      </c>
      <c r="G14" s="6">
        <v>1800</v>
      </c>
      <c r="H14" s="6">
        <f t="shared" si="0"/>
        <v>18000</v>
      </c>
      <c r="I14" s="6"/>
      <c r="J14" s="6"/>
      <c r="K14" s="77"/>
    </row>
    <row r="15" spans="1:22" ht="59.1" customHeight="1" x14ac:dyDescent="0.15">
      <c r="A15" s="41">
        <v>13</v>
      </c>
      <c r="B15" s="287"/>
      <c r="C15" s="41" t="s">
        <v>728</v>
      </c>
      <c r="D15" s="41" t="s">
        <v>729</v>
      </c>
      <c r="E15" s="41" t="s">
        <v>189</v>
      </c>
      <c r="F15" s="7">
        <v>120</v>
      </c>
      <c r="G15" s="6">
        <v>485</v>
      </c>
      <c r="H15" s="6">
        <f t="shared" si="0"/>
        <v>58200</v>
      </c>
      <c r="I15" s="6"/>
      <c r="J15" s="6"/>
      <c r="K15" s="77"/>
    </row>
    <row r="16" spans="1:22" ht="50.1" customHeight="1" x14ac:dyDescent="0.15">
      <c r="A16" s="41">
        <v>14</v>
      </c>
      <c r="B16" s="287"/>
      <c r="C16" s="41" t="s">
        <v>730</v>
      </c>
      <c r="D16" s="41" t="s">
        <v>731</v>
      </c>
      <c r="E16" s="41" t="s">
        <v>726</v>
      </c>
      <c r="F16" s="7">
        <v>10</v>
      </c>
      <c r="G16" s="6">
        <v>3000</v>
      </c>
      <c r="H16" s="6">
        <f t="shared" si="0"/>
        <v>30000</v>
      </c>
      <c r="I16" s="6"/>
      <c r="J16" s="6"/>
      <c r="K16" s="77"/>
    </row>
    <row r="17" spans="1:11" ht="30" customHeight="1" x14ac:dyDescent="0.15">
      <c r="A17" s="41">
        <v>15</v>
      </c>
      <c r="B17" s="217" t="s">
        <v>732</v>
      </c>
      <c r="C17" s="41" t="s">
        <v>733</v>
      </c>
      <c r="D17" s="217" t="s">
        <v>734</v>
      </c>
      <c r="E17" s="41" t="s">
        <v>683</v>
      </c>
      <c r="F17" s="7">
        <v>120</v>
      </c>
      <c r="G17" s="6">
        <v>750</v>
      </c>
      <c r="H17" s="6">
        <f t="shared" si="0"/>
        <v>90000</v>
      </c>
      <c r="I17" s="6"/>
      <c r="J17" s="6"/>
      <c r="K17" s="77"/>
    </row>
    <row r="18" spans="1:11" ht="30" customHeight="1" x14ac:dyDescent="0.15">
      <c r="A18" s="41">
        <v>16</v>
      </c>
      <c r="B18" s="217"/>
      <c r="C18" s="41" t="s">
        <v>735</v>
      </c>
      <c r="D18" s="217"/>
      <c r="E18" s="41" t="s">
        <v>683</v>
      </c>
      <c r="F18" s="7">
        <v>120</v>
      </c>
      <c r="G18" s="6">
        <v>500</v>
      </c>
      <c r="H18" s="6">
        <f t="shared" si="0"/>
        <v>60000</v>
      </c>
      <c r="I18" s="6"/>
      <c r="J18" s="6"/>
      <c r="K18" s="77"/>
    </row>
    <row r="19" spans="1:11" ht="48" x14ac:dyDescent="0.15">
      <c r="A19" s="41">
        <v>17</v>
      </c>
      <c r="B19" s="217"/>
      <c r="C19" s="41" t="s">
        <v>736</v>
      </c>
      <c r="D19" s="41" t="s">
        <v>737</v>
      </c>
      <c r="E19" s="41" t="s">
        <v>726</v>
      </c>
      <c r="F19" s="7">
        <v>12</v>
      </c>
      <c r="G19" s="6">
        <v>2700</v>
      </c>
      <c r="H19" s="6">
        <f t="shared" si="0"/>
        <v>32400</v>
      </c>
      <c r="I19" s="6"/>
      <c r="J19" s="6"/>
      <c r="K19" s="77"/>
    </row>
    <row r="20" spans="1:11" ht="74.099999999999994" customHeight="1" x14ac:dyDescent="0.15">
      <c r="A20" s="41">
        <v>18</v>
      </c>
      <c r="B20" s="217"/>
      <c r="C20" s="41" t="s">
        <v>738</v>
      </c>
      <c r="D20" s="41" t="s">
        <v>739</v>
      </c>
      <c r="E20" s="41" t="s">
        <v>352</v>
      </c>
      <c r="F20" s="7">
        <v>6</v>
      </c>
      <c r="G20" s="6">
        <v>1900</v>
      </c>
      <c r="H20" s="6">
        <f t="shared" si="0"/>
        <v>11400</v>
      </c>
      <c r="I20" s="6"/>
      <c r="J20" s="6"/>
      <c r="K20" s="77"/>
    </row>
    <row r="21" spans="1:11" ht="30" customHeight="1" x14ac:dyDescent="0.15">
      <c r="A21" s="41">
        <v>19</v>
      </c>
      <c r="B21" s="217"/>
      <c r="C21" s="41" t="s">
        <v>740</v>
      </c>
      <c r="D21" s="217" t="s">
        <v>741</v>
      </c>
      <c r="E21" s="41" t="s">
        <v>44</v>
      </c>
      <c r="F21" s="7">
        <v>4</v>
      </c>
      <c r="G21" s="6">
        <v>165</v>
      </c>
      <c r="H21" s="6">
        <f t="shared" si="0"/>
        <v>660</v>
      </c>
      <c r="I21" s="6"/>
      <c r="J21" s="6"/>
      <c r="K21" s="77"/>
    </row>
    <row r="22" spans="1:11" ht="30" customHeight="1" x14ac:dyDescent="0.15">
      <c r="A22" s="41">
        <v>20</v>
      </c>
      <c r="B22" s="217"/>
      <c r="C22" s="41" t="s">
        <v>742</v>
      </c>
      <c r="D22" s="217"/>
      <c r="E22" s="41" t="s">
        <v>44</v>
      </c>
      <c r="F22" s="7">
        <v>6</v>
      </c>
      <c r="G22" s="6">
        <v>635</v>
      </c>
      <c r="H22" s="6">
        <f t="shared" si="0"/>
        <v>3810</v>
      </c>
      <c r="I22" s="6"/>
      <c r="J22" s="6"/>
      <c r="K22" s="77"/>
    </row>
    <row r="23" spans="1:11" ht="36" x14ac:dyDescent="0.15">
      <c r="A23" s="41">
        <v>21</v>
      </c>
      <c r="B23" s="286" t="s">
        <v>743</v>
      </c>
      <c r="C23" s="41" t="s">
        <v>744</v>
      </c>
      <c r="D23" s="41" t="s">
        <v>745</v>
      </c>
      <c r="E23" s="41" t="s">
        <v>44</v>
      </c>
      <c r="F23" s="7">
        <v>16</v>
      </c>
      <c r="G23" s="6">
        <v>7000</v>
      </c>
      <c r="H23" s="6">
        <f t="shared" si="0"/>
        <v>112000</v>
      </c>
      <c r="I23" s="6"/>
      <c r="J23" s="6"/>
      <c r="K23" s="78"/>
    </row>
    <row r="24" spans="1:11" ht="30" customHeight="1" x14ac:dyDescent="0.15">
      <c r="A24" s="41">
        <v>22</v>
      </c>
      <c r="B24" s="287"/>
      <c r="C24" s="41" t="s">
        <v>746</v>
      </c>
      <c r="D24" s="217" t="s">
        <v>747</v>
      </c>
      <c r="E24" s="41" t="s">
        <v>44</v>
      </c>
      <c r="F24" s="7">
        <v>16</v>
      </c>
      <c r="G24" s="6">
        <v>7000</v>
      </c>
      <c r="H24" s="6">
        <f t="shared" si="0"/>
        <v>112000</v>
      </c>
      <c r="I24" s="6"/>
      <c r="J24" s="6"/>
      <c r="K24" s="77"/>
    </row>
    <row r="25" spans="1:11" ht="30" customHeight="1" x14ac:dyDescent="0.15">
      <c r="A25" s="41">
        <v>23</v>
      </c>
      <c r="B25" s="287"/>
      <c r="C25" s="41" t="s">
        <v>748</v>
      </c>
      <c r="D25" s="217"/>
      <c r="E25" s="41" t="s">
        <v>44</v>
      </c>
      <c r="F25" s="7">
        <v>16</v>
      </c>
      <c r="G25" s="6">
        <v>7000</v>
      </c>
      <c r="H25" s="6">
        <f t="shared" si="0"/>
        <v>112000</v>
      </c>
      <c r="I25" s="6"/>
      <c r="J25" s="6"/>
      <c r="K25" s="77"/>
    </row>
    <row r="26" spans="1:11" ht="30" customHeight="1" x14ac:dyDescent="0.15">
      <c r="A26" s="41">
        <v>24</v>
      </c>
      <c r="B26" s="287"/>
      <c r="C26" s="41" t="s">
        <v>749</v>
      </c>
      <c r="D26" s="217"/>
      <c r="E26" s="41" t="s">
        <v>44</v>
      </c>
      <c r="F26" s="7">
        <v>16</v>
      </c>
      <c r="G26" s="6">
        <v>7000</v>
      </c>
      <c r="H26" s="6">
        <f t="shared" si="0"/>
        <v>112000</v>
      </c>
      <c r="I26" s="6"/>
      <c r="J26" s="6"/>
      <c r="K26" s="77"/>
    </row>
    <row r="27" spans="1:11" ht="101.1" customHeight="1" x14ac:dyDescent="0.15">
      <c r="A27" s="41">
        <v>25</v>
      </c>
      <c r="B27" s="287"/>
      <c r="C27" s="41" t="s">
        <v>750</v>
      </c>
      <c r="D27" s="41" t="s">
        <v>751</v>
      </c>
      <c r="E27" s="41" t="s">
        <v>752</v>
      </c>
      <c r="F27" s="7">
        <v>100</v>
      </c>
      <c r="G27" s="6">
        <v>700</v>
      </c>
      <c r="H27" s="6">
        <f t="shared" si="0"/>
        <v>70000</v>
      </c>
      <c r="I27" s="6"/>
      <c r="J27" s="6"/>
      <c r="K27" s="77"/>
    </row>
    <row r="28" spans="1:11" ht="29.1" customHeight="1" x14ac:dyDescent="0.15">
      <c r="A28" s="283" t="s">
        <v>23</v>
      </c>
      <c r="B28" s="284"/>
      <c r="C28" s="284"/>
      <c r="D28" s="284"/>
      <c r="E28" s="285"/>
      <c r="F28" s="66"/>
      <c r="G28" s="67"/>
      <c r="H28" s="67">
        <f>SUM(H3:H27)</f>
        <v>1360270</v>
      </c>
      <c r="I28" s="67"/>
      <c r="J28" s="67"/>
      <c r="K28" s="78"/>
    </row>
  </sheetData>
  <sheetProtection formatCells="0" formatColumns="0" formatRows="0" insertColumns="0" insertRows="0" insertHyperlinks="0" deleteColumns="0" deleteRows="0" sort="0" autoFilter="0" pivotTables="0"/>
  <mergeCells count="19">
    <mergeCell ref="K6:K7"/>
    <mergeCell ref="K8:K9"/>
    <mergeCell ref="K10:K12"/>
    <mergeCell ref="A1:K1"/>
    <mergeCell ref="A28:E28"/>
    <mergeCell ref="B3:B7"/>
    <mergeCell ref="B8:B9"/>
    <mergeCell ref="B10:B12"/>
    <mergeCell ref="B13:B16"/>
    <mergeCell ref="B17:B22"/>
    <mergeCell ref="B23:B27"/>
    <mergeCell ref="D3:D5"/>
    <mergeCell ref="D8:D9"/>
    <mergeCell ref="D10:D12"/>
    <mergeCell ref="D13:D14"/>
    <mergeCell ref="D17:D18"/>
    <mergeCell ref="D21:D22"/>
    <mergeCell ref="D24:D26"/>
    <mergeCell ref="K3:K5"/>
  </mergeCells>
  <phoneticPr fontId="24" type="noConversion"/>
  <pageMargins left="0.25138888888888899" right="0.25138888888888899" top="0.75138888888888899" bottom="0.75138888888888899" header="0.29861111111111099" footer="0.29861111111111099"/>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workbookViewId="0">
      <selection activeCell="F13" sqref="F13"/>
    </sheetView>
  </sheetViews>
  <sheetFormatPr defaultColWidth="9" defaultRowHeight="14.25" x14ac:dyDescent="0.15"/>
  <cols>
    <col min="1" max="1" width="7.75" style="55" customWidth="1"/>
    <col min="2" max="2" width="17.875" style="55" customWidth="1"/>
    <col min="3" max="3" width="28.875" style="55" customWidth="1"/>
    <col min="4" max="4" width="27" style="55" customWidth="1"/>
    <col min="5" max="5" width="9.75" style="55" customWidth="1"/>
    <col min="6" max="6" width="9.25" style="55" customWidth="1"/>
    <col min="7" max="10" width="12.625" style="55" customWidth="1"/>
    <col min="11" max="11" width="11.875" style="55" customWidth="1"/>
    <col min="12" max="12" width="9" style="56"/>
    <col min="13" max="16384" width="9" style="55"/>
  </cols>
  <sheetData>
    <row r="1" spans="1:11" s="55" customFormat="1" ht="28.15" customHeight="1" x14ac:dyDescent="0.15">
      <c r="A1" s="282" t="s">
        <v>753</v>
      </c>
      <c r="B1" s="282"/>
      <c r="C1" s="282"/>
      <c r="D1" s="282"/>
      <c r="E1" s="282"/>
      <c r="F1" s="282"/>
      <c r="G1" s="282"/>
      <c r="H1" s="282"/>
      <c r="I1" s="282"/>
      <c r="J1" s="282"/>
      <c r="K1" s="282"/>
    </row>
    <row r="2" spans="1:11" s="55" customFormat="1" ht="30.95" customHeight="1" x14ac:dyDescent="0.15">
      <c r="A2" s="57" t="s">
        <v>1</v>
      </c>
      <c r="B2" s="57" t="s">
        <v>702</v>
      </c>
      <c r="C2" s="57" t="s">
        <v>25</v>
      </c>
      <c r="D2" s="58" t="s">
        <v>27</v>
      </c>
      <c r="E2" s="57" t="s">
        <v>28</v>
      </c>
      <c r="F2" s="3" t="s">
        <v>29</v>
      </c>
      <c r="G2" s="4" t="s">
        <v>30</v>
      </c>
      <c r="H2" s="4" t="s">
        <v>31</v>
      </c>
      <c r="I2" s="4" t="s">
        <v>32</v>
      </c>
      <c r="J2" s="4" t="s">
        <v>33</v>
      </c>
      <c r="K2" s="47" t="s">
        <v>5</v>
      </c>
    </row>
    <row r="3" spans="1:11" s="55" customFormat="1" ht="71.099999999999994" customHeight="1" x14ac:dyDescent="0.15">
      <c r="A3" s="59">
        <v>1</v>
      </c>
      <c r="B3" s="292" t="s">
        <v>754</v>
      </c>
      <c r="C3" s="41" t="s">
        <v>755</v>
      </c>
      <c r="D3" s="59" t="s">
        <v>756</v>
      </c>
      <c r="E3" s="61" t="s">
        <v>757</v>
      </c>
      <c r="F3" s="7">
        <v>100</v>
      </c>
      <c r="G3" s="6">
        <v>150</v>
      </c>
      <c r="H3" s="6">
        <f t="shared" ref="H3:H27" si="0">F3*G3</f>
        <v>15000</v>
      </c>
      <c r="I3" s="6"/>
      <c r="J3" s="6"/>
      <c r="K3" s="59"/>
    </row>
    <row r="4" spans="1:11" s="55" customFormat="1" ht="52.15" customHeight="1" x14ac:dyDescent="0.15">
      <c r="A4" s="59">
        <v>2</v>
      </c>
      <c r="B4" s="293"/>
      <c r="C4" s="41" t="s">
        <v>758</v>
      </c>
      <c r="D4" s="59" t="s">
        <v>759</v>
      </c>
      <c r="E4" s="61" t="s">
        <v>726</v>
      </c>
      <c r="F4" s="7">
        <v>4</v>
      </c>
      <c r="G4" s="6">
        <v>1500</v>
      </c>
      <c r="H4" s="6">
        <f t="shared" si="0"/>
        <v>6000</v>
      </c>
      <c r="I4" s="6"/>
      <c r="J4" s="6"/>
      <c r="K4" s="59"/>
    </row>
    <row r="5" spans="1:11" s="55" customFormat="1" ht="42" customHeight="1" x14ac:dyDescent="0.15">
      <c r="A5" s="59">
        <v>3</v>
      </c>
      <c r="B5" s="217" t="s">
        <v>760</v>
      </c>
      <c r="C5" s="41" t="s">
        <v>761</v>
      </c>
      <c r="D5" s="59" t="s">
        <v>762</v>
      </c>
      <c r="E5" s="61" t="s">
        <v>763</v>
      </c>
      <c r="F5" s="7">
        <v>60</v>
      </c>
      <c r="G5" s="6">
        <v>40</v>
      </c>
      <c r="H5" s="6">
        <f t="shared" si="0"/>
        <v>2400</v>
      </c>
      <c r="I5" s="6"/>
      <c r="J5" s="6"/>
      <c r="K5" s="59"/>
    </row>
    <row r="6" spans="1:11" s="55" customFormat="1" ht="59.1" customHeight="1" x14ac:dyDescent="0.15">
      <c r="A6" s="59">
        <v>4</v>
      </c>
      <c r="B6" s="217"/>
      <c r="C6" s="41" t="s">
        <v>764</v>
      </c>
      <c r="D6" s="59" t="s">
        <v>765</v>
      </c>
      <c r="E6" s="61" t="s">
        <v>766</v>
      </c>
      <c r="F6" s="7">
        <v>60</v>
      </c>
      <c r="G6" s="6">
        <v>30</v>
      </c>
      <c r="H6" s="6">
        <f t="shared" si="0"/>
        <v>1800</v>
      </c>
      <c r="I6" s="6"/>
      <c r="J6" s="6"/>
      <c r="K6" s="59"/>
    </row>
    <row r="7" spans="1:11" s="55" customFormat="1" ht="36" customHeight="1" x14ac:dyDescent="0.15">
      <c r="A7" s="59">
        <v>5</v>
      </c>
      <c r="B7" s="217" t="s">
        <v>767</v>
      </c>
      <c r="C7" s="41" t="s">
        <v>768</v>
      </c>
      <c r="D7" s="296" t="s">
        <v>769</v>
      </c>
      <c r="E7" s="61" t="s">
        <v>657</v>
      </c>
      <c r="F7" s="7">
        <v>160</v>
      </c>
      <c r="G7" s="6">
        <v>300</v>
      </c>
      <c r="H7" s="6">
        <f t="shared" si="0"/>
        <v>48000</v>
      </c>
      <c r="I7" s="6"/>
      <c r="J7" s="6"/>
      <c r="K7" s="59"/>
    </row>
    <row r="8" spans="1:11" s="55" customFormat="1" ht="36" customHeight="1" x14ac:dyDescent="0.15">
      <c r="A8" s="59">
        <v>6</v>
      </c>
      <c r="B8" s="217"/>
      <c r="C8" s="41" t="s">
        <v>770</v>
      </c>
      <c r="D8" s="296"/>
      <c r="E8" s="61" t="s">
        <v>726</v>
      </c>
      <c r="F8" s="7">
        <v>4</v>
      </c>
      <c r="G8" s="6">
        <v>1000</v>
      </c>
      <c r="H8" s="6">
        <f t="shared" si="0"/>
        <v>4000</v>
      </c>
      <c r="I8" s="6"/>
      <c r="J8" s="6"/>
      <c r="K8" s="59"/>
    </row>
    <row r="9" spans="1:11" s="55" customFormat="1" ht="36" customHeight="1" x14ac:dyDescent="0.15">
      <c r="A9" s="59">
        <v>7</v>
      </c>
      <c r="B9" s="217" t="s">
        <v>771</v>
      </c>
      <c r="C9" s="41" t="s">
        <v>772</v>
      </c>
      <c r="D9" s="296" t="s">
        <v>773</v>
      </c>
      <c r="E9" s="61" t="s">
        <v>657</v>
      </c>
      <c r="F9" s="7">
        <v>30</v>
      </c>
      <c r="G9" s="6">
        <v>150</v>
      </c>
      <c r="H9" s="6">
        <f t="shared" si="0"/>
        <v>4500</v>
      </c>
      <c r="I9" s="6"/>
      <c r="J9" s="6"/>
      <c r="K9" s="59"/>
    </row>
    <row r="10" spans="1:11" s="55" customFormat="1" ht="36" customHeight="1" x14ac:dyDescent="0.15">
      <c r="A10" s="59">
        <v>8</v>
      </c>
      <c r="B10" s="217"/>
      <c r="C10" s="41" t="s">
        <v>774</v>
      </c>
      <c r="D10" s="296"/>
      <c r="E10" s="61" t="s">
        <v>726</v>
      </c>
      <c r="F10" s="7">
        <v>4</v>
      </c>
      <c r="G10" s="6">
        <v>1000</v>
      </c>
      <c r="H10" s="6">
        <f t="shared" si="0"/>
        <v>4000</v>
      </c>
      <c r="I10" s="6"/>
      <c r="J10" s="6"/>
      <c r="K10" s="59"/>
    </row>
    <row r="11" spans="1:11" s="55" customFormat="1" ht="36" customHeight="1" x14ac:dyDescent="0.15">
      <c r="A11" s="59">
        <v>9</v>
      </c>
      <c r="B11" s="217" t="s">
        <v>775</v>
      </c>
      <c r="C11" s="41" t="s">
        <v>776</v>
      </c>
      <c r="D11" s="296" t="s">
        <v>777</v>
      </c>
      <c r="E11" s="61" t="s">
        <v>607</v>
      </c>
      <c r="F11" s="7">
        <v>50</v>
      </c>
      <c r="G11" s="6">
        <v>60</v>
      </c>
      <c r="H11" s="6">
        <f t="shared" si="0"/>
        <v>3000</v>
      </c>
      <c r="I11" s="6"/>
      <c r="J11" s="6"/>
      <c r="K11" s="59"/>
    </row>
    <row r="12" spans="1:11" s="55" customFormat="1" ht="36" customHeight="1" x14ac:dyDescent="0.15">
      <c r="A12" s="59">
        <v>10</v>
      </c>
      <c r="B12" s="217"/>
      <c r="C12" s="41" t="s">
        <v>778</v>
      </c>
      <c r="D12" s="296"/>
      <c r="E12" s="61" t="s">
        <v>726</v>
      </c>
      <c r="F12" s="7">
        <v>4</v>
      </c>
      <c r="G12" s="6">
        <v>1000</v>
      </c>
      <c r="H12" s="6">
        <f t="shared" si="0"/>
        <v>4000</v>
      </c>
      <c r="I12" s="6"/>
      <c r="J12" s="6"/>
      <c r="K12" s="59"/>
    </row>
    <row r="13" spans="1:11" s="55" customFormat="1" ht="30" customHeight="1" x14ac:dyDescent="0.15">
      <c r="A13" s="59">
        <v>11</v>
      </c>
      <c r="B13" s="217" t="s">
        <v>779</v>
      </c>
      <c r="C13" s="41" t="s">
        <v>780</v>
      </c>
      <c r="D13" s="296" t="s">
        <v>781</v>
      </c>
      <c r="E13" s="41" t="s">
        <v>657</v>
      </c>
      <c r="F13" s="7">
        <v>32</v>
      </c>
      <c r="G13" s="6">
        <v>300</v>
      </c>
      <c r="H13" s="6">
        <f t="shared" si="0"/>
        <v>9600</v>
      </c>
      <c r="I13" s="6"/>
      <c r="J13" s="6"/>
      <c r="K13" s="59"/>
    </row>
    <row r="14" spans="1:11" s="55" customFormat="1" ht="30" customHeight="1" x14ac:dyDescent="0.15">
      <c r="A14" s="59">
        <v>12</v>
      </c>
      <c r="B14" s="217"/>
      <c r="C14" s="41" t="s">
        <v>779</v>
      </c>
      <c r="D14" s="296"/>
      <c r="E14" s="61" t="s">
        <v>726</v>
      </c>
      <c r="F14" s="7">
        <v>4</v>
      </c>
      <c r="G14" s="6">
        <v>1000</v>
      </c>
      <c r="H14" s="6">
        <f t="shared" si="0"/>
        <v>4000</v>
      </c>
      <c r="I14" s="6"/>
      <c r="J14" s="6"/>
      <c r="K14" s="59"/>
    </row>
    <row r="15" spans="1:11" s="55" customFormat="1" ht="30" customHeight="1" x14ac:dyDescent="0.15">
      <c r="A15" s="59">
        <v>13</v>
      </c>
      <c r="B15" s="217" t="s">
        <v>782</v>
      </c>
      <c r="C15" s="41" t="s">
        <v>783</v>
      </c>
      <c r="D15" s="296" t="s">
        <v>784</v>
      </c>
      <c r="E15" s="61" t="s">
        <v>657</v>
      </c>
      <c r="F15" s="7">
        <v>200</v>
      </c>
      <c r="G15" s="6">
        <v>75</v>
      </c>
      <c r="H15" s="6">
        <f t="shared" si="0"/>
        <v>15000</v>
      </c>
      <c r="I15" s="6"/>
      <c r="J15" s="6"/>
      <c r="K15" s="59"/>
    </row>
    <row r="16" spans="1:11" s="55" customFormat="1" ht="30" customHeight="1" x14ac:dyDescent="0.15">
      <c r="A16" s="59">
        <v>14</v>
      </c>
      <c r="B16" s="217"/>
      <c r="C16" s="41" t="s">
        <v>785</v>
      </c>
      <c r="D16" s="296"/>
      <c r="E16" s="61" t="s">
        <v>657</v>
      </c>
      <c r="F16" s="7">
        <v>24</v>
      </c>
      <c r="G16" s="6">
        <v>100</v>
      </c>
      <c r="H16" s="6">
        <f t="shared" si="0"/>
        <v>2400</v>
      </c>
      <c r="I16" s="6"/>
      <c r="J16" s="6"/>
      <c r="K16" s="59"/>
    </row>
    <row r="17" spans="1:11" s="55" customFormat="1" ht="30" customHeight="1" x14ac:dyDescent="0.15">
      <c r="A17" s="59">
        <v>15</v>
      </c>
      <c r="B17" s="217"/>
      <c r="C17" s="41" t="s">
        <v>786</v>
      </c>
      <c r="D17" s="296"/>
      <c r="E17" s="61" t="s">
        <v>657</v>
      </c>
      <c r="F17" s="7">
        <v>10</v>
      </c>
      <c r="G17" s="6">
        <v>100</v>
      </c>
      <c r="H17" s="6">
        <f t="shared" si="0"/>
        <v>1000</v>
      </c>
      <c r="I17" s="6"/>
      <c r="J17" s="6"/>
      <c r="K17" s="59"/>
    </row>
    <row r="18" spans="1:11" s="55" customFormat="1" ht="30" customHeight="1" x14ac:dyDescent="0.15">
      <c r="A18" s="59">
        <v>16</v>
      </c>
      <c r="B18" s="217"/>
      <c r="C18" s="41" t="s">
        <v>787</v>
      </c>
      <c r="D18" s="296"/>
      <c r="E18" s="61" t="s">
        <v>726</v>
      </c>
      <c r="F18" s="7">
        <v>6</v>
      </c>
      <c r="G18" s="6">
        <v>1000</v>
      </c>
      <c r="H18" s="6">
        <f t="shared" si="0"/>
        <v>6000</v>
      </c>
      <c r="I18" s="6"/>
      <c r="J18" s="6"/>
      <c r="K18" s="59"/>
    </row>
    <row r="19" spans="1:11" s="55" customFormat="1" ht="73.150000000000006" customHeight="1" x14ac:dyDescent="0.15">
      <c r="A19" s="59">
        <v>17</v>
      </c>
      <c r="B19" s="242" t="s">
        <v>788</v>
      </c>
      <c r="C19" s="62" t="s">
        <v>789</v>
      </c>
      <c r="D19" s="59" t="s">
        <v>790</v>
      </c>
      <c r="E19" s="49" t="s">
        <v>791</v>
      </c>
      <c r="F19" s="7">
        <v>6</v>
      </c>
      <c r="G19" s="6">
        <v>2000</v>
      </c>
      <c r="H19" s="6">
        <f t="shared" si="0"/>
        <v>12000</v>
      </c>
      <c r="I19" s="6"/>
      <c r="J19" s="6"/>
      <c r="K19" s="59"/>
    </row>
    <row r="20" spans="1:11" s="55" customFormat="1" ht="47.1" customHeight="1" x14ac:dyDescent="0.15">
      <c r="A20" s="59">
        <v>18</v>
      </c>
      <c r="B20" s="242"/>
      <c r="C20" s="41" t="s">
        <v>792</v>
      </c>
      <c r="D20" s="59" t="s">
        <v>793</v>
      </c>
      <c r="E20" s="62" t="s">
        <v>726</v>
      </c>
      <c r="F20" s="7">
        <v>4</v>
      </c>
      <c r="G20" s="6">
        <v>500</v>
      </c>
      <c r="H20" s="6">
        <f t="shared" si="0"/>
        <v>2000</v>
      </c>
      <c r="I20" s="6"/>
      <c r="J20" s="6"/>
      <c r="K20" s="59"/>
    </row>
    <row r="21" spans="1:11" s="55" customFormat="1" ht="47.1" customHeight="1" x14ac:dyDescent="0.15">
      <c r="A21" s="59">
        <v>19</v>
      </c>
      <c r="B21" s="294" t="s">
        <v>794</v>
      </c>
      <c r="C21" s="63" t="s">
        <v>795</v>
      </c>
      <c r="D21" s="63" t="s">
        <v>796</v>
      </c>
      <c r="E21" s="63" t="s">
        <v>657</v>
      </c>
      <c r="F21" s="64">
        <v>240</v>
      </c>
      <c r="G21" s="65">
        <v>500</v>
      </c>
      <c r="H21" s="6">
        <f t="shared" si="0"/>
        <v>120000</v>
      </c>
      <c r="I21" s="6"/>
      <c r="J21" s="6"/>
      <c r="K21" s="59"/>
    </row>
    <row r="22" spans="1:11" s="55" customFormat="1" ht="47.1" customHeight="1" x14ac:dyDescent="0.15">
      <c r="A22" s="59">
        <v>20</v>
      </c>
      <c r="B22" s="295"/>
      <c r="C22" s="63" t="s">
        <v>797</v>
      </c>
      <c r="D22" s="63" t="s">
        <v>798</v>
      </c>
      <c r="E22" s="63" t="s">
        <v>726</v>
      </c>
      <c r="F22" s="64">
        <v>4</v>
      </c>
      <c r="G22" s="65">
        <v>2000</v>
      </c>
      <c r="H22" s="6">
        <f t="shared" si="0"/>
        <v>8000</v>
      </c>
      <c r="I22" s="6"/>
      <c r="J22" s="6"/>
      <c r="K22" s="59"/>
    </row>
    <row r="23" spans="1:11" s="55" customFormat="1" ht="49.15" customHeight="1" x14ac:dyDescent="0.15">
      <c r="A23" s="59">
        <v>23</v>
      </c>
      <c r="B23" s="41" t="s">
        <v>799</v>
      </c>
      <c r="C23" s="41" t="s">
        <v>800</v>
      </c>
      <c r="D23" s="59" t="s">
        <v>801</v>
      </c>
      <c r="E23" s="61" t="s">
        <v>802</v>
      </c>
      <c r="F23" s="7">
        <v>4</v>
      </c>
      <c r="G23" s="6">
        <v>2500</v>
      </c>
      <c r="H23" s="6">
        <f t="shared" si="0"/>
        <v>10000</v>
      </c>
      <c r="I23" s="6"/>
      <c r="J23" s="6"/>
      <c r="K23" s="59"/>
    </row>
    <row r="24" spans="1:11" s="55" customFormat="1" ht="49.15" customHeight="1" x14ac:dyDescent="0.15">
      <c r="A24" s="59">
        <v>24</v>
      </c>
      <c r="B24" s="41" t="s">
        <v>803</v>
      </c>
      <c r="C24" s="41" t="s">
        <v>804</v>
      </c>
      <c r="D24" s="59" t="s">
        <v>805</v>
      </c>
      <c r="E24" s="61" t="s">
        <v>726</v>
      </c>
      <c r="F24" s="7">
        <v>4</v>
      </c>
      <c r="G24" s="6">
        <v>2500</v>
      </c>
      <c r="H24" s="6">
        <f t="shared" si="0"/>
        <v>10000</v>
      </c>
      <c r="I24" s="6"/>
      <c r="J24" s="6"/>
      <c r="K24" s="59"/>
    </row>
    <row r="25" spans="1:11" s="55" customFormat="1" ht="48" x14ac:dyDescent="0.15">
      <c r="A25" s="59">
        <v>25</v>
      </c>
      <c r="B25" s="41" t="s">
        <v>806</v>
      </c>
      <c r="C25" s="41" t="s">
        <v>806</v>
      </c>
      <c r="D25" s="59" t="s">
        <v>807</v>
      </c>
      <c r="E25" s="61" t="s">
        <v>726</v>
      </c>
      <c r="F25" s="7">
        <v>4</v>
      </c>
      <c r="G25" s="6">
        <v>2500</v>
      </c>
      <c r="H25" s="6">
        <f t="shared" si="0"/>
        <v>10000</v>
      </c>
      <c r="I25" s="6"/>
      <c r="J25" s="6"/>
      <c r="K25" s="59"/>
    </row>
    <row r="26" spans="1:11" s="55" customFormat="1" ht="43.15" customHeight="1" x14ac:dyDescent="0.15">
      <c r="A26" s="59">
        <v>26</v>
      </c>
      <c r="B26" s="217" t="s">
        <v>808</v>
      </c>
      <c r="C26" s="41" t="s">
        <v>809</v>
      </c>
      <c r="D26" s="59" t="s">
        <v>810</v>
      </c>
      <c r="E26" s="61" t="s">
        <v>763</v>
      </c>
      <c r="F26" s="7">
        <v>2000</v>
      </c>
      <c r="G26" s="6">
        <v>40</v>
      </c>
      <c r="H26" s="6">
        <f t="shared" si="0"/>
        <v>80000</v>
      </c>
      <c r="I26" s="6"/>
      <c r="J26" s="6"/>
      <c r="K26" s="59"/>
    </row>
    <row r="27" spans="1:11" s="55" customFormat="1" ht="43.15" customHeight="1" x14ac:dyDescent="0.15">
      <c r="A27" s="59">
        <v>27</v>
      </c>
      <c r="B27" s="217"/>
      <c r="C27" s="41" t="s">
        <v>811</v>
      </c>
      <c r="D27" s="59" t="s">
        <v>812</v>
      </c>
      <c r="E27" s="16" t="s">
        <v>813</v>
      </c>
      <c r="F27" s="6">
        <v>203562.6</v>
      </c>
      <c r="G27" s="6">
        <v>1.25</v>
      </c>
      <c r="H27" s="6">
        <f t="shared" si="0"/>
        <v>254453.25</v>
      </c>
      <c r="I27" s="6"/>
      <c r="J27" s="6"/>
      <c r="K27" s="59"/>
    </row>
    <row r="28" spans="1:11" s="55" customFormat="1" ht="30" customHeight="1" x14ac:dyDescent="0.15">
      <c r="A28" s="283" t="s">
        <v>23</v>
      </c>
      <c r="B28" s="284"/>
      <c r="C28" s="284"/>
      <c r="D28" s="284"/>
      <c r="E28" s="285"/>
      <c r="F28" s="66"/>
      <c r="G28" s="67"/>
      <c r="H28" s="67">
        <f>SUM(H3:H27)</f>
        <v>637153.25</v>
      </c>
      <c r="I28" s="67"/>
      <c r="J28" s="67"/>
      <c r="K28" s="68"/>
    </row>
  </sheetData>
  <sheetProtection formatCells="0" formatColumns="0" formatRows="0" insertColumns="0" insertRows="0" insertHyperlinks="0" deleteColumns="0" deleteRows="0" sort="0" autoFilter="0" pivotTables="0"/>
  <mergeCells count="17">
    <mergeCell ref="D15:D18"/>
    <mergeCell ref="A1:K1"/>
    <mergeCell ref="A28:E28"/>
    <mergeCell ref="B3:B4"/>
    <mergeCell ref="B5:B6"/>
    <mergeCell ref="B7:B8"/>
    <mergeCell ref="B9:B10"/>
    <mergeCell ref="B11:B12"/>
    <mergeCell ref="B13:B14"/>
    <mergeCell ref="B15:B18"/>
    <mergeCell ref="B19:B20"/>
    <mergeCell ref="B21:B22"/>
    <mergeCell ref="B26:B27"/>
    <mergeCell ref="D7:D8"/>
    <mergeCell ref="D9:D10"/>
    <mergeCell ref="D11:D12"/>
    <mergeCell ref="D13:D14"/>
  </mergeCells>
  <phoneticPr fontId="24" type="noConversion"/>
  <pageMargins left="0.25" right="0.25" top="0.75" bottom="0.75" header="0.29861111111111099" footer="0.29861111111111099"/>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zoomScaleNormal="85" workbookViewId="0">
      <selection activeCell="A2" sqref="A2"/>
    </sheetView>
  </sheetViews>
  <sheetFormatPr defaultColWidth="9" defaultRowHeight="14.25" x14ac:dyDescent="0.15"/>
  <cols>
    <col min="1" max="1" width="9" style="46"/>
    <col min="2" max="2" width="18.75" style="46" customWidth="1"/>
    <col min="3" max="3" width="15.5" style="46" customWidth="1"/>
    <col min="4" max="4" width="25" style="46" customWidth="1"/>
    <col min="5" max="5" width="9.375" style="46" customWidth="1"/>
    <col min="6" max="6" width="11.625" style="46" customWidth="1"/>
    <col min="7" max="10" width="14.125" style="46" customWidth="1"/>
    <col min="11" max="11" width="19.125" style="46" customWidth="1"/>
    <col min="12" max="16384" width="9" style="46"/>
  </cols>
  <sheetData>
    <row r="1" spans="1:11" ht="38.1" customHeight="1" x14ac:dyDescent="0.15">
      <c r="A1" s="282" t="s">
        <v>814</v>
      </c>
      <c r="B1" s="282"/>
      <c r="C1" s="282"/>
      <c r="D1" s="282"/>
      <c r="E1" s="282"/>
      <c r="F1" s="282"/>
      <c r="G1" s="282"/>
      <c r="H1" s="282"/>
      <c r="I1" s="282"/>
      <c r="J1" s="282"/>
      <c r="K1" s="282"/>
    </row>
    <row r="2" spans="1:11" ht="30" customHeight="1" x14ac:dyDescent="0.15">
      <c r="A2" s="47" t="s">
        <v>1</v>
      </c>
      <c r="B2" s="297" t="s">
        <v>702</v>
      </c>
      <c r="C2" s="298"/>
      <c r="D2" s="47" t="s">
        <v>27</v>
      </c>
      <c r="E2" s="47" t="s">
        <v>815</v>
      </c>
      <c r="F2" s="3" t="s">
        <v>29</v>
      </c>
      <c r="G2" s="34" t="s">
        <v>30</v>
      </c>
      <c r="H2" s="34" t="s">
        <v>31</v>
      </c>
      <c r="I2" s="34" t="s">
        <v>32</v>
      </c>
      <c r="J2" s="34" t="s">
        <v>33</v>
      </c>
      <c r="K2" s="47" t="s">
        <v>5</v>
      </c>
    </row>
    <row r="3" spans="1:11" ht="61.15" customHeight="1" x14ac:dyDescent="0.15">
      <c r="A3" s="48">
        <v>1</v>
      </c>
      <c r="B3" s="299" t="s">
        <v>816</v>
      </c>
      <c r="C3" s="300"/>
      <c r="D3" s="48" t="s">
        <v>695</v>
      </c>
      <c r="E3" s="48" t="s">
        <v>817</v>
      </c>
      <c r="F3" s="6">
        <v>203562.6</v>
      </c>
      <c r="G3" s="6">
        <v>1.2</v>
      </c>
      <c r="H3" s="6">
        <f t="shared" ref="H3:H26" si="0">F3*G3</f>
        <v>244275.12</v>
      </c>
      <c r="I3" s="6"/>
      <c r="J3" s="6"/>
      <c r="K3" s="41"/>
    </row>
    <row r="4" spans="1:11" x14ac:dyDescent="0.15">
      <c r="A4" s="48">
        <v>2</v>
      </c>
      <c r="B4" s="221" t="s">
        <v>818</v>
      </c>
      <c r="C4" s="49" t="s">
        <v>819</v>
      </c>
      <c r="D4" s="221" t="s">
        <v>820</v>
      </c>
      <c r="E4" s="50" t="s">
        <v>44</v>
      </c>
      <c r="F4" s="49">
        <v>16</v>
      </c>
      <c r="G4" s="6">
        <v>1350</v>
      </c>
      <c r="H4" s="6">
        <f t="shared" si="0"/>
        <v>21600</v>
      </c>
      <c r="I4" s="6"/>
      <c r="J4" s="6"/>
      <c r="K4" s="41"/>
    </row>
    <row r="5" spans="1:11" x14ac:dyDescent="0.15">
      <c r="A5" s="48">
        <v>3</v>
      </c>
      <c r="B5" s="303"/>
      <c r="C5" s="49" t="s">
        <v>821</v>
      </c>
      <c r="D5" s="304"/>
      <c r="E5" s="50" t="s">
        <v>44</v>
      </c>
      <c r="F5" s="49">
        <v>16</v>
      </c>
      <c r="G5" s="6">
        <v>2900</v>
      </c>
      <c r="H5" s="6">
        <f t="shared" si="0"/>
        <v>46400</v>
      </c>
      <c r="I5" s="6"/>
      <c r="J5" s="6"/>
      <c r="K5" s="41"/>
    </row>
    <row r="6" spans="1:11" x14ac:dyDescent="0.15">
      <c r="A6" s="48">
        <v>4</v>
      </c>
      <c r="B6" s="303"/>
      <c r="C6" s="49" t="s">
        <v>822</v>
      </c>
      <c r="D6" s="304"/>
      <c r="E6" s="50" t="s">
        <v>44</v>
      </c>
      <c r="F6" s="49">
        <v>16</v>
      </c>
      <c r="G6" s="6">
        <v>2450</v>
      </c>
      <c r="H6" s="6">
        <f t="shared" si="0"/>
        <v>39200</v>
      </c>
      <c r="I6" s="6"/>
      <c r="J6" s="6"/>
      <c r="K6" s="41"/>
    </row>
    <row r="7" spans="1:11" ht="24" x14ac:dyDescent="0.15">
      <c r="A7" s="48">
        <v>5</v>
      </c>
      <c r="B7" s="49" t="s">
        <v>270</v>
      </c>
      <c r="C7" s="49" t="s">
        <v>823</v>
      </c>
      <c r="D7" s="49" t="s">
        <v>824</v>
      </c>
      <c r="E7" s="49" t="s">
        <v>44</v>
      </c>
      <c r="F7" s="49">
        <v>10</v>
      </c>
      <c r="G7" s="6">
        <v>1250</v>
      </c>
      <c r="H7" s="6">
        <f t="shared" si="0"/>
        <v>12500</v>
      </c>
      <c r="I7" s="6"/>
      <c r="J7" s="6"/>
      <c r="K7" s="41"/>
    </row>
    <row r="8" spans="1:11" ht="24" x14ac:dyDescent="0.15">
      <c r="A8" s="48">
        <v>6</v>
      </c>
      <c r="B8" s="49" t="s">
        <v>825</v>
      </c>
      <c r="C8" s="49" t="s">
        <v>823</v>
      </c>
      <c r="D8" s="49" t="s">
        <v>824</v>
      </c>
      <c r="E8" s="49" t="s">
        <v>44</v>
      </c>
      <c r="F8" s="49">
        <v>10</v>
      </c>
      <c r="G8" s="6">
        <v>1000</v>
      </c>
      <c r="H8" s="6">
        <f t="shared" si="0"/>
        <v>10000</v>
      </c>
      <c r="I8" s="6"/>
      <c r="J8" s="6"/>
      <c r="K8" s="41"/>
    </row>
    <row r="9" spans="1:11" ht="48" x14ac:dyDescent="0.15">
      <c r="A9" s="48">
        <v>7</v>
      </c>
      <c r="B9" s="49" t="s">
        <v>826</v>
      </c>
      <c r="C9" s="49" t="s">
        <v>827</v>
      </c>
      <c r="D9" s="49" t="s">
        <v>828</v>
      </c>
      <c r="E9" s="50" t="s">
        <v>44</v>
      </c>
      <c r="F9" s="49">
        <v>6</v>
      </c>
      <c r="G9" s="6">
        <v>8800</v>
      </c>
      <c r="H9" s="6">
        <f t="shared" si="0"/>
        <v>52800</v>
      </c>
      <c r="I9" s="6"/>
      <c r="J9" s="6"/>
      <c r="K9" s="41" t="s">
        <v>829</v>
      </c>
    </row>
    <row r="10" spans="1:11" x14ac:dyDescent="0.15">
      <c r="A10" s="48">
        <v>8</v>
      </c>
      <c r="B10" s="49" t="s">
        <v>830</v>
      </c>
      <c r="C10" s="49" t="s">
        <v>831</v>
      </c>
      <c r="D10" s="49" t="s">
        <v>832</v>
      </c>
      <c r="E10" s="50" t="s">
        <v>44</v>
      </c>
      <c r="F10" s="49">
        <v>10</v>
      </c>
      <c r="G10" s="6">
        <f>600</f>
        <v>600</v>
      </c>
      <c r="H10" s="6">
        <f t="shared" si="0"/>
        <v>6000</v>
      </c>
      <c r="I10" s="6"/>
      <c r="J10" s="6"/>
      <c r="K10" s="41"/>
    </row>
    <row r="11" spans="1:11" x14ac:dyDescent="0.15">
      <c r="A11" s="48">
        <v>9</v>
      </c>
      <c r="B11" s="49" t="s">
        <v>830</v>
      </c>
      <c r="C11" s="49" t="s">
        <v>833</v>
      </c>
      <c r="D11" s="49" t="s">
        <v>832</v>
      </c>
      <c r="E11" s="50" t="s">
        <v>44</v>
      </c>
      <c r="F11" s="49">
        <v>10</v>
      </c>
      <c r="G11" s="6">
        <v>450</v>
      </c>
      <c r="H11" s="6">
        <f t="shared" si="0"/>
        <v>4500</v>
      </c>
      <c r="I11" s="6"/>
      <c r="J11" s="6"/>
      <c r="K11" s="41"/>
    </row>
    <row r="12" spans="1:11" ht="24" x14ac:dyDescent="0.15">
      <c r="A12" s="48">
        <v>10</v>
      </c>
      <c r="B12" s="49" t="s">
        <v>834</v>
      </c>
      <c r="C12" s="49" t="s">
        <v>835</v>
      </c>
      <c r="D12" s="49" t="s">
        <v>820</v>
      </c>
      <c r="E12" s="50" t="s">
        <v>44</v>
      </c>
      <c r="F12" s="49">
        <v>6</v>
      </c>
      <c r="G12" s="6">
        <v>1900</v>
      </c>
      <c r="H12" s="6">
        <f t="shared" si="0"/>
        <v>11400</v>
      </c>
      <c r="I12" s="6"/>
      <c r="J12" s="6"/>
      <c r="K12" s="41"/>
    </row>
    <row r="13" spans="1:11" ht="24" x14ac:dyDescent="0.15">
      <c r="A13" s="48">
        <v>11</v>
      </c>
      <c r="B13" s="49" t="s">
        <v>836</v>
      </c>
      <c r="C13" s="49" t="s">
        <v>837</v>
      </c>
      <c r="D13" s="49" t="s">
        <v>820</v>
      </c>
      <c r="E13" s="50" t="s">
        <v>44</v>
      </c>
      <c r="F13" s="49">
        <v>6</v>
      </c>
      <c r="G13" s="6">
        <v>1250</v>
      </c>
      <c r="H13" s="6">
        <f t="shared" si="0"/>
        <v>7500</v>
      </c>
      <c r="I13" s="6"/>
      <c r="J13" s="6"/>
      <c r="K13" s="41"/>
    </row>
    <row r="14" spans="1:11" ht="24" x14ac:dyDescent="0.15">
      <c r="A14" s="48">
        <v>12</v>
      </c>
      <c r="B14" s="49" t="s">
        <v>838</v>
      </c>
      <c r="C14" s="49" t="s">
        <v>839</v>
      </c>
      <c r="D14" s="49" t="s">
        <v>820</v>
      </c>
      <c r="E14" s="50" t="s">
        <v>44</v>
      </c>
      <c r="F14" s="49">
        <v>6</v>
      </c>
      <c r="G14" s="6">
        <v>2000</v>
      </c>
      <c r="H14" s="6">
        <f t="shared" si="0"/>
        <v>12000</v>
      </c>
      <c r="I14" s="6"/>
      <c r="J14" s="6"/>
      <c r="K14" s="41"/>
    </row>
    <row r="15" spans="1:11" ht="24" x14ac:dyDescent="0.15">
      <c r="A15" s="48">
        <v>13</v>
      </c>
      <c r="B15" s="49" t="s">
        <v>840</v>
      </c>
      <c r="C15" s="49" t="s">
        <v>841</v>
      </c>
      <c r="D15" s="49" t="s">
        <v>820</v>
      </c>
      <c r="E15" s="50" t="s">
        <v>44</v>
      </c>
      <c r="F15" s="49">
        <v>6</v>
      </c>
      <c r="G15" s="6">
        <v>1250</v>
      </c>
      <c r="H15" s="6">
        <f t="shared" si="0"/>
        <v>7500</v>
      </c>
      <c r="I15" s="6"/>
      <c r="J15" s="6"/>
      <c r="K15" s="41"/>
    </row>
    <row r="16" spans="1:11" ht="36" x14ac:dyDescent="0.15">
      <c r="A16" s="48">
        <v>14</v>
      </c>
      <c r="B16" s="49" t="s">
        <v>842</v>
      </c>
      <c r="C16" s="49" t="s">
        <v>843</v>
      </c>
      <c r="D16" s="49" t="s">
        <v>820</v>
      </c>
      <c r="E16" s="50" t="s">
        <v>44</v>
      </c>
      <c r="F16" s="49">
        <v>6</v>
      </c>
      <c r="G16" s="6">
        <v>1500</v>
      </c>
      <c r="H16" s="6">
        <f t="shared" si="0"/>
        <v>9000</v>
      </c>
      <c r="I16" s="6"/>
      <c r="J16" s="6"/>
      <c r="K16" s="41"/>
    </row>
    <row r="17" spans="1:11" ht="36" x14ac:dyDescent="0.15">
      <c r="A17" s="48">
        <v>15</v>
      </c>
      <c r="B17" s="49" t="s">
        <v>844</v>
      </c>
      <c r="C17" s="49" t="s">
        <v>845</v>
      </c>
      <c r="D17" s="49" t="s">
        <v>820</v>
      </c>
      <c r="E17" s="50" t="s">
        <v>44</v>
      </c>
      <c r="F17" s="49">
        <v>6</v>
      </c>
      <c r="G17" s="6">
        <v>1750</v>
      </c>
      <c r="H17" s="6">
        <f t="shared" si="0"/>
        <v>10500</v>
      </c>
      <c r="I17" s="6"/>
      <c r="J17" s="6"/>
      <c r="K17" s="41"/>
    </row>
    <row r="18" spans="1:11" x14ac:dyDescent="0.15">
      <c r="A18" s="48">
        <v>16</v>
      </c>
      <c r="B18" s="221" t="s">
        <v>281</v>
      </c>
      <c r="C18" s="51" t="s">
        <v>827</v>
      </c>
      <c r="D18" s="305" t="s">
        <v>820</v>
      </c>
      <c r="E18" s="52" t="s">
        <v>44</v>
      </c>
      <c r="F18" s="49">
        <v>12</v>
      </c>
      <c r="G18" s="6">
        <v>7200</v>
      </c>
      <c r="H18" s="6">
        <f t="shared" si="0"/>
        <v>86400</v>
      </c>
      <c r="I18" s="6"/>
      <c r="J18" s="6"/>
      <c r="K18" s="41"/>
    </row>
    <row r="19" spans="1:11" x14ac:dyDescent="0.15">
      <c r="A19" s="48">
        <v>17</v>
      </c>
      <c r="B19" s="303"/>
      <c r="C19" s="51" t="s">
        <v>846</v>
      </c>
      <c r="D19" s="306"/>
      <c r="E19" s="52" t="s">
        <v>44</v>
      </c>
      <c r="F19" s="49">
        <v>12</v>
      </c>
      <c r="G19" s="6">
        <v>7200</v>
      </c>
      <c r="H19" s="6">
        <f t="shared" si="0"/>
        <v>86400</v>
      </c>
      <c r="I19" s="6"/>
      <c r="J19" s="6"/>
      <c r="K19" s="41"/>
    </row>
    <row r="20" spans="1:11" ht="24" x14ac:dyDescent="0.15">
      <c r="A20" s="48">
        <v>18</v>
      </c>
      <c r="B20" s="303"/>
      <c r="C20" s="51" t="s">
        <v>847</v>
      </c>
      <c r="D20" s="306"/>
      <c r="E20" s="52" t="s">
        <v>44</v>
      </c>
      <c r="F20" s="49">
        <v>12</v>
      </c>
      <c r="G20" s="6">
        <v>2400</v>
      </c>
      <c r="H20" s="6">
        <f t="shared" si="0"/>
        <v>28800</v>
      </c>
      <c r="I20" s="6"/>
      <c r="J20" s="6"/>
      <c r="K20" s="41"/>
    </row>
    <row r="21" spans="1:11" x14ac:dyDescent="0.15">
      <c r="A21" s="48">
        <v>19</v>
      </c>
      <c r="B21" s="303"/>
      <c r="C21" s="51" t="s">
        <v>848</v>
      </c>
      <c r="D21" s="306"/>
      <c r="E21" s="52" t="s">
        <v>44</v>
      </c>
      <c r="F21" s="49">
        <v>12</v>
      </c>
      <c r="G21" s="6">
        <v>4800</v>
      </c>
      <c r="H21" s="6">
        <f t="shared" si="0"/>
        <v>57600</v>
      </c>
      <c r="I21" s="6"/>
      <c r="J21" s="6"/>
      <c r="K21" s="41"/>
    </row>
    <row r="22" spans="1:11" x14ac:dyDescent="0.15">
      <c r="A22" s="48">
        <v>20</v>
      </c>
      <c r="B22" s="303"/>
      <c r="C22" s="51" t="s">
        <v>849</v>
      </c>
      <c r="D22" s="306"/>
      <c r="E22" s="52" t="s">
        <v>44</v>
      </c>
      <c r="F22" s="49">
        <v>12</v>
      </c>
      <c r="G22" s="6">
        <v>2400</v>
      </c>
      <c r="H22" s="6">
        <f t="shared" si="0"/>
        <v>28800</v>
      </c>
      <c r="I22" s="6"/>
      <c r="J22" s="6"/>
      <c r="K22" s="41"/>
    </row>
    <row r="23" spans="1:11" x14ac:dyDescent="0.15">
      <c r="A23" s="48">
        <v>21</v>
      </c>
      <c r="B23" s="303"/>
      <c r="C23" s="51" t="s">
        <v>850</v>
      </c>
      <c r="D23" s="306"/>
      <c r="E23" s="52" t="s">
        <v>44</v>
      </c>
      <c r="F23" s="49">
        <v>12</v>
      </c>
      <c r="G23" s="6">
        <v>2400</v>
      </c>
      <c r="H23" s="6">
        <f t="shared" si="0"/>
        <v>28800</v>
      </c>
      <c r="I23" s="6"/>
      <c r="J23" s="6"/>
      <c r="K23" s="41"/>
    </row>
    <row r="24" spans="1:11" x14ac:dyDescent="0.15">
      <c r="A24" s="48">
        <v>22</v>
      </c>
      <c r="B24" s="303"/>
      <c r="C24" s="51" t="s">
        <v>851</v>
      </c>
      <c r="D24" s="306"/>
      <c r="E24" s="52" t="s">
        <v>44</v>
      </c>
      <c r="F24" s="49">
        <v>12</v>
      </c>
      <c r="G24" s="6">
        <v>2400</v>
      </c>
      <c r="H24" s="6">
        <f t="shared" si="0"/>
        <v>28800</v>
      </c>
      <c r="I24" s="6"/>
      <c r="J24" s="6"/>
      <c r="K24" s="41"/>
    </row>
    <row r="25" spans="1:11" x14ac:dyDescent="0.15">
      <c r="A25" s="48">
        <v>23</v>
      </c>
      <c r="B25" s="303"/>
      <c r="C25" s="51" t="s">
        <v>852</v>
      </c>
      <c r="D25" s="306"/>
      <c r="E25" s="52" t="s">
        <v>44</v>
      </c>
      <c r="F25" s="49">
        <v>12</v>
      </c>
      <c r="G25" s="6">
        <v>2400</v>
      </c>
      <c r="H25" s="6">
        <f t="shared" si="0"/>
        <v>28800</v>
      </c>
      <c r="I25" s="6"/>
      <c r="J25" s="6"/>
      <c r="K25" s="41"/>
    </row>
    <row r="26" spans="1:11" x14ac:dyDescent="0.15">
      <c r="A26" s="48">
        <v>24</v>
      </c>
      <c r="B26" s="303"/>
      <c r="C26" s="51" t="s">
        <v>853</v>
      </c>
      <c r="D26" s="306"/>
      <c r="E26" s="52" t="s">
        <v>44</v>
      </c>
      <c r="F26" s="49">
        <v>12</v>
      </c>
      <c r="G26" s="6">
        <v>2400</v>
      </c>
      <c r="H26" s="6">
        <f t="shared" si="0"/>
        <v>28800</v>
      </c>
      <c r="I26" s="6"/>
      <c r="J26" s="6"/>
      <c r="K26" s="41"/>
    </row>
    <row r="27" spans="1:11" ht="41.1" customHeight="1" x14ac:dyDescent="0.15">
      <c r="A27" s="301" t="s">
        <v>575</v>
      </c>
      <c r="B27" s="302"/>
      <c r="C27" s="302"/>
      <c r="D27" s="302"/>
      <c r="E27" s="302"/>
      <c r="F27" s="302"/>
      <c r="G27" s="53"/>
      <c r="H27" s="53">
        <f>SUM(H3:H26)</f>
        <v>898375.12</v>
      </c>
      <c r="I27" s="53"/>
      <c r="J27" s="53"/>
      <c r="K27" s="54"/>
    </row>
  </sheetData>
  <sheetProtection formatCells="0" formatColumns="0" formatRows="0" insertColumns="0" insertRows="0" insertHyperlinks="0" deleteColumns="0" deleteRows="0" sort="0" autoFilter="0" pivotTables="0"/>
  <mergeCells count="8">
    <mergeCell ref="A1:K1"/>
    <mergeCell ref="B2:C2"/>
    <mergeCell ref="B3:C3"/>
    <mergeCell ref="A27:F27"/>
    <mergeCell ref="B4:B6"/>
    <mergeCell ref="B18:B26"/>
    <mergeCell ref="D4:D6"/>
    <mergeCell ref="D18:D26"/>
  </mergeCells>
  <phoneticPr fontId="24" type="noConversion"/>
  <pageMargins left="0.25" right="0.25" top="0.75" bottom="0.75" header="0.29861111111111099" footer="0.29861111111111099"/>
  <pageSetup paperSize="9"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workbookViewId="0">
      <selection sqref="A1:K1"/>
    </sheetView>
  </sheetViews>
  <sheetFormatPr defaultColWidth="9" defaultRowHeight="39.950000000000003" customHeight="1" x14ac:dyDescent="0.15"/>
  <cols>
    <col min="1" max="1" width="8" style="31" customWidth="1"/>
    <col min="2" max="2" width="12.375" style="31" customWidth="1"/>
    <col min="3" max="3" width="14.625" style="31" customWidth="1"/>
    <col min="4" max="4" width="32.75" style="31" customWidth="1"/>
    <col min="5" max="5" width="7.375" style="31" customWidth="1"/>
    <col min="6" max="6" width="8.875" style="31" customWidth="1"/>
    <col min="7" max="7" width="12.5" style="31" customWidth="1"/>
    <col min="8" max="10" width="11.875" style="31" customWidth="1"/>
    <col min="11" max="11" width="21.625" style="32" customWidth="1"/>
    <col min="12" max="16384" width="9" style="31"/>
  </cols>
  <sheetData>
    <row r="1" spans="1:11" ht="39.950000000000003" customHeight="1" x14ac:dyDescent="0.15">
      <c r="A1" s="307" t="s">
        <v>854</v>
      </c>
      <c r="B1" s="307"/>
      <c r="C1" s="307"/>
      <c r="D1" s="307"/>
      <c r="E1" s="307"/>
      <c r="F1" s="307"/>
      <c r="G1" s="307"/>
      <c r="H1" s="307"/>
      <c r="I1" s="307"/>
      <c r="J1" s="307"/>
      <c r="K1" s="307"/>
    </row>
    <row r="2" spans="1:11" ht="39.950000000000003" customHeight="1" x14ac:dyDescent="0.15">
      <c r="A2" s="33" t="s">
        <v>1</v>
      </c>
      <c r="B2" s="33" t="s">
        <v>702</v>
      </c>
      <c r="C2" s="33" t="s">
        <v>25</v>
      </c>
      <c r="D2" s="33" t="s">
        <v>27</v>
      </c>
      <c r="E2" s="33" t="s">
        <v>28</v>
      </c>
      <c r="F2" s="3" t="s">
        <v>29</v>
      </c>
      <c r="G2" s="34" t="s">
        <v>30</v>
      </c>
      <c r="H2" s="34" t="s">
        <v>31</v>
      </c>
      <c r="I2" s="34" t="s">
        <v>32</v>
      </c>
      <c r="J2" s="34" t="s">
        <v>33</v>
      </c>
      <c r="K2" s="44" t="s">
        <v>5</v>
      </c>
    </row>
    <row r="3" spans="1:11" ht="83.1" customHeight="1" x14ac:dyDescent="0.15">
      <c r="A3" s="35">
        <v>1</v>
      </c>
      <c r="B3" s="36" t="s">
        <v>855</v>
      </c>
      <c r="C3" s="36" t="s">
        <v>856</v>
      </c>
      <c r="D3" s="36" t="s">
        <v>857</v>
      </c>
      <c r="E3" s="36" t="s">
        <v>44</v>
      </c>
      <c r="F3" s="35">
        <v>4</v>
      </c>
      <c r="G3" s="36">
        <v>25900</v>
      </c>
      <c r="H3" s="36">
        <f>G3*F3</f>
        <v>103600</v>
      </c>
      <c r="I3" s="36"/>
      <c r="J3" s="36"/>
      <c r="K3" s="36"/>
    </row>
    <row r="4" spans="1:11" ht="74.099999999999994" customHeight="1" x14ac:dyDescent="0.15">
      <c r="A4" s="35">
        <v>2</v>
      </c>
      <c r="B4" s="37" t="s">
        <v>858</v>
      </c>
      <c r="C4" s="38" t="s">
        <v>859</v>
      </c>
      <c r="D4" s="39" t="s">
        <v>860</v>
      </c>
      <c r="E4" s="40" t="s">
        <v>44</v>
      </c>
      <c r="F4" s="7">
        <v>16</v>
      </c>
      <c r="G4" s="6">
        <v>6000</v>
      </c>
      <c r="H4" s="6">
        <f t="shared" ref="H4:H13" si="0">F4*G4</f>
        <v>96000</v>
      </c>
      <c r="I4" s="6"/>
      <c r="J4" s="6"/>
      <c r="K4" s="38" t="s">
        <v>861</v>
      </c>
    </row>
    <row r="5" spans="1:11" ht="39.950000000000003" customHeight="1" x14ac:dyDescent="0.15">
      <c r="A5" s="35">
        <v>3</v>
      </c>
      <c r="B5" s="309" t="s">
        <v>862</v>
      </c>
      <c r="C5" s="38" t="s">
        <v>154</v>
      </c>
      <c r="D5" s="311" t="s">
        <v>863</v>
      </c>
      <c r="E5" s="40" t="s">
        <v>864</v>
      </c>
      <c r="F5" s="7">
        <v>16</v>
      </c>
      <c r="G5" s="6">
        <v>1500</v>
      </c>
      <c r="H5" s="6">
        <f t="shared" si="0"/>
        <v>24000</v>
      </c>
      <c r="I5" s="6"/>
      <c r="J5" s="6"/>
      <c r="K5" s="38"/>
    </row>
    <row r="6" spans="1:11" ht="39.950000000000003" customHeight="1" x14ac:dyDescent="0.15">
      <c r="A6" s="35">
        <v>4</v>
      </c>
      <c r="B6" s="309"/>
      <c r="C6" s="38" t="s">
        <v>865</v>
      </c>
      <c r="D6" s="312"/>
      <c r="E6" s="40" t="s">
        <v>864</v>
      </c>
      <c r="F6" s="7">
        <v>16</v>
      </c>
      <c r="G6" s="6">
        <v>750</v>
      </c>
      <c r="H6" s="6">
        <f t="shared" si="0"/>
        <v>12000</v>
      </c>
      <c r="I6" s="6"/>
      <c r="J6" s="6"/>
      <c r="K6" s="38"/>
    </row>
    <row r="7" spans="1:11" ht="39.950000000000003" customHeight="1" x14ac:dyDescent="0.15">
      <c r="A7" s="35">
        <v>5</v>
      </c>
      <c r="B7" s="309"/>
      <c r="C7" s="38" t="s">
        <v>866</v>
      </c>
      <c r="D7" s="312"/>
      <c r="E7" s="40" t="s">
        <v>864</v>
      </c>
      <c r="F7" s="7">
        <v>16</v>
      </c>
      <c r="G7" s="6">
        <v>750</v>
      </c>
      <c r="H7" s="6">
        <f t="shared" si="0"/>
        <v>12000</v>
      </c>
      <c r="I7" s="6"/>
      <c r="J7" s="6"/>
      <c r="K7" s="38"/>
    </row>
    <row r="8" spans="1:11" ht="39.950000000000003" customHeight="1" x14ac:dyDescent="0.15">
      <c r="A8" s="35">
        <v>6</v>
      </c>
      <c r="B8" s="309" t="s">
        <v>867</v>
      </c>
      <c r="C8" s="38" t="s">
        <v>865</v>
      </c>
      <c r="D8" s="311" t="s">
        <v>868</v>
      </c>
      <c r="E8" s="40" t="s">
        <v>864</v>
      </c>
      <c r="F8" s="7">
        <v>16</v>
      </c>
      <c r="G8" s="6">
        <v>750</v>
      </c>
      <c r="H8" s="6">
        <f t="shared" si="0"/>
        <v>12000</v>
      </c>
      <c r="I8" s="6"/>
      <c r="J8" s="6"/>
      <c r="K8" s="36"/>
    </row>
    <row r="9" spans="1:11" ht="39.950000000000003" customHeight="1" x14ac:dyDescent="0.15">
      <c r="A9" s="35">
        <v>7</v>
      </c>
      <c r="B9" s="309"/>
      <c r="C9" s="38" t="s">
        <v>869</v>
      </c>
      <c r="D9" s="311"/>
      <c r="E9" s="40" t="s">
        <v>864</v>
      </c>
      <c r="F9" s="7">
        <v>16</v>
      </c>
      <c r="G9" s="6">
        <v>2250</v>
      </c>
      <c r="H9" s="6">
        <f t="shared" si="0"/>
        <v>36000</v>
      </c>
      <c r="I9" s="6"/>
      <c r="J9" s="6"/>
      <c r="K9" s="36"/>
    </row>
    <row r="10" spans="1:11" ht="39.950000000000003" customHeight="1" x14ac:dyDescent="0.15">
      <c r="A10" s="35">
        <v>8</v>
      </c>
      <c r="B10" s="310" t="s">
        <v>870</v>
      </c>
      <c r="C10" s="38" t="s">
        <v>871</v>
      </c>
      <c r="D10" s="313" t="s">
        <v>872</v>
      </c>
      <c r="E10" s="40" t="s">
        <v>864</v>
      </c>
      <c r="F10" s="7">
        <v>10</v>
      </c>
      <c r="G10" s="6">
        <v>5000</v>
      </c>
      <c r="H10" s="6">
        <f t="shared" si="0"/>
        <v>50000</v>
      </c>
      <c r="I10" s="6"/>
      <c r="J10" s="6"/>
      <c r="K10" s="36"/>
    </row>
    <row r="11" spans="1:11" ht="39.950000000000003" customHeight="1" x14ac:dyDescent="0.15">
      <c r="A11" s="35">
        <v>9</v>
      </c>
      <c r="B11" s="310"/>
      <c r="C11" s="38" t="s">
        <v>873</v>
      </c>
      <c r="D11" s="313"/>
      <c r="E11" s="40" t="s">
        <v>864</v>
      </c>
      <c r="F11" s="7">
        <v>10</v>
      </c>
      <c r="G11" s="6">
        <v>5000</v>
      </c>
      <c r="H11" s="6">
        <f t="shared" si="0"/>
        <v>50000</v>
      </c>
      <c r="I11" s="6"/>
      <c r="J11" s="6"/>
      <c r="K11" s="36"/>
    </row>
    <row r="12" spans="1:11" ht="39.950000000000003" customHeight="1" x14ac:dyDescent="0.15">
      <c r="A12" s="35">
        <v>10</v>
      </c>
      <c r="B12" s="310" t="s">
        <v>874</v>
      </c>
      <c r="C12" s="38" t="s">
        <v>875</v>
      </c>
      <c r="D12" s="313" t="s">
        <v>876</v>
      </c>
      <c r="E12" s="40" t="s">
        <v>864</v>
      </c>
      <c r="F12" s="7">
        <v>20</v>
      </c>
      <c r="G12" s="6">
        <v>700</v>
      </c>
      <c r="H12" s="6">
        <f t="shared" si="0"/>
        <v>14000</v>
      </c>
      <c r="I12" s="6"/>
      <c r="J12" s="6"/>
      <c r="K12" s="38" t="s">
        <v>877</v>
      </c>
    </row>
    <row r="13" spans="1:11" ht="39.950000000000003" customHeight="1" x14ac:dyDescent="0.15">
      <c r="A13" s="35">
        <v>11</v>
      </c>
      <c r="B13" s="310"/>
      <c r="C13" s="38" t="s">
        <v>878</v>
      </c>
      <c r="D13" s="313"/>
      <c r="E13" s="41" t="s">
        <v>418</v>
      </c>
      <c r="F13" s="7">
        <v>40</v>
      </c>
      <c r="G13" s="6">
        <v>100</v>
      </c>
      <c r="H13" s="6">
        <f t="shared" si="0"/>
        <v>4000</v>
      </c>
      <c r="I13" s="6"/>
      <c r="J13" s="6"/>
      <c r="K13" s="38" t="s">
        <v>879</v>
      </c>
    </row>
    <row r="14" spans="1:11" ht="39.950000000000003" customHeight="1" x14ac:dyDescent="0.15">
      <c r="A14" s="308" t="s">
        <v>38</v>
      </c>
      <c r="B14" s="308"/>
      <c r="C14" s="308"/>
      <c r="D14" s="308"/>
      <c r="E14" s="308"/>
      <c r="F14" s="42"/>
      <c r="G14" s="43"/>
      <c r="H14" s="43">
        <f>SUM(H3:H13)</f>
        <v>413600</v>
      </c>
      <c r="I14" s="43"/>
      <c r="J14" s="43"/>
      <c r="K14" s="45"/>
    </row>
  </sheetData>
  <sheetProtection formatCells="0" formatColumns="0" formatRows="0" insertColumns="0" insertRows="0" insertHyperlinks="0" deleteColumns="0" deleteRows="0" sort="0" autoFilter="0" pivotTables="0"/>
  <mergeCells count="10">
    <mergeCell ref="A1:K1"/>
    <mergeCell ref="A14:E14"/>
    <mergeCell ref="B5:B7"/>
    <mergeCell ref="B8:B9"/>
    <mergeCell ref="B10:B11"/>
    <mergeCell ref="B12:B13"/>
    <mergeCell ref="D5:D7"/>
    <mergeCell ref="D8:D9"/>
    <mergeCell ref="D10:D11"/>
    <mergeCell ref="D12:D13"/>
  </mergeCells>
  <phoneticPr fontId="24" type="noConversion"/>
  <pageMargins left="0.25" right="0.25" top="0.75" bottom="0.75" header="0.29861111111111099" footer="0.29861111111111099"/>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view="pageBreakPreview" zoomScaleNormal="100" workbookViewId="0">
      <selection activeCell="A12" sqref="A12"/>
    </sheetView>
  </sheetViews>
  <sheetFormatPr defaultColWidth="9" defaultRowHeight="14.25" x14ac:dyDescent="0.15"/>
  <cols>
    <col min="1" max="1" width="6.125" customWidth="1"/>
    <col min="3" max="3" width="12.375" customWidth="1"/>
    <col min="5" max="5" width="10.25"/>
    <col min="6" max="6" width="16.25" customWidth="1"/>
    <col min="7" max="7" width="16.25" style="1" customWidth="1"/>
    <col min="8" max="9" width="16.25" customWidth="1"/>
    <col min="10" max="10" width="17.375" customWidth="1"/>
  </cols>
  <sheetData>
    <row r="1" spans="1:10" ht="51.95" customHeight="1" x14ac:dyDescent="0.15">
      <c r="A1" s="314" t="s">
        <v>880</v>
      </c>
      <c r="B1" s="314"/>
      <c r="C1" s="314"/>
      <c r="D1" s="314"/>
      <c r="E1" s="314"/>
      <c r="F1" s="314"/>
      <c r="G1" s="314"/>
      <c r="H1" s="314"/>
      <c r="I1" s="314"/>
      <c r="J1" s="314"/>
    </row>
    <row r="2" spans="1:10" ht="42" customHeight="1" x14ac:dyDescent="0.15">
      <c r="A2" s="19" t="s">
        <v>1</v>
      </c>
      <c r="B2" s="19" t="s">
        <v>881</v>
      </c>
      <c r="C2" s="19" t="s">
        <v>882</v>
      </c>
      <c r="D2" s="20" t="s">
        <v>883</v>
      </c>
      <c r="E2" s="3" t="s">
        <v>29</v>
      </c>
      <c r="F2" s="4" t="s">
        <v>30</v>
      </c>
      <c r="G2" s="4" t="s">
        <v>31</v>
      </c>
      <c r="H2" s="4" t="s">
        <v>32</v>
      </c>
      <c r="I2" s="4" t="s">
        <v>33</v>
      </c>
      <c r="J2" s="19" t="s">
        <v>884</v>
      </c>
    </row>
    <row r="3" spans="1:10" ht="30" customHeight="1" x14ac:dyDescent="0.15">
      <c r="A3" s="5">
        <v>1</v>
      </c>
      <c r="B3" s="320" t="s">
        <v>885</v>
      </c>
      <c r="C3" s="5" t="s">
        <v>886</v>
      </c>
      <c r="D3" s="5" t="s">
        <v>607</v>
      </c>
      <c r="E3" s="7">
        <v>3</v>
      </c>
      <c r="F3" s="6">
        <v>125</v>
      </c>
      <c r="G3" s="6">
        <f t="shared" ref="G3:G7" si="0">E3*F3</f>
        <v>375</v>
      </c>
      <c r="H3" s="6"/>
      <c r="I3" s="6"/>
      <c r="J3" s="27"/>
    </row>
    <row r="4" spans="1:10" ht="30" customHeight="1" x14ac:dyDescent="0.15">
      <c r="A4" s="5">
        <v>2</v>
      </c>
      <c r="B4" s="320"/>
      <c r="C4" s="5" t="s">
        <v>887</v>
      </c>
      <c r="D4" s="5" t="s">
        <v>607</v>
      </c>
      <c r="E4" s="7">
        <v>150</v>
      </c>
      <c r="F4" s="6">
        <v>125</v>
      </c>
      <c r="G4" s="6">
        <f t="shared" si="0"/>
        <v>18750</v>
      </c>
      <c r="H4" s="6"/>
      <c r="I4" s="6"/>
      <c r="J4" s="27"/>
    </row>
    <row r="5" spans="1:10" s="18" customFormat="1" ht="30" customHeight="1" x14ac:dyDescent="0.15">
      <c r="A5" s="315" t="s">
        <v>888</v>
      </c>
      <c r="B5" s="316"/>
      <c r="C5" s="316"/>
      <c r="D5" s="316"/>
      <c r="E5" s="316"/>
      <c r="F5" s="6"/>
      <c r="G5" s="21">
        <f>SUM(G3:G4)</f>
        <v>19125</v>
      </c>
      <c r="H5" s="22"/>
      <c r="I5" s="22"/>
      <c r="J5" s="28"/>
    </row>
    <row r="6" spans="1:10" s="18" customFormat="1" ht="30" customHeight="1" x14ac:dyDescent="0.15">
      <c r="A6" s="5">
        <v>3</v>
      </c>
      <c r="B6" s="321" t="s">
        <v>889</v>
      </c>
      <c r="C6" s="5" t="s">
        <v>890</v>
      </c>
      <c r="D6" s="5" t="s">
        <v>891</v>
      </c>
      <c r="E6" s="7">
        <v>15</v>
      </c>
      <c r="F6" s="6">
        <v>660</v>
      </c>
      <c r="G6" s="6">
        <f t="shared" si="0"/>
        <v>9900</v>
      </c>
      <c r="H6" s="6"/>
      <c r="I6" s="6"/>
      <c r="J6" s="29"/>
    </row>
    <row r="7" spans="1:10" ht="30" customHeight="1" x14ac:dyDescent="0.15">
      <c r="A7" s="23">
        <v>4</v>
      </c>
      <c r="B7" s="322"/>
      <c r="C7" s="23" t="s">
        <v>892</v>
      </c>
      <c r="D7" s="24" t="s">
        <v>752</v>
      </c>
      <c r="E7" s="7">
        <f>E4*15</f>
        <v>2250</v>
      </c>
      <c r="F7" s="6">
        <v>31</v>
      </c>
      <c r="G7" s="6">
        <f t="shared" si="0"/>
        <v>69750</v>
      </c>
      <c r="H7" s="6"/>
      <c r="I7" s="6"/>
      <c r="J7" s="29"/>
    </row>
    <row r="8" spans="1:10" s="18" customFormat="1" ht="30" customHeight="1" x14ac:dyDescent="0.15">
      <c r="A8" s="317" t="s">
        <v>893</v>
      </c>
      <c r="B8" s="317"/>
      <c r="C8" s="317"/>
      <c r="D8" s="317"/>
      <c r="E8" s="317"/>
      <c r="F8" s="25"/>
      <c r="G8" s="21">
        <f>SUM(G6:G7)</f>
        <v>79650</v>
      </c>
      <c r="H8" s="22"/>
      <c r="I8" s="22"/>
      <c r="J8" s="28"/>
    </row>
    <row r="9" spans="1:10" s="18" customFormat="1" ht="30" customHeight="1" x14ac:dyDescent="0.15">
      <c r="A9" s="318" t="s">
        <v>894</v>
      </c>
      <c r="B9" s="319"/>
      <c r="C9" s="319"/>
      <c r="D9" s="319"/>
      <c r="E9" s="319"/>
      <c r="F9" s="26"/>
      <c r="G9" s="21">
        <f>G5+G8</f>
        <v>98775</v>
      </c>
      <c r="H9" s="22"/>
      <c r="I9" s="22"/>
      <c r="J9" s="30"/>
    </row>
  </sheetData>
  <sheetProtection formatCells="0" formatColumns="0" formatRows="0" insertColumns="0" insertRows="0" insertHyperlinks="0" deleteColumns="0" deleteRows="0" sort="0" autoFilter="0" pivotTables="0"/>
  <mergeCells count="6">
    <mergeCell ref="A1:J1"/>
    <mergeCell ref="A5:E5"/>
    <mergeCell ref="A8:E8"/>
    <mergeCell ref="A9:E9"/>
    <mergeCell ref="B3:B4"/>
    <mergeCell ref="B6:B7"/>
  </mergeCells>
  <phoneticPr fontId="24" type="noConversion"/>
  <pageMargins left="0.25" right="0.25" top="0.75" bottom="0.75" header="0.29861111111111099" footer="0.29861111111111099"/>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Normal="100" workbookViewId="0">
      <selection activeCell="G6" sqref="G6"/>
    </sheetView>
  </sheetViews>
  <sheetFormatPr defaultColWidth="8.625" defaultRowHeight="14.25" x14ac:dyDescent="0.15"/>
  <cols>
    <col min="1" max="1" width="6.5" style="12" customWidth="1"/>
    <col min="2" max="5" width="8.625" style="12"/>
    <col min="6" max="6" width="11.625" style="12" customWidth="1"/>
    <col min="7" max="7" width="14.25" style="12" customWidth="1"/>
    <col min="8" max="10" width="16.125" style="12" customWidth="1"/>
    <col min="11" max="11" width="18.375" style="12" customWidth="1"/>
    <col min="12" max="16384" width="8.625" style="12"/>
  </cols>
  <sheetData>
    <row r="1" spans="1:11" ht="32.1" customHeight="1" x14ac:dyDescent="0.15">
      <c r="A1" s="335" t="s">
        <v>895</v>
      </c>
      <c r="B1" s="335"/>
      <c r="C1" s="335"/>
      <c r="D1" s="335"/>
      <c r="E1" s="335"/>
      <c r="F1" s="335"/>
      <c r="G1" s="335"/>
      <c r="H1" s="335"/>
      <c r="I1" s="335"/>
      <c r="J1" s="335"/>
      <c r="K1" s="335"/>
    </row>
    <row r="2" spans="1:11" ht="39.950000000000003" customHeight="1" x14ac:dyDescent="0.15">
      <c r="A2" s="336" t="s">
        <v>1</v>
      </c>
      <c r="B2" s="337" t="s">
        <v>896</v>
      </c>
      <c r="C2" s="337"/>
      <c r="D2" s="337"/>
      <c r="E2" s="20" t="s">
        <v>883</v>
      </c>
      <c r="F2" s="3" t="s">
        <v>29</v>
      </c>
      <c r="G2" s="34" t="s">
        <v>30</v>
      </c>
      <c r="H2" s="34" t="s">
        <v>31</v>
      </c>
      <c r="I2" s="34" t="s">
        <v>32</v>
      </c>
      <c r="J2" s="34" t="s">
        <v>33</v>
      </c>
      <c r="K2" s="338" t="s">
        <v>5</v>
      </c>
    </row>
    <row r="3" spans="1:11" ht="33" customHeight="1" x14ac:dyDescent="0.15">
      <c r="A3" s="339">
        <v>1</v>
      </c>
      <c r="B3" s="340" t="s">
        <v>897</v>
      </c>
      <c r="C3" s="341" t="s">
        <v>898</v>
      </c>
      <c r="D3" s="341"/>
      <c r="E3" s="339" t="s">
        <v>607</v>
      </c>
      <c r="F3" s="7">
        <v>3</v>
      </c>
      <c r="G3" s="6">
        <v>2250</v>
      </c>
      <c r="H3" s="6">
        <f t="shared" ref="H3:H12" si="0">F3*G3</f>
        <v>6750</v>
      </c>
      <c r="I3" s="6"/>
      <c r="J3" s="6"/>
      <c r="K3" s="339"/>
    </row>
    <row r="4" spans="1:11" ht="30" customHeight="1" x14ac:dyDescent="0.15">
      <c r="A4" s="339">
        <v>2</v>
      </c>
      <c r="B4" s="342"/>
      <c r="C4" s="341" t="s">
        <v>899</v>
      </c>
      <c r="D4" s="341"/>
      <c r="E4" s="339" t="s">
        <v>607</v>
      </c>
      <c r="F4" s="7">
        <v>43</v>
      </c>
      <c r="G4" s="6">
        <v>125</v>
      </c>
      <c r="H4" s="6">
        <f t="shared" si="0"/>
        <v>5375</v>
      </c>
      <c r="I4" s="6"/>
      <c r="J4" s="6"/>
      <c r="K4" s="339"/>
    </row>
    <row r="5" spans="1:11" ht="30" customHeight="1" x14ac:dyDescent="0.15">
      <c r="A5" s="339">
        <v>3</v>
      </c>
      <c r="B5" s="342"/>
      <c r="C5" s="341" t="s">
        <v>900</v>
      </c>
      <c r="D5" s="341"/>
      <c r="E5" s="339" t="s">
        <v>607</v>
      </c>
      <c r="F5" s="7">
        <v>43</v>
      </c>
      <c r="G5" s="6" t="s">
        <v>656</v>
      </c>
      <c r="H5" s="6" t="s">
        <v>656</v>
      </c>
      <c r="I5" s="6"/>
      <c r="J5" s="6"/>
      <c r="K5" s="339" t="s">
        <v>901</v>
      </c>
    </row>
    <row r="6" spans="1:11" ht="30" customHeight="1" x14ac:dyDescent="0.15">
      <c r="A6" s="339">
        <v>6</v>
      </c>
      <c r="B6" s="342"/>
      <c r="C6" s="217" t="s">
        <v>902</v>
      </c>
      <c r="D6" s="217"/>
      <c r="E6" s="41" t="s">
        <v>193</v>
      </c>
      <c r="F6" s="7">
        <v>24</v>
      </c>
      <c r="G6" s="6">
        <v>1800</v>
      </c>
      <c r="H6" s="6">
        <f t="shared" si="0"/>
        <v>43200</v>
      </c>
      <c r="I6" s="6"/>
      <c r="J6" s="6"/>
      <c r="K6" s="339"/>
    </row>
    <row r="7" spans="1:11" ht="30" customHeight="1" x14ac:dyDescent="0.15">
      <c r="A7" s="339">
        <v>7</v>
      </c>
      <c r="B7" s="342"/>
      <c r="C7" s="217" t="s">
        <v>903</v>
      </c>
      <c r="D7" s="217"/>
      <c r="E7" s="41" t="s">
        <v>607</v>
      </c>
      <c r="F7" s="7">
        <v>22</v>
      </c>
      <c r="G7" s="6">
        <v>760</v>
      </c>
      <c r="H7" s="6">
        <f t="shared" si="0"/>
        <v>16720</v>
      </c>
      <c r="I7" s="6"/>
      <c r="J7" s="6"/>
      <c r="K7" s="339"/>
    </row>
    <row r="8" spans="1:11" ht="30" customHeight="1" x14ac:dyDescent="0.15">
      <c r="A8" s="339">
        <v>8</v>
      </c>
      <c r="B8" s="342"/>
      <c r="C8" s="217" t="s">
        <v>904</v>
      </c>
      <c r="D8" s="217"/>
      <c r="E8" s="41" t="s">
        <v>607</v>
      </c>
      <c r="F8" s="7">
        <v>41</v>
      </c>
      <c r="G8" s="6">
        <v>125</v>
      </c>
      <c r="H8" s="6">
        <f t="shared" si="0"/>
        <v>5125</v>
      </c>
      <c r="I8" s="6"/>
      <c r="J8" s="6"/>
      <c r="K8" s="339" t="s">
        <v>905</v>
      </c>
    </row>
    <row r="9" spans="1:11" ht="30" customHeight="1" x14ac:dyDescent="0.15">
      <c r="A9" s="339">
        <v>9</v>
      </c>
      <c r="B9" s="342"/>
      <c r="C9" s="341" t="s">
        <v>906</v>
      </c>
      <c r="D9" s="341"/>
      <c r="E9" s="339" t="s">
        <v>607</v>
      </c>
      <c r="F9" s="7">
        <v>140</v>
      </c>
      <c r="G9" s="6">
        <v>125</v>
      </c>
      <c r="H9" s="6">
        <f t="shared" si="0"/>
        <v>17500</v>
      </c>
      <c r="I9" s="6"/>
      <c r="J9" s="6"/>
      <c r="K9" s="339" t="s">
        <v>907</v>
      </c>
    </row>
    <row r="10" spans="1:11" ht="39" customHeight="1" x14ac:dyDescent="0.15">
      <c r="A10" s="339">
        <v>10</v>
      </c>
      <c r="B10" s="342"/>
      <c r="C10" s="217" t="s">
        <v>908</v>
      </c>
      <c r="D10" s="217"/>
      <c r="E10" s="41" t="s">
        <v>193</v>
      </c>
      <c r="F10" s="7">
        <v>16</v>
      </c>
      <c r="G10" s="6">
        <v>1350</v>
      </c>
      <c r="H10" s="6">
        <f t="shared" si="0"/>
        <v>21600</v>
      </c>
      <c r="I10" s="6"/>
      <c r="J10" s="6"/>
      <c r="K10" s="339"/>
    </row>
    <row r="11" spans="1:11" ht="30" customHeight="1" x14ac:dyDescent="0.15">
      <c r="A11" s="339">
        <v>11</v>
      </c>
      <c r="B11" s="342"/>
      <c r="C11" s="341" t="s">
        <v>909</v>
      </c>
      <c r="D11" s="341"/>
      <c r="E11" s="41" t="s">
        <v>607</v>
      </c>
      <c r="F11" s="7">
        <v>10</v>
      </c>
      <c r="G11" s="6">
        <v>800</v>
      </c>
      <c r="H11" s="6">
        <f t="shared" si="0"/>
        <v>8000</v>
      </c>
      <c r="I11" s="6"/>
      <c r="J11" s="6"/>
      <c r="K11" s="339" t="s">
        <v>910</v>
      </c>
    </row>
    <row r="12" spans="1:11" ht="30" customHeight="1" x14ac:dyDescent="0.15">
      <c r="A12" s="339">
        <v>12</v>
      </c>
      <c r="B12" s="343"/>
      <c r="C12" s="344" t="s">
        <v>911</v>
      </c>
      <c r="D12" s="345"/>
      <c r="E12" s="41" t="s">
        <v>912</v>
      </c>
      <c r="F12" s="7">
        <v>10</v>
      </c>
      <c r="G12" s="6">
        <v>500</v>
      </c>
      <c r="H12" s="6">
        <f t="shared" si="0"/>
        <v>5000</v>
      </c>
      <c r="I12" s="6"/>
      <c r="J12" s="6"/>
      <c r="K12" s="339" t="s">
        <v>910</v>
      </c>
    </row>
    <row r="13" spans="1:11" ht="30" customHeight="1" x14ac:dyDescent="0.15">
      <c r="A13" s="346" t="s">
        <v>888</v>
      </c>
      <c r="B13" s="347"/>
      <c r="C13" s="347"/>
      <c r="D13" s="347"/>
      <c r="E13" s="347"/>
      <c r="F13" s="347"/>
      <c r="G13" s="6"/>
      <c r="H13" s="348">
        <f>SUM(H3:H12)</f>
        <v>129270</v>
      </c>
      <c r="I13" s="348"/>
      <c r="J13" s="348"/>
      <c r="K13" s="339"/>
    </row>
    <row r="14" spans="1:11" ht="30" customHeight="1" x14ac:dyDescent="0.15">
      <c r="A14" s="349">
        <v>12</v>
      </c>
      <c r="B14" s="340" t="s">
        <v>913</v>
      </c>
      <c r="C14" s="345" t="s">
        <v>899</v>
      </c>
      <c r="D14" s="341"/>
      <c r="E14" s="339" t="s">
        <v>914</v>
      </c>
      <c r="F14" s="7">
        <f t="shared" ref="F14:F22" si="1">F4*128</f>
        <v>5504</v>
      </c>
      <c r="G14" s="6">
        <v>56</v>
      </c>
      <c r="H14" s="6">
        <f t="shared" ref="H14:H22" si="2">F14*G14</f>
        <v>308224</v>
      </c>
      <c r="I14" s="6"/>
      <c r="J14" s="6"/>
      <c r="K14" s="339"/>
    </row>
    <row r="15" spans="1:11" ht="30" customHeight="1" x14ac:dyDescent="0.15">
      <c r="A15" s="349">
        <v>13</v>
      </c>
      <c r="B15" s="342"/>
      <c r="C15" s="345" t="s">
        <v>915</v>
      </c>
      <c r="D15" s="341"/>
      <c r="E15" s="339" t="s">
        <v>914</v>
      </c>
      <c r="F15" s="7">
        <f t="shared" si="1"/>
        <v>5504</v>
      </c>
      <c r="G15" s="6">
        <v>37</v>
      </c>
      <c r="H15" s="6">
        <f t="shared" si="2"/>
        <v>203648</v>
      </c>
      <c r="I15" s="6"/>
      <c r="J15" s="6"/>
      <c r="K15" s="339"/>
    </row>
    <row r="16" spans="1:11" ht="30" customHeight="1" x14ac:dyDescent="0.15">
      <c r="A16" s="349">
        <v>14</v>
      </c>
      <c r="B16" s="342"/>
      <c r="C16" s="350" t="s">
        <v>902</v>
      </c>
      <c r="D16" s="351"/>
      <c r="E16" s="339" t="s">
        <v>914</v>
      </c>
      <c r="F16" s="7">
        <f t="shared" si="1"/>
        <v>3072</v>
      </c>
      <c r="G16" s="6">
        <v>240</v>
      </c>
      <c r="H16" s="6">
        <f t="shared" si="2"/>
        <v>737280</v>
      </c>
      <c r="I16" s="6"/>
      <c r="J16" s="6"/>
      <c r="K16" s="339"/>
    </row>
    <row r="17" spans="1:11" ht="30" customHeight="1" x14ac:dyDescent="0.15">
      <c r="A17" s="349">
        <v>15</v>
      </c>
      <c r="B17" s="342"/>
      <c r="C17" s="350" t="s">
        <v>903</v>
      </c>
      <c r="D17" s="351"/>
      <c r="E17" s="339" t="s">
        <v>914</v>
      </c>
      <c r="F17" s="7">
        <f t="shared" si="1"/>
        <v>2816</v>
      </c>
      <c r="G17" s="6">
        <v>58</v>
      </c>
      <c r="H17" s="6">
        <f t="shared" si="2"/>
        <v>163328</v>
      </c>
      <c r="I17" s="6"/>
      <c r="J17" s="6"/>
      <c r="K17" s="339"/>
    </row>
    <row r="18" spans="1:11" ht="30" customHeight="1" x14ac:dyDescent="0.15">
      <c r="A18" s="349">
        <v>14</v>
      </c>
      <c r="B18" s="342"/>
      <c r="C18" s="350" t="s">
        <v>904</v>
      </c>
      <c r="D18" s="351"/>
      <c r="E18" s="339" t="s">
        <v>914</v>
      </c>
      <c r="F18" s="7">
        <f t="shared" si="1"/>
        <v>5248</v>
      </c>
      <c r="G18" s="6">
        <v>37</v>
      </c>
      <c r="H18" s="6">
        <f t="shared" si="2"/>
        <v>194176</v>
      </c>
      <c r="I18" s="6"/>
      <c r="J18" s="6"/>
      <c r="K18" s="339" t="s">
        <v>905</v>
      </c>
    </row>
    <row r="19" spans="1:11" ht="30" customHeight="1" x14ac:dyDescent="0.15">
      <c r="A19" s="349">
        <v>15</v>
      </c>
      <c r="B19" s="342"/>
      <c r="C19" s="350" t="s">
        <v>906</v>
      </c>
      <c r="D19" s="351"/>
      <c r="E19" s="339" t="s">
        <v>914</v>
      </c>
      <c r="F19" s="7">
        <f t="shared" si="1"/>
        <v>17920</v>
      </c>
      <c r="G19" s="6">
        <v>45.14</v>
      </c>
      <c r="H19" s="6">
        <f t="shared" si="2"/>
        <v>808908.80000000005</v>
      </c>
      <c r="I19" s="6"/>
      <c r="J19" s="6"/>
      <c r="K19" s="339"/>
    </row>
    <row r="20" spans="1:11" ht="30" customHeight="1" x14ac:dyDescent="0.15">
      <c r="A20" s="349">
        <v>16</v>
      </c>
      <c r="B20" s="342"/>
      <c r="C20" s="352" t="s">
        <v>908</v>
      </c>
      <c r="D20" s="353"/>
      <c r="E20" s="339" t="s">
        <v>914</v>
      </c>
      <c r="F20" s="7">
        <f t="shared" si="1"/>
        <v>2048</v>
      </c>
      <c r="G20" s="6">
        <v>80</v>
      </c>
      <c r="H20" s="6">
        <f t="shared" si="2"/>
        <v>163840</v>
      </c>
      <c r="I20" s="6"/>
      <c r="J20" s="6"/>
      <c r="K20" s="339"/>
    </row>
    <row r="21" spans="1:11" ht="30" customHeight="1" x14ac:dyDescent="0.15">
      <c r="A21" s="354">
        <v>17</v>
      </c>
      <c r="B21" s="342"/>
      <c r="C21" s="350" t="s">
        <v>916</v>
      </c>
      <c r="D21" s="351"/>
      <c r="E21" s="355" t="s">
        <v>914</v>
      </c>
      <c r="F21" s="7">
        <f t="shared" si="1"/>
        <v>1280</v>
      </c>
      <c r="G21" s="6">
        <v>58</v>
      </c>
      <c r="H21" s="6">
        <f t="shared" si="2"/>
        <v>74240</v>
      </c>
      <c r="I21" s="6"/>
      <c r="J21" s="6"/>
      <c r="K21" s="339"/>
    </row>
    <row r="22" spans="1:11" ht="30" customHeight="1" x14ac:dyDescent="0.15">
      <c r="A22" s="354">
        <v>18</v>
      </c>
      <c r="B22" s="342"/>
      <c r="C22" s="350" t="s">
        <v>911</v>
      </c>
      <c r="D22" s="351"/>
      <c r="E22" s="355" t="s">
        <v>914</v>
      </c>
      <c r="F22" s="7">
        <f t="shared" si="1"/>
        <v>1280</v>
      </c>
      <c r="G22" s="6">
        <v>370</v>
      </c>
      <c r="H22" s="6">
        <f t="shared" si="2"/>
        <v>473600</v>
      </c>
      <c r="I22" s="6"/>
      <c r="J22" s="6"/>
      <c r="K22" s="339"/>
    </row>
    <row r="23" spans="1:11" ht="30" customHeight="1" x14ac:dyDescent="0.15">
      <c r="A23" s="356" t="s">
        <v>893</v>
      </c>
      <c r="B23" s="356"/>
      <c r="C23" s="356"/>
      <c r="D23" s="356"/>
      <c r="E23" s="356"/>
      <c r="F23" s="356"/>
      <c r="G23" s="357"/>
      <c r="H23" s="358">
        <f>SUM(H14:H22)</f>
        <v>3127244.7999999998</v>
      </c>
      <c r="I23" s="358"/>
      <c r="J23" s="358"/>
      <c r="K23" s="359"/>
    </row>
    <row r="24" spans="1:11" ht="30" customHeight="1" x14ac:dyDescent="0.15">
      <c r="A24" s="346" t="s">
        <v>894</v>
      </c>
      <c r="B24" s="347"/>
      <c r="C24" s="347"/>
      <c r="D24" s="347"/>
      <c r="E24" s="347"/>
      <c r="F24" s="347"/>
      <c r="G24" s="360"/>
      <c r="H24" s="361">
        <f>H13+H23</f>
        <v>3256514.8</v>
      </c>
      <c r="I24" s="361"/>
      <c r="J24" s="361"/>
      <c r="K24" s="360"/>
    </row>
    <row r="25" spans="1:11" ht="21" customHeight="1" x14ac:dyDescent="0.15">
      <c r="A25" s="362" t="s">
        <v>917</v>
      </c>
      <c r="B25" s="333"/>
      <c r="C25" s="333"/>
      <c r="D25" s="333"/>
      <c r="E25" s="333"/>
      <c r="F25" s="333"/>
      <c r="G25" s="333"/>
      <c r="H25" s="333"/>
      <c r="I25" s="333"/>
      <c r="J25" s="333"/>
      <c r="K25" s="333"/>
    </row>
    <row r="26" spans="1:11" x14ac:dyDescent="0.15">
      <c r="H26" s="17"/>
      <c r="I26" s="17"/>
      <c r="J26" s="17"/>
    </row>
  </sheetData>
  <sheetProtection formatCells="0" formatColumns="0" formatRows="0" insertColumns="0" insertRows="0" insertHyperlinks="0" deleteColumns="0" deleteRows="0" sort="0" autoFilter="0" pivotTables="0"/>
  <mergeCells count="26">
    <mergeCell ref="C21:D21"/>
    <mergeCell ref="C22:D22"/>
    <mergeCell ref="A23:F23"/>
    <mergeCell ref="A24:F24"/>
    <mergeCell ref="B3:B12"/>
    <mergeCell ref="B14:B22"/>
    <mergeCell ref="C16:D16"/>
    <mergeCell ref="C17:D17"/>
    <mergeCell ref="C18:D18"/>
    <mergeCell ref="C19:D19"/>
    <mergeCell ref="C20:D20"/>
    <mergeCell ref="C11:D11"/>
    <mergeCell ref="C12:D12"/>
    <mergeCell ref="A13:F13"/>
    <mergeCell ref="C14:D14"/>
    <mergeCell ref="C15:D15"/>
    <mergeCell ref="C6:D6"/>
    <mergeCell ref="C7:D7"/>
    <mergeCell ref="C8:D8"/>
    <mergeCell ref="C9:D9"/>
    <mergeCell ref="C10:D10"/>
    <mergeCell ref="A1:K1"/>
    <mergeCell ref="B2:D2"/>
    <mergeCell ref="C3:D3"/>
    <mergeCell ref="C4:D4"/>
    <mergeCell ref="C5:D5"/>
  </mergeCells>
  <phoneticPr fontId="24" type="noConversion"/>
  <pageMargins left="0.25" right="0.25" top="0.75" bottom="0.75" header="0.29861111111111099" footer="0.29861111111111099"/>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workbookViewId="0">
      <selection activeCell="F4" sqref="F4"/>
    </sheetView>
  </sheetViews>
  <sheetFormatPr defaultColWidth="9" defaultRowHeight="14.25" x14ac:dyDescent="0.15"/>
  <cols>
    <col min="1" max="1" width="9" style="1"/>
    <col min="6" max="6" width="15.375" customWidth="1"/>
    <col min="7" max="7" width="15.375" style="1" customWidth="1"/>
    <col min="8" max="9" width="13.25" customWidth="1"/>
    <col min="10" max="10" width="17.25" customWidth="1"/>
    <col min="11" max="11" width="8.25" customWidth="1"/>
  </cols>
  <sheetData>
    <row r="1" spans="1:11" ht="51" customHeight="1" x14ac:dyDescent="0.15">
      <c r="A1" s="314" t="s">
        <v>918</v>
      </c>
      <c r="B1" s="314"/>
      <c r="C1" s="314"/>
      <c r="D1" s="314"/>
      <c r="E1" s="314"/>
      <c r="F1" s="314"/>
      <c r="G1" s="314"/>
      <c r="H1" s="314"/>
      <c r="I1" s="314"/>
      <c r="J1" s="314"/>
    </row>
    <row r="2" spans="1:11" ht="45" customHeight="1" x14ac:dyDescent="0.15">
      <c r="A2" s="324" t="s">
        <v>1</v>
      </c>
      <c r="B2" s="324" t="s">
        <v>881</v>
      </c>
      <c r="C2" s="324" t="s">
        <v>882</v>
      </c>
      <c r="D2" s="2" t="s">
        <v>883</v>
      </c>
      <c r="E2" s="3" t="s">
        <v>29</v>
      </c>
      <c r="F2" s="34" t="s">
        <v>30</v>
      </c>
      <c r="G2" s="34" t="s">
        <v>31</v>
      </c>
      <c r="H2" s="34" t="s">
        <v>32</v>
      </c>
      <c r="I2" s="34" t="s">
        <v>33</v>
      </c>
      <c r="J2" s="324" t="s">
        <v>5</v>
      </c>
    </row>
    <row r="3" spans="1:11" ht="30" customHeight="1" x14ac:dyDescent="0.15">
      <c r="A3" s="325">
        <v>1</v>
      </c>
      <c r="B3" s="326" t="s">
        <v>885</v>
      </c>
      <c r="C3" s="327" t="s">
        <v>919</v>
      </c>
      <c r="D3" s="325" t="s">
        <v>607</v>
      </c>
      <c r="E3" s="7">
        <v>30</v>
      </c>
      <c r="F3" s="6">
        <v>125</v>
      </c>
      <c r="G3" s="6">
        <f t="shared" ref="G3:G6" si="0">E3*F3</f>
        <v>3750</v>
      </c>
      <c r="H3" s="6"/>
      <c r="I3" s="6"/>
      <c r="J3" s="328"/>
      <c r="K3" s="9"/>
    </row>
    <row r="4" spans="1:11" ht="30" customHeight="1" x14ac:dyDescent="0.15">
      <c r="A4" s="325">
        <v>2</v>
      </c>
      <c r="B4" s="326"/>
      <c r="C4" s="325" t="s">
        <v>920</v>
      </c>
      <c r="D4" s="325" t="s">
        <v>607</v>
      </c>
      <c r="E4" s="7">
        <v>30</v>
      </c>
      <c r="F4" s="6">
        <v>125</v>
      </c>
      <c r="G4" s="6">
        <f t="shared" si="0"/>
        <v>3750</v>
      </c>
      <c r="H4" s="6"/>
      <c r="I4" s="6"/>
      <c r="J4" s="328"/>
      <c r="K4" s="9"/>
    </row>
    <row r="5" spans="1:11" ht="30" customHeight="1" x14ac:dyDescent="0.15">
      <c r="A5" s="325">
        <v>3</v>
      </c>
      <c r="B5" s="326"/>
      <c r="C5" s="325" t="s">
        <v>921</v>
      </c>
      <c r="D5" s="325" t="s">
        <v>607</v>
      </c>
      <c r="E5" s="7">
        <v>30</v>
      </c>
      <c r="F5" s="6">
        <v>200</v>
      </c>
      <c r="G5" s="6">
        <f t="shared" si="0"/>
        <v>6000</v>
      </c>
      <c r="H5" s="6"/>
      <c r="I5" s="6"/>
      <c r="J5" s="328"/>
      <c r="K5" s="10"/>
    </row>
    <row r="6" spans="1:11" ht="30" customHeight="1" x14ac:dyDescent="0.15">
      <c r="A6" s="325">
        <v>4</v>
      </c>
      <c r="B6" s="326"/>
      <c r="C6" s="325" t="s">
        <v>922</v>
      </c>
      <c r="D6" s="325" t="s">
        <v>607</v>
      </c>
      <c r="E6" s="7">
        <v>30</v>
      </c>
      <c r="F6" s="6">
        <v>200</v>
      </c>
      <c r="G6" s="6">
        <f t="shared" si="0"/>
        <v>6000</v>
      </c>
      <c r="H6" s="6"/>
      <c r="I6" s="6"/>
      <c r="J6" s="328"/>
      <c r="K6" s="10"/>
    </row>
    <row r="7" spans="1:11" ht="30" customHeight="1" x14ac:dyDescent="0.15">
      <c r="A7" s="329" t="s">
        <v>888</v>
      </c>
      <c r="B7" s="329"/>
      <c r="C7" s="329"/>
      <c r="D7" s="329"/>
      <c r="E7" s="329"/>
      <c r="F7" s="6"/>
      <c r="G7" s="330">
        <f>SUM(G3:G6)</f>
        <v>19500</v>
      </c>
      <c r="H7" s="331"/>
      <c r="I7" s="331"/>
      <c r="J7" s="328"/>
      <c r="K7" s="10"/>
    </row>
    <row r="8" spans="1:11" ht="29.1" customHeight="1" x14ac:dyDescent="0.15">
      <c r="A8" s="325">
        <v>5</v>
      </c>
      <c r="B8" s="326" t="s">
        <v>913</v>
      </c>
      <c r="C8" s="327" t="s">
        <v>919</v>
      </c>
      <c r="D8" s="325" t="s">
        <v>752</v>
      </c>
      <c r="E8" s="7">
        <f t="shared" ref="E8:E11" si="1">E3*20</f>
        <v>600</v>
      </c>
      <c r="F8" s="6">
        <v>31</v>
      </c>
      <c r="G8" s="6">
        <f t="shared" ref="G8:G11" si="2">E8*F8</f>
        <v>18600</v>
      </c>
      <c r="H8" s="6"/>
      <c r="I8" s="6"/>
      <c r="J8" s="11"/>
      <c r="K8" s="9"/>
    </row>
    <row r="9" spans="1:11" ht="29.1" customHeight="1" x14ac:dyDescent="0.15">
      <c r="A9" s="325">
        <v>6</v>
      </c>
      <c r="B9" s="326"/>
      <c r="C9" s="325" t="s">
        <v>920</v>
      </c>
      <c r="D9" s="325" t="s">
        <v>752</v>
      </c>
      <c r="E9" s="7">
        <f t="shared" si="1"/>
        <v>600</v>
      </c>
      <c r="F9" s="6">
        <v>31</v>
      </c>
      <c r="G9" s="6">
        <f t="shared" si="2"/>
        <v>18600</v>
      </c>
      <c r="H9" s="6"/>
      <c r="I9" s="6"/>
      <c r="J9" s="11"/>
      <c r="K9" s="9"/>
    </row>
    <row r="10" spans="1:11" ht="29.1" customHeight="1" x14ac:dyDescent="0.15">
      <c r="A10" s="325">
        <v>7</v>
      </c>
      <c r="B10" s="326"/>
      <c r="C10" s="325" t="s">
        <v>921</v>
      </c>
      <c r="D10" s="325" t="s">
        <v>752</v>
      </c>
      <c r="E10" s="7">
        <f t="shared" si="1"/>
        <v>600</v>
      </c>
      <c r="F10" s="6">
        <v>70.760000000000005</v>
      </c>
      <c r="G10" s="6">
        <f t="shared" si="2"/>
        <v>42456</v>
      </c>
      <c r="H10" s="6"/>
      <c r="I10" s="6"/>
      <c r="J10" s="11"/>
      <c r="K10" s="10"/>
    </row>
    <row r="11" spans="1:11" ht="29.1" customHeight="1" x14ac:dyDescent="0.15">
      <c r="A11" s="325">
        <v>8</v>
      </c>
      <c r="B11" s="326"/>
      <c r="C11" s="325" t="s">
        <v>922</v>
      </c>
      <c r="D11" s="325" t="s">
        <v>752</v>
      </c>
      <c r="E11" s="7">
        <f t="shared" si="1"/>
        <v>600</v>
      </c>
      <c r="F11" s="6">
        <v>70.760000000000005</v>
      </c>
      <c r="G11" s="6">
        <f t="shared" si="2"/>
        <v>42456</v>
      </c>
      <c r="H11" s="6"/>
      <c r="I11" s="6"/>
      <c r="J11" s="11"/>
      <c r="K11" s="10"/>
    </row>
    <row r="12" spans="1:11" ht="30" customHeight="1" x14ac:dyDescent="0.15">
      <c r="A12" s="329" t="s">
        <v>893</v>
      </c>
      <c r="B12" s="329"/>
      <c r="C12" s="329"/>
      <c r="D12" s="329"/>
      <c r="E12" s="329"/>
      <c r="F12" s="331"/>
      <c r="G12" s="330">
        <f>SUM(G8:G11)</f>
        <v>122112</v>
      </c>
      <c r="H12" s="331"/>
      <c r="I12" s="331"/>
      <c r="J12" s="328"/>
      <c r="K12" s="10"/>
    </row>
    <row r="13" spans="1:11" ht="30" customHeight="1" x14ac:dyDescent="0.15">
      <c r="A13" s="263" t="s">
        <v>894</v>
      </c>
      <c r="B13" s="263"/>
      <c r="C13" s="263"/>
      <c r="D13" s="263"/>
      <c r="E13" s="263"/>
      <c r="F13" s="331"/>
      <c r="G13" s="330">
        <f>G7+G12</f>
        <v>141612</v>
      </c>
      <c r="H13" s="331"/>
      <c r="I13" s="331"/>
      <c r="J13" s="328"/>
      <c r="K13" s="10"/>
    </row>
    <row r="14" spans="1:11" x14ac:dyDescent="0.15">
      <c r="A14" s="332" t="s">
        <v>923</v>
      </c>
      <c r="B14" s="333"/>
      <c r="C14" s="333"/>
      <c r="D14" s="333"/>
      <c r="E14" s="333"/>
      <c r="F14" s="333"/>
      <c r="G14" s="334"/>
      <c r="H14" s="333"/>
      <c r="I14" s="333"/>
      <c r="J14" s="333"/>
    </row>
  </sheetData>
  <sheetProtection formatCells="0" formatColumns="0" formatRows="0" insertColumns="0" insertRows="0" insertHyperlinks="0" deleteColumns="0" deleteRows="0" sort="0" autoFilter="0" pivotTables="0"/>
  <mergeCells count="6">
    <mergeCell ref="A1:J1"/>
    <mergeCell ref="A7:E7"/>
    <mergeCell ref="A12:E12"/>
    <mergeCell ref="A13:E13"/>
    <mergeCell ref="B3:B6"/>
    <mergeCell ref="B8:B11"/>
  </mergeCells>
  <phoneticPr fontId="24" type="noConversion"/>
  <pageMargins left="0.25" right="0.25" top="0.75" bottom="0.75" header="0.29861111111111099" footer="0.298611111111110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view="pageBreakPreview" zoomScaleNormal="100" workbookViewId="0">
      <selection activeCell="A4" sqref="A4:F4"/>
    </sheetView>
  </sheetViews>
  <sheetFormatPr defaultColWidth="9" defaultRowHeight="14.25" x14ac:dyDescent="0.15"/>
  <cols>
    <col min="4" max="4" width="35" customWidth="1"/>
    <col min="8" max="10" width="11.25" customWidth="1"/>
  </cols>
  <sheetData>
    <row r="1" spans="1:11" ht="22.5" x14ac:dyDescent="0.15">
      <c r="A1" s="205" t="s">
        <v>24</v>
      </c>
      <c r="B1" s="206"/>
      <c r="C1" s="206"/>
      <c r="D1" s="206"/>
      <c r="E1" s="206"/>
      <c r="F1" s="207"/>
      <c r="G1" s="206"/>
      <c r="H1" s="206"/>
      <c r="I1" s="206"/>
      <c r="J1" s="206"/>
      <c r="K1" s="206"/>
    </row>
    <row r="2" spans="1:11" ht="45" customHeight="1" x14ac:dyDescent="0.15">
      <c r="A2" s="13"/>
      <c r="B2" s="13" t="s">
        <v>25</v>
      </c>
      <c r="C2" s="13" t="s">
        <v>26</v>
      </c>
      <c r="D2" s="13" t="s">
        <v>27</v>
      </c>
      <c r="E2" s="13" t="s">
        <v>28</v>
      </c>
      <c r="F2" s="3" t="s">
        <v>29</v>
      </c>
      <c r="G2" s="4" t="s">
        <v>30</v>
      </c>
      <c r="H2" s="4" t="s">
        <v>31</v>
      </c>
      <c r="I2" s="4" t="s">
        <v>32</v>
      </c>
      <c r="J2" s="4" t="s">
        <v>33</v>
      </c>
      <c r="K2" s="13" t="s">
        <v>5</v>
      </c>
    </row>
    <row r="3" spans="1:11" ht="93.95" customHeight="1" x14ac:dyDescent="0.15">
      <c r="A3" s="184">
        <v>1</v>
      </c>
      <c r="B3" s="51" t="s">
        <v>34</v>
      </c>
      <c r="C3" s="51" t="s">
        <v>35</v>
      </c>
      <c r="D3" s="185" t="s">
        <v>36</v>
      </c>
      <c r="E3" s="51" t="s">
        <v>37</v>
      </c>
      <c r="F3" s="62">
        <v>40000</v>
      </c>
      <c r="G3" s="186">
        <v>5</v>
      </c>
      <c r="H3" s="186">
        <f>F3*G3</f>
        <v>200000</v>
      </c>
      <c r="I3" s="186"/>
      <c r="J3" s="186"/>
      <c r="K3" s="184"/>
    </row>
    <row r="4" spans="1:11" ht="36" customHeight="1" x14ac:dyDescent="0.15">
      <c r="A4" s="208" t="s">
        <v>38</v>
      </c>
      <c r="B4" s="209"/>
      <c r="C4" s="209"/>
      <c r="D4" s="209"/>
      <c r="E4" s="209"/>
      <c r="F4" s="210"/>
      <c r="G4" s="187"/>
      <c r="H4" s="186">
        <f>SUM(H3)</f>
        <v>200000</v>
      </c>
      <c r="I4" s="186"/>
      <c r="J4" s="186"/>
      <c r="K4" s="184"/>
    </row>
  </sheetData>
  <sheetProtection formatCells="0" formatColumns="0" formatRows="0" insertColumns="0" insertRows="0" insertHyperlinks="0" deleteColumns="0" deleteRows="0" sort="0" autoFilter="0" pivotTables="0"/>
  <mergeCells count="2">
    <mergeCell ref="A1:K1"/>
    <mergeCell ref="A4:F4"/>
  </mergeCells>
  <phoneticPr fontId="24" type="noConversion"/>
  <pageMargins left="0.25" right="0.25" top="0.75" bottom="0.75" header="0.29861111111111099" footer="0.29861111111111099"/>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36"/>
  <sheetViews>
    <sheetView view="pageBreakPreview" zoomScale="85" zoomScaleNormal="100" workbookViewId="0">
      <selection sqref="A1:K1"/>
    </sheetView>
  </sheetViews>
  <sheetFormatPr defaultColWidth="9" defaultRowHeight="14.25" x14ac:dyDescent="0.15"/>
  <cols>
    <col min="1" max="1" width="6.25" style="56" customWidth="1"/>
    <col min="2" max="2" width="10.25" style="56" customWidth="1"/>
    <col min="3" max="3" width="27.375" style="56" customWidth="1"/>
    <col min="4" max="4" width="25.5" style="166" customWidth="1"/>
    <col min="5" max="5" width="7.375" style="56" customWidth="1"/>
    <col min="6" max="6" width="8.625" style="56" customWidth="1"/>
    <col min="7" max="8" width="13.5" style="167" customWidth="1"/>
    <col min="9" max="10" width="15.25" style="167" customWidth="1"/>
    <col min="11" max="11" width="9.5" style="56" customWidth="1"/>
    <col min="12" max="12" width="9" style="56"/>
    <col min="13" max="13" width="12.625" style="56"/>
    <col min="14" max="16384" width="9" style="56"/>
  </cols>
  <sheetData>
    <row r="1" spans="1:253" s="98" customFormat="1" ht="42" customHeight="1" x14ac:dyDescent="0.15">
      <c r="A1" s="211" t="s">
        <v>39</v>
      </c>
      <c r="B1" s="211"/>
      <c r="C1" s="211"/>
      <c r="D1" s="211"/>
      <c r="E1" s="211"/>
      <c r="F1" s="212"/>
      <c r="G1" s="213"/>
      <c r="H1" s="213"/>
      <c r="I1" s="213"/>
      <c r="J1" s="213"/>
      <c r="K1" s="211"/>
    </row>
    <row r="2" spans="1:253" ht="33" customHeight="1" x14ac:dyDescent="0.15">
      <c r="A2" s="8" t="s">
        <v>1</v>
      </c>
      <c r="B2" s="8" t="s">
        <v>40</v>
      </c>
      <c r="C2" s="8" t="s">
        <v>25</v>
      </c>
      <c r="D2" s="8" t="s">
        <v>27</v>
      </c>
      <c r="E2" s="2" t="s">
        <v>28</v>
      </c>
      <c r="F2" s="3" t="s">
        <v>29</v>
      </c>
      <c r="G2" s="4" t="s">
        <v>30</v>
      </c>
      <c r="H2" s="4" t="s">
        <v>31</v>
      </c>
      <c r="I2" s="4" t="s">
        <v>32</v>
      </c>
      <c r="J2" s="4" t="s">
        <v>33</v>
      </c>
      <c r="K2" s="8" t="s">
        <v>5</v>
      </c>
      <c r="L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c r="ED2" s="176"/>
      <c r="EE2" s="176"/>
      <c r="EF2" s="176"/>
      <c r="EG2" s="176"/>
      <c r="EH2" s="176"/>
      <c r="EI2" s="176"/>
      <c r="EJ2" s="176"/>
      <c r="EK2" s="176"/>
      <c r="EL2" s="176"/>
      <c r="EM2" s="176"/>
      <c r="EN2" s="176"/>
      <c r="EO2" s="176"/>
      <c r="EP2" s="176"/>
      <c r="EQ2" s="176"/>
      <c r="ER2" s="176"/>
      <c r="ES2" s="176"/>
      <c r="ET2" s="176"/>
      <c r="EU2" s="176"/>
      <c r="EV2" s="176"/>
      <c r="EW2" s="176"/>
      <c r="EX2" s="176"/>
      <c r="EY2" s="176"/>
      <c r="EZ2" s="176"/>
      <c r="FA2" s="176"/>
      <c r="FB2" s="176"/>
      <c r="FC2" s="176"/>
      <c r="FD2" s="176"/>
      <c r="FE2" s="176"/>
      <c r="FF2" s="176"/>
      <c r="FG2" s="176"/>
      <c r="FH2" s="176"/>
      <c r="FI2" s="176"/>
      <c r="FJ2" s="176"/>
      <c r="FK2" s="176"/>
      <c r="FL2" s="176"/>
      <c r="FM2" s="176"/>
      <c r="FN2" s="176"/>
      <c r="FO2" s="176"/>
      <c r="FP2" s="176"/>
      <c r="FQ2" s="176"/>
      <c r="FR2" s="176"/>
      <c r="FS2" s="176"/>
      <c r="FT2" s="176"/>
      <c r="FU2" s="176"/>
      <c r="FV2" s="176"/>
      <c r="FW2" s="176"/>
      <c r="FX2" s="176"/>
      <c r="FY2" s="176"/>
      <c r="FZ2" s="176"/>
      <c r="GA2" s="176"/>
      <c r="GB2" s="176"/>
      <c r="GC2" s="176"/>
      <c r="GD2" s="176"/>
      <c r="GE2" s="176"/>
      <c r="GF2" s="176"/>
      <c r="GG2" s="176"/>
      <c r="GH2" s="176"/>
      <c r="GI2" s="176"/>
      <c r="GJ2" s="176"/>
      <c r="GK2" s="176"/>
      <c r="GL2" s="176"/>
      <c r="GM2" s="176"/>
      <c r="GN2" s="176"/>
      <c r="GO2" s="176"/>
      <c r="GP2" s="176"/>
      <c r="GQ2" s="176"/>
      <c r="GR2" s="176"/>
      <c r="GS2" s="176"/>
      <c r="GT2" s="176"/>
      <c r="GU2" s="176"/>
      <c r="GV2" s="176"/>
      <c r="GW2" s="176"/>
      <c r="GX2" s="176"/>
      <c r="GY2" s="176"/>
      <c r="GZ2" s="176"/>
      <c r="HA2" s="176"/>
      <c r="HB2" s="176"/>
      <c r="HC2" s="176"/>
      <c r="HD2" s="176"/>
      <c r="HE2" s="176"/>
      <c r="HF2" s="176"/>
      <c r="HG2" s="176"/>
      <c r="HH2" s="176"/>
      <c r="HI2" s="176"/>
      <c r="HJ2" s="176"/>
      <c r="HK2" s="176"/>
      <c r="HL2" s="176"/>
      <c r="HM2" s="176"/>
      <c r="HN2" s="176"/>
      <c r="HO2" s="176"/>
      <c r="HP2" s="176"/>
      <c r="HQ2" s="176"/>
      <c r="HR2" s="176"/>
      <c r="HS2" s="176"/>
      <c r="HT2" s="176"/>
      <c r="HU2" s="176"/>
      <c r="HV2" s="176"/>
      <c r="HW2" s="176"/>
      <c r="HX2" s="176"/>
      <c r="HY2" s="176"/>
      <c r="HZ2" s="176"/>
      <c r="IA2" s="176"/>
      <c r="IB2" s="176"/>
      <c r="IC2" s="176"/>
      <c r="ID2" s="176"/>
      <c r="IE2" s="176"/>
      <c r="IF2" s="176"/>
      <c r="IG2" s="176"/>
      <c r="IH2" s="176"/>
      <c r="II2" s="176"/>
      <c r="IJ2" s="176"/>
      <c r="IK2" s="176"/>
      <c r="IL2" s="176"/>
      <c r="IM2" s="176"/>
      <c r="IN2" s="176"/>
      <c r="IO2" s="176"/>
      <c r="IP2" s="176"/>
      <c r="IQ2" s="176"/>
      <c r="IR2" s="176"/>
      <c r="IS2" s="176"/>
    </row>
    <row r="3" spans="1:253" s="161" customFormat="1" ht="60" customHeight="1" x14ac:dyDescent="0.15">
      <c r="A3" s="16">
        <v>1</v>
      </c>
      <c r="B3" s="41" t="s">
        <v>41</v>
      </c>
      <c r="C3" s="41" t="s">
        <v>42</v>
      </c>
      <c r="D3" s="41" t="s">
        <v>43</v>
      </c>
      <c r="E3" s="16" t="s">
        <v>44</v>
      </c>
      <c r="F3" s="7">
        <v>30</v>
      </c>
      <c r="G3" s="6">
        <v>600</v>
      </c>
      <c r="H3" s="6">
        <f t="shared" ref="H3:H66" si="0">F3*G3</f>
        <v>18000</v>
      </c>
      <c r="I3" s="6"/>
      <c r="J3" s="6"/>
      <c r="K3" s="41"/>
    </row>
    <row r="4" spans="1:253" s="161" customFormat="1" ht="54" customHeight="1" x14ac:dyDescent="0.15">
      <c r="A4" s="16">
        <v>2</v>
      </c>
      <c r="B4" s="41" t="s">
        <v>45</v>
      </c>
      <c r="C4" s="41" t="s">
        <v>46</v>
      </c>
      <c r="D4" s="41" t="s">
        <v>47</v>
      </c>
      <c r="E4" s="16" t="s">
        <v>44</v>
      </c>
      <c r="F4" s="7">
        <v>20</v>
      </c>
      <c r="G4" s="6">
        <v>650</v>
      </c>
      <c r="H4" s="6">
        <f t="shared" si="0"/>
        <v>13000</v>
      </c>
      <c r="I4" s="6"/>
      <c r="J4" s="6"/>
      <c r="K4" s="16"/>
    </row>
    <row r="5" spans="1:253" s="161" customFormat="1" ht="47.1" customHeight="1" x14ac:dyDescent="0.15">
      <c r="A5" s="16">
        <v>3</v>
      </c>
      <c r="B5" s="41" t="s">
        <v>48</v>
      </c>
      <c r="C5" s="41" t="s">
        <v>49</v>
      </c>
      <c r="D5" s="41" t="s">
        <v>47</v>
      </c>
      <c r="E5" s="16" t="s">
        <v>44</v>
      </c>
      <c r="F5" s="7">
        <v>20</v>
      </c>
      <c r="G5" s="6">
        <v>650</v>
      </c>
      <c r="H5" s="6">
        <f t="shared" si="0"/>
        <v>13000</v>
      </c>
      <c r="I5" s="6"/>
      <c r="J5" s="6"/>
      <c r="K5" s="16"/>
    </row>
    <row r="6" spans="1:253" s="161" customFormat="1" ht="39" customHeight="1" x14ac:dyDescent="0.15">
      <c r="A6" s="16">
        <v>4</v>
      </c>
      <c r="B6" s="41" t="s">
        <v>50</v>
      </c>
      <c r="C6" s="41" t="s">
        <v>51</v>
      </c>
      <c r="D6" s="168" t="s">
        <v>52</v>
      </c>
      <c r="E6" s="16" t="s">
        <v>44</v>
      </c>
      <c r="F6" s="7">
        <v>20</v>
      </c>
      <c r="G6" s="6">
        <v>750</v>
      </c>
      <c r="H6" s="6">
        <f t="shared" si="0"/>
        <v>15000</v>
      </c>
      <c r="I6" s="6"/>
      <c r="J6" s="6"/>
      <c r="K6" s="16"/>
    </row>
    <row r="7" spans="1:253" s="161" customFormat="1" ht="46.15" customHeight="1" x14ac:dyDescent="0.15">
      <c r="A7" s="16">
        <v>5</v>
      </c>
      <c r="B7" s="41" t="s">
        <v>53</v>
      </c>
      <c r="C7" s="41" t="s">
        <v>54</v>
      </c>
      <c r="D7" s="168" t="s">
        <v>55</v>
      </c>
      <c r="E7" s="16" t="s">
        <v>44</v>
      </c>
      <c r="F7" s="7">
        <v>20</v>
      </c>
      <c r="G7" s="6">
        <v>1150</v>
      </c>
      <c r="H7" s="6">
        <f t="shared" si="0"/>
        <v>23000</v>
      </c>
      <c r="I7" s="6"/>
      <c r="J7" s="6"/>
      <c r="K7" s="16"/>
    </row>
    <row r="8" spans="1:253" s="161" customFormat="1" ht="51" customHeight="1" x14ac:dyDescent="0.15">
      <c r="A8" s="16">
        <v>6</v>
      </c>
      <c r="B8" s="41" t="s">
        <v>56</v>
      </c>
      <c r="C8" s="41" t="s">
        <v>57</v>
      </c>
      <c r="D8" s="168" t="s">
        <v>58</v>
      </c>
      <c r="E8" s="16" t="s">
        <v>44</v>
      </c>
      <c r="F8" s="7">
        <v>20</v>
      </c>
      <c r="G8" s="6">
        <v>1450</v>
      </c>
      <c r="H8" s="6">
        <f t="shared" si="0"/>
        <v>29000</v>
      </c>
      <c r="I8" s="6"/>
      <c r="J8" s="6"/>
      <c r="K8" s="16"/>
    </row>
    <row r="9" spans="1:253" s="161" customFormat="1" ht="27.95" customHeight="1" x14ac:dyDescent="0.15">
      <c r="A9" s="16">
        <v>7</v>
      </c>
      <c r="B9" s="217" t="s">
        <v>59</v>
      </c>
      <c r="C9" s="41" t="s">
        <v>60</v>
      </c>
      <c r="D9" s="169" t="s">
        <v>61</v>
      </c>
      <c r="E9" s="16" t="s">
        <v>44</v>
      </c>
      <c r="F9" s="7">
        <v>30</v>
      </c>
      <c r="G9" s="6">
        <v>500</v>
      </c>
      <c r="H9" s="6">
        <f t="shared" si="0"/>
        <v>15000</v>
      </c>
      <c r="I9" s="6"/>
      <c r="J9" s="6"/>
      <c r="K9" s="16"/>
    </row>
    <row r="10" spans="1:253" s="161" customFormat="1" ht="150" customHeight="1" x14ac:dyDescent="0.15">
      <c r="A10" s="16">
        <v>8</v>
      </c>
      <c r="B10" s="217"/>
      <c r="C10" s="41" t="s">
        <v>62</v>
      </c>
      <c r="D10" s="41" t="s">
        <v>63</v>
      </c>
      <c r="E10" s="16" t="s">
        <v>44</v>
      </c>
      <c r="F10" s="7">
        <v>6480</v>
      </c>
      <c r="G10" s="6">
        <v>30</v>
      </c>
      <c r="H10" s="6">
        <f t="shared" si="0"/>
        <v>194400</v>
      </c>
      <c r="I10" s="6"/>
      <c r="J10" s="6"/>
      <c r="K10" s="16"/>
    </row>
    <row r="11" spans="1:253" s="161" customFormat="1" ht="39" customHeight="1" x14ac:dyDescent="0.15">
      <c r="A11" s="16">
        <v>9</v>
      </c>
      <c r="B11" s="217"/>
      <c r="C11" s="41" t="s">
        <v>64</v>
      </c>
      <c r="D11" s="41" t="s">
        <v>65</v>
      </c>
      <c r="E11" s="16" t="s">
        <v>44</v>
      </c>
      <c r="F11" s="7">
        <v>30</v>
      </c>
      <c r="G11" s="6">
        <v>150</v>
      </c>
      <c r="H11" s="6">
        <f t="shared" si="0"/>
        <v>4500</v>
      </c>
      <c r="I11" s="6"/>
      <c r="J11" s="6"/>
      <c r="K11" s="16"/>
    </row>
    <row r="12" spans="1:253" s="161" customFormat="1" ht="57" customHeight="1" x14ac:dyDescent="0.15">
      <c r="A12" s="16">
        <v>10</v>
      </c>
      <c r="B12" s="217"/>
      <c r="C12" s="41" t="s">
        <v>66</v>
      </c>
      <c r="D12" s="41" t="s">
        <v>67</v>
      </c>
      <c r="E12" s="16" t="s">
        <v>44</v>
      </c>
      <c r="F12" s="7">
        <v>60</v>
      </c>
      <c r="G12" s="6">
        <v>300</v>
      </c>
      <c r="H12" s="6">
        <f t="shared" si="0"/>
        <v>18000</v>
      </c>
      <c r="I12" s="6"/>
      <c r="J12" s="6"/>
      <c r="K12" s="16"/>
    </row>
    <row r="13" spans="1:253" s="161" customFormat="1" ht="30" customHeight="1" x14ac:dyDescent="0.15">
      <c r="A13" s="16">
        <v>11</v>
      </c>
      <c r="B13" s="217"/>
      <c r="C13" s="41" t="s">
        <v>68</v>
      </c>
      <c r="D13" s="41" t="s">
        <v>69</v>
      </c>
      <c r="E13" s="16" t="s">
        <v>44</v>
      </c>
      <c r="F13" s="7">
        <v>30</v>
      </c>
      <c r="G13" s="6">
        <v>500</v>
      </c>
      <c r="H13" s="6">
        <f t="shared" si="0"/>
        <v>15000</v>
      </c>
      <c r="I13" s="6"/>
      <c r="J13" s="6"/>
      <c r="K13" s="16"/>
    </row>
    <row r="14" spans="1:253" s="161" customFormat="1" ht="30" customHeight="1" x14ac:dyDescent="0.15">
      <c r="A14" s="16">
        <v>12</v>
      </c>
      <c r="B14" s="217"/>
      <c r="C14" s="16" t="s">
        <v>70</v>
      </c>
      <c r="D14" s="16" t="s">
        <v>71</v>
      </c>
      <c r="E14" s="16" t="s">
        <v>44</v>
      </c>
      <c r="F14" s="7">
        <v>60</v>
      </c>
      <c r="G14" s="6">
        <v>1500</v>
      </c>
      <c r="H14" s="6">
        <f t="shared" si="0"/>
        <v>90000</v>
      </c>
      <c r="I14" s="6"/>
      <c r="J14" s="6"/>
      <c r="K14" s="41"/>
    </row>
    <row r="15" spans="1:253" s="161" customFormat="1" ht="55.15" customHeight="1" x14ac:dyDescent="0.15">
      <c r="A15" s="16">
        <v>13</v>
      </c>
      <c r="B15" s="41" t="s">
        <v>72</v>
      </c>
      <c r="C15" s="41" t="s">
        <v>62</v>
      </c>
      <c r="D15" s="41" t="s">
        <v>73</v>
      </c>
      <c r="E15" s="16" t="s">
        <v>44</v>
      </c>
      <c r="F15" s="7">
        <v>120</v>
      </c>
      <c r="G15" s="6">
        <v>25</v>
      </c>
      <c r="H15" s="6">
        <f t="shared" si="0"/>
        <v>3000</v>
      </c>
      <c r="I15" s="6"/>
      <c r="J15" s="6"/>
      <c r="K15" s="16"/>
    </row>
    <row r="16" spans="1:253" s="161" customFormat="1" ht="30" customHeight="1" x14ac:dyDescent="0.15">
      <c r="A16" s="16">
        <v>14</v>
      </c>
      <c r="B16" s="16" t="s">
        <v>74</v>
      </c>
      <c r="C16" s="16" t="s">
        <v>75</v>
      </c>
      <c r="D16" s="41" t="s">
        <v>76</v>
      </c>
      <c r="E16" s="16" t="s">
        <v>44</v>
      </c>
      <c r="F16" s="7">
        <v>2178</v>
      </c>
      <c r="G16" s="6">
        <v>190</v>
      </c>
      <c r="H16" s="6">
        <f t="shared" si="0"/>
        <v>413820</v>
      </c>
      <c r="I16" s="6"/>
      <c r="J16" s="6"/>
      <c r="K16" s="177"/>
    </row>
    <row r="17" spans="1:11" s="161" customFormat="1" ht="30" customHeight="1" x14ac:dyDescent="0.15">
      <c r="A17" s="16">
        <v>15</v>
      </c>
      <c r="B17" s="16" t="s">
        <v>77</v>
      </c>
      <c r="C17" s="16" t="s">
        <v>78</v>
      </c>
      <c r="D17" s="41" t="s">
        <v>76</v>
      </c>
      <c r="E17" s="16" t="s">
        <v>44</v>
      </c>
      <c r="F17" s="7">
        <v>250</v>
      </c>
      <c r="G17" s="6">
        <v>100</v>
      </c>
      <c r="H17" s="6">
        <f t="shared" si="0"/>
        <v>25000</v>
      </c>
      <c r="I17" s="6"/>
      <c r="J17" s="6"/>
      <c r="K17" s="177"/>
    </row>
    <row r="18" spans="1:11" s="161" customFormat="1" ht="86.1" customHeight="1" x14ac:dyDescent="0.15">
      <c r="A18" s="16">
        <v>16</v>
      </c>
      <c r="B18" s="41" t="s">
        <v>79</v>
      </c>
      <c r="C18" s="41" t="s">
        <v>80</v>
      </c>
      <c r="D18" s="41" t="s">
        <v>81</v>
      </c>
      <c r="E18" s="16" t="s">
        <v>44</v>
      </c>
      <c r="F18" s="7">
        <v>600</v>
      </c>
      <c r="G18" s="6">
        <v>50</v>
      </c>
      <c r="H18" s="6">
        <f t="shared" si="0"/>
        <v>30000</v>
      </c>
      <c r="I18" s="6"/>
      <c r="J18" s="6"/>
      <c r="K18" s="16"/>
    </row>
    <row r="19" spans="1:11" s="161" customFormat="1" ht="52.15" customHeight="1" x14ac:dyDescent="0.15">
      <c r="A19" s="16">
        <v>17</v>
      </c>
      <c r="B19" s="217" t="s">
        <v>82</v>
      </c>
      <c r="C19" s="41" t="s">
        <v>83</v>
      </c>
      <c r="D19" s="41" t="s">
        <v>84</v>
      </c>
      <c r="E19" s="16" t="s">
        <v>44</v>
      </c>
      <c r="F19" s="7">
        <v>800</v>
      </c>
      <c r="G19" s="6">
        <v>50</v>
      </c>
      <c r="H19" s="6">
        <f t="shared" si="0"/>
        <v>40000</v>
      </c>
      <c r="I19" s="6"/>
      <c r="J19" s="6"/>
      <c r="K19" s="16"/>
    </row>
    <row r="20" spans="1:11" s="161" customFormat="1" ht="30" customHeight="1" x14ac:dyDescent="0.15">
      <c r="A20" s="16">
        <v>18</v>
      </c>
      <c r="B20" s="217"/>
      <c r="C20" s="41" t="s">
        <v>85</v>
      </c>
      <c r="D20" s="41" t="s">
        <v>86</v>
      </c>
      <c r="E20" s="16" t="s">
        <v>44</v>
      </c>
      <c r="F20" s="7">
        <v>70</v>
      </c>
      <c r="G20" s="6">
        <v>250</v>
      </c>
      <c r="H20" s="6">
        <f t="shared" si="0"/>
        <v>17500</v>
      </c>
      <c r="I20" s="6"/>
      <c r="J20" s="6"/>
      <c r="K20" s="16"/>
    </row>
    <row r="21" spans="1:11" s="161" customFormat="1" ht="30" customHeight="1" x14ac:dyDescent="0.15">
      <c r="A21" s="16">
        <v>19</v>
      </c>
      <c r="B21" s="16" t="s">
        <v>87</v>
      </c>
      <c r="C21" s="41" t="s">
        <v>88</v>
      </c>
      <c r="D21" s="41" t="s">
        <v>89</v>
      </c>
      <c r="E21" s="16" t="s">
        <v>44</v>
      </c>
      <c r="F21" s="7">
        <v>20</v>
      </c>
      <c r="G21" s="6">
        <v>75</v>
      </c>
      <c r="H21" s="6">
        <f t="shared" si="0"/>
        <v>1500</v>
      </c>
      <c r="I21" s="6"/>
      <c r="J21" s="6"/>
      <c r="K21" s="41"/>
    </row>
    <row r="22" spans="1:11" s="161" customFormat="1" ht="30" customHeight="1" x14ac:dyDescent="0.15">
      <c r="A22" s="16">
        <v>20</v>
      </c>
      <c r="B22" s="16" t="s">
        <v>87</v>
      </c>
      <c r="C22" s="16" t="s">
        <v>90</v>
      </c>
      <c r="D22" s="16" t="s">
        <v>91</v>
      </c>
      <c r="E22" s="16" t="s">
        <v>44</v>
      </c>
      <c r="F22" s="7">
        <v>20</v>
      </c>
      <c r="G22" s="6">
        <v>100</v>
      </c>
      <c r="H22" s="6">
        <f t="shared" si="0"/>
        <v>2000</v>
      </c>
      <c r="I22" s="6"/>
      <c r="J22" s="6"/>
      <c r="K22" s="177"/>
    </row>
    <row r="23" spans="1:11" s="161" customFormat="1" ht="30" customHeight="1" x14ac:dyDescent="0.15">
      <c r="A23" s="16">
        <v>21</v>
      </c>
      <c r="B23" s="41" t="s">
        <v>92</v>
      </c>
      <c r="C23" s="41" t="s">
        <v>88</v>
      </c>
      <c r="D23" s="41" t="s">
        <v>93</v>
      </c>
      <c r="E23" s="16" t="s">
        <v>44</v>
      </c>
      <c r="F23" s="7">
        <v>12</v>
      </c>
      <c r="G23" s="6">
        <v>250</v>
      </c>
      <c r="H23" s="6">
        <f t="shared" si="0"/>
        <v>3000</v>
      </c>
      <c r="I23" s="6"/>
      <c r="J23" s="6"/>
      <c r="K23" s="41"/>
    </row>
    <row r="24" spans="1:11" s="161" customFormat="1" ht="57" customHeight="1" x14ac:dyDescent="0.15">
      <c r="A24" s="16">
        <v>22</v>
      </c>
      <c r="B24" s="41" t="s">
        <v>94</v>
      </c>
      <c r="C24" s="41" t="s">
        <v>95</v>
      </c>
      <c r="D24" s="41" t="s">
        <v>96</v>
      </c>
      <c r="E24" s="16" t="s">
        <v>44</v>
      </c>
      <c r="F24" s="7">
        <v>10</v>
      </c>
      <c r="G24" s="6">
        <v>600</v>
      </c>
      <c r="H24" s="6">
        <f t="shared" si="0"/>
        <v>6000</v>
      </c>
      <c r="I24" s="6"/>
      <c r="J24" s="6"/>
      <c r="K24" s="41"/>
    </row>
    <row r="25" spans="1:11" s="161" customFormat="1" ht="30" customHeight="1" x14ac:dyDescent="0.15">
      <c r="A25" s="16">
        <v>23</v>
      </c>
      <c r="B25" s="41" t="s">
        <v>97</v>
      </c>
      <c r="C25" s="41" t="s">
        <v>98</v>
      </c>
      <c r="D25" s="41" t="s">
        <v>99</v>
      </c>
      <c r="E25" s="16" t="s">
        <v>44</v>
      </c>
      <c r="F25" s="7">
        <v>20</v>
      </c>
      <c r="G25" s="6">
        <v>600</v>
      </c>
      <c r="H25" s="6">
        <f t="shared" si="0"/>
        <v>12000</v>
      </c>
      <c r="I25" s="6"/>
      <c r="J25" s="6"/>
      <c r="K25" s="41"/>
    </row>
    <row r="26" spans="1:11" s="161" customFormat="1" ht="30" customHeight="1" x14ac:dyDescent="0.15">
      <c r="A26" s="16">
        <v>24</v>
      </c>
      <c r="B26" s="41" t="s">
        <v>100</v>
      </c>
      <c r="C26" s="41" t="s">
        <v>101</v>
      </c>
      <c r="D26" s="41" t="s">
        <v>102</v>
      </c>
      <c r="E26" s="16" t="s">
        <v>44</v>
      </c>
      <c r="F26" s="7">
        <v>20</v>
      </c>
      <c r="G26" s="6">
        <v>400</v>
      </c>
      <c r="H26" s="6">
        <f t="shared" si="0"/>
        <v>8000</v>
      </c>
      <c r="I26" s="6"/>
      <c r="J26" s="6"/>
      <c r="K26" s="41"/>
    </row>
    <row r="27" spans="1:11" s="161" customFormat="1" ht="30" customHeight="1" x14ac:dyDescent="0.15">
      <c r="A27" s="16">
        <v>25</v>
      </c>
      <c r="B27" s="41" t="s">
        <v>103</v>
      </c>
      <c r="C27" s="41" t="s">
        <v>104</v>
      </c>
      <c r="D27" s="41" t="s">
        <v>105</v>
      </c>
      <c r="E27" s="16" t="s">
        <v>44</v>
      </c>
      <c r="F27" s="7">
        <v>10</v>
      </c>
      <c r="G27" s="6">
        <v>250</v>
      </c>
      <c r="H27" s="6">
        <f t="shared" si="0"/>
        <v>2500</v>
      </c>
      <c r="I27" s="6"/>
      <c r="J27" s="6"/>
      <c r="K27" s="16"/>
    </row>
    <row r="28" spans="1:11" s="161" customFormat="1" ht="30" customHeight="1" x14ac:dyDescent="0.15">
      <c r="A28" s="16">
        <v>26</v>
      </c>
      <c r="B28" s="41" t="s">
        <v>106</v>
      </c>
      <c r="C28" s="41" t="s">
        <v>107</v>
      </c>
      <c r="D28" s="41" t="s">
        <v>108</v>
      </c>
      <c r="E28" s="16" t="s">
        <v>44</v>
      </c>
      <c r="F28" s="7">
        <v>10</v>
      </c>
      <c r="G28" s="6">
        <v>1000</v>
      </c>
      <c r="H28" s="6">
        <f t="shared" si="0"/>
        <v>10000</v>
      </c>
      <c r="I28" s="6"/>
      <c r="J28" s="6"/>
      <c r="K28" s="177"/>
    </row>
    <row r="29" spans="1:11" s="161" customFormat="1" ht="36" x14ac:dyDescent="0.15">
      <c r="A29" s="16">
        <v>27</v>
      </c>
      <c r="B29" s="41" t="s">
        <v>109</v>
      </c>
      <c r="C29" s="41" t="s">
        <v>110</v>
      </c>
      <c r="D29" s="41" t="s">
        <v>108</v>
      </c>
      <c r="E29" s="16" t="s">
        <v>44</v>
      </c>
      <c r="F29" s="7">
        <v>10</v>
      </c>
      <c r="G29" s="6">
        <v>950</v>
      </c>
      <c r="H29" s="6">
        <f t="shared" si="0"/>
        <v>9500</v>
      </c>
      <c r="I29" s="6"/>
      <c r="J29" s="6"/>
      <c r="K29" s="177"/>
    </row>
    <row r="30" spans="1:11" s="161" customFormat="1" ht="30" customHeight="1" x14ac:dyDescent="0.15">
      <c r="A30" s="16">
        <v>28</v>
      </c>
      <c r="B30" s="41" t="s">
        <v>111</v>
      </c>
      <c r="C30" s="41" t="s">
        <v>112</v>
      </c>
      <c r="D30" s="41" t="s">
        <v>113</v>
      </c>
      <c r="E30" s="16" t="s">
        <v>44</v>
      </c>
      <c r="F30" s="7">
        <v>12</v>
      </c>
      <c r="G30" s="6">
        <v>700</v>
      </c>
      <c r="H30" s="6">
        <f t="shared" si="0"/>
        <v>8400</v>
      </c>
      <c r="I30" s="6"/>
      <c r="J30" s="6"/>
      <c r="K30" s="16"/>
    </row>
    <row r="31" spans="1:11" s="161" customFormat="1" ht="40.15" customHeight="1" x14ac:dyDescent="0.15">
      <c r="A31" s="16">
        <v>29</v>
      </c>
      <c r="B31" s="16" t="s">
        <v>114</v>
      </c>
      <c r="C31" s="16" t="s">
        <v>115</v>
      </c>
      <c r="D31" s="16" t="s">
        <v>116</v>
      </c>
      <c r="E31" s="16" t="s">
        <v>44</v>
      </c>
      <c r="F31" s="7">
        <v>10</v>
      </c>
      <c r="G31" s="6">
        <v>900</v>
      </c>
      <c r="H31" s="6">
        <f t="shared" si="0"/>
        <v>9000</v>
      </c>
      <c r="I31" s="6"/>
      <c r="J31" s="6"/>
      <c r="K31" s="41"/>
    </row>
    <row r="32" spans="1:11" s="161" customFormat="1" ht="40.15" customHeight="1" x14ac:dyDescent="0.15">
      <c r="A32" s="16">
        <v>30</v>
      </c>
      <c r="B32" s="16" t="s">
        <v>117</v>
      </c>
      <c r="C32" s="16" t="s">
        <v>118</v>
      </c>
      <c r="D32" s="16" t="s">
        <v>116</v>
      </c>
      <c r="E32" s="16" t="s">
        <v>44</v>
      </c>
      <c r="F32" s="7">
        <v>10</v>
      </c>
      <c r="G32" s="6">
        <v>1150</v>
      </c>
      <c r="H32" s="6">
        <f t="shared" si="0"/>
        <v>11500</v>
      </c>
      <c r="I32" s="6"/>
      <c r="J32" s="6"/>
      <c r="K32" s="41"/>
    </row>
    <row r="33" spans="1:11" s="161" customFormat="1" ht="40.15" customHeight="1" x14ac:dyDescent="0.15">
      <c r="A33" s="16">
        <v>31</v>
      </c>
      <c r="B33" s="16" t="s">
        <v>119</v>
      </c>
      <c r="C33" s="16" t="s">
        <v>120</v>
      </c>
      <c r="D33" s="16" t="s">
        <v>116</v>
      </c>
      <c r="E33" s="16" t="s">
        <v>44</v>
      </c>
      <c r="F33" s="7">
        <v>10</v>
      </c>
      <c r="G33" s="6">
        <v>1400</v>
      </c>
      <c r="H33" s="6">
        <f t="shared" si="0"/>
        <v>14000</v>
      </c>
      <c r="I33" s="6"/>
      <c r="J33" s="6"/>
      <c r="K33" s="41"/>
    </row>
    <row r="34" spans="1:11" s="161" customFormat="1" ht="30" customHeight="1" x14ac:dyDescent="0.15">
      <c r="A34" s="16">
        <v>32</v>
      </c>
      <c r="B34" s="16" t="s">
        <v>121</v>
      </c>
      <c r="C34" s="16" t="s">
        <v>122</v>
      </c>
      <c r="D34" s="41" t="s">
        <v>123</v>
      </c>
      <c r="E34" s="170" t="s">
        <v>44</v>
      </c>
      <c r="F34" s="7">
        <v>10</v>
      </c>
      <c r="G34" s="6">
        <v>250</v>
      </c>
      <c r="H34" s="6">
        <f t="shared" si="0"/>
        <v>2500</v>
      </c>
      <c r="I34" s="6"/>
      <c r="J34" s="6"/>
      <c r="K34" s="41"/>
    </row>
    <row r="35" spans="1:11" s="161" customFormat="1" ht="58.15" customHeight="1" x14ac:dyDescent="0.15">
      <c r="A35" s="16">
        <v>33</v>
      </c>
      <c r="B35" s="171" t="s">
        <v>124</v>
      </c>
      <c r="C35" s="41" t="s">
        <v>125</v>
      </c>
      <c r="D35" s="41" t="s">
        <v>126</v>
      </c>
      <c r="E35" s="170" t="s">
        <v>44</v>
      </c>
      <c r="F35" s="7">
        <v>20</v>
      </c>
      <c r="G35" s="6">
        <v>500</v>
      </c>
      <c r="H35" s="6">
        <f t="shared" si="0"/>
        <v>10000</v>
      </c>
      <c r="I35" s="6"/>
      <c r="J35" s="6"/>
      <c r="K35" s="41"/>
    </row>
    <row r="36" spans="1:11" s="161" customFormat="1" ht="30" customHeight="1" x14ac:dyDescent="0.15">
      <c r="A36" s="16">
        <v>34</v>
      </c>
      <c r="B36" s="16" t="s">
        <v>127</v>
      </c>
      <c r="C36" s="16" t="s">
        <v>128</v>
      </c>
      <c r="D36" s="16" t="s">
        <v>91</v>
      </c>
      <c r="E36" s="16" t="s">
        <v>44</v>
      </c>
      <c r="F36" s="7">
        <v>12</v>
      </c>
      <c r="G36" s="6">
        <v>600</v>
      </c>
      <c r="H36" s="6">
        <f t="shared" si="0"/>
        <v>7200</v>
      </c>
      <c r="I36" s="6"/>
      <c r="J36" s="6"/>
      <c r="K36" s="41"/>
    </row>
    <row r="37" spans="1:11" s="161" customFormat="1" ht="48" x14ac:dyDescent="0.15">
      <c r="A37" s="16">
        <v>35</v>
      </c>
      <c r="B37" s="16" t="s">
        <v>129</v>
      </c>
      <c r="C37" s="16" t="s">
        <v>130</v>
      </c>
      <c r="D37" s="41" t="s">
        <v>131</v>
      </c>
      <c r="E37" s="172" t="s">
        <v>44</v>
      </c>
      <c r="F37" s="7">
        <v>6</v>
      </c>
      <c r="G37" s="6">
        <v>650</v>
      </c>
      <c r="H37" s="6">
        <f t="shared" si="0"/>
        <v>3900</v>
      </c>
      <c r="I37" s="6"/>
      <c r="J37" s="6"/>
      <c r="K37" s="41"/>
    </row>
    <row r="38" spans="1:11" s="161" customFormat="1" ht="30" customHeight="1" x14ac:dyDescent="0.15">
      <c r="A38" s="16">
        <v>36</v>
      </c>
      <c r="B38" s="16" t="s">
        <v>132</v>
      </c>
      <c r="C38" s="16" t="s">
        <v>133</v>
      </c>
      <c r="D38" s="16" t="s">
        <v>91</v>
      </c>
      <c r="E38" s="16" t="s">
        <v>44</v>
      </c>
      <c r="F38" s="7">
        <v>8</v>
      </c>
      <c r="G38" s="6">
        <v>550</v>
      </c>
      <c r="H38" s="6">
        <f t="shared" si="0"/>
        <v>4400</v>
      </c>
      <c r="I38" s="6"/>
      <c r="J38" s="6"/>
      <c r="K38" s="41"/>
    </row>
    <row r="39" spans="1:11" s="161" customFormat="1" ht="36" x14ac:dyDescent="0.15">
      <c r="A39" s="16">
        <v>37</v>
      </c>
      <c r="B39" s="16" t="s">
        <v>134</v>
      </c>
      <c r="C39" s="16" t="s">
        <v>135</v>
      </c>
      <c r="D39" s="16" t="s">
        <v>91</v>
      </c>
      <c r="E39" s="16" t="s">
        <v>44</v>
      </c>
      <c r="F39" s="7">
        <v>24</v>
      </c>
      <c r="G39" s="6">
        <v>1125</v>
      </c>
      <c r="H39" s="6">
        <f t="shared" si="0"/>
        <v>27000</v>
      </c>
      <c r="I39" s="6"/>
      <c r="J39" s="6"/>
      <c r="K39" s="41"/>
    </row>
    <row r="40" spans="1:11" s="161" customFormat="1" ht="36" x14ac:dyDescent="0.15">
      <c r="A40" s="16">
        <v>38</v>
      </c>
      <c r="B40" s="16" t="s">
        <v>136</v>
      </c>
      <c r="C40" s="16" t="s">
        <v>137</v>
      </c>
      <c r="D40" s="16" t="s">
        <v>91</v>
      </c>
      <c r="E40" s="16" t="s">
        <v>44</v>
      </c>
      <c r="F40" s="7">
        <v>24</v>
      </c>
      <c r="G40" s="6">
        <v>650</v>
      </c>
      <c r="H40" s="6">
        <f t="shared" si="0"/>
        <v>15600</v>
      </c>
      <c r="I40" s="6"/>
      <c r="J40" s="6"/>
      <c r="K40" s="41"/>
    </row>
    <row r="41" spans="1:11" s="161" customFormat="1" ht="36" x14ac:dyDescent="0.15">
      <c r="A41" s="16">
        <v>39</v>
      </c>
      <c r="B41" s="16" t="s">
        <v>138</v>
      </c>
      <c r="C41" s="16" t="s">
        <v>139</v>
      </c>
      <c r="D41" s="16" t="s">
        <v>91</v>
      </c>
      <c r="E41" s="16" t="s">
        <v>44</v>
      </c>
      <c r="F41" s="7">
        <v>4</v>
      </c>
      <c r="G41" s="6">
        <v>925</v>
      </c>
      <c r="H41" s="6">
        <f t="shared" si="0"/>
        <v>3700</v>
      </c>
      <c r="I41" s="6"/>
      <c r="J41" s="6"/>
      <c r="K41" s="16"/>
    </row>
    <row r="42" spans="1:11" s="161" customFormat="1" ht="30" customHeight="1" x14ac:dyDescent="0.15">
      <c r="A42" s="16">
        <v>40</v>
      </c>
      <c r="B42" s="41" t="s">
        <v>140</v>
      </c>
      <c r="C42" s="41" t="s">
        <v>141</v>
      </c>
      <c r="D42" s="16" t="s">
        <v>91</v>
      </c>
      <c r="E42" s="16" t="s">
        <v>44</v>
      </c>
      <c r="F42" s="7">
        <v>4</v>
      </c>
      <c r="G42" s="6">
        <v>250</v>
      </c>
      <c r="H42" s="6">
        <f t="shared" si="0"/>
        <v>1000</v>
      </c>
      <c r="I42" s="6"/>
      <c r="J42" s="6"/>
      <c r="K42" s="16"/>
    </row>
    <row r="43" spans="1:11" s="161" customFormat="1" ht="30" customHeight="1" x14ac:dyDescent="0.15">
      <c r="A43" s="16">
        <v>41</v>
      </c>
      <c r="B43" s="41" t="s">
        <v>142</v>
      </c>
      <c r="C43" s="41" t="s">
        <v>143</v>
      </c>
      <c r="D43" s="16" t="s">
        <v>91</v>
      </c>
      <c r="E43" s="16" t="s">
        <v>44</v>
      </c>
      <c r="F43" s="7">
        <v>4</v>
      </c>
      <c r="G43" s="6">
        <v>575</v>
      </c>
      <c r="H43" s="6">
        <f t="shared" si="0"/>
        <v>2300</v>
      </c>
      <c r="I43" s="6"/>
      <c r="J43" s="6"/>
      <c r="K43" s="16"/>
    </row>
    <row r="44" spans="1:11" s="161" customFormat="1" ht="60" x14ac:dyDescent="0.15">
      <c r="A44" s="16">
        <v>42</v>
      </c>
      <c r="B44" s="41" t="s">
        <v>144</v>
      </c>
      <c r="C44" s="41" t="s">
        <v>145</v>
      </c>
      <c r="D44" s="16" t="s">
        <v>146</v>
      </c>
      <c r="E44" s="16" t="s">
        <v>44</v>
      </c>
      <c r="F44" s="7">
        <v>6</v>
      </c>
      <c r="G44" s="6">
        <v>1200</v>
      </c>
      <c r="H44" s="6">
        <f t="shared" si="0"/>
        <v>7200</v>
      </c>
      <c r="I44" s="6"/>
      <c r="J44" s="6"/>
      <c r="K44" s="16"/>
    </row>
    <row r="45" spans="1:11" s="161" customFormat="1" ht="36" x14ac:dyDescent="0.15">
      <c r="A45" s="16">
        <v>43</v>
      </c>
      <c r="B45" s="16" t="s">
        <v>147</v>
      </c>
      <c r="C45" s="16" t="s">
        <v>148</v>
      </c>
      <c r="D45" s="16" t="s">
        <v>91</v>
      </c>
      <c r="E45" s="172" t="s">
        <v>44</v>
      </c>
      <c r="F45" s="7">
        <v>6</v>
      </c>
      <c r="G45" s="6">
        <v>825</v>
      </c>
      <c r="H45" s="6">
        <f t="shared" si="0"/>
        <v>4950</v>
      </c>
      <c r="I45" s="6"/>
      <c r="J45" s="6"/>
      <c r="K45" s="41"/>
    </row>
    <row r="46" spans="1:11" s="161" customFormat="1" ht="30" customHeight="1" x14ac:dyDescent="0.15">
      <c r="A46" s="16">
        <v>44</v>
      </c>
      <c r="B46" s="16" t="s">
        <v>149</v>
      </c>
      <c r="C46" s="16" t="s">
        <v>150</v>
      </c>
      <c r="D46" s="16" t="s">
        <v>91</v>
      </c>
      <c r="E46" s="172" t="s">
        <v>44</v>
      </c>
      <c r="F46" s="7">
        <v>2</v>
      </c>
      <c r="G46" s="6">
        <v>500</v>
      </c>
      <c r="H46" s="6">
        <f t="shared" si="0"/>
        <v>1000</v>
      </c>
      <c r="I46" s="6"/>
      <c r="J46" s="6"/>
      <c r="K46" s="177"/>
    </row>
    <row r="47" spans="1:11" s="161" customFormat="1" ht="30" customHeight="1" x14ac:dyDescent="0.15">
      <c r="A47" s="16">
        <v>45</v>
      </c>
      <c r="B47" s="16" t="s">
        <v>151</v>
      </c>
      <c r="C47" s="16" t="s">
        <v>152</v>
      </c>
      <c r="D47" s="16" t="s">
        <v>91</v>
      </c>
      <c r="E47" s="173" t="s">
        <v>44</v>
      </c>
      <c r="F47" s="7">
        <v>2</v>
      </c>
      <c r="G47" s="6">
        <v>650</v>
      </c>
      <c r="H47" s="6">
        <f t="shared" si="0"/>
        <v>1300</v>
      </c>
      <c r="I47" s="6"/>
      <c r="J47" s="6"/>
      <c r="K47" s="177"/>
    </row>
    <row r="48" spans="1:11" s="161" customFormat="1" ht="30" customHeight="1" x14ac:dyDescent="0.15">
      <c r="A48" s="16">
        <v>46</v>
      </c>
      <c r="B48" s="16" t="s">
        <v>153</v>
      </c>
      <c r="C48" s="16" t="s">
        <v>154</v>
      </c>
      <c r="D48" s="16" t="s">
        <v>155</v>
      </c>
      <c r="E48" s="172" t="s">
        <v>44</v>
      </c>
      <c r="F48" s="7">
        <v>20</v>
      </c>
      <c r="G48" s="6">
        <v>500</v>
      </c>
      <c r="H48" s="6">
        <f t="shared" si="0"/>
        <v>10000</v>
      </c>
      <c r="I48" s="6"/>
      <c r="J48" s="6"/>
      <c r="K48" s="177"/>
    </row>
    <row r="49" spans="1:11" s="161" customFormat="1" ht="48" x14ac:dyDescent="0.15">
      <c r="A49" s="16">
        <v>47</v>
      </c>
      <c r="B49" s="16" t="s">
        <v>156</v>
      </c>
      <c r="C49" s="16" t="s">
        <v>157</v>
      </c>
      <c r="D49" s="16" t="s">
        <v>158</v>
      </c>
      <c r="E49" s="16" t="s">
        <v>44</v>
      </c>
      <c r="F49" s="7">
        <v>8</v>
      </c>
      <c r="G49" s="6">
        <v>200</v>
      </c>
      <c r="H49" s="6">
        <f t="shared" si="0"/>
        <v>1600</v>
      </c>
      <c r="I49" s="6"/>
      <c r="J49" s="6"/>
      <c r="K49" s="41"/>
    </row>
    <row r="50" spans="1:11" s="161" customFormat="1" ht="30" customHeight="1" x14ac:dyDescent="0.15">
      <c r="A50" s="16">
        <v>48</v>
      </c>
      <c r="B50" s="16" t="s">
        <v>159</v>
      </c>
      <c r="C50" s="16" t="s">
        <v>160</v>
      </c>
      <c r="D50" s="41" t="s">
        <v>161</v>
      </c>
      <c r="E50" s="172" t="s">
        <v>44</v>
      </c>
      <c r="F50" s="7">
        <v>8</v>
      </c>
      <c r="G50" s="6">
        <v>550</v>
      </c>
      <c r="H50" s="6">
        <f t="shared" si="0"/>
        <v>4400</v>
      </c>
      <c r="I50" s="6"/>
      <c r="J50" s="6"/>
      <c r="K50" s="41"/>
    </row>
    <row r="51" spans="1:11" s="161" customFormat="1" ht="30" customHeight="1" x14ac:dyDescent="0.15">
      <c r="A51" s="16">
        <v>49</v>
      </c>
      <c r="B51" s="16" t="s">
        <v>162</v>
      </c>
      <c r="C51" s="174" t="s">
        <v>163</v>
      </c>
      <c r="D51" s="16" t="s">
        <v>91</v>
      </c>
      <c r="E51" s="175" t="s">
        <v>44</v>
      </c>
      <c r="F51" s="7">
        <v>4</v>
      </c>
      <c r="G51" s="6">
        <v>2000</v>
      </c>
      <c r="H51" s="6">
        <f t="shared" si="0"/>
        <v>8000</v>
      </c>
      <c r="I51" s="6"/>
      <c r="J51" s="6"/>
      <c r="K51" s="41"/>
    </row>
    <row r="52" spans="1:11" s="161" customFormat="1" ht="36" x14ac:dyDescent="0.15">
      <c r="A52" s="16">
        <v>50</v>
      </c>
      <c r="B52" s="16" t="s">
        <v>164</v>
      </c>
      <c r="C52" s="174" t="s">
        <v>165</v>
      </c>
      <c r="D52" s="16" t="s">
        <v>166</v>
      </c>
      <c r="E52" s="16" t="s">
        <v>44</v>
      </c>
      <c r="F52" s="7">
        <v>12</v>
      </c>
      <c r="G52" s="6">
        <v>300</v>
      </c>
      <c r="H52" s="6">
        <f t="shared" si="0"/>
        <v>3600</v>
      </c>
      <c r="I52" s="6"/>
      <c r="J52" s="6"/>
      <c r="K52" s="16"/>
    </row>
    <row r="53" spans="1:11" s="161" customFormat="1" ht="36" x14ac:dyDescent="0.15">
      <c r="A53" s="16">
        <v>51</v>
      </c>
      <c r="B53" s="16" t="s">
        <v>167</v>
      </c>
      <c r="C53" s="16" t="s">
        <v>168</v>
      </c>
      <c r="D53" s="16" t="s">
        <v>91</v>
      </c>
      <c r="E53" s="16" t="s">
        <v>44</v>
      </c>
      <c r="F53" s="7">
        <v>2</v>
      </c>
      <c r="G53" s="6">
        <v>600</v>
      </c>
      <c r="H53" s="6">
        <f t="shared" si="0"/>
        <v>1200</v>
      </c>
      <c r="I53" s="6"/>
      <c r="J53" s="6"/>
      <c r="K53" s="41"/>
    </row>
    <row r="54" spans="1:11" s="161" customFormat="1" ht="30" customHeight="1" x14ac:dyDescent="0.15">
      <c r="A54" s="16">
        <v>52</v>
      </c>
      <c r="B54" s="16" t="s">
        <v>169</v>
      </c>
      <c r="C54" s="16" t="s">
        <v>170</v>
      </c>
      <c r="D54" s="16" t="s">
        <v>91</v>
      </c>
      <c r="E54" s="16" t="s">
        <v>44</v>
      </c>
      <c r="F54" s="7">
        <v>2</v>
      </c>
      <c r="G54" s="6">
        <v>1350</v>
      </c>
      <c r="H54" s="6">
        <f t="shared" si="0"/>
        <v>2700</v>
      </c>
      <c r="I54" s="6"/>
      <c r="J54" s="6"/>
      <c r="K54" s="177"/>
    </row>
    <row r="55" spans="1:11" s="161" customFormat="1" ht="30" customHeight="1" x14ac:dyDescent="0.15">
      <c r="A55" s="16">
        <v>53</v>
      </c>
      <c r="B55" s="16" t="s">
        <v>171</v>
      </c>
      <c r="C55" s="16" t="s">
        <v>172</v>
      </c>
      <c r="D55" s="16" t="s">
        <v>91</v>
      </c>
      <c r="E55" s="16" t="s">
        <v>44</v>
      </c>
      <c r="F55" s="7">
        <v>4</v>
      </c>
      <c r="G55" s="6">
        <v>1900</v>
      </c>
      <c r="H55" s="6">
        <f t="shared" si="0"/>
        <v>7600</v>
      </c>
      <c r="I55" s="6"/>
      <c r="J55" s="6"/>
      <c r="K55" s="177"/>
    </row>
    <row r="56" spans="1:11" s="161" customFormat="1" ht="30" customHeight="1" x14ac:dyDescent="0.15">
      <c r="A56" s="16">
        <v>54</v>
      </c>
      <c r="B56" s="41" t="s">
        <v>173</v>
      </c>
      <c r="C56" s="41" t="s">
        <v>174</v>
      </c>
      <c r="D56" s="41" t="s">
        <v>175</v>
      </c>
      <c r="E56" s="41" t="s">
        <v>44</v>
      </c>
      <c r="F56" s="7">
        <v>4</v>
      </c>
      <c r="G56" s="6">
        <v>400</v>
      </c>
      <c r="H56" s="6">
        <f t="shared" si="0"/>
        <v>1600</v>
      </c>
      <c r="I56" s="6"/>
      <c r="J56" s="6"/>
      <c r="K56" s="177"/>
    </row>
    <row r="57" spans="1:11" s="161" customFormat="1" ht="30" customHeight="1" x14ac:dyDescent="0.15">
      <c r="A57" s="16">
        <v>55</v>
      </c>
      <c r="B57" s="41" t="s">
        <v>176</v>
      </c>
      <c r="C57" s="41" t="s">
        <v>177</v>
      </c>
      <c r="D57" s="41" t="s">
        <v>178</v>
      </c>
      <c r="E57" s="41" t="s">
        <v>44</v>
      </c>
      <c r="F57" s="7">
        <v>4</v>
      </c>
      <c r="G57" s="6">
        <v>400</v>
      </c>
      <c r="H57" s="6">
        <f t="shared" si="0"/>
        <v>1600</v>
      </c>
      <c r="I57" s="6"/>
      <c r="J57" s="6"/>
      <c r="K57" s="177"/>
    </row>
    <row r="58" spans="1:11" s="161" customFormat="1" ht="30" customHeight="1" x14ac:dyDescent="0.15">
      <c r="A58" s="16">
        <v>56</v>
      </c>
      <c r="B58" s="41" t="s">
        <v>179</v>
      </c>
      <c r="C58" s="41" t="s">
        <v>180</v>
      </c>
      <c r="D58" s="16" t="s">
        <v>91</v>
      </c>
      <c r="E58" s="170" t="s">
        <v>44</v>
      </c>
      <c r="F58" s="7">
        <v>10</v>
      </c>
      <c r="G58" s="6">
        <v>900</v>
      </c>
      <c r="H58" s="6">
        <f t="shared" si="0"/>
        <v>9000</v>
      </c>
      <c r="I58" s="6"/>
      <c r="J58" s="6"/>
      <c r="K58" s="177"/>
    </row>
    <row r="59" spans="1:11" s="161" customFormat="1" ht="36" x14ac:dyDescent="0.15">
      <c r="A59" s="16">
        <v>57</v>
      </c>
      <c r="B59" s="41" t="s">
        <v>181</v>
      </c>
      <c r="C59" s="41" t="s">
        <v>182</v>
      </c>
      <c r="D59" s="16" t="s">
        <v>183</v>
      </c>
      <c r="E59" s="170" t="s">
        <v>44</v>
      </c>
      <c r="F59" s="7">
        <v>10</v>
      </c>
      <c r="G59" s="6">
        <v>2300</v>
      </c>
      <c r="H59" s="6">
        <f t="shared" si="0"/>
        <v>23000</v>
      </c>
      <c r="I59" s="6"/>
      <c r="J59" s="6"/>
      <c r="K59" s="177"/>
    </row>
    <row r="60" spans="1:11" s="161" customFormat="1" ht="30" customHeight="1" x14ac:dyDescent="0.15">
      <c r="A60" s="16">
        <v>58</v>
      </c>
      <c r="B60" s="41" t="s">
        <v>184</v>
      </c>
      <c r="C60" s="16" t="s">
        <v>185</v>
      </c>
      <c r="D60" s="41" t="s">
        <v>76</v>
      </c>
      <c r="E60" s="16" t="s">
        <v>44</v>
      </c>
      <c r="F60" s="7">
        <v>6</v>
      </c>
      <c r="G60" s="6">
        <v>625</v>
      </c>
      <c r="H60" s="6">
        <f t="shared" si="0"/>
        <v>3750</v>
      </c>
      <c r="I60" s="6"/>
      <c r="J60" s="6"/>
      <c r="K60" s="178"/>
    </row>
    <row r="61" spans="1:11" s="161" customFormat="1" ht="30" customHeight="1" x14ac:dyDescent="0.15">
      <c r="A61" s="16">
        <v>59</v>
      </c>
      <c r="B61" s="41" t="s">
        <v>186</v>
      </c>
      <c r="C61" s="16" t="s">
        <v>187</v>
      </c>
      <c r="D61" s="16" t="s">
        <v>188</v>
      </c>
      <c r="E61" s="16" t="s">
        <v>189</v>
      </c>
      <c r="F61" s="14">
        <v>40</v>
      </c>
      <c r="G61" s="6">
        <v>25</v>
      </c>
      <c r="H61" s="6">
        <f t="shared" si="0"/>
        <v>1000</v>
      </c>
      <c r="I61" s="6"/>
      <c r="J61" s="6"/>
      <c r="K61" s="178"/>
    </row>
    <row r="62" spans="1:11" s="161" customFormat="1" ht="30" customHeight="1" x14ac:dyDescent="0.15">
      <c r="A62" s="16">
        <v>60</v>
      </c>
      <c r="B62" s="41" t="s">
        <v>190</v>
      </c>
      <c r="C62" s="16" t="s">
        <v>191</v>
      </c>
      <c r="D62" s="41" t="s">
        <v>192</v>
      </c>
      <c r="E62" s="16" t="s">
        <v>193</v>
      </c>
      <c r="F62" s="14">
        <v>20</v>
      </c>
      <c r="G62" s="6">
        <v>750</v>
      </c>
      <c r="H62" s="6">
        <f t="shared" si="0"/>
        <v>15000</v>
      </c>
      <c r="I62" s="6"/>
      <c r="J62" s="6"/>
      <c r="K62" s="178"/>
    </row>
    <row r="63" spans="1:11" s="161" customFormat="1" ht="30" customHeight="1" x14ac:dyDescent="0.15">
      <c r="A63" s="16">
        <v>61</v>
      </c>
      <c r="B63" s="169" t="s">
        <v>194</v>
      </c>
      <c r="C63" s="169" t="s">
        <v>60</v>
      </c>
      <c r="D63" s="169" t="s">
        <v>61</v>
      </c>
      <c r="E63" s="16" t="s">
        <v>44</v>
      </c>
      <c r="F63" s="7">
        <v>24</v>
      </c>
      <c r="G63" s="6">
        <v>300</v>
      </c>
      <c r="H63" s="6">
        <f t="shared" si="0"/>
        <v>7200</v>
      </c>
      <c r="I63" s="6"/>
      <c r="J63" s="6"/>
      <c r="K63" s="16"/>
    </row>
    <row r="64" spans="1:11" s="161" customFormat="1" ht="30" customHeight="1" x14ac:dyDescent="0.15">
      <c r="A64" s="16">
        <v>62</v>
      </c>
      <c r="B64" s="169" t="s">
        <v>195</v>
      </c>
      <c r="C64" s="169" t="s">
        <v>196</v>
      </c>
      <c r="D64" s="169" t="s">
        <v>197</v>
      </c>
      <c r="E64" s="16" t="s">
        <v>44</v>
      </c>
      <c r="F64" s="7">
        <v>10</v>
      </c>
      <c r="G64" s="6">
        <v>375</v>
      </c>
      <c r="H64" s="6">
        <f t="shared" si="0"/>
        <v>3750</v>
      </c>
      <c r="I64" s="6"/>
      <c r="J64" s="6"/>
      <c r="K64" s="16"/>
    </row>
    <row r="65" spans="1:12" s="161" customFormat="1" ht="30" customHeight="1" x14ac:dyDescent="0.15">
      <c r="A65" s="16">
        <v>63</v>
      </c>
      <c r="B65" s="169" t="s">
        <v>198</v>
      </c>
      <c r="C65" s="169" t="s">
        <v>199</v>
      </c>
      <c r="D65" s="169" t="s">
        <v>200</v>
      </c>
      <c r="E65" s="16" t="s">
        <v>44</v>
      </c>
      <c r="F65" s="7">
        <v>10</v>
      </c>
      <c r="G65" s="6">
        <v>850</v>
      </c>
      <c r="H65" s="6">
        <f t="shared" si="0"/>
        <v>8500</v>
      </c>
      <c r="I65" s="6"/>
      <c r="J65" s="6"/>
      <c r="K65" s="16"/>
    </row>
    <row r="66" spans="1:12" s="161" customFormat="1" ht="96" x14ac:dyDescent="0.15">
      <c r="A66" s="16">
        <v>64</v>
      </c>
      <c r="B66" s="169" t="s">
        <v>201</v>
      </c>
      <c r="C66" s="169" t="s">
        <v>80</v>
      </c>
      <c r="D66" s="169" t="s">
        <v>202</v>
      </c>
      <c r="E66" s="16" t="s">
        <v>44</v>
      </c>
      <c r="F66" s="7">
        <v>10</v>
      </c>
      <c r="G66" s="6">
        <v>450</v>
      </c>
      <c r="H66" s="6">
        <f t="shared" si="0"/>
        <v>4500</v>
      </c>
      <c r="I66" s="6"/>
      <c r="J66" s="6"/>
      <c r="K66" s="16"/>
    </row>
    <row r="67" spans="1:12" s="161" customFormat="1" ht="48" x14ac:dyDescent="0.15">
      <c r="A67" s="16">
        <v>65</v>
      </c>
      <c r="B67" s="169" t="s">
        <v>203</v>
      </c>
      <c r="C67" s="169" t="s">
        <v>204</v>
      </c>
      <c r="D67" s="41" t="s">
        <v>205</v>
      </c>
      <c r="E67" s="16" t="s">
        <v>44</v>
      </c>
      <c r="F67" s="7">
        <v>20</v>
      </c>
      <c r="G67" s="6">
        <v>1300</v>
      </c>
      <c r="H67" s="6">
        <f t="shared" ref="H67:H73" si="1">F67*G67</f>
        <v>26000</v>
      </c>
      <c r="I67" s="6"/>
      <c r="J67" s="6"/>
      <c r="K67" s="16"/>
    </row>
    <row r="68" spans="1:12" s="161" customFormat="1" ht="72" x14ac:dyDescent="0.15">
      <c r="A68" s="16">
        <v>66</v>
      </c>
      <c r="B68" s="169" t="s">
        <v>206</v>
      </c>
      <c r="C68" s="169" t="s">
        <v>207</v>
      </c>
      <c r="D68" s="16" t="s">
        <v>208</v>
      </c>
      <c r="E68" s="16" t="s">
        <v>44</v>
      </c>
      <c r="F68" s="7">
        <v>20</v>
      </c>
      <c r="G68" s="6">
        <v>750</v>
      </c>
      <c r="H68" s="6">
        <f t="shared" si="1"/>
        <v>15000</v>
      </c>
      <c r="I68" s="6"/>
      <c r="J68" s="6"/>
      <c r="K68" s="16"/>
    </row>
    <row r="69" spans="1:12" s="161" customFormat="1" ht="24" x14ac:dyDescent="0.15">
      <c r="A69" s="16">
        <v>67</v>
      </c>
      <c r="B69" s="169" t="s">
        <v>209</v>
      </c>
      <c r="C69" s="169" t="s">
        <v>210</v>
      </c>
      <c r="D69" s="169" t="s">
        <v>211</v>
      </c>
      <c r="E69" s="16" t="s">
        <v>44</v>
      </c>
      <c r="F69" s="7">
        <v>4</v>
      </c>
      <c r="G69" s="6">
        <v>1450</v>
      </c>
      <c r="H69" s="6">
        <f t="shared" si="1"/>
        <v>5800</v>
      </c>
      <c r="I69" s="6"/>
      <c r="J69" s="6"/>
      <c r="K69" s="16"/>
    </row>
    <row r="70" spans="1:12" s="161" customFormat="1" ht="30" customHeight="1" x14ac:dyDescent="0.15">
      <c r="A70" s="16">
        <v>68</v>
      </c>
      <c r="B70" s="41" t="s">
        <v>212</v>
      </c>
      <c r="C70" s="169" t="s">
        <v>213</v>
      </c>
      <c r="D70" s="169" t="s">
        <v>214</v>
      </c>
      <c r="E70" s="16" t="s">
        <v>44</v>
      </c>
      <c r="F70" s="7">
        <v>10</v>
      </c>
      <c r="G70" s="6">
        <v>500</v>
      </c>
      <c r="H70" s="6">
        <f t="shared" si="1"/>
        <v>5000</v>
      </c>
      <c r="I70" s="6"/>
      <c r="J70" s="6"/>
      <c r="K70" s="16"/>
    </row>
    <row r="71" spans="1:12" s="162" customFormat="1" ht="36" x14ac:dyDescent="0.15">
      <c r="A71" s="16">
        <v>69</v>
      </c>
      <c r="B71" s="49" t="s">
        <v>215</v>
      </c>
      <c r="C71" s="49" t="s">
        <v>216</v>
      </c>
      <c r="D71" s="49" t="s">
        <v>217</v>
      </c>
      <c r="E71" s="49" t="s">
        <v>44</v>
      </c>
      <c r="F71" s="7">
        <v>20</v>
      </c>
      <c r="G71" s="6">
        <v>225</v>
      </c>
      <c r="H71" s="6">
        <f t="shared" si="1"/>
        <v>4500</v>
      </c>
      <c r="I71" s="6"/>
      <c r="J71" s="6"/>
      <c r="K71" s="41"/>
      <c r="L71" s="161"/>
    </row>
    <row r="72" spans="1:12" s="163" customFormat="1" ht="49.5" x14ac:dyDescent="0.15">
      <c r="A72" s="16">
        <v>70</v>
      </c>
      <c r="B72" s="49" t="s">
        <v>218</v>
      </c>
      <c r="C72" s="83" t="s">
        <v>219</v>
      </c>
      <c r="D72" s="83" t="s">
        <v>220</v>
      </c>
      <c r="E72" s="83" t="s">
        <v>44</v>
      </c>
      <c r="F72" s="7">
        <v>40</v>
      </c>
      <c r="G72" s="6">
        <v>675</v>
      </c>
      <c r="H72" s="6">
        <f t="shared" si="1"/>
        <v>27000</v>
      </c>
      <c r="I72" s="6"/>
      <c r="J72" s="6"/>
      <c r="K72" s="16" t="s">
        <v>221</v>
      </c>
      <c r="L72" s="161"/>
    </row>
    <row r="73" spans="1:12" s="163" customFormat="1" ht="36" x14ac:dyDescent="0.15">
      <c r="A73" s="16">
        <v>71</v>
      </c>
      <c r="B73" s="49" t="s">
        <v>222</v>
      </c>
      <c r="C73" s="83" t="s">
        <v>223</v>
      </c>
      <c r="D73" s="83" t="s">
        <v>224</v>
      </c>
      <c r="E73" s="83" t="s">
        <v>44</v>
      </c>
      <c r="F73" s="7">
        <v>2</v>
      </c>
      <c r="G73" s="6">
        <v>350</v>
      </c>
      <c r="H73" s="6">
        <f t="shared" si="1"/>
        <v>700</v>
      </c>
      <c r="I73" s="6"/>
      <c r="J73" s="6"/>
      <c r="K73" s="16"/>
      <c r="L73" s="161"/>
    </row>
    <row r="74" spans="1:12" s="164" customFormat="1" ht="36" x14ac:dyDescent="0.15">
      <c r="A74" s="16">
        <v>72</v>
      </c>
      <c r="B74" s="62" t="s">
        <v>225</v>
      </c>
      <c r="C74" s="62" t="s">
        <v>226</v>
      </c>
      <c r="D74" s="62" t="s">
        <v>227</v>
      </c>
      <c r="E74" s="179" t="s">
        <v>44</v>
      </c>
      <c r="F74" s="7">
        <v>20</v>
      </c>
      <c r="G74" s="6">
        <v>775</v>
      </c>
      <c r="H74" s="6">
        <f t="shared" ref="H74:H130" si="2">F74*G74</f>
        <v>15500</v>
      </c>
      <c r="I74" s="6"/>
      <c r="J74" s="6"/>
      <c r="K74" s="182"/>
      <c r="L74" s="161"/>
    </row>
    <row r="75" spans="1:12" s="162" customFormat="1" ht="36.75" x14ac:dyDescent="0.15">
      <c r="A75" s="16">
        <v>73</v>
      </c>
      <c r="B75" s="92" t="s">
        <v>228</v>
      </c>
      <c r="C75" s="83" t="s">
        <v>229</v>
      </c>
      <c r="D75" s="180" t="s">
        <v>227</v>
      </c>
      <c r="E75" s="83" t="s">
        <v>44</v>
      </c>
      <c r="F75" s="7">
        <v>40</v>
      </c>
      <c r="G75" s="6">
        <v>775</v>
      </c>
      <c r="H75" s="6">
        <f t="shared" si="2"/>
        <v>31000</v>
      </c>
      <c r="I75" s="6"/>
      <c r="J75" s="6"/>
      <c r="K75" s="92"/>
      <c r="L75" s="161"/>
    </row>
    <row r="76" spans="1:12" s="162" customFormat="1" ht="30" customHeight="1" x14ac:dyDescent="0.15">
      <c r="A76" s="16">
        <v>74</v>
      </c>
      <c r="B76" s="92" t="s">
        <v>230</v>
      </c>
      <c r="C76" s="49" t="s">
        <v>231</v>
      </c>
      <c r="D76" s="83" t="s">
        <v>232</v>
      </c>
      <c r="E76" s="49" t="s">
        <v>44</v>
      </c>
      <c r="F76" s="7">
        <v>40</v>
      </c>
      <c r="G76" s="6">
        <v>575</v>
      </c>
      <c r="H76" s="6">
        <f t="shared" si="2"/>
        <v>23000</v>
      </c>
      <c r="I76" s="6"/>
      <c r="J76" s="6"/>
      <c r="K76" s="183"/>
      <c r="L76" s="161"/>
    </row>
    <row r="77" spans="1:12" s="162" customFormat="1" ht="36" x14ac:dyDescent="0.15">
      <c r="A77" s="16">
        <v>75</v>
      </c>
      <c r="B77" s="92" t="s">
        <v>233</v>
      </c>
      <c r="C77" s="83" t="s">
        <v>234</v>
      </c>
      <c r="D77" s="180" t="s">
        <v>227</v>
      </c>
      <c r="E77" s="83" t="s">
        <v>44</v>
      </c>
      <c r="F77" s="7">
        <v>20</v>
      </c>
      <c r="G77" s="6">
        <v>875</v>
      </c>
      <c r="H77" s="6">
        <f t="shared" si="2"/>
        <v>17500</v>
      </c>
      <c r="I77" s="6"/>
      <c r="J77" s="6"/>
      <c r="K77" s="92"/>
      <c r="L77" s="161"/>
    </row>
    <row r="78" spans="1:12" s="162" customFormat="1" ht="30" customHeight="1" x14ac:dyDescent="0.15">
      <c r="A78" s="16">
        <v>76</v>
      </c>
      <c r="B78" s="92" t="s">
        <v>235</v>
      </c>
      <c r="C78" s="49" t="s">
        <v>236</v>
      </c>
      <c r="D78" s="83" t="s">
        <v>237</v>
      </c>
      <c r="E78" s="49" t="s">
        <v>44</v>
      </c>
      <c r="F78" s="7">
        <v>20</v>
      </c>
      <c r="G78" s="6">
        <v>575</v>
      </c>
      <c r="H78" s="6">
        <f t="shared" si="2"/>
        <v>11500</v>
      </c>
      <c r="I78" s="6"/>
      <c r="J78" s="6"/>
      <c r="K78" s="183"/>
      <c r="L78" s="161"/>
    </row>
    <row r="79" spans="1:12" s="163" customFormat="1" ht="30" customHeight="1" x14ac:dyDescent="0.15">
      <c r="A79" s="16">
        <v>77</v>
      </c>
      <c r="B79" s="49" t="s">
        <v>238</v>
      </c>
      <c r="C79" s="83" t="s">
        <v>239</v>
      </c>
      <c r="D79" s="83" t="s">
        <v>240</v>
      </c>
      <c r="E79" s="83" t="s">
        <v>44</v>
      </c>
      <c r="F79" s="7">
        <v>40</v>
      </c>
      <c r="G79" s="6">
        <v>600</v>
      </c>
      <c r="H79" s="6">
        <f t="shared" si="2"/>
        <v>24000</v>
      </c>
      <c r="I79" s="43"/>
      <c r="J79" s="43"/>
      <c r="K79" s="73"/>
      <c r="L79" s="161"/>
    </row>
    <row r="80" spans="1:12" s="163" customFormat="1" ht="36" x14ac:dyDescent="0.15">
      <c r="A80" s="16">
        <v>78</v>
      </c>
      <c r="B80" s="92" t="s">
        <v>241</v>
      </c>
      <c r="C80" s="49" t="s">
        <v>242</v>
      </c>
      <c r="D80" s="180" t="s">
        <v>227</v>
      </c>
      <c r="E80" s="62" t="s">
        <v>44</v>
      </c>
      <c r="F80" s="7">
        <v>40</v>
      </c>
      <c r="G80" s="6">
        <v>750</v>
      </c>
      <c r="H80" s="6">
        <f t="shared" si="2"/>
        <v>30000</v>
      </c>
      <c r="I80" s="6"/>
      <c r="J80" s="6"/>
      <c r="K80" s="135"/>
      <c r="L80" s="161"/>
    </row>
    <row r="81" spans="1:12" s="163" customFormat="1" ht="30" customHeight="1" x14ac:dyDescent="0.15">
      <c r="A81" s="16">
        <v>79</v>
      </c>
      <c r="B81" s="92" t="s">
        <v>243</v>
      </c>
      <c r="C81" s="83" t="s">
        <v>244</v>
      </c>
      <c r="D81" s="83" t="s">
        <v>232</v>
      </c>
      <c r="E81" s="83" t="s">
        <v>44</v>
      </c>
      <c r="F81" s="7">
        <v>40</v>
      </c>
      <c r="G81" s="6">
        <v>500</v>
      </c>
      <c r="H81" s="6">
        <f t="shared" si="2"/>
        <v>20000</v>
      </c>
      <c r="I81" s="6"/>
      <c r="J81" s="6"/>
      <c r="K81" s="16"/>
      <c r="L81" s="161"/>
    </row>
    <row r="82" spans="1:12" s="163" customFormat="1" ht="30" customHeight="1" x14ac:dyDescent="0.15">
      <c r="A82" s="16">
        <v>80</v>
      </c>
      <c r="B82" s="92" t="s">
        <v>245</v>
      </c>
      <c r="C82" s="83" t="s">
        <v>246</v>
      </c>
      <c r="D82" s="180" t="s">
        <v>247</v>
      </c>
      <c r="E82" s="83" t="s">
        <v>44</v>
      </c>
      <c r="F82" s="7">
        <v>6</v>
      </c>
      <c r="G82" s="6">
        <v>700</v>
      </c>
      <c r="H82" s="6">
        <f t="shared" si="2"/>
        <v>4200</v>
      </c>
      <c r="I82" s="6"/>
      <c r="J82" s="6"/>
      <c r="K82" s="41"/>
      <c r="L82" s="161"/>
    </row>
    <row r="83" spans="1:12" s="163" customFormat="1" ht="48" x14ac:dyDescent="0.15">
      <c r="A83" s="16">
        <v>81</v>
      </c>
      <c r="B83" s="49" t="s">
        <v>248</v>
      </c>
      <c r="C83" s="83" t="s">
        <v>249</v>
      </c>
      <c r="D83" s="180" t="s">
        <v>227</v>
      </c>
      <c r="E83" s="83" t="s">
        <v>44</v>
      </c>
      <c r="F83" s="7">
        <v>10</v>
      </c>
      <c r="G83" s="6">
        <v>875</v>
      </c>
      <c r="H83" s="6">
        <f t="shared" si="2"/>
        <v>8750</v>
      </c>
      <c r="I83" s="43"/>
      <c r="J83" s="43"/>
      <c r="K83" s="73"/>
      <c r="L83" s="161"/>
    </row>
    <row r="84" spans="1:12" s="163" customFormat="1" ht="36.75" x14ac:dyDescent="0.15">
      <c r="A84" s="16">
        <v>82</v>
      </c>
      <c r="B84" s="49" t="s">
        <v>250</v>
      </c>
      <c r="C84" s="83" t="s">
        <v>251</v>
      </c>
      <c r="D84" s="180" t="s">
        <v>252</v>
      </c>
      <c r="E84" s="83" t="s">
        <v>44</v>
      </c>
      <c r="F84" s="7">
        <v>10</v>
      </c>
      <c r="G84" s="6">
        <v>675</v>
      </c>
      <c r="H84" s="6">
        <f t="shared" si="2"/>
        <v>6750</v>
      </c>
      <c r="I84" s="43"/>
      <c r="J84" s="43"/>
      <c r="K84" s="73"/>
      <c r="L84" s="161"/>
    </row>
    <row r="85" spans="1:12" s="163" customFormat="1" ht="36.75" x14ac:dyDescent="0.15">
      <c r="A85" s="16">
        <v>83</v>
      </c>
      <c r="B85" s="49" t="s">
        <v>253</v>
      </c>
      <c r="C85" s="83" t="s">
        <v>254</v>
      </c>
      <c r="D85" s="180" t="s">
        <v>255</v>
      </c>
      <c r="E85" s="83" t="s">
        <v>44</v>
      </c>
      <c r="F85" s="7">
        <v>20</v>
      </c>
      <c r="G85" s="6">
        <v>900</v>
      </c>
      <c r="H85" s="6">
        <f t="shared" si="2"/>
        <v>18000</v>
      </c>
      <c r="I85" s="43"/>
      <c r="J85" s="43"/>
      <c r="K85" s="73"/>
      <c r="L85" s="161"/>
    </row>
    <row r="86" spans="1:12" s="163" customFormat="1" ht="36" x14ac:dyDescent="0.15">
      <c r="A86" s="16">
        <v>84</v>
      </c>
      <c r="B86" s="49" t="s">
        <v>256</v>
      </c>
      <c r="C86" s="83" t="s">
        <v>257</v>
      </c>
      <c r="D86" s="180" t="s">
        <v>258</v>
      </c>
      <c r="E86" s="83" t="s">
        <v>44</v>
      </c>
      <c r="F86" s="7">
        <v>4</v>
      </c>
      <c r="G86" s="6">
        <v>800</v>
      </c>
      <c r="H86" s="6">
        <f t="shared" si="2"/>
        <v>3200</v>
      </c>
      <c r="I86" s="43"/>
      <c r="J86" s="43"/>
      <c r="K86" s="73"/>
      <c r="L86" s="161"/>
    </row>
    <row r="87" spans="1:12" s="163" customFormat="1" ht="30" customHeight="1" x14ac:dyDescent="0.15">
      <c r="A87" s="16">
        <v>85</v>
      </c>
      <c r="B87" s="49" t="s">
        <v>259</v>
      </c>
      <c r="C87" s="62" t="s">
        <v>260</v>
      </c>
      <c r="D87" s="49" t="s">
        <v>261</v>
      </c>
      <c r="E87" s="49" t="s">
        <v>44</v>
      </c>
      <c r="F87" s="7">
        <v>40</v>
      </c>
      <c r="G87" s="6">
        <v>475</v>
      </c>
      <c r="H87" s="6">
        <f t="shared" si="2"/>
        <v>19000</v>
      </c>
      <c r="I87" s="43"/>
      <c r="J87" s="43"/>
      <c r="K87" s="73"/>
      <c r="L87" s="161"/>
    </row>
    <row r="88" spans="1:12" s="163" customFormat="1" ht="96" x14ac:dyDescent="0.15">
      <c r="A88" s="16">
        <v>86</v>
      </c>
      <c r="B88" s="49" t="s">
        <v>262</v>
      </c>
      <c r="C88" s="62" t="s">
        <v>263</v>
      </c>
      <c r="D88" s="49" t="s">
        <v>264</v>
      </c>
      <c r="E88" s="49" t="s">
        <v>44</v>
      </c>
      <c r="F88" s="7">
        <v>20</v>
      </c>
      <c r="G88" s="6">
        <v>1125</v>
      </c>
      <c r="H88" s="6">
        <f t="shared" si="2"/>
        <v>22500</v>
      </c>
      <c r="I88" s="43"/>
      <c r="J88" s="43"/>
      <c r="K88" s="73"/>
      <c r="L88" s="161"/>
    </row>
    <row r="89" spans="1:12" s="163" customFormat="1" ht="48" x14ac:dyDescent="0.15">
      <c r="A89" s="16">
        <v>87</v>
      </c>
      <c r="B89" s="49" t="s">
        <v>265</v>
      </c>
      <c r="C89" s="62" t="s">
        <v>266</v>
      </c>
      <c r="D89" s="49" t="s">
        <v>267</v>
      </c>
      <c r="E89" s="49" t="s">
        <v>44</v>
      </c>
      <c r="F89" s="7">
        <v>10</v>
      </c>
      <c r="G89" s="6">
        <v>800</v>
      </c>
      <c r="H89" s="6">
        <f t="shared" si="2"/>
        <v>8000</v>
      </c>
      <c r="I89" s="43"/>
      <c r="J89" s="43"/>
      <c r="K89" s="73"/>
      <c r="L89" s="161"/>
    </row>
    <row r="90" spans="1:12" s="163" customFormat="1" ht="30" customHeight="1" x14ac:dyDescent="0.15">
      <c r="A90" s="16">
        <v>88</v>
      </c>
      <c r="B90" s="49" t="s">
        <v>268</v>
      </c>
      <c r="C90" s="62" t="s">
        <v>269</v>
      </c>
      <c r="D90" s="49" t="s">
        <v>227</v>
      </c>
      <c r="E90" s="49" t="s">
        <v>44</v>
      </c>
      <c r="F90" s="7">
        <v>10</v>
      </c>
      <c r="G90" s="6">
        <v>775</v>
      </c>
      <c r="H90" s="6">
        <f t="shared" si="2"/>
        <v>7750</v>
      </c>
      <c r="I90" s="43"/>
      <c r="J90" s="43"/>
      <c r="K90" s="73"/>
      <c r="L90" s="161"/>
    </row>
    <row r="91" spans="1:12" s="163" customFormat="1" ht="48" x14ac:dyDescent="0.15">
      <c r="A91" s="16">
        <v>89</v>
      </c>
      <c r="B91" s="49" t="s">
        <v>270</v>
      </c>
      <c r="C91" s="62" t="s">
        <v>271</v>
      </c>
      <c r="D91" s="49" t="s">
        <v>272</v>
      </c>
      <c r="E91" s="49" t="s">
        <v>44</v>
      </c>
      <c r="F91" s="7">
        <v>40</v>
      </c>
      <c r="G91" s="6">
        <v>1225</v>
      </c>
      <c r="H91" s="6">
        <f t="shared" si="2"/>
        <v>49000</v>
      </c>
      <c r="I91" s="43"/>
      <c r="J91" s="43"/>
      <c r="K91" s="73"/>
      <c r="L91" s="161"/>
    </row>
    <row r="92" spans="1:12" s="163" customFormat="1" ht="30" customHeight="1" x14ac:dyDescent="0.15">
      <c r="A92" s="16">
        <v>90</v>
      </c>
      <c r="B92" s="49" t="s">
        <v>273</v>
      </c>
      <c r="C92" s="62" t="s">
        <v>274</v>
      </c>
      <c r="D92" s="49" t="s">
        <v>275</v>
      </c>
      <c r="E92" s="49" t="s">
        <v>44</v>
      </c>
      <c r="F92" s="7">
        <v>40</v>
      </c>
      <c r="G92" s="6">
        <v>725</v>
      </c>
      <c r="H92" s="6">
        <f t="shared" si="2"/>
        <v>29000</v>
      </c>
      <c r="I92" s="43"/>
      <c r="J92" s="43"/>
      <c r="K92" s="73"/>
      <c r="L92" s="161"/>
    </row>
    <row r="93" spans="1:12" s="163" customFormat="1" ht="30" customHeight="1" x14ac:dyDescent="0.15">
      <c r="A93" s="16">
        <v>91</v>
      </c>
      <c r="B93" s="49" t="s">
        <v>276</v>
      </c>
      <c r="C93" s="62" t="s">
        <v>277</v>
      </c>
      <c r="D93" s="49" t="s">
        <v>227</v>
      </c>
      <c r="E93" s="49" t="s">
        <v>44</v>
      </c>
      <c r="F93" s="7">
        <v>6</v>
      </c>
      <c r="G93" s="6">
        <v>875</v>
      </c>
      <c r="H93" s="6">
        <f t="shared" si="2"/>
        <v>5250</v>
      </c>
      <c r="I93" s="43"/>
      <c r="J93" s="43"/>
      <c r="K93" s="73"/>
      <c r="L93" s="161"/>
    </row>
    <row r="94" spans="1:12" s="163" customFormat="1" ht="30" customHeight="1" x14ac:dyDescent="0.15">
      <c r="A94" s="16">
        <v>92</v>
      </c>
      <c r="B94" s="49" t="s">
        <v>278</v>
      </c>
      <c r="C94" s="62" t="s">
        <v>279</v>
      </c>
      <c r="D94" s="49" t="s">
        <v>280</v>
      </c>
      <c r="E94" s="49" t="s">
        <v>44</v>
      </c>
      <c r="F94" s="7">
        <v>4</v>
      </c>
      <c r="G94" s="6">
        <v>575</v>
      </c>
      <c r="H94" s="6">
        <f t="shared" si="2"/>
        <v>2300</v>
      </c>
      <c r="I94" s="43"/>
      <c r="J94" s="43"/>
      <c r="K94" s="73"/>
      <c r="L94" s="161"/>
    </row>
    <row r="95" spans="1:12" s="163" customFormat="1" ht="60" x14ac:dyDescent="0.15">
      <c r="A95" s="16">
        <v>93</v>
      </c>
      <c r="B95" s="49" t="s">
        <v>281</v>
      </c>
      <c r="C95" s="62" t="s">
        <v>282</v>
      </c>
      <c r="D95" s="49" t="s">
        <v>283</v>
      </c>
      <c r="E95" s="49" t="s">
        <v>44</v>
      </c>
      <c r="F95" s="7">
        <v>40</v>
      </c>
      <c r="G95" s="6">
        <v>1650</v>
      </c>
      <c r="H95" s="6">
        <f t="shared" si="2"/>
        <v>66000</v>
      </c>
      <c r="I95" s="43"/>
      <c r="J95" s="43"/>
      <c r="K95" s="73" t="s">
        <v>284</v>
      </c>
      <c r="L95" s="161"/>
    </row>
    <row r="96" spans="1:12" s="163" customFormat="1" ht="30" customHeight="1" x14ac:dyDescent="0.15">
      <c r="A96" s="16">
        <v>94</v>
      </c>
      <c r="B96" s="49" t="s">
        <v>285</v>
      </c>
      <c r="C96" s="62" t="s">
        <v>286</v>
      </c>
      <c r="D96" s="49" t="s">
        <v>287</v>
      </c>
      <c r="E96" s="49" t="s">
        <v>44</v>
      </c>
      <c r="F96" s="7">
        <v>20</v>
      </c>
      <c r="G96" s="6">
        <v>1625</v>
      </c>
      <c r="H96" s="6">
        <f t="shared" si="2"/>
        <v>32500</v>
      </c>
      <c r="I96" s="43"/>
      <c r="J96" s="43"/>
      <c r="K96" s="73"/>
      <c r="L96" s="161"/>
    </row>
    <row r="97" spans="1:12" s="163" customFormat="1" ht="30" customHeight="1" x14ac:dyDescent="0.15">
      <c r="A97" s="16">
        <v>95</v>
      </c>
      <c r="B97" s="49" t="s">
        <v>288</v>
      </c>
      <c r="C97" s="62" t="s">
        <v>289</v>
      </c>
      <c r="D97" s="49" t="s">
        <v>287</v>
      </c>
      <c r="E97" s="49" t="s">
        <v>44</v>
      </c>
      <c r="F97" s="7">
        <v>20</v>
      </c>
      <c r="G97" s="6">
        <v>1175</v>
      </c>
      <c r="H97" s="6">
        <f t="shared" si="2"/>
        <v>23500</v>
      </c>
      <c r="I97" s="43"/>
      <c r="J97" s="43"/>
      <c r="K97" s="73"/>
      <c r="L97" s="161"/>
    </row>
    <row r="98" spans="1:12" s="163" customFormat="1" ht="30" customHeight="1" x14ac:dyDescent="0.15">
      <c r="A98" s="16">
        <v>96</v>
      </c>
      <c r="B98" s="49" t="s">
        <v>290</v>
      </c>
      <c r="C98" s="62" t="s">
        <v>291</v>
      </c>
      <c r="D98" s="49" t="s">
        <v>292</v>
      </c>
      <c r="E98" s="49" t="s">
        <v>44</v>
      </c>
      <c r="F98" s="7">
        <v>20</v>
      </c>
      <c r="G98" s="6">
        <v>1050</v>
      </c>
      <c r="H98" s="6">
        <f t="shared" si="2"/>
        <v>21000</v>
      </c>
      <c r="I98" s="43"/>
      <c r="J98" s="43"/>
      <c r="K98" s="73"/>
      <c r="L98" s="161"/>
    </row>
    <row r="99" spans="1:12" s="163" customFormat="1" ht="30" customHeight="1" x14ac:dyDescent="0.15">
      <c r="A99" s="16">
        <v>97</v>
      </c>
      <c r="B99" s="49" t="s">
        <v>293</v>
      </c>
      <c r="C99" s="62" t="s">
        <v>294</v>
      </c>
      <c r="D99" s="49" t="s">
        <v>295</v>
      </c>
      <c r="E99" s="49" t="s">
        <v>44</v>
      </c>
      <c r="F99" s="7">
        <v>40</v>
      </c>
      <c r="G99" s="6">
        <v>740</v>
      </c>
      <c r="H99" s="6">
        <f t="shared" si="2"/>
        <v>29600</v>
      </c>
      <c r="I99" s="43"/>
      <c r="J99" s="43"/>
      <c r="K99" s="73"/>
      <c r="L99" s="161"/>
    </row>
    <row r="100" spans="1:12" s="163" customFormat="1" ht="30" customHeight="1" x14ac:dyDescent="0.15">
      <c r="A100" s="16">
        <v>98</v>
      </c>
      <c r="B100" s="49" t="s">
        <v>296</v>
      </c>
      <c r="C100" s="62" t="s">
        <v>297</v>
      </c>
      <c r="D100" s="49" t="s">
        <v>295</v>
      </c>
      <c r="E100" s="49" t="s">
        <v>44</v>
      </c>
      <c r="F100" s="7">
        <v>40</v>
      </c>
      <c r="G100" s="6">
        <v>815</v>
      </c>
      <c r="H100" s="6">
        <f t="shared" si="2"/>
        <v>32600</v>
      </c>
      <c r="I100" s="43"/>
      <c r="J100" s="43"/>
      <c r="K100" s="73"/>
      <c r="L100" s="161"/>
    </row>
    <row r="101" spans="1:12" s="163" customFormat="1" ht="60" x14ac:dyDescent="0.15">
      <c r="A101" s="16">
        <v>99</v>
      </c>
      <c r="B101" s="49" t="s">
        <v>298</v>
      </c>
      <c r="C101" s="62" t="s">
        <v>299</v>
      </c>
      <c r="D101" s="49" t="s">
        <v>300</v>
      </c>
      <c r="E101" s="49" t="s">
        <v>44</v>
      </c>
      <c r="F101" s="7">
        <v>6</v>
      </c>
      <c r="G101" s="6">
        <v>1700</v>
      </c>
      <c r="H101" s="6">
        <f t="shared" si="2"/>
        <v>10200</v>
      </c>
      <c r="I101" s="43"/>
      <c r="J101" s="43"/>
      <c r="K101" s="73"/>
      <c r="L101" s="161"/>
    </row>
    <row r="102" spans="1:12" s="163" customFormat="1" ht="30" customHeight="1" x14ac:dyDescent="0.15">
      <c r="A102" s="16">
        <v>100</v>
      </c>
      <c r="B102" s="49" t="s">
        <v>301</v>
      </c>
      <c r="C102" s="62" t="s">
        <v>302</v>
      </c>
      <c r="D102" s="49" t="s">
        <v>303</v>
      </c>
      <c r="E102" s="49" t="s">
        <v>44</v>
      </c>
      <c r="F102" s="7">
        <v>6</v>
      </c>
      <c r="G102" s="6">
        <v>1000</v>
      </c>
      <c r="H102" s="6">
        <f t="shared" si="2"/>
        <v>6000</v>
      </c>
      <c r="I102" s="43"/>
      <c r="J102" s="43"/>
      <c r="K102" s="73"/>
      <c r="L102" s="161"/>
    </row>
    <row r="103" spans="1:12" s="163" customFormat="1" ht="36" x14ac:dyDescent="0.15">
      <c r="A103" s="16">
        <v>101</v>
      </c>
      <c r="B103" s="49" t="s">
        <v>304</v>
      </c>
      <c r="C103" s="62" t="s">
        <v>305</v>
      </c>
      <c r="D103" s="49" t="s">
        <v>306</v>
      </c>
      <c r="E103" s="49" t="s">
        <v>44</v>
      </c>
      <c r="F103" s="7">
        <v>6</v>
      </c>
      <c r="G103" s="6">
        <v>1150</v>
      </c>
      <c r="H103" s="6">
        <f t="shared" si="2"/>
        <v>6900</v>
      </c>
      <c r="I103" s="43"/>
      <c r="J103" s="43"/>
      <c r="K103" s="73"/>
      <c r="L103" s="161"/>
    </row>
    <row r="104" spans="1:12" s="163" customFormat="1" ht="36" x14ac:dyDescent="0.15">
      <c r="A104" s="16">
        <v>102</v>
      </c>
      <c r="B104" s="49" t="s">
        <v>307</v>
      </c>
      <c r="C104" s="49" t="s">
        <v>308</v>
      </c>
      <c r="D104" s="49" t="s">
        <v>309</v>
      </c>
      <c r="E104" s="84" t="s">
        <v>44</v>
      </c>
      <c r="F104" s="7">
        <v>6</v>
      </c>
      <c r="G104" s="6">
        <v>1150</v>
      </c>
      <c r="H104" s="6">
        <f t="shared" si="2"/>
        <v>6900</v>
      </c>
      <c r="I104" s="6"/>
      <c r="J104" s="6"/>
      <c r="K104" s="92"/>
      <c r="L104" s="161"/>
    </row>
    <row r="105" spans="1:12" s="163" customFormat="1" ht="36" x14ac:dyDescent="0.15">
      <c r="A105" s="16">
        <v>103</v>
      </c>
      <c r="B105" s="49" t="s">
        <v>310</v>
      </c>
      <c r="C105" s="62" t="s">
        <v>311</v>
      </c>
      <c r="D105" s="49" t="s">
        <v>312</v>
      </c>
      <c r="E105" s="49" t="s">
        <v>44</v>
      </c>
      <c r="F105" s="7">
        <v>20</v>
      </c>
      <c r="G105" s="6">
        <v>1100</v>
      </c>
      <c r="H105" s="6">
        <f t="shared" si="2"/>
        <v>22000</v>
      </c>
      <c r="I105" s="43"/>
      <c r="J105" s="43"/>
      <c r="K105" s="73"/>
      <c r="L105" s="161"/>
    </row>
    <row r="106" spans="1:12" s="163" customFormat="1" ht="36" x14ac:dyDescent="0.15">
      <c r="A106" s="16">
        <v>104</v>
      </c>
      <c r="B106" s="49" t="s">
        <v>313</v>
      </c>
      <c r="C106" s="62" t="s">
        <v>314</v>
      </c>
      <c r="D106" s="49" t="s">
        <v>315</v>
      </c>
      <c r="E106" s="49" t="s">
        <v>44</v>
      </c>
      <c r="F106" s="7">
        <v>4</v>
      </c>
      <c r="G106" s="6">
        <v>1400</v>
      </c>
      <c r="H106" s="6">
        <f t="shared" si="2"/>
        <v>5600</v>
      </c>
      <c r="I106" s="43"/>
      <c r="J106" s="43"/>
      <c r="K106" s="73"/>
      <c r="L106" s="161"/>
    </row>
    <row r="107" spans="1:12" s="163" customFormat="1" ht="30" customHeight="1" x14ac:dyDescent="0.15">
      <c r="A107" s="16">
        <v>105</v>
      </c>
      <c r="B107" s="49" t="s">
        <v>316</v>
      </c>
      <c r="C107" s="62" t="s">
        <v>317</v>
      </c>
      <c r="D107" s="49" t="s">
        <v>318</v>
      </c>
      <c r="E107" s="49" t="s">
        <v>44</v>
      </c>
      <c r="F107" s="7">
        <v>4</v>
      </c>
      <c r="G107" s="6">
        <v>375</v>
      </c>
      <c r="H107" s="6">
        <f t="shared" si="2"/>
        <v>1500</v>
      </c>
      <c r="I107" s="43"/>
      <c r="J107" s="43"/>
      <c r="K107" s="73"/>
      <c r="L107" s="161"/>
    </row>
    <row r="108" spans="1:12" s="163" customFormat="1" ht="45" customHeight="1" x14ac:dyDescent="0.15">
      <c r="A108" s="16">
        <v>106</v>
      </c>
      <c r="B108" s="49" t="s">
        <v>319</v>
      </c>
      <c r="C108" s="62" t="s">
        <v>320</v>
      </c>
      <c r="D108" s="49" t="s">
        <v>321</v>
      </c>
      <c r="E108" s="49" t="s">
        <v>44</v>
      </c>
      <c r="F108" s="7">
        <v>4</v>
      </c>
      <c r="G108" s="6">
        <v>10150</v>
      </c>
      <c r="H108" s="6">
        <f t="shared" si="2"/>
        <v>40600</v>
      </c>
      <c r="I108" s="43"/>
      <c r="J108" s="43"/>
      <c r="K108" s="73"/>
      <c r="L108" s="161"/>
    </row>
    <row r="109" spans="1:12" s="163" customFormat="1" ht="30" customHeight="1" x14ac:dyDescent="0.15">
      <c r="A109" s="16">
        <v>107</v>
      </c>
      <c r="B109" s="49" t="s">
        <v>322</v>
      </c>
      <c r="C109" s="62" t="s">
        <v>323</v>
      </c>
      <c r="D109" s="49" t="s">
        <v>324</v>
      </c>
      <c r="E109" s="49" t="s">
        <v>44</v>
      </c>
      <c r="F109" s="7">
        <v>6</v>
      </c>
      <c r="G109" s="6">
        <v>1500</v>
      </c>
      <c r="H109" s="6">
        <f t="shared" si="2"/>
        <v>9000</v>
      </c>
      <c r="I109" s="43"/>
      <c r="J109" s="43"/>
      <c r="K109" s="73"/>
      <c r="L109" s="161"/>
    </row>
    <row r="110" spans="1:12" s="163" customFormat="1" ht="30" customHeight="1" x14ac:dyDescent="0.15">
      <c r="A110" s="16">
        <v>108</v>
      </c>
      <c r="B110" s="49" t="s">
        <v>325</v>
      </c>
      <c r="C110" s="62" t="s">
        <v>326</v>
      </c>
      <c r="D110" s="49" t="s">
        <v>327</v>
      </c>
      <c r="E110" s="49" t="s">
        <v>44</v>
      </c>
      <c r="F110" s="7">
        <v>6</v>
      </c>
      <c r="G110" s="6">
        <v>1000</v>
      </c>
      <c r="H110" s="6">
        <f t="shared" si="2"/>
        <v>6000</v>
      </c>
      <c r="I110" s="43"/>
      <c r="J110" s="43"/>
      <c r="K110" s="73"/>
      <c r="L110" s="161"/>
    </row>
    <row r="111" spans="1:12" s="163" customFormat="1" ht="30" customHeight="1" x14ac:dyDescent="0.15">
      <c r="A111" s="16">
        <v>109</v>
      </c>
      <c r="B111" s="49" t="s">
        <v>328</v>
      </c>
      <c r="C111" s="62" t="s">
        <v>329</v>
      </c>
      <c r="D111" s="49" t="s">
        <v>330</v>
      </c>
      <c r="E111" s="49" t="s">
        <v>44</v>
      </c>
      <c r="F111" s="7">
        <v>6</v>
      </c>
      <c r="G111" s="6">
        <v>2000</v>
      </c>
      <c r="H111" s="6">
        <f t="shared" si="2"/>
        <v>12000</v>
      </c>
      <c r="I111" s="43"/>
      <c r="J111" s="43"/>
      <c r="K111" s="73"/>
      <c r="L111" s="161"/>
    </row>
    <row r="112" spans="1:12" s="163" customFormat="1" ht="48" x14ac:dyDescent="0.15">
      <c r="A112" s="16">
        <v>110</v>
      </c>
      <c r="B112" s="49" t="s">
        <v>331</v>
      </c>
      <c r="C112" s="62" t="s">
        <v>332</v>
      </c>
      <c r="D112" s="49" t="s">
        <v>333</v>
      </c>
      <c r="E112" s="49" t="s">
        <v>44</v>
      </c>
      <c r="F112" s="7">
        <v>3</v>
      </c>
      <c r="G112" s="6">
        <v>2500</v>
      </c>
      <c r="H112" s="6">
        <f t="shared" si="2"/>
        <v>7500</v>
      </c>
      <c r="I112" s="43"/>
      <c r="J112" s="43"/>
      <c r="K112" s="73"/>
      <c r="L112" s="161"/>
    </row>
    <row r="113" spans="1:12" s="163" customFormat="1" ht="96" x14ac:dyDescent="0.15">
      <c r="A113" s="16">
        <v>111</v>
      </c>
      <c r="B113" s="49" t="s">
        <v>334</v>
      </c>
      <c r="C113" s="49" t="s">
        <v>335</v>
      </c>
      <c r="D113" s="49" t="s">
        <v>336</v>
      </c>
      <c r="E113" s="49" t="s">
        <v>44</v>
      </c>
      <c r="F113" s="7">
        <v>40</v>
      </c>
      <c r="G113" s="6">
        <v>5500</v>
      </c>
      <c r="H113" s="6">
        <f t="shared" si="2"/>
        <v>220000</v>
      </c>
      <c r="I113" s="6"/>
      <c r="J113" s="6"/>
      <c r="K113" s="92"/>
      <c r="L113" s="161"/>
    </row>
    <row r="114" spans="1:12" s="163" customFormat="1" ht="36" x14ac:dyDescent="0.15">
      <c r="A114" s="16">
        <v>112</v>
      </c>
      <c r="B114" s="49" t="s">
        <v>337</v>
      </c>
      <c r="C114" s="49" t="s">
        <v>168</v>
      </c>
      <c r="D114" s="49" t="s">
        <v>338</v>
      </c>
      <c r="E114" s="49" t="s">
        <v>44</v>
      </c>
      <c r="F114" s="7">
        <v>40</v>
      </c>
      <c r="G114" s="6">
        <v>600</v>
      </c>
      <c r="H114" s="6">
        <f t="shared" si="2"/>
        <v>24000</v>
      </c>
      <c r="I114" s="6"/>
      <c r="J114" s="6"/>
      <c r="K114" s="92"/>
      <c r="L114" s="161"/>
    </row>
    <row r="115" spans="1:12" s="163" customFormat="1" ht="30" customHeight="1" x14ac:dyDescent="0.15">
      <c r="A115" s="16">
        <v>113</v>
      </c>
      <c r="B115" s="49" t="s">
        <v>339</v>
      </c>
      <c r="C115" s="49" t="s">
        <v>340</v>
      </c>
      <c r="D115" s="49" t="s">
        <v>341</v>
      </c>
      <c r="E115" s="49" t="s">
        <v>44</v>
      </c>
      <c r="F115" s="7">
        <v>40</v>
      </c>
      <c r="G115" s="6">
        <v>1500</v>
      </c>
      <c r="H115" s="6">
        <f t="shared" si="2"/>
        <v>60000</v>
      </c>
      <c r="I115" s="6"/>
      <c r="J115" s="6"/>
      <c r="K115" s="92"/>
      <c r="L115" s="161"/>
    </row>
    <row r="116" spans="1:12" s="163" customFormat="1" ht="48" x14ac:dyDescent="0.15">
      <c r="A116" s="16">
        <v>114</v>
      </c>
      <c r="B116" s="49" t="s">
        <v>342</v>
      </c>
      <c r="C116" s="49" t="s">
        <v>343</v>
      </c>
      <c r="D116" s="49" t="s">
        <v>336</v>
      </c>
      <c r="E116" s="84" t="s">
        <v>44</v>
      </c>
      <c r="F116" s="7">
        <v>20</v>
      </c>
      <c r="G116" s="6">
        <v>4650</v>
      </c>
      <c r="H116" s="6">
        <f t="shared" si="2"/>
        <v>93000</v>
      </c>
      <c r="I116" s="6"/>
      <c r="J116" s="6"/>
      <c r="K116" s="95"/>
      <c r="L116" s="161"/>
    </row>
    <row r="117" spans="1:12" s="163" customFormat="1" ht="36" x14ac:dyDescent="0.15">
      <c r="A117" s="16">
        <v>115</v>
      </c>
      <c r="B117" s="49" t="s">
        <v>344</v>
      </c>
      <c r="C117" s="49" t="s">
        <v>345</v>
      </c>
      <c r="D117" s="49" t="s">
        <v>346</v>
      </c>
      <c r="E117" s="49" t="s">
        <v>189</v>
      </c>
      <c r="F117" s="7">
        <v>30</v>
      </c>
      <c r="G117" s="6">
        <v>2475</v>
      </c>
      <c r="H117" s="6">
        <f t="shared" si="2"/>
        <v>74250</v>
      </c>
      <c r="I117" s="6"/>
      <c r="J117" s="6"/>
      <c r="K117" s="92"/>
      <c r="L117" s="161"/>
    </row>
    <row r="118" spans="1:12" s="165" customFormat="1" ht="30" customHeight="1" x14ac:dyDescent="0.15">
      <c r="A118" s="16">
        <v>116</v>
      </c>
      <c r="B118" s="181" t="s">
        <v>347</v>
      </c>
      <c r="C118" s="49" t="s">
        <v>348</v>
      </c>
      <c r="D118" s="181"/>
      <c r="E118" s="49" t="s">
        <v>44</v>
      </c>
      <c r="F118" s="7">
        <v>6</v>
      </c>
      <c r="G118" s="6">
        <v>400</v>
      </c>
      <c r="H118" s="6">
        <f t="shared" si="2"/>
        <v>2400</v>
      </c>
      <c r="I118" s="43"/>
      <c r="J118" s="43"/>
      <c r="K118" s="73"/>
      <c r="L118" s="90"/>
    </row>
    <row r="119" spans="1:12" s="165" customFormat="1" ht="30" customHeight="1" x14ac:dyDescent="0.15">
      <c r="A119" s="16">
        <v>117</v>
      </c>
      <c r="B119" s="218" t="s">
        <v>349</v>
      </c>
      <c r="C119" s="49" t="s">
        <v>350</v>
      </c>
      <c r="D119" s="221" t="s">
        <v>351</v>
      </c>
      <c r="E119" s="49" t="s">
        <v>352</v>
      </c>
      <c r="F119" s="7">
        <v>4</v>
      </c>
      <c r="G119" s="6">
        <v>450</v>
      </c>
      <c r="H119" s="6">
        <f t="shared" si="2"/>
        <v>1800</v>
      </c>
      <c r="I119" s="6"/>
      <c r="J119" s="6"/>
      <c r="K119" s="41"/>
      <c r="L119" s="90"/>
    </row>
    <row r="120" spans="1:12" s="165" customFormat="1" ht="30" customHeight="1" x14ac:dyDescent="0.15">
      <c r="A120" s="16">
        <v>118</v>
      </c>
      <c r="B120" s="219"/>
      <c r="C120" s="49" t="s">
        <v>85</v>
      </c>
      <c r="D120" s="221"/>
      <c r="E120" s="49" t="s">
        <v>352</v>
      </c>
      <c r="F120" s="7">
        <v>4</v>
      </c>
      <c r="G120" s="6">
        <v>250</v>
      </c>
      <c r="H120" s="6">
        <f t="shared" si="2"/>
        <v>1000</v>
      </c>
      <c r="I120" s="6"/>
      <c r="J120" s="6"/>
      <c r="K120" s="41"/>
      <c r="L120" s="90"/>
    </row>
    <row r="121" spans="1:12" s="165" customFormat="1" ht="30" customHeight="1" x14ac:dyDescent="0.15">
      <c r="A121" s="16">
        <v>119</v>
      </c>
      <c r="B121" s="219"/>
      <c r="C121" s="49" t="s">
        <v>353</v>
      </c>
      <c r="D121" s="221"/>
      <c r="E121" s="49" t="s">
        <v>352</v>
      </c>
      <c r="F121" s="7">
        <v>4</v>
      </c>
      <c r="G121" s="6">
        <v>100</v>
      </c>
      <c r="H121" s="6">
        <f t="shared" si="2"/>
        <v>400</v>
      </c>
      <c r="I121" s="6"/>
      <c r="J121" s="6"/>
      <c r="K121" s="41"/>
      <c r="L121" s="90"/>
    </row>
    <row r="122" spans="1:12" s="165" customFormat="1" ht="30" customHeight="1" x14ac:dyDescent="0.15">
      <c r="A122" s="16">
        <v>120</v>
      </c>
      <c r="B122" s="219"/>
      <c r="C122" s="49" t="s">
        <v>354</v>
      </c>
      <c r="D122" s="221"/>
      <c r="E122" s="49" t="s">
        <v>352</v>
      </c>
      <c r="F122" s="7">
        <v>4</v>
      </c>
      <c r="G122" s="6">
        <v>100</v>
      </c>
      <c r="H122" s="6">
        <f t="shared" si="2"/>
        <v>400</v>
      </c>
      <c r="I122" s="6"/>
      <c r="J122" s="6"/>
      <c r="K122" s="41"/>
      <c r="L122" s="90"/>
    </row>
    <row r="123" spans="1:12" s="165" customFormat="1" ht="30" customHeight="1" x14ac:dyDescent="0.15">
      <c r="A123" s="16">
        <v>121</v>
      </c>
      <c r="B123" s="220"/>
      <c r="C123" s="49" t="s">
        <v>355</v>
      </c>
      <c r="D123" s="221"/>
      <c r="E123" s="49" t="s">
        <v>352</v>
      </c>
      <c r="F123" s="7">
        <v>4</v>
      </c>
      <c r="G123" s="6">
        <v>100</v>
      </c>
      <c r="H123" s="6">
        <f t="shared" si="2"/>
        <v>400</v>
      </c>
      <c r="I123" s="6"/>
      <c r="J123" s="6"/>
      <c r="K123" s="41"/>
      <c r="L123" s="90"/>
    </row>
    <row r="124" spans="1:12" s="98" customFormat="1" ht="30" customHeight="1" x14ac:dyDescent="0.15">
      <c r="A124" s="16">
        <v>122</v>
      </c>
      <c r="B124" s="49" t="s">
        <v>356</v>
      </c>
      <c r="C124" s="49" t="s">
        <v>357</v>
      </c>
      <c r="D124" s="49" t="s">
        <v>358</v>
      </c>
      <c r="E124" s="49" t="s">
        <v>44</v>
      </c>
      <c r="F124" s="92">
        <v>2</v>
      </c>
      <c r="G124" s="6">
        <v>365</v>
      </c>
      <c r="H124" s="6">
        <f t="shared" si="2"/>
        <v>730</v>
      </c>
      <c r="I124" s="6"/>
      <c r="J124" s="6"/>
      <c r="K124" s="49"/>
      <c r="L124" s="90"/>
    </row>
    <row r="125" spans="1:12" s="98" customFormat="1" ht="30" customHeight="1" x14ac:dyDescent="0.15">
      <c r="A125" s="16">
        <v>123</v>
      </c>
      <c r="B125" s="49" t="s">
        <v>359</v>
      </c>
      <c r="C125" s="49" t="s">
        <v>360</v>
      </c>
      <c r="D125" s="49" t="s">
        <v>361</v>
      </c>
      <c r="E125" s="49" t="s">
        <v>44</v>
      </c>
      <c r="F125" s="92">
        <v>2</v>
      </c>
      <c r="G125" s="6">
        <v>415</v>
      </c>
      <c r="H125" s="6">
        <f t="shared" si="2"/>
        <v>830</v>
      </c>
      <c r="I125" s="6"/>
      <c r="J125" s="6"/>
      <c r="K125" s="49"/>
      <c r="L125" s="90"/>
    </row>
    <row r="126" spans="1:12" s="98" customFormat="1" ht="60" customHeight="1" x14ac:dyDescent="0.15">
      <c r="A126" s="16">
        <v>124</v>
      </c>
      <c r="B126" s="49" t="s">
        <v>362</v>
      </c>
      <c r="C126" s="49" t="s">
        <v>363</v>
      </c>
      <c r="D126" s="49" t="s">
        <v>364</v>
      </c>
      <c r="E126" s="49" t="s">
        <v>44</v>
      </c>
      <c r="F126" s="92">
        <v>10</v>
      </c>
      <c r="G126" s="6">
        <v>725</v>
      </c>
      <c r="H126" s="6">
        <f t="shared" si="2"/>
        <v>7250</v>
      </c>
      <c r="I126" s="6"/>
      <c r="J126" s="6"/>
      <c r="K126" s="49"/>
      <c r="L126" s="90"/>
    </row>
    <row r="127" spans="1:12" s="98" customFormat="1" ht="30" customHeight="1" x14ac:dyDescent="0.15">
      <c r="A127" s="16">
        <v>125</v>
      </c>
      <c r="B127" s="49" t="s">
        <v>365</v>
      </c>
      <c r="C127" s="49" t="s">
        <v>366</v>
      </c>
      <c r="D127" s="49" t="s">
        <v>364</v>
      </c>
      <c r="E127" s="49" t="s">
        <v>44</v>
      </c>
      <c r="F127" s="92">
        <v>4</v>
      </c>
      <c r="G127" s="6">
        <v>775</v>
      </c>
      <c r="H127" s="6">
        <f t="shared" si="2"/>
        <v>3100</v>
      </c>
      <c r="I127" s="6"/>
      <c r="J127" s="6"/>
      <c r="K127" s="49"/>
      <c r="L127" s="90"/>
    </row>
    <row r="128" spans="1:12" s="98" customFormat="1" ht="30" customHeight="1" x14ac:dyDescent="0.15">
      <c r="A128" s="16">
        <v>126</v>
      </c>
      <c r="B128" s="49" t="s">
        <v>367</v>
      </c>
      <c r="C128" s="49" t="s">
        <v>368</v>
      </c>
      <c r="D128" s="49" t="s">
        <v>364</v>
      </c>
      <c r="E128" s="49" t="s">
        <v>44</v>
      </c>
      <c r="F128" s="92">
        <v>4</v>
      </c>
      <c r="G128" s="6">
        <v>450</v>
      </c>
      <c r="H128" s="6">
        <f t="shared" si="2"/>
        <v>1800</v>
      </c>
      <c r="I128" s="6"/>
      <c r="J128" s="6"/>
      <c r="K128" s="49"/>
      <c r="L128" s="90"/>
    </row>
    <row r="129" spans="1:12" s="98" customFormat="1" ht="30" customHeight="1" x14ac:dyDescent="0.15">
      <c r="A129" s="16">
        <v>127</v>
      </c>
      <c r="B129" s="49" t="s">
        <v>369</v>
      </c>
      <c r="C129" s="49" t="s">
        <v>60</v>
      </c>
      <c r="D129" s="49" t="s">
        <v>370</v>
      </c>
      <c r="E129" s="49" t="s">
        <v>44</v>
      </c>
      <c r="F129" s="92">
        <v>4</v>
      </c>
      <c r="G129" s="6">
        <v>5000</v>
      </c>
      <c r="H129" s="6">
        <f t="shared" si="2"/>
        <v>20000</v>
      </c>
      <c r="I129" s="6"/>
      <c r="J129" s="6"/>
      <c r="K129" s="49"/>
      <c r="L129" s="90"/>
    </row>
    <row r="130" spans="1:12" s="98" customFormat="1" ht="30" customHeight="1" x14ac:dyDescent="0.15">
      <c r="A130" s="16">
        <v>128</v>
      </c>
      <c r="B130" s="49" t="s">
        <v>371</v>
      </c>
      <c r="C130" s="49" t="s">
        <v>372</v>
      </c>
      <c r="D130" s="49" t="s">
        <v>373</v>
      </c>
      <c r="E130" s="49" t="s">
        <v>44</v>
      </c>
      <c r="F130" s="92">
        <v>8</v>
      </c>
      <c r="G130" s="6">
        <v>4930</v>
      </c>
      <c r="H130" s="6">
        <f t="shared" si="2"/>
        <v>39440</v>
      </c>
      <c r="I130" s="6"/>
      <c r="J130" s="6"/>
      <c r="K130" s="49"/>
      <c r="L130" s="90"/>
    </row>
    <row r="131" spans="1:12" s="98" customFormat="1" ht="96" x14ac:dyDescent="0.15">
      <c r="A131" s="16">
        <v>129</v>
      </c>
      <c r="B131" s="49" t="s">
        <v>374</v>
      </c>
      <c r="C131" s="49" t="s">
        <v>375</v>
      </c>
      <c r="D131" s="49" t="s">
        <v>376</v>
      </c>
      <c r="E131" s="49" t="s">
        <v>44</v>
      </c>
      <c r="F131" s="92">
        <v>2</v>
      </c>
      <c r="G131" s="6">
        <v>5200</v>
      </c>
      <c r="H131" s="6">
        <f t="shared" ref="H131:H135" si="3">F131*G131</f>
        <v>10400</v>
      </c>
      <c r="I131" s="6"/>
      <c r="J131" s="6"/>
      <c r="K131" s="49"/>
      <c r="L131" s="90"/>
    </row>
    <row r="132" spans="1:12" s="98" customFormat="1" ht="36" x14ac:dyDescent="0.15">
      <c r="A132" s="16">
        <v>130</v>
      </c>
      <c r="B132" s="49" t="s">
        <v>377</v>
      </c>
      <c r="C132" s="49" t="s">
        <v>378</v>
      </c>
      <c r="D132" s="49" t="s">
        <v>379</v>
      </c>
      <c r="E132" s="49" t="s">
        <v>44</v>
      </c>
      <c r="F132" s="92">
        <v>2</v>
      </c>
      <c r="G132" s="6">
        <v>1250</v>
      </c>
      <c r="H132" s="6">
        <f t="shared" si="3"/>
        <v>2500</v>
      </c>
      <c r="I132" s="6"/>
      <c r="J132" s="6"/>
      <c r="K132" s="49"/>
      <c r="L132" s="90"/>
    </row>
    <row r="133" spans="1:12" s="98" customFormat="1" ht="24" x14ac:dyDescent="0.15">
      <c r="A133" s="16">
        <v>131</v>
      </c>
      <c r="B133" s="49" t="s">
        <v>380</v>
      </c>
      <c r="C133" s="49" t="s">
        <v>381</v>
      </c>
      <c r="D133" s="49" t="s">
        <v>382</v>
      </c>
      <c r="E133" s="49" t="s">
        <v>44</v>
      </c>
      <c r="F133" s="92">
        <v>2</v>
      </c>
      <c r="G133" s="6">
        <v>1500</v>
      </c>
      <c r="H133" s="6">
        <f t="shared" si="3"/>
        <v>3000</v>
      </c>
      <c r="I133" s="6"/>
      <c r="J133" s="6"/>
      <c r="K133" s="49"/>
      <c r="L133" s="90"/>
    </row>
    <row r="134" spans="1:12" s="98" customFormat="1" ht="96" x14ac:dyDescent="0.15">
      <c r="A134" s="16">
        <v>132</v>
      </c>
      <c r="B134" s="49" t="s">
        <v>383</v>
      </c>
      <c r="C134" s="49" t="s">
        <v>384</v>
      </c>
      <c r="D134" s="49" t="s">
        <v>385</v>
      </c>
      <c r="E134" s="49" t="s">
        <v>44</v>
      </c>
      <c r="F134" s="92">
        <v>2</v>
      </c>
      <c r="G134" s="6">
        <v>2250</v>
      </c>
      <c r="H134" s="6">
        <f t="shared" si="3"/>
        <v>4500</v>
      </c>
      <c r="I134" s="6"/>
      <c r="J134" s="6"/>
      <c r="K134" s="49"/>
      <c r="L134" s="90"/>
    </row>
    <row r="135" spans="1:12" s="98" customFormat="1" ht="61.15" customHeight="1" x14ac:dyDescent="0.15">
      <c r="A135" s="16">
        <v>133</v>
      </c>
      <c r="B135" s="49" t="s">
        <v>386</v>
      </c>
      <c r="C135" s="49" t="s">
        <v>387</v>
      </c>
      <c r="D135" s="49" t="s">
        <v>388</v>
      </c>
      <c r="E135" s="49" t="s">
        <v>44</v>
      </c>
      <c r="F135" s="92">
        <v>2</v>
      </c>
      <c r="G135" s="6">
        <v>6800</v>
      </c>
      <c r="H135" s="6">
        <f t="shared" si="3"/>
        <v>13600</v>
      </c>
      <c r="I135" s="6"/>
      <c r="J135" s="6"/>
      <c r="K135" s="49"/>
      <c r="L135" s="90"/>
    </row>
    <row r="136" spans="1:12" s="98" customFormat="1" ht="30" customHeight="1" x14ac:dyDescent="0.15">
      <c r="A136" s="214" t="s">
        <v>23</v>
      </c>
      <c r="B136" s="215"/>
      <c r="C136" s="215"/>
      <c r="D136" s="215"/>
      <c r="E136" s="216"/>
      <c r="F136" s="92"/>
      <c r="G136" s="6"/>
      <c r="H136" s="6">
        <f>SUM(H3:H135)</f>
        <v>2649070</v>
      </c>
      <c r="I136" s="6"/>
      <c r="J136" s="6"/>
      <c r="K136" s="183"/>
    </row>
  </sheetData>
  <sheetProtection formatCells="0" formatColumns="0" formatRows="0" insertColumns="0" insertRows="0" insertHyperlinks="0" deleteColumns="0" deleteRows="0" sort="0" autoFilter="0" pivotTables="0"/>
  <mergeCells count="6">
    <mergeCell ref="A1:K1"/>
    <mergeCell ref="A136:E136"/>
    <mergeCell ref="B9:B14"/>
    <mergeCell ref="B19:B20"/>
    <mergeCell ref="B119:B123"/>
    <mergeCell ref="D119:D123"/>
  </mergeCells>
  <phoneticPr fontId="24" type="noConversion"/>
  <pageMargins left="0.25" right="0.25" top="0.75" bottom="0.75" header="0.29861111111111099" footer="0.29861111111111099"/>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view="pageBreakPreview" zoomScaleNormal="100" workbookViewId="0">
      <selection activeCell="G6" sqref="G6"/>
    </sheetView>
  </sheetViews>
  <sheetFormatPr defaultColWidth="9" defaultRowHeight="20.100000000000001" customHeight="1" x14ac:dyDescent="0.15"/>
  <cols>
    <col min="1" max="1" width="5.875" style="99" customWidth="1"/>
    <col min="2" max="2" width="7.75" style="99" customWidth="1"/>
    <col min="3" max="3" width="14.875" style="99" customWidth="1"/>
    <col min="4" max="4" width="28.625" style="149" customWidth="1"/>
    <col min="5" max="5" width="26.5" style="149" customWidth="1"/>
    <col min="6" max="6" width="6.875" style="99" customWidth="1"/>
    <col min="7" max="7" width="6.5" style="99" customWidth="1"/>
    <col min="8" max="8" width="11.625" style="150" customWidth="1"/>
    <col min="9" max="11" width="14.125" style="150" customWidth="1"/>
    <col min="12" max="12" width="8" style="99" customWidth="1"/>
    <col min="13" max="15" width="9" style="151" customWidth="1"/>
    <col min="16" max="16" width="13" style="151" customWidth="1"/>
    <col min="17" max="17" width="14.625" style="151" customWidth="1"/>
    <col min="18" max="251" width="9" style="151" customWidth="1"/>
    <col min="252" max="16384" width="9" style="151"/>
  </cols>
  <sheetData>
    <row r="1" spans="1:17" s="56" customFormat="1" ht="39" customHeight="1" x14ac:dyDescent="0.15">
      <c r="A1" s="222" t="s">
        <v>389</v>
      </c>
      <c r="B1" s="223"/>
      <c r="C1" s="223"/>
      <c r="D1" s="224"/>
      <c r="E1" s="224"/>
      <c r="F1" s="223"/>
      <c r="G1" s="223"/>
      <c r="H1" s="223"/>
      <c r="I1" s="223"/>
      <c r="J1" s="223"/>
      <c r="K1" s="223"/>
      <c r="L1" s="223"/>
    </row>
    <row r="2" spans="1:17" s="56" customFormat="1" ht="30" customHeight="1" x14ac:dyDescent="0.15">
      <c r="A2" s="34" t="s">
        <v>1</v>
      </c>
      <c r="B2" s="4" t="s">
        <v>390</v>
      </c>
      <c r="C2" s="4" t="s">
        <v>391</v>
      </c>
      <c r="D2" s="34" t="s">
        <v>27</v>
      </c>
      <c r="E2" s="4" t="s">
        <v>392</v>
      </c>
      <c r="F2" s="34" t="s">
        <v>28</v>
      </c>
      <c r="G2" s="4" t="s">
        <v>29</v>
      </c>
      <c r="H2" s="4" t="s">
        <v>30</v>
      </c>
      <c r="I2" s="4" t="s">
        <v>31</v>
      </c>
      <c r="J2" s="4" t="s">
        <v>32</v>
      </c>
      <c r="K2" s="4" t="s">
        <v>33</v>
      </c>
      <c r="L2" s="34" t="s">
        <v>5</v>
      </c>
      <c r="N2" s="158" t="s">
        <v>393</v>
      </c>
      <c r="O2" s="158" t="s">
        <v>394</v>
      </c>
      <c r="P2" s="158" t="s">
        <v>395</v>
      </c>
      <c r="Q2" s="158" t="s">
        <v>396</v>
      </c>
    </row>
    <row r="3" spans="1:17" s="56" customFormat="1" ht="48" x14ac:dyDescent="0.15">
      <c r="A3" s="228">
        <v>1</v>
      </c>
      <c r="B3" s="221" t="s">
        <v>397</v>
      </c>
      <c r="C3" s="152" t="s">
        <v>398</v>
      </c>
      <c r="D3" s="153" t="s">
        <v>399</v>
      </c>
      <c r="E3" s="153" t="s">
        <v>400</v>
      </c>
      <c r="F3" s="92" t="s">
        <v>401</v>
      </c>
      <c r="G3" s="92">
        <v>450</v>
      </c>
      <c r="H3" s="100">
        <v>750</v>
      </c>
      <c r="I3" s="100">
        <f t="shared" ref="I3:I10" si="0">G3*H3</f>
        <v>337500</v>
      </c>
      <c r="J3" s="100"/>
      <c r="K3" s="100"/>
      <c r="L3" s="49"/>
      <c r="N3" s="56">
        <v>32</v>
      </c>
      <c r="O3" s="56">
        <v>28</v>
      </c>
      <c r="P3" s="56">
        <v>20</v>
      </c>
      <c r="Q3" s="56">
        <v>2</v>
      </c>
    </row>
    <row r="4" spans="1:17" s="56" customFormat="1" ht="48" x14ac:dyDescent="0.15">
      <c r="A4" s="228"/>
      <c r="B4" s="221"/>
      <c r="C4" s="111" t="s">
        <v>402</v>
      </c>
      <c r="D4" s="153" t="s">
        <v>399</v>
      </c>
      <c r="E4" s="153" t="s">
        <v>403</v>
      </c>
      <c r="F4" s="92" t="s">
        <v>401</v>
      </c>
      <c r="G4" s="92">
        <f>N4*4+O4*5+P4+Q4*16</f>
        <v>320</v>
      </c>
      <c r="H4" s="100">
        <v>750</v>
      </c>
      <c r="I4" s="100">
        <f t="shared" si="0"/>
        <v>240000</v>
      </c>
      <c r="J4" s="100"/>
      <c r="K4" s="100"/>
      <c r="L4" s="49"/>
      <c r="N4" s="56">
        <v>32</v>
      </c>
      <c r="O4" s="56">
        <v>28</v>
      </c>
      <c r="P4" s="56">
        <v>20</v>
      </c>
      <c r="Q4" s="56">
        <v>2</v>
      </c>
    </row>
    <row r="5" spans="1:17" s="56" customFormat="1" ht="36" x14ac:dyDescent="0.15">
      <c r="A5" s="228"/>
      <c r="B5" s="221"/>
      <c r="C5" s="154" t="s">
        <v>404</v>
      </c>
      <c r="D5" s="155" t="s">
        <v>405</v>
      </c>
      <c r="E5" s="156" t="s">
        <v>406</v>
      </c>
      <c r="F5" s="49" t="s">
        <v>407</v>
      </c>
      <c r="G5" s="92">
        <v>50</v>
      </c>
      <c r="H5" s="100">
        <v>300</v>
      </c>
      <c r="I5" s="100">
        <f t="shared" si="0"/>
        <v>15000</v>
      </c>
      <c r="J5" s="159"/>
      <c r="K5" s="159"/>
      <c r="L5" s="160" t="s">
        <v>408</v>
      </c>
      <c r="P5" s="56">
        <v>10</v>
      </c>
    </row>
    <row r="6" spans="1:17" s="56" customFormat="1" ht="30" customHeight="1" x14ac:dyDescent="0.15">
      <c r="A6" s="228"/>
      <c r="B6" s="221"/>
      <c r="C6" s="111" t="s">
        <v>409</v>
      </c>
      <c r="D6" s="229" t="s">
        <v>410</v>
      </c>
      <c r="E6" s="229" t="s">
        <v>411</v>
      </c>
      <c r="F6" s="221" t="s">
        <v>407</v>
      </c>
      <c r="G6" s="92">
        <f>N6*4+O6*5+P6+Q6*16</f>
        <v>890</v>
      </c>
      <c r="H6" s="100">
        <v>250</v>
      </c>
      <c r="I6" s="100">
        <f t="shared" si="0"/>
        <v>222500</v>
      </c>
      <c r="J6" s="100"/>
      <c r="K6" s="100"/>
      <c r="L6" s="49"/>
      <c r="N6" s="56">
        <v>80</v>
      </c>
      <c r="O6" s="56">
        <v>72</v>
      </c>
      <c r="P6" s="56">
        <v>50</v>
      </c>
      <c r="Q6" s="56">
        <v>10</v>
      </c>
    </row>
    <row r="7" spans="1:17" s="56" customFormat="1" ht="30" customHeight="1" x14ac:dyDescent="0.15">
      <c r="A7" s="228"/>
      <c r="B7" s="221"/>
      <c r="C7" s="111" t="s">
        <v>412</v>
      </c>
      <c r="D7" s="230"/>
      <c r="E7" s="230"/>
      <c r="F7" s="228"/>
      <c r="G7" s="92">
        <f>N7*4+O7*5+P7+Q7*16</f>
        <v>890</v>
      </c>
      <c r="H7" s="100">
        <v>250</v>
      </c>
      <c r="I7" s="100">
        <f t="shared" si="0"/>
        <v>222500</v>
      </c>
      <c r="J7" s="100"/>
      <c r="K7" s="100"/>
      <c r="L7" s="49"/>
      <c r="N7" s="56">
        <v>80</v>
      </c>
      <c r="O7" s="56">
        <v>72</v>
      </c>
      <c r="P7" s="56">
        <v>50</v>
      </c>
      <c r="Q7" s="56">
        <v>10</v>
      </c>
    </row>
    <row r="8" spans="1:17" s="56" customFormat="1" ht="38.25" x14ac:dyDescent="0.15">
      <c r="A8" s="228"/>
      <c r="B8" s="221"/>
      <c r="C8" s="111" t="s">
        <v>413</v>
      </c>
      <c r="D8" s="157" t="s">
        <v>414</v>
      </c>
      <c r="E8" s="230"/>
      <c r="F8" s="228"/>
      <c r="G8" s="92">
        <f>N8*4+O8*5+P8+Q8*16</f>
        <v>944</v>
      </c>
      <c r="H8" s="100">
        <v>75</v>
      </c>
      <c r="I8" s="100">
        <f t="shared" si="0"/>
        <v>70800</v>
      </c>
      <c r="J8" s="100"/>
      <c r="K8" s="100"/>
      <c r="L8" s="49"/>
      <c r="N8" s="56">
        <v>80</v>
      </c>
      <c r="O8" s="56">
        <v>80</v>
      </c>
      <c r="P8" s="56">
        <v>32</v>
      </c>
      <c r="Q8" s="56">
        <v>12</v>
      </c>
    </row>
    <row r="9" spans="1:17" s="56" customFormat="1" ht="99.75" x14ac:dyDescent="0.15">
      <c r="A9" s="228"/>
      <c r="B9" s="221"/>
      <c r="C9" s="111" t="s">
        <v>415</v>
      </c>
      <c r="D9" s="157" t="s">
        <v>416</v>
      </c>
      <c r="E9" s="157" t="s">
        <v>417</v>
      </c>
      <c r="F9" s="49" t="s">
        <v>418</v>
      </c>
      <c r="G9" s="92">
        <v>150</v>
      </c>
      <c r="H9" s="100">
        <v>600</v>
      </c>
      <c r="I9" s="100">
        <f t="shared" si="0"/>
        <v>90000</v>
      </c>
      <c r="J9" s="100"/>
      <c r="K9" s="100"/>
      <c r="L9" s="49"/>
      <c r="N9" s="56">
        <v>12</v>
      </c>
      <c r="O9" s="56">
        <v>12</v>
      </c>
      <c r="P9" s="56">
        <v>6</v>
      </c>
      <c r="Q9" s="56">
        <v>1</v>
      </c>
    </row>
    <row r="10" spans="1:17" s="56" customFormat="1" ht="61.5" x14ac:dyDescent="0.15">
      <c r="A10" s="228"/>
      <c r="B10" s="221"/>
      <c r="C10" s="111" t="s">
        <v>419</v>
      </c>
      <c r="D10" s="157" t="s">
        <v>420</v>
      </c>
      <c r="E10" s="157" t="s">
        <v>421</v>
      </c>
      <c r="F10" s="49" t="s">
        <v>44</v>
      </c>
      <c r="G10" s="92">
        <v>50</v>
      </c>
      <c r="H10" s="100">
        <v>1250</v>
      </c>
      <c r="I10" s="100">
        <f t="shared" si="0"/>
        <v>62500</v>
      </c>
      <c r="J10" s="159"/>
      <c r="K10" s="159"/>
      <c r="L10" s="87"/>
      <c r="N10" s="56">
        <v>1</v>
      </c>
      <c r="O10" s="56">
        <v>1</v>
      </c>
    </row>
    <row r="11" spans="1:17" s="56" customFormat="1" ht="60" x14ac:dyDescent="0.15">
      <c r="A11" s="228"/>
      <c r="B11" s="221"/>
      <c r="C11" s="111" t="s">
        <v>422</v>
      </c>
      <c r="D11" s="157" t="s">
        <v>423</v>
      </c>
      <c r="E11" s="157" t="s">
        <v>424</v>
      </c>
      <c r="F11" s="49" t="s">
        <v>44</v>
      </c>
      <c r="G11" s="92">
        <v>50</v>
      </c>
      <c r="H11" s="100">
        <v>500</v>
      </c>
      <c r="I11" s="100">
        <f t="shared" ref="I11:I16" si="1">G11*H11</f>
        <v>25000</v>
      </c>
      <c r="J11" s="159"/>
      <c r="K11" s="159"/>
      <c r="L11" s="87"/>
      <c r="N11" s="56">
        <v>1</v>
      </c>
      <c r="O11" s="56">
        <v>1</v>
      </c>
    </row>
    <row r="12" spans="1:17" s="56" customFormat="1" ht="36" x14ac:dyDescent="0.15">
      <c r="A12" s="218">
        <v>2</v>
      </c>
      <c r="B12" s="218" t="s">
        <v>425</v>
      </c>
      <c r="C12" s="51" t="s">
        <v>426</v>
      </c>
      <c r="D12" s="51" t="s">
        <v>427</v>
      </c>
      <c r="E12" s="49" t="s">
        <v>428</v>
      </c>
      <c r="F12" s="51" t="s">
        <v>44</v>
      </c>
      <c r="G12" s="92">
        <v>20</v>
      </c>
      <c r="H12" s="100">
        <v>15000</v>
      </c>
      <c r="I12" s="100">
        <f t="shared" si="1"/>
        <v>300000</v>
      </c>
      <c r="J12" s="159"/>
      <c r="K12" s="159"/>
      <c r="L12" s="87"/>
      <c r="N12" s="56">
        <v>1</v>
      </c>
      <c r="O12" s="56">
        <v>1</v>
      </c>
    </row>
    <row r="13" spans="1:17" s="56" customFormat="1" ht="36" x14ac:dyDescent="0.15">
      <c r="A13" s="219"/>
      <c r="B13" s="219"/>
      <c r="C13" s="51" t="s">
        <v>429</v>
      </c>
      <c r="D13" s="51" t="s">
        <v>430</v>
      </c>
      <c r="E13" s="49" t="s">
        <v>431</v>
      </c>
      <c r="F13" s="51" t="s">
        <v>407</v>
      </c>
      <c r="G13" s="92">
        <v>36</v>
      </c>
      <c r="H13" s="100">
        <v>12500</v>
      </c>
      <c r="I13" s="100">
        <f t="shared" si="1"/>
        <v>450000</v>
      </c>
      <c r="J13" s="159"/>
      <c r="K13" s="159"/>
      <c r="L13" s="87"/>
      <c r="N13" s="56">
        <v>2</v>
      </c>
      <c r="O13" s="56">
        <v>2</v>
      </c>
    </row>
    <row r="14" spans="1:17" s="56" customFormat="1" ht="30" customHeight="1" x14ac:dyDescent="0.15">
      <c r="A14" s="219"/>
      <c r="B14" s="219"/>
      <c r="C14" s="51" t="s">
        <v>432</v>
      </c>
      <c r="D14" s="51" t="s">
        <v>433</v>
      </c>
      <c r="E14" s="49" t="s">
        <v>406</v>
      </c>
      <c r="F14" s="51" t="s">
        <v>407</v>
      </c>
      <c r="G14" s="92">
        <v>120</v>
      </c>
      <c r="H14" s="100">
        <v>300</v>
      </c>
      <c r="I14" s="100">
        <f t="shared" si="1"/>
        <v>36000</v>
      </c>
      <c r="J14" s="159"/>
      <c r="K14" s="159"/>
      <c r="L14" s="87"/>
      <c r="N14" s="56">
        <v>10</v>
      </c>
      <c r="O14" s="56">
        <v>10</v>
      </c>
    </row>
    <row r="15" spans="1:17" s="56" customFormat="1" ht="48" x14ac:dyDescent="0.15">
      <c r="A15" s="219"/>
      <c r="B15" s="219"/>
      <c r="C15" s="51" t="s">
        <v>412</v>
      </c>
      <c r="D15" s="51" t="s">
        <v>434</v>
      </c>
      <c r="E15" s="218" t="s">
        <v>435</v>
      </c>
      <c r="F15" s="51" t="s">
        <v>407</v>
      </c>
      <c r="G15" s="92">
        <v>250</v>
      </c>
      <c r="H15" s="100">
        <v>250</v>
      </c>
      <c r="I15" s="100">
        <f t="shared" si="1"/>
        <v>62500</v>
      </c>
      <c r="J15" s="159"/>
      <c r="K15" s="159"/>
      <c r="L15" s="87"/>
      <c r="N15" s="56">
        <v>20</v>
      </c>
      <c r="O15" s="56">
        <v>20</v>
      </c>
    </row>
    <row r="16" spans="1:17" s="56" customFormat="1" ht="48" x14ac:dyDescent="0.15">
      <c r="A16" s="220"/>
      <c r="B16" s="220"/>
      <c r="C16" s="51" t="s">
        <v>436</v>
      </c>
      <c r="D16" s="51" t="s">
        <v>434</v>
      </c>
      <c r="E16" s="220"/>
      <c r="F16" s="51" t="s">
        <v>407</v>
      </c>
      <c r="G16" s="92">
        <v>250</v>
      </c>
      <c r="H16" s="100">
        <v>250</v>
      </c>
      <c r="I16" s="100">
        <f t="shared" si="1"/>
        <v>62500</v>
      </c>
      <c r="J16" s="159"/>
      <c r="K16" s="159"/>
      <c r="L16" s="87"/>
      <c r="N16" s="56">
        <v>20</v>
      </c>
      <c r="O16" s="56">
        <v>20</v>
      </c>
    </row>
    <row r="17" spans="1:12" s="56" customFormat="1" ht="30" customHeight="1" x14ac:dyDescent="0.15">
      <c r="A17" s="225" t="s">
        <v>23</v>
      </c>
      <c r="B17" s="226"/>
      <c r="C17" s="226"/>
      <c r="D17" s="226"/>
      <c r="E17" s="226"/>
      <c r="F17" s="227"/>
      <c r="G17" s="92"/>
      <c r="H17" s="87"/>
      <c r="I17" s="43">
        <f>SUM(I3:I16)</f>
        <v>2196800</v>
      </c>
      <c r="J17" s="43"/>
      <c r="K17" s="43"/>
      <c r="L17" s="159"/>
    </row>
  </sheetData>
  <sheetProtection formatCells="0" formatColumns="0" formatRows="0" insertColumns="0" insertRows="0" insertHyperlinks="0" deleteColumns="0" deleteRows="0" sort="0" autoFilter="0" pivotTables="0"/>
  <mergeCells count="10">
    <mergeCell ref="A1:L1"/>
    <mergeCell ref="A17:F17"/>
    <mergeCell ref="A3:A11"/>
    <mergeCell ref="A12:A16"/>
    <mergeCell ref="B3:B11"/>
    <mergeCell ref="B12:B16"/>
    <mergeCell ref="D6:D7"/>
    <mergeCell ref="E6:E8"/>
    <mergeCell ref="E15:E16"/>
    <mergeCell ref="F6:F8"/>
  </mergeCells>
  <phoneticPr fontId="24" type="noConversion"/>
  <pageMargins left="0.25" right="0.25" top="0.75" bottom="0.75" header="0.29861111111111099" footer="0.29861111111111099"/>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view="pageBreakPreview" zoomScaleNormal="100" workbookViewId="0">
      <selection activeCell="G8" sqref="G8"/>
    </sheetView>
  </sheetViews>
  <sheetFormatPr defaultColWidth="9" defaultRowHeight="13.5" x14ac:dyDescent="0.15"/>
  <cols>
    <col min="1" max="1" width="4.875" style="144" customWidth="1"/>
    <col min="2" max="3" width="9" style="144"/>
    <col min="4" max="4" width="28.625" style="144" customWidth="1"/>
    <col min="5" max="5" width="19" style="144" customWidth="1"/>
    <col min="6" max="7" width="9" style="144"/>
    <col min="8" max="8" width="13" style="144" customWidth="1"/>
    <col min="9" max="11" width="15.625" style="144" customWidth="1"/>
    <col min="12" max="13" width="9" style="144" customWidth="1"/>
    <col min="14" max="16384" width="9" style="144"/>
  </cols>
  <sheetData>
    <row r="1" spans="1:12" ht="37.15" customHeight="1" x14ac:dyDescent="0.15">
      <c r="A1" s="231" t="s">
        <v>437</v>
      </c>
      <c r="B1" s="231"/>
      <c r="C1" s="231"/>
      <c r="D1" s="231"/>
      <c r="E1" s="231"/>
      <c r="F1" s="231"/>
      <c r="G1" s="231"/>
      <c r="H1" s="231"/>
      <c r="I1" s="231"/>
      <c r="J1" s="231"/>
      <c r="K1" s="231"/>
      <c r="L1" s="231"/>
    </row>
    <row r="2" spans="1:12" ht="30" customHeight="1" x14ac:dyDescent="0.15">
      <c r="A2" s="145" t="s">
        <v>438</v>
      </c>
      <c r="B2" s="146" t="s">
        <v>390</v>
      </c>
      <c r="C2" s="146" t="s">
        <v>391</v>
      </c>
      <c r="D2" s="145" t="s">
        <v>439</v>
      </c>
      <c r="E2" s="146" t="s">
        <v>392</v>
      </c>
      <c r="F2" s="145" t="s">
        <v>440</v>
      </c>
      <c r="G2" s="3" t="s">
        <v>29</v>
      </c>
      <c r="H2" s="4" t="s">
        <v>30</v>
      </c>
      <c r="I2" s="4" t="s">
        <v>31</v>
      </c>
      <c r="J2" s="4" t="s">
        <v>32</v>
      </c>
      <c r="K2" s="4" t="s">
        <v>33</v>
      </c>
      <c r="L2" s="145" t="s">
        <v>441</v>
      </c>
    </row>
    <row r="3" spans="1:12" ht="57" customHeight="1" x14ac:dyDescent="0.15">
      <c r="A3" s="233">
        <v>1</v>
      </c>
      <c r="B3" s="232" t="s">
        <v>442</v>
      </c>
      <c r="C3" s="145" t="s">
        <v>398</v>
      </c>
      <c r="D3" s="147" t="s">
        <v>443</v>
      </c>
      <c r="E3" s="147" t="s">
        <v>444</v>
      </c>
      <c r="F3" s="146" t="s">
        <v>445</v>
      </c>
      <c r="G3" s="128">
        <v>150</v>
      </c>
      <c r="H3" s="128">
        <v>250</v>
      </c>
      <c r="I3" s="128">
        <f t="shared" ref="I3:I7" si="0">G3*H3</f>
        <v>37500</v>
      </c>
      <c r="J3" s="128"/>
      <c r="K3" s="128"/>
      <c r="L3" s="146" t="s">
        <v>446</v>
      </c>
    </row>
    <row r="4" spans="1:12" ht="57" customHeight="1" x14ac:dyDescent="0.15">
      <c r="A4" s="233"/>
      <c r="B4" s="232"/>
      <c r="C4" s="146" t="s">
        <v>447</v>
      </c>
      <c r="D4" s="147" t="s">
        <v>448</v>
      </c>
      <c r="E4" s="147" t="s">
        <v>449</v>
      </c>
      <c r="F4" s="146" t="s">
        <v>407</v>
      </c>
      <c r="G4" s="128">
        <v>80</v>
      </c>
      <c r="H4" s="128">
        <v>300</v>
      </c>
      <c r="I4" s="128">
        <f t="shared" si="0"/>
        <v>24000</v>
      </c>
      <c r="J4" s="128"/>
      <c r="K4" s="128"/>
      <c r="L4" s="146"/>
    </row>
    <row r="5" spans="1:12" ht="57" customHeight="1" x14ac:dyDescent="0.15">
      <c r="A5" s="233"/>
      <c r="B5" s="232"/>
      <c r="C5" s="145" t="s">
        <v>450</v>
      </c>
      <c r="D5" s="234" t="s">
        <v>451</v>
      </c>
      <c r="E5" s="232" t="s">
        <v>452</v>
      </c>
      <c r="F5" s="233" t="s">
        <v>453</v>
      </c>
      <c r="G5" s="128">
        <v>120</v>
      </c>
      <c r="H5" s="128">
        <v>250</v>
      </c>
      <c r="I5" s="128">
        <f t="shared" si="0"/>
        <v>30000</v>
      </c>
      <c r="J5" s="128"/>
      <c r="K5" s="128"/>
      <c r="L5" s="146"/>
    </row>
    <row r="6" spans="1:12" ht="57" customHeight="1" x14ac:dyDescent="0.15">
      <c r="A6" s="233"/>
      <c r="B6" s="232"/>
      <c r="C6" s="145" t="s">
        <v>454</v>
      </c>
      <c r="D6" s="235"/>
      <c r="E6" s="233"/>
      <c r="F6" s="233"/>
      <c r="G6" s="128">
        <v>120</v>
      </c>
      <c r="H6" s="128">
        <v>250</v>
      </c>
      <c r="I6" s="128">
        <f t="shared" si="0"/>
        <v>30000</v>
      </c>
      <c r="J6" s="128"/>
      <c r="K6" s="128"/>
      <c r="L6" s="146"/>
    </row>
    <row r="7" spans="1:12" ht="57" customHeight="1" x14ac:dyDescent="0.15">
      <c r="A7" s="233"/>
      <c r="B7" s="232"/>
      <c r="C7" s="145" t="s">
        <v>455</v>
      </c>
      <c r="D7" s="147" t="s">
        <v>456</v>
      </c>
      <c r="E7" s="233"/>
      <c r="F7" s="233"/>
      <c r="G7" s="128">
        <v>90</v>
      </c>
      <c r="H7" s="128">
        <v>75</v>
      </c>
      <c r="I7" s="128">
        <f t="shared" si="0"/>
        <v>6750</v>
      </c>
      <c r="J7" s="128"/>
      <c r="K7" s="128"/>
      <c r="L7" s="146"/>
    </row>
    <row r="8" spans="1:12" ht="30" customHeight="1" x14ac:dyDescent="0.15">
      <c r="A8" s="232" t="s">
        <v>23</v>
      </c>
      <c r="B8" s="232"/>
      <c r="C8" s="232"/>
      <c r="D8" s="232"/>
      <c r="E8" s="232"/>
      <c r="F8" s="232"/>
      <c r="G8" s="145"/>
      <c r="H8" s="128"/>
      <c r="I8" s="128">
        <f>SUM(I3:I7)</f>
        <v>128250</v>
      </c>
      <c r="J8" s="128"/>
      <c r="K8" s="128"/>
      <c r="L8" s="148"/>
    </row>
  </sheetData>
  <sheetProtection formatCells="0" formatColumns="0" formatRows="0" insertColumns="0" insertRows="0" insertHyperlinks="0" deleteColumns="0" deleteRows="0" sort="0" autoFilter="0" pivotTables="0"/>
  <mergeCells count="7">
    <mergeCell ref="A1:L1"/>
    <mergeCell ref="A8:F8"/>
    <mergeCell ref="A3:A7"/>
    <mergeCell ref="B3:B7"/>
    <mergeCell ref="D5:D6"/>
    <mergeCell ref="E5:E7"/>
    <mergeCell ref="F5:F7"/>
  </mergeCells>
  <phoneticPr fontId="24" type="noConversion"/>
  <pageMargins left="0.25" right="0.25" top="0.75" bottom="0.75" header="0.29861111111111099" footer="0.29861111111111099"/>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5"/>
  <sheetViews>
    <sheetView view="pageBreakPreview" zoomScaleNormal="100" workbookViewId="0">
      <selection sqref="A1:M1"/>
    </sheetView>
  </sheetViews>
  <sheetFormatPr defaultColWidth="12.75" defaultRowHeight="23.1" customHeight="1" x14ac:dyDescent="0.15"/>
  <cols>
    <col min="1" max="1" width="6.5" style="129" customWidth="1"/>
    <col min="2" max="2" width="12.75" style="129" customWidth="1"/>
    <col min="3" max="3" width="25.75" style="129" customWidth="1"/>
    <col min="4" max="4" width="12.25" style="129" customWidth="1"/>
    <col min="5" max="6" width="12.75" style="129" customWidth="1"/>
    <col min="7" max="7" width="9.75" style="129" customWidth="1"/>
    <col min="8" max="8" width="8.25" style="129" customWidth="1"/>
    <col min="9" max="9" width="14.25" style="129" customWidth="1"/>
    <col min="10" max="12" width="14.5" style="129" customWidth="1"/>
    <col min="13" max="13" width="12.75" style="129" customWidth="1"/>
    <col min="14" max="244" width="12.75" style="130" customWidth="1"/>
    <col min="245" max="16384" width="12.75" style="130"/>
  </cols>
  <sheetData>
    <row r="1" spans="1:13" ht="36" customHeight="1" x14ac:dyDescent="0.15">
      <c r="A1" s="236" t="s">
        <v>457</v>
      </c>
      <c r="B1" s="236"/>
      <c r="C1" s="236"/>
      <c r="D1" s="236"/>
      <c r="E1" s="236"/>
      <c r="F1" s="236"/>
      <c r="G1" s="236"/>
      <c r="H1" s="236"/>
      <c r="I1" s="236"/>
      <c r="J1" s="236"/>
      <c r="K1" s="236"/>
      <c r="L1" s="236"/>
      <c r="M1" s="236"/>
    </row>
    <row r="2" spans="1:13" ht="32.1" customHeight="1" x14ac:dyDescent="0.15">
      <c r="A2" s="131" t="s">
        <v>438</v>
      </c>
      <c r="B2" s="131" t="s">
        <v>458</v>
      </c>
      <c r="C2" s="131" t="s">
        <v>459</v>
      </c>
      <c r="D2" s="131" t="s">
        <v>460</v>
      </c>
      <c r="E2" s="131" t="s">
        <v>461</v>
      </c>
      <c r="F2" s="131" t="s">
        <v>462</v>
      </c>
      <c r="G2" s="131" t="s">
        <v>440</v>
      </c>
      <c r="H2" s="3" t="s">
        <v>29</v>
      </c>
      <c r="I2" s="4" t="s">
        <v>30</v>
      </c>
      <c r="J2" s="4" t="s">
        <v>31</v>
      </c>
      <c r="K2" s="4" t="s">
        <v>32</v>
      </c>
      <c r="L2" s="4" t="s">
        <v>33</v>
      </c>
      <c r="M2" s="134" t="s">
        <v>463</v>
      </c>
    </row>
    <row r="3" spans="1:13" ht="20.100000000000001" customHeight="1" x14ac:dyDescent="0.15">
      <c r="A3" s="131">
        <v>1</v>
      </c>
      <c r="B3" s="228" t="s">
        <v>464</v>
      </c>
      <c r="C3" s="92" t="s">
        <v>465</v>
      </c>
      <c r="D3" s="228" t="s">
        <v>466</v>
      </c>
      <c r="E3" s="228" t="s">
        <v>467</v>
      </c>
      <c r="F3" s="228" t="s">
        <v>468</v>
      </c>
      <c r="G3" s="96" t="s">
        <v>469</v>
      </c>
      <c r="H3" s="96">
        <v>90</v>
      </c>
      <c r="I3" s="6">
        <v>30</v>
      </c>
      <c r="J3" s="15">
        <f t="shared" ref="J3:J66" si="0">H3*I3</f>
        <v>2700</v>
      </c>
      <c r="K3" s="15"/>
      <c r="L3" s="15"/>
      <c r="M3" s="92"/>
    </row>
    <row r="4" spans="1:13" ht="20.100000000000001" customHeight="1" x14ac:dyDescent="0.15">
      <c r="A4" s="131">
        <v>2</v>
      </c>
      <c r="B4" s="228"/>
      <c r="C4" s="92" t="s">
        <v>470</v>
      </c>
      <c r="D4" s="228"/>
      <c r="E4" s="228"/>
      <c r="F4" s="228"/>
      <c r="G4" s="96" t="s">
        <v>469</v>
      </c>
      <c r="H4" s="96">
        <v>90</v>
      </c>
      <c r="I4" s="6">
        <v>30</v>
      </c>
      <c r="J4" s="15">
        <f t="shared" si="0"/>
        <v>2700</v>
      </c>
      <c r="K4" s="15"/>
      <c r="L4" s="15"/>
      <c r="M4" s="92"/>
    </row>
    <row r="5" spans="1:13" ht="20.100000000000001" customHeight="1" x14ac:dyDescent="0.15">
      <c r="A5" s="131">
        <v>3</v>
      </c>
      <c r="B5" s="228"/>
      <c r="C5" s="92" t="s">
        <v>471</v>
      </c>
      <c r="D5" s="228"/>
      <c r="E5" s="228"/>
      <c r="F5" s="228"/>
      <c r="G5" s="96" t="s">
        <v>469</v>
      </c>
      <c r="H5" s="96">
        <v>90</v>
      </c>
      <c r="I5" s="6">
        <v>40</v>
      </c>
      <c r="J5" s="15">
        <f t="shared" si="0"/>
        <v>3600</v>
      </c>
      <c r="K5" s="15"/>
      <c r="L5" s="15"/>
      <c r="M5" s="92"/>
    </row>
    <row r="6" spans="1:13" ht="41.1" customHeight="1" x14ac:dyDescent="0.15">
      <c r="A6" s="131">
        <v>4</v>
      </c>
      <c r="B6" s="228"/>
      <c r="C6" s="92" t="s">
        <v>472</v>
      </c>
      <c r="D6" s="228"/>
      <c r="E6" s="228"/>
      <c r="F6" s="92" t="s">
        <v>473</v>
      </c>
      <c r="G6" s="96" t="s">
        <v>474</v>
      </c>
      <c r="H6" s="96">
        <v>90</v>
      </c>
      <c r="I6" s="6">
        <v>40</v>
      </c>
      <c r="J6" s="15">
        <f t="shared" si="0"/>
        <v>3600</v>
      </c>
      <c r="K6" s="15"/>
      <c r="L6" s="15"/>
      <c r="M6" s="92"/>
    </row>
    <row r="7" spans="1:13" ht="44.1" customHeight="1" x14ac:dyDescent="0.15">
      <c r="A7" s="131">
        <v>5</v>
      </c>
      <c r="B7" s="228"/>
      <c r="C7" s="92" t="s">
        <v>475</v>
      </c>
      <c r="D7" s="228"/>
      <c r="E7" s="228"/>
      <c r="F7" s="92" t="s">
        <v>476</v>
      </c>
      <c r="G7" s="96" t="s">
        <v>469</v>
      </c>
      <c r="H7" s="96">
        <v>90</v>
      </c>
      <c r="I7" s="6">
        <v>100</v>
      </c>
      <c r="J7" s="15">
        <f t="shared" si="0"/>
        <v>9000</v>
      </c>
      <c r="K7" s="15"/>
      <c r="L7" s="15"/>
      <c r="M7" s="92" t="s">
        <v>477</v>
      </c>
    </row>
    <row r="8" spans="1:13" ht="20.100000000000001" customHeight="1" x14ac:dyDescent="0.15">
      <c r="A8" s="131">
        <v>6</v>
      </c>
      <c r="B8" s="228"/>
      <c r="C8" s="92" t="s">
        <v>478</v>
      </c>
      <c r="D8" s="228"/>
      <c r="E8" s="228"/>
      <c r="F8" s="228" t="s">
        <v>468</v>
      </c>
      <c r="G8" s="96" t="s">
        <v>469</v>
      </c>
      <c r="H8" s="96">
        <v>90</v>
      </c>
      <c r="I8" s="6">
        <v>50</v>
      </c>
      <c r="J8" s="15">
        <f t="shared" si="0"/>
        <v>4500</v>
      </c>
      <c r="K8" s="15"/>
      <c r="L8" s="15"/>
      <c r="M8" s="92"/>
    </row>
    <row r="9" spans="1:13" ht="20.100000000000001" customHeight="1" x14ac:dyDescent="0.15">
      <c r="A9" s="131">
        <v>7</v>
      </c>
      <c r="B9" s="228"/>
      <c r="C9" s="92" t="s">
        <v>479</v>
      </c>
      <c r="D9" s="228"/>
      <c r="E9" s="228"/>
      <c r="F9" s="228"/>
      <c r="G9" s="96" t="s">
        <v>469</v>
      </c>
      <c r="H9" s="96">
        <v>90</v>
      </c>
      <c r="I9" s="6">
        <v>75</v>
      </c>
      <c r="J9" s="15">
        <f t="shared" si="0"/>
        <v>6750</v>
      </c>
      <c r="K9" s="15"/>
      <c r="L9" s="15"/>
      <c r="M9" s="92" t="s">
        <v>473</v>
      </c>
    </row>
    <row r="10" spans="1:13" ht="20.100000000000001" customHeight="1" x14ac:dyDescent="0.15">
      <c r="A10" s="131">
        <v>8</v>
      </c>
      <c r="B10" s="228"/>
      <c r="C10" s="92" t="s">
        <v>480</v>
      </c>
      <c r="D10" s="228"/>
      <c r="E10" s="228"/>
      <c r="F10" s="228"/>
      <c r="G10" s="96" t="s">
        <v>469</v>
      </c>
      <c r="H10" s="96">
        <v>90</v>
      </c>
      <c r="I10" s="6">
        <v>40</v>
      </c>
      <c r="J10" s="15">
        <f t="shared" si="0"/>
        <v>3600</v>
      </c>
      <c r="K10" s="15"/>
      <c r="L10" s="15"/>
      <c r="M10" s="92" t="s">
        <v>481</v>
      </c>
    </row>
    <row r="11" spans="1:13" ht="20.100000000000001" customHeight="1" x14ac:dyDescent="0.15">
      <c r="A11" s="131">
        <v>9</v>
      </c>
      <c r="B11" s="228"/>
      <c r="C11" s="92" t="s">
        <v>482</v>
      </c>
      <c r="D11" s="228"/>
      <c r="E11" s="228" t="s">
        <v>483</v>
      </c>
      <c r="F11" s="228"/>
      <c r="G11" s="96" t="s">
        <v>469</v>
      </c>
      <c r="H11" s="96">
        <v>90</v>
      </c>
      <c r="I11" s="6">
        <v>50</v>
      </c>
      <c r="J11" s="15">
        <f t="shared" si="0"/>
        <v>4500</v>
      </c>
      <c r="K11" s="15"/>
      <c r="L11" s="15"/>
      <c r="M11" s="92"/>
    </row>
    <row r="12" spans="1:13" ht="20.100000000000001" customHeight="1" x14ac:dyDescent="0.15">
      <c r="A12" s="131">
        <v>10</v>
      </c>
      <c r="B12" s="228"/>
      <c r="C12" s="92" t="s">
        <v>484</v>
      </c>
      <c r="D12" s="228"/>
      <c r="E12" s="228"/>
      <c r="F12" s="228"/>
      <c r="G12" s="96" t="s">
        <v>469</v>
      </c>
      <c r="H12" s="96">
        <v>90</v>
      </c>
      <c r="I12" s="6">
        <v>40</v>
      </c>
      <c r="J12" s="15">
        <f t="shared" si="0"/>
        <v>3600</v>
      </c>
      <c r="K12" s="15"/>
      <c r="L12" s="15"/>
      <c r="M12" s="92"/>
    </row>
    <row r="13" spans="1:13" ht="20.100000000000001" customHeight="1" x14ac:dyDescent="0.15">
      <c r="A13" s="131">
        <v>11</v>
      </c>
      <c r="B13" s="228"/>
      <c r="C13" s="92" t="s">
        <v>485</v>
      </c>
      <c r="D13" s="228"/>
      <c r="E13" s="228"/>
      <c r="F13" s="228"/>
      <c r="G13" s="96" t="s">
        <v>469</v>
      </c>
      <c r="H13" s="96">
        <v>90</v>
      </c>
      <c r="I13" s="6">
        <v>40</v>
      </c>
      <c r="J13" s="15">
        <f t="shared" si="0"/>
        <v>3600</v>
      </c>
      <c r="K13" s="15"/>
      <c r="L13" s="15"/>
      <c r="M13" s="92"/>
    </row>
    <row r="14" spans="1:13" ht="20.100000000000001" customHeight="1" x14ac:dyDescent="0.15">
      <c r="A14" s="131">
        <v>12</v>
      </c>
      <c r="B14" s="228"/>
      <c r="C14" s="92" t="s">
        <v>486</v>
      </c>
      <c r="D14" s="228"/>
      <c r="E14" s="228"/>
      <c r="F14" s="228"/>
      <c r="G14" s="96" t="s">
        <v>469</v>
      </c>
      <c r="H14" s="96">
        <v>90</v>
      </c>
      <c r="I14" s="6">
        <v>50</v>
      </c>
      <c r="J14" s="15">
        <f t="shared" si="0"/>
        <v>4500</v>
      </c>
      <c r="K14" s="15"/>
      <c r="L14" s="15"/>
      <c r="M14" s="92"/>
    </row>
    <row r="15" spans="1:13" ht="20.100000000000001" customHeight="1" x14ac:dyDescent="0.15">
      <c r="A15" s="131">
        <v>13</v>
      </c>
      <c r="B15" s="228"/>
      <c r="C15" s="92" t="s">
        <v>487</v>
      </c>
      <c r="D15" s="228"/>
      <c r="E15" s="228"/>
      <c r="F15" s="228"/>
      <c r="G15" s="96" t="s">
        <v>469</v>
      </c>
      <c r="H15" s="96">
        <v>90</v>
      </c>
      <c r="I15" s="6">
        <v>50</v>
      </c>
      <c r="J15" s="15">
        <f t="shared" si="0"/>
        <v>4500</v>
      </c>
      <c r="K15" s="15"/>
      <c r="L15" s="15"/>
      <c r="M15" s="92"/>
    </row>
    <row r="16" spans="1:13" ht="20.100000000000001" customHeight="1" x14ac:dyDescent="0.15">
      <c r="A16" s="131">
        <v>14</v>
      </c>
      <c r="B16" s="228"/>
      <c r="C16" s="92" t="s">
        <v>488</v>
      </c>
      <c r="D16" s="228"/>
      <c r="E16" s="228"/>
      <c r="F16" s="228"/>
      <c r="G16" s="96" t="s">
        <v>469</v>
      </c>
      <c r="H16" s="96">
        <v>90</v>
      </c>
      <c r="I16" s="6">
        <v>40</v>
      </c>
      <c r="J16" s="15">
        <f t="shared" si="0"/>
        <v>3600</v>
      </c>
      <c r="K16" s="15"/>
      <c r="L16" s="15"/>
      <c r="M16" s="92"/>
    </row>
    <row r="17" spans="1:13" ht="20.100000000000001" customHeight="1" x14ac:dyDescent="0.15">
      <c r="A17" s="131">
        <v>15</v>
      </c>
      <c r="B17" s="228"/>
      <c r="C17" s="92" t="s">
        <v>489</v>
      </c>
      <c r="D17" s="228"/>
      <c r="E17" s="228"/>
      <c r="F17" s="228"/>
      <c r="G17" s="96" t="s">
        <v>469</v>
      </c>
      <c r="H17" s="96">
        <v>90</v>
      </c>
      <c r="I17" s="6">
        <v>40</v>
      </c>
      <c r="J17" s="15">
        <f t="shared" si="0"/>
        <v>3600</v>
      </c>
      <c r="K17" s="15"/>
      <c r="L17" s="15"/>
      <c r="M17" s="92"/>
    </row>
    <row r="18" spans="1:13" ht="20.100000000000001" customHeight="1" x14ac:dyDescent="0.15">
      <c r="A18" s="131">
        <v>16</v>
      </c>
      <c r="B18" s="228"/>
      <c r="C18" s="92" t="s">
        <v>490</v>
      </c>
      <c r="D18" s="228"/>
      <c r="E18" s="228"/>
      <c r="F18" s="228"/>
      <c r="G18" s="96" t="s">
        <v>469</v>
      </c>
      <c r="H18" s="96">
        <v>90</v>
      </c>
      <c r="I18" s="6">
        <v>50</v>
      </c>
      <c r="J18" s="15">
        <f t="shared" si="0"/>
        <v>4500</v>
      </c>
      <c r="K18" s="15"/>
      <c r="L18" s="15"/>
      <c r="M18" s="92"/>
    </row>
    <row r="19" spans="1:13" ht="20.100000000000001" customHeight="1" x14ac:dyDescent="0.15">
      <c r="A19" s="131">
        <v>17</v>
      </c>
      <c r="B19" s="228"/>
      <c r="C19" s="92" t="s">
        <v>491</v>
      </c>
      <c r="D19" s="228"/>
      <c r="E19" s="228"/>
      <c r="F19" s="228"/>
      <c r="G19" s="96" t="s">
        <v>474</v>
      </c>
      <c r="H19" s="96">
        <v>90</v>
      </c>
      <c r="I19" s="6">
        <v>175</v>
      </c>
      <c r="J19" s="15">
        <f t="shared" si="0"/>
        <v>15750</v>
      </c>
      <c r="K19" s="15"/>
      <c r="L19" s="15"/>
      <c r="M19" s="92" t="s">
        <v>492</v>
      </c>
    </row>
    <row r="20" spans="1:13" ht="20.100000000000001" customHeight="1" x14ac:dyDescent="0.15">
      <c r="A20" s="131">
        <v>18</v>
      </c>
      <c r="B20" s="228"/>
      <c r="C20" s="92" t="s">
        <v>493</v>
      </c>
      <c r="D20" s="228"/>
      <c r="E20" s="228"/>
      <c r="F20" s="228"/>
      <c r="G20" s="96" t="s">
        <v>474</v>
      </c>
      <c r="H20" s="96">
        <v>90</v>
      </c>
      <c r="I20" s="6">
        <v>210</v>
      </c>
      <c r="J20" s="15">
        <f t="shared" si="0"/>
        <v>18900</v>
      </c>
      <c r="K20" s="15"/>
      <c r="L20" s="15"/>
      <c r="M20" s="92"/>
    </row>
    <row r="21" spans="1:13" ht="20.100000000000001" customHeight="1" x14ac:dyDescent="0.15">
      <c r="A21" s="131">
        <v>19</v>
      </c>
      <c r="B21" s="228"/>
      <c r="C21" s="92" t="s">
        <v>494</v>
      </c>
      <c r="D21" s="228"/>
      <c r="E21" s="228"/>
      <c r="F21" s="228"/>
      <c r="G21" s="96" t="s">
        <v>469</v>
      </c>
      <c r="H21" s="96">
        <v>90</v>
      </c>
      <c r="I21" s="6">
        <v>30</v>
      </c>
      <c r="J21" s="15">
        <f t="shared" si="0"/>
        <v>2700</v>
      </c>
      <c r="K21" s="15"/>
      <c r="L21" s="15"/>
      <c r="M21" s="92"/>
    </row>
    <row r="22" spans="1:13" ht="20.100000000000001" customHeight="1" x14ac:dyDescent="0.15">
      <c r="A22" s="131">
        <v>20</v>
      </c>
      <c r="B22" s="228"/>
      <c r="C22" s="92" t="s">
        <v>495</v>
      </c>
      <c r="D22" s="228"/>
      <c r="E22" s="228"/>
      <c r="F22" s="228"/>
      <c r="G22" s="96" t="s">
        <v>469</v>
      </c>
      <c r="H22" s="96">
        <v>90</v>
      </c>
      <c r="I22" s="6">
        <v>30</v>
      </c>
      <c r="J22" s="15">
        <f t="shared" si="0"/>
        <v>2700</v>
      </c>
      <c r="K22" s="15"/>
      <c r="L22" s="15"/>
      <c r="M22" s="92"/>
    </row>
    <row r="23" spans="1:13" ht="20.100000000000001" customHeight="1" x14ac:dyDescent="0.15">
      <c r="A23" s="131">
        <v>21</v>
      </c>
      <c r="B23" s="228" t="s">
        <v>496</v>
      </c>
      <c r="C23" s="92" t="s">
        <v>465</v>
      </c>
      <c r="D23" s="228" t="s">
        <v>466</v>
      </c>
      <c r="E23" s="228" t="s">
        <v>467</v>
      </c>
      <c r="F23" s="228" t="s">
        <v>468</v>
      </c>
      <c r="G23" s="96" t="s">
        <v>469</v>
      </c>
      <c r="H23" s="96">
        <v>30</v>
      </c>
      <c r="I23" s="6">
        <v>30</v>
      </c>
      <c r="J23" s="15">
        <f t="shared" si="0"/>
        <v>900</v>
      </c>
      <c r="K23" s="15"/>
      <c r="L23" s="15"/>
      <c r="M23" s="92"/>
    </row>
    <row r="24" spans="1:13" ht="20.100000000000001" customHeight="1" x14ac:dyDescent="0.15">
      <c r="A24" s="131">
        <v>22</v>
      </c>
      <c r="B24" s="228"/>
      <c r="C24" s="92" t="s">
        <v>470</v>
      </c>
      <c r="D24" s="228"/>
      <c r="E24" s="228"/>
      <c r="F24" s="228"/>
      <c r="G24" s="96" t="s">
        <v>469</v>
      </c>
      <c r="H24" s="96">
        <v>30</v>
      </c>
      <c r="I24" s="6">
        <v>30</v>
      </c>
      <c r="J24" s="15">
        <f t="shared" si="0"/>
        <v>900</v>
      </c>
      <c r="K24" s="15"/>
      <c r="L24" s="15"/>
      <c r="M24" s="92"/>
    </row>
    <row r="25" spans="1:13" ht="20.100000000000001" customHeight="1" x14ac:dyDescent="0.15">
      <c r="A25" s="131">
        <v>23</v>
      </c>
      <c r="B25" s="228"/>
      <c r="C25" s="92" t="s">
        <v>471</v>
      </c>
      <c r="D25" s="228"/>
      <c r="E25" s="228"/>
      <c r="F25" s="228"/>
      <c r="G25" s="96" t="s">
        <v>469</v>
      </c>
      <c r="H25" s="96">
        <v>30</v>
      </c>
      <c r="I25" s="6">
        <v>40</v>
      </c>
      <c r="J25" s="15">
        <f t="shared" si="0"/>
        <v>1200</v>
      </c>
      <c r="K25" s="15"/>
      <c r="L25" s="15"/>
      <c r="M25" s="92"/>
    </row>
    <row r="26" spans="1:13" ht="20.100000000000001" customHeight="1" x14ac:dyDescent="0.15">
      <c r="A26" s="131">
        <v>24</v>
      </c>
      <c r="B26" s="228"/>
      <c r="C26" s="92" t="s">
        <v>478</v>
      </c>
      <c r="D26" s="228"/>
      <c r="E26" s="228"/>
      <c r="F26" s="228"/>
      <c r="G26" s="96" t="s">
        <v>469</v>
      </c>
      <c r="H26" s="96">
        <v>30</v>
      </c>
      <c r="I26" s="6">
        <v>50</v>
      </c>
      <c r="J26" s="15">
        <f t="shared" si="0"/>
        <v>1500</v>
      </c>
      <c r="K26" s="15"/>
      <c r="L26" s="15"/>
      <c r="M26" s="92"/>
    </row>
    <row r="27" spans="1:13" ht="20.100000000000001" customHeight="1" x14ac:dyDescent="0.15">
      <c r="A27" s="131">
        <v>25</v>
      </c>
      <c r="B27" s="228"/>
      <c r="C27" s="92" t="s">
        <v>479</v>
      </c>
      <c r="D27" s="228"/>
      <c r="E27" s="228"/>
      <c r="F27" s="228"/>
      <c r="G27" s="96" t="s">
        <v>469</v>
      </c>
      <c r="H27" s="96">
        <v>30</v>
      </c>
      <c r="I27" s="6">
        <v>75</v>
      </c>
      <c r="J27" s="15">
        <f t="shared" si="0"/>
        <v>2250</v>
      </c>
      <c r="K27" s="15"/>
      <c r="L27" s="15"/>
      <c r="M27" s="92"/>
    </row>
    <row r="28" spans="1:13" ht="20.100000000000001" customHeight="1" x14ac:dyDescent="0.15">
      <c r="A28" s="131">
        <v>26</v>
      </c>
      <c r="B28" s="228"/>
      <c r="C28" s="92" t="s">
        <v>480</v>
      </c>
      <c r="D28" s="228"/>
      <c r="E28" s="228"/>
      <c r="F28" s="228"/>
      <c r="G28" s="96" t="s">
        <v>469</v>
      </c>
      <c r="H28" s="96">
        <v>30</v>
      </c>
      <c r="I28" s="6">
        <v>40</v>
      </c>
      <c r="J28" s="15">
        <f t="shared" si="0"/>
        <v>1200</v>
      </c>
      <c r="K28" s="15"/>
      <c r="L28" s="15"/>
      <c r="M28" s="92"/>
    </row>
    <row r="29" spans="1:13" ht="20.100000000000001" customHeight="1" x14ac:dyDescent="0.15">
      <c r="A29" s="131">
        <v>27</v>
      </c>
      <c r="B29" s="228"/>
      <c r="C29" s="92" t="s">
        <v>497</v>
      </c>
      <c r="D29" s="228"/>
      <c r="E29" s="228" t="s">
        <v>483</v>
      </c>
      <c r="F29" s="228"/>
      <c r="G29" s="96" t="s">
        <v>469</v>
      </c>
      <c r="H29" s="96">
        <v>30</v>
      </c>
      <c r="I29" s="6">
        <v>50</v>
      </c>
      <c r="J29" s="15">
        <f t="shared" si="0"/>
        <v>1500</v>
      </c>
      <c r="K29" s="15"/>
      <c r="L29" s="15"/>
      <c r="M29" s="92" t="s">
        <v>498</v>
      </c>
    </row>
    <row r="30" spans="1:13" ht="20.100000000000001" customHeight="1" x14ac:dyDescent="0.15">
      <c r="A30" s="131">
        <v>28</v>
      </c>
      <c r="B30" s="228"/>
      <c r="C30" s="92" t="s">
        <v>482</v>
      </c>
      <c r="D30" s="228"/>
      <c r="E30" s="228"/>
      <c r="F30" s="228"/>
      <c r="G30" s="96" t="s">
        <v>469</v>
      </c>
      <c r="H30" s="96">
        <v>30</v>
      </c>
      <c r="I30" s="6">
        <v>50</v>
      </c>
      <c r="J30" s="15">
        <f t="shared" si="0"/>
        <v>1500</v>
      </c>
      <c r="K30" s="15"/>
      <c r="L30" s="15"/>
      <c r="M30" s="92"/>
    </row>
    <row r="31" spans="1:13" ht="20.100000000000001" customHeight="1" x14ac:dyDescent="0.15">
      <c r="A31" s="131">
        <v>29</v>
      </c>
      <c r="B31" s="228"/>
      <c r="C31" s="92" t="s">
        <v>499</v>
      </c>
      <c r="D31" s="228"/>
      <c r="E31" s="228"/>
      <c r="F31" s="228"/>
      <c r="G31" s="96" t="s">
        <v>469</v>
      </c>
      <c r="H31" s="96">
        <v>30</v>
      </c>
      <c r="I31" s="6">
        <v>40</v>
      </c>
      <c r="J31" s="15">
        <f t="shared" si="0"/>
        <v>1200</v>
      </c>
      <c r="K31" s="15"/>
      <c r="L31" s="15"/>
      <c r="M31" s="92"/>
    </row>
    <row r="32" spans="1:13" ht="20.100000000000001" customHeight="1" x14ac:dyDescent="0.15">
      <c r="A32" s="131">
        <v>30</v>
      </c>
      <c r="B32" s="228"/>
      <c r="C32" s="92" t="s">
        <v>500</v>
      </c>
      <c r="D32" s="228"/>
      <c r="E32" s="228"/>
      <c r="F32" s="228"/>
      <c r="G32" s="96" t="s">
        <v>469</v>
      </c>
      <c r="H32" s="96">
        <v>30</v>
      </c>
      <c r="I32" s="6">
        <v>40</v>
      </c>
      <c r="J32" s="15">
        <f t="shared" si="0"/>
        <v>1200</v>
      </c>
      <c r="K32" s="15"/>
      <c r="L32" s="15"/>
      <c r="M32" s="92"/>
    </row>
    <row r="33" spans="1:13" ht="20.100000000000001" customHeight="1" x14ac:dyDescent="0.15">
      <c r="A33" s="131">
        <v>31</v>
      </c>
      <c r="B33" s="228"/>
      <c r="C33" s="92" t="s">
        <v>486</v>
      </c>
      <c r="D33" s="228"/>
      <c r="E33" s="228"/>
      <c r="F33" s="228"/>
      <c r="G33" s="96" t="s">
        <v>469</v>
      </c>
      <c r="H33" s="96">
        <v>30</v>
      </c>
      <c r="I33" s="6">
        <v>50</v>
      </c>
      <c r="J33" s="15">
        <f t="shared" si="0"/>
        <v>1500</v>
      </c>
      <c r="K33" s="15"/>
      <c r="L33" s="15"/>
      <c r="M33" s="92"/>
    </row>
    <row r="34" spans="1:13" ht="20.100000000000001" customHeight="1" x14ac:dyDescent="0.15">
      <c r="A34" s="131">
        <v>32</v>
      </c>
      <c r="B34" s="228"/>
      <c r="C34" s="92" t="s">
        <v>487</v>
      </c>
      <c r="D34" s="228"/>
      <c r="E34" s="228"/>
      <c r="F34" s="228"/>
      <c r="G34" s="96" t="s">
        <v>469</v>
      </c>
      <c r="H34" s="96">
        <v>30</v>
      </c>
      <c r="I34" s="6">
        <v>50</v>
      </c>
      <c r="J34" s="15">
        <f t="shared" si="0"/>
        <v>1500</v>
      </c>
      <c r="K34" s="15"/>
      <c r="L34" s="15"/>
      <c r="M34" s="92"/>
    </row>
    <row r="35" spans="1:13" ht="20.100000000000001" customHeight="1" x14ac:dyDescent="0.15">
      <c r="A35" s="131">
        <v>33</v>
      </c>
      <c r="B35" s="228"/>
      <c r="C35" s="92" t="s">
        <v>488</v>
      </c>
      <c r="D35" s="228"/>
      <c r="E35" s="228"/>
      <c r="F35" s="228"/>
      <c r="G35" s="96" t="s">
        <v>469</v>
      </c>
      <c r="H35" s="96">
        <v>30</v>
      </c>
      <c r="I35" s="6">
        <v>40</v>
      </c>
      <c r="J35" s="15">
        <f t="shared" si="0"/>
        <v>1200</v>
      </c>
      <c r="K35" s="15"/>
      <c r="L35" s="15"/>
      <c r="M35" s="92"/>
    </row>
    <row r="36" spans="1:13" ht="20.100000000000001" customHeight="1" x14ac:dyDescent="0.15">
      <c r="A36" s="131">
        <v>34</v>
      </c>
      <c r="B36" s="228"/>
      <c r="C36" s="92" t="s">
        <v>489</v>
      </c>
      <c r="D36" s="228"/>
      <c r="E36" s="228"/>
      <c r="F36" s="228"/>
      <c r="G36" s="96" t="s">
        <v>469</v>
      </c>
      <c r="H36" s="96">
        <v>30</v>
      </c>
      <c r="I36" s="6">
        <v>40</v>
      </c>
      <c r="J36" s="15">
        <f t="shared" si="0"/>
        <v>1200</v>
      </c>
      <c r="K36" s="15"/>
      <c r="L36" s="15"/>
      <c r="M36" s="92"/>
    </row>
    <row r="37" spans="1:13" ht="20.100000000000001" customHeight="1" x14ac:dyDescent="0.15">
      <c r="A37" s="131">
        <v>35</v>
      </c>
      <c r="B37" s="228"/>
      <c r="C37" s="92" t="s">
        <v>490</v>
      </c>
      <c r="D37" s="228"/>
      <c r="E37" s="228"/>
      <c r="F37" s="228"/>
      <c r="G37" s="96" t="s">
        <v>469</v>
      </c>
      <c r="H37" s="96">
        <v>30</v>
      </c>
      <c r="I37" s="6">
        <v>40</v>
      </c>
      <c r="J37" s="15">
        <f t="shared" si="0"/>
        <v>1200</v>
      </c>
      <c r="K37" s="15"/>
      <c r="L37" s="15"/>
      <c r="M37" s="92"/>
    </row>
    <row r="38" spans="1:13" ht="20.100000000000001" customHeight="1" x14ac:dyDescent="0.15">
      <c r="A38" s="131">
        <v>36</v>
      </c>
      <c r="B38" s="228"/>
      <c r="C38" s="92" t="s">
        <v>491</v>
      </c>
      <c r="D38" s="228"/>
      <c r="E38" s="228"/>
      <c r="F38" s="92" t="s">
        <v>476</v>
      </c>
      <c r="G38" s="96" t="s">
        <v>474</v>
      </c>
      <c r="H38" s="96">
        <v>30</v>
      </c>
      <c r="I38" s="6">
        <v>175</v>
      </c>
      <c r="J38" s="15">
        <f t="shared" si="0"/>
        <v>5250</v>
      </c>
      <c r="K38" s="15"/>
      <c r="L38" s="15"/>
      <c r="M38" s="92"/>
    </row>
    <row r="39" spans="1:13" ht="20.100000000000001" customHeight="1" x14ac:dyDescent="0.15">
      <c r="A39" s="131">
        <v>37</v>
      </c>
      <c r="B39" s="228"/>
      <c r="C39" s="92" t="s">
        <v>493</v>
      </c>
      <c r="D39" s="228"/>
      <c r="E39" s="228"/>
      <c r="F39" s="228" t="s">
        <v>468</v>
      </c>
      <c r="G39" s="96" t="s">
        <v>474</v>
      </c>
      <c r="H39" s="96">
        <v>30</v>
      </c>
      <c r="I39" s="6">
        <v>210</v>
      </c>
      <c r="J39" s="15">
        <f t="shared" si="0"/>
        <v>6300</v>
      </c>
      <c r="K39" s="15"/>
      <c r="L39" s="15"/>
      <c r="M39" s="92"/>
    </row>
    <row r="40" spans="1:13" ht="20.100000000000001" customHeight="1" x14ac:dyDescent="0.15">
      <c r="A40" s="131">
        <v>38</v>
      </c>
      <c r="B40" s="228"/>
      <c r="C40" s="92" t="s">
        <v>494</v>
      </c>
      <c r="D40" s="228"/>
      <c r="E40" s="228"/>
      <c r="F40" s="228"/>
      <c r="G40" s="96" t="s">
        <v>469</v>
      </c>
      <c r="H40" s="96">
        <v>30</v>
      </c>
      <c r="I40" s="6">
        <v>40</v>
      </c>
      <c r="J40" s="15">
        <f t="shared" si="0"/>
        <v>1200</v>
      </c>
      <c r="K40" s="15"/>
      <c r="L40" s="15"/>
      <c r="M40" s="92"/>
    </row>
    <row r="41" spans="1:13" ht="20.100000000000001" customHeight="1" x14ac:dyDescent="0.15">
      <c r="A41" s="131">
        <v>39</v>
      </c>
      <c r="B41" s="228"/>
      <c r="C41" s="92" t="s">
        <v>495</v>
      </c>
      <c r="D41" s="228"/>
      <c r="E41" s="228"/>
      <c r="F41" s="228"/>
      <c r="G41" s="96" t="s">
        <v>469</v>
      </c>
      <c r="H41" s="96">
        <v>30</v>
      </c>
      <c r="I41" s="6">
        <v>30</v>
      </c>
      <c r="J41" s="15">
        <f t="shared" si="0"/>
        <v>900</v>
      </c>
      <c r="K41" s="15"/>
      <c r="L41" s="15"/>
      <c r="M41" s="92"/>
    </row>
    <row r="42" spans="1:13" ht="20.100000000000001" customHeight="1" x14ac:dyDescent="0.15">
      <c r="A42" s="131">
        <v>40</v>
      </c>
      <c r="B42" s="228" t="s">
        <v>501</v>
      </c>
      <c r="C42" s="92" t="s">
        <v>465</v>
      </c>
      <c r="D42" s="228" t="s">
        <v>466</v>
      </c>
      <c r="E42" s="228" t="s">
        <v>467</v>
      </c>
      <c r="F42" s="228" t="s">
        <v>468</v>
      </c>
      <c r="G42" s="96" t="s">
        <v>469</v>
      </c>
      <c r="H42" s="96">
        <v>15</v>
      </c>
      <c r="I42" s="6">
        <v>30</v>
      </c>
      <c r="J42" s="15">
        <f t="shared" si="0"/>
        <v>450</v>
      </c>
      <c r="K42" s="15"/>
      <c r="L42" s="15"/>
      <c r="M42" s="92"/>
    </row>
    <row r="43" spans="1:13" ht="20.100000000000001" customHeight="1" x14ac:dyDescent="0.15">
      <c r="A43" s="131">
        <v>41</v>
      </c>
      <c r="B43" s="228"/>
      <c r="C43" s="92" t="s">
        <v>470</v>
      </c>
      <c r="D43" s="228"/>
      <c r="E43" s="228"/>
      <c r="F43" s="228"/>
      <c r="G43" s="96" t="s">
        <v>469</v>
      </c>
      <c r="H43" s="96">
        <v>15</v>
      </c>
      <c r="I43" s="6">
        <v>30</v>
      </c>
      <c r="J43" s="15">
        <f t="shared" si="0"/>
        <v>450</v>
      </c>
      <c r="K43" s="15"/>
      <c r="L43" s="15"/>
      <c r="M43" s="92"/>
    </row>
    <row r="44" spans="1:13" ht="20.100000000000001" customHeight="1" x14ac:dyDescent="0.15">
      <c r="A44" s="131">
        <v>42</v>
      </c>
      <c r="B44" s="228"/>
      <c r="C44" s="92" t="s">
        <v>502</v>
      </c>
      <c r="D44" s="228"/>
      <c r="E44" s="228"/>
      <c r="F44" s="228"/>
      <c r="G44" s="96" t="s">
        <v>469</v>
      </c>
      <c r="H44" s="96">
        <v>15</v>
      </c>
      <c r="I44" s="6">
        <v>40</v>
      </c>
      <c r="J44" s="15">
        <f t="shared" si="0"/>
        <v>600</v>
      </c>
      <c r="K44" s="15"/>
      <c r="L44" s="15"/>
      <c r="M44" s="92"/>
    </row>
    <row r="45" spans="1:13" ht="20.100000000000001" customHeight="1" x14ac:dyDescent="0.15">
      <c r="A45" s="131">
        <v>43</v>
      </c>
      <c r="B45" s="228"/>
      <c r="C45" s="92" t="s">
        <v>503</v>
      </c>
      <c r="D45" s="228"/>
      <c r="E45" s="228"/>
      <c r="F45" s="92" t="s">
        <v>476</v>
      </c>
      <c r="G45" s="96" t="s">
        <v>469</v>
      </c>
      <c r="H45" s="96">
        <v>15</v>
      </c>
      <c r="I45" s="6">
        <v>100</v>
      </c>
      <c r="J45" s="15">
        <f t="shared" si="0"/>
        <v>1500</v>
      </c>
      <c r="K45" s="15"/>
      <c r="L45" s="15"/>
      <c r="M45" s="92" t="s">
        <v>504</v>
      </c>
    </row>
    <row r="46" spans="1:13" ht="20.100000000000001" customHeight="1" x14ac:dyDescent="0.15">
      <c r="A46" s="131">
        <v>44</v>
      </c>
      <c r="B46" s="228"/>
      <c r="C46" s="92" t="s">
        <v>505</v>
      </c>
      <c r="D46" s="228"/>
      <c r="E46" s="228"/>
      <c r="F46" s="92" t="s">
        <v>468</v>
      </c>
      <c r="G46" s="96" t="s">
        <v>469</v>
      </c>
      <c r="H46" s="96">
        <v>15</v>
      </c>
      <c r="I46" s="6">
        <v>100</v>
      </c>
      <c r="J46" s="15">
        <f t="shared" si="0"/>
        <v>1500</v>
      </c>
      <c r="K46" s="15"/>
      <c r="L46" s="15"/>
      <c r="M46" s="92" t="s">
        <v>506</v>
      </c>
    </row>
    <row r="47" spans="1:13" ht="20.100000000000001" customHeight="1" x14ac:dyDescent="0.15">
      <c r="A47" s="131">
        <v>45</v>
      </c>
      <c r="B47" s="228"/>
      <c r="C47" s="92" t="s">
        <v>507</v>
      </c>
      <c r="D47" s="228" t="s">
        <v>508</v>
      </c>
      <c r="E47" s="228" t="s">
        <v>483</v>
      </c>
      <c r="F47" s="228" t="s">
        <v>468</v>
      </c>
      <c r="G47" s="96" t="s">
        <v>469</v>
      </c>
      <c r="H47" s="96">
        <v>15</v>
      </c>
      <c r="I47" s="6">
        <v>50</v>
      </c>
      <c r="J47" s="15">
        <f t="shared" si="0"/>
        <v>750</v>
      </c>
      <c r="K47" s="15"/>
      <c r="L47" s="15"/>
      <c r="M47" s="92"/>
    </row>
    <row r="48" spans="1:13" ht="20.100000000000001" customHeight="1" x14ac:dyDescent="0.15">
      <c r="A48" s="131">
        <v>46</v>
      </c>
      <c r="B48" s="228"/>
      <c r="C48" s="92" t="s">
        <v>509</v>
      </c>
      <c r="D48" s="228"/>
      <c r="E48" s="228"/>
      <c r="F48" s="228"/>
      <c r="G48" s="96" t="s">
        <v>469</v>
      </c>
      <c r="H48" s="96">
        <v>15</v>
      </c>
      <c r="I48" s="6">
        <v>50</v>
      </c>
      <c r="J48" s="15">
        <f t="shared" si="0"/>
        <v>750</v>
      </c>
      <c r="K48" s="15"/>
      <c r="L48" s="15"/>
      <c r="M48" s="92"/>
    </row>
    <row r="49" spans="1:13" ht="20.100000000000001" customHeight="1" x14ac:dyDescent="0.15">
      <c r="A49" s="131">
        <v>47</v>
      </c>
      <c r="B49" s="228"/>
      <c r="C49" s="92" t="s">
        <v>510</v>
      </c>
      <c r="D49" s="228"/>
      <c r="E49" s="228"/>
      <c r="F49" s="228"/>
      <c r="G49" s="96" t="s">
        <v>469</v>
      </c>
      <c r="H49" s="96">
        <v>15</v>
      </c>
      <c r="I49" s="6">
        <v>50</v>
      </c>
      <c r="J49" s="15">
        <f t="shared" si="0"/>
        <v>750</v>
      </c>
      <c r="K49" s="15"/>
      <c r="L49" s="15"/>
      <c r="M49" s="92"/>
    </row>
    <row r="50" spans="1:13" ht="20.100000000000001" customHeight="1" x14ac:dyDescent="0.15">
      <c r="A50" s="131">
        <v>48</v>
      </c>
      <c r="B50" s="228"/>
      <c r="C50" s="92" t="s">
        <v>489</v>
      </c>
      <c r="D50" s="228"/>
      <c r="E50" s="228"/>
      <c r="F50" s="228"/>
      <c r="G50" s="96" t="s">
        <v>469</v>
      </c>
      <c r="H50" s="96">
        <v>15</v>
      </c>
      <c r="I50" s="6">
        <v>40</v>
      </c>
      <c r="J50" s="15">
        <f t="shared" si="0"/>
        <v>600</v>
      </c>
      <c r="K50" s="15"/>
      <c r="L50" s="15"/>
      <c r="M50" s="92"/>
    </row>
    <row r="51" spans="1:13" ht="20.100000000000001" customHeight="1" x14ac:dyDescent="0.15">
      <c r="A51" s="131">
        <v>49</v>
      </c>
      <c r="B51" s="228"/>
      <c r="C51" s="92" t="s">
        <v>490</v>
      </c>
      <c r="D51" s="228"/>
      <c r="E51" s="228"/>
      <c r="F51" s="228"/>
      <c r="G51" s="96" t="s">
        <v>469</v>
      </c>
      <c r="H51" s="96">
        <v>15</v>
      </c>
      <c r="I51" s="6">
        <v>50</v>
      </c>
      <c r="J51" s="15">
        <f t="shared" si="0"/>
        <v>750</v>
      </c>
      <c r="K51" s="15"/>
      <c r="L51" s="15"/>
      <c r="M51" s="92"/>
    </row>
    <row r="52" spans="1:13" ht="20.100000000000001" customHeight="1" x14ac:dyDescent="0.15">
      <c r="A52" s="131">
        <v>50</v>
      </c>
      <c r="B52" s="228"/>
      <c r="C52" s="92" t="s">
        <v>491</v>
      </c>
      <c r="D52" s="228"/>
      <c r="E52" s="228"/>
      <c r="F52" s="92" t="s">
        <v>476</v>
      </c>
      <c r="G52" s="96" t="s">
        <v>474</v>
      </c>
      <c r="H52" s="96">
        <v>15</v>
      </c>
      <c r="I52" s="6">
        <v>175</v>
      </c>
      <c r="J52" s="15">
        <f t="shared" si="0"/>
        <v>2625</v>
      </c>
      <c r="K52" s="15"/>
      <c r="L52" s="15"/>
      <c r="M52" s="92" t="s">
        <v>492</v>
      </c>
    </row>
    <row r="53" spans="1:13" ht="20.100000000000001" customHeight="1" x14ac:dyDescent="0.15">
      <c r="A53" s="131">
        <v>51</v>
      </c>
      <c r="B53" s="228"/>
      <c r="C53" s="92" t="s">
        <v>493</v>
      </c>
      <c r="D53" s="228"/>
      <c r="E53" s="228"/>
      <c r="F53" s="228" t="s">
        <v>468</v>
      </c>
      <c r="G53" s="96" t="s">
        <v>474</v>
      </c>
      <c r="H53" s="96">
        <v>15</v>
      </c>
      <c r="I53" s="6">
        <v>210</v>
      </c>
      <c r="J53" s="15">
        <f t="shared" si="0"/>
        <v>3150</v>
      </c>
      <c r="K53" s="15"/>
      <c r="L53" s="15"/>
      <c r="M53" s="92"/>
    </row>
    <row r="54" spans="1:13" ht="20.100000000000001" customHeight="1" x14ac:dyDescent="0.15">
      <c r="A54" s="131">
        <v>52</v>
      </c>
      <c r="B54" s="228"/>
      <c r="C54" s="92" t="s">
        <v>495</v>
      </c>
      <c r="D54" s="228"/>
      <c r="E54" s="228"/>
      <c r="F54" s="228"/>
      <c r="G54" s="96" t="s">
        <v>469</v>
      </c>
      <c r="H54" s="96">
        <v>15</v>
      </c>
      <c r="I54" s="6">
        <v>30</v>
      </c>
      <c r="J54" s="15">
        <f t="shared" si="0"/>
        <v>450</v>
      </c>
      <c r="K54" s="15"/>
      <c r="L54" s="15"/>
      <c r="M54" s="92"/>
    </row>
    <row r="55" spans="1:13" ht="20.100000000000001" customHeight="1" x14ac:dyDescent="0.15">
      <c r="A55" s="131">
        <v>53</v>
      </c>
      <c r="B55" s="218" t="s">
        <v>511</v>
      </c>
      <c r="C55" s="92" t="s">
        <v>465</v>
      </c>
      <c r="D55" s="249" t="s">
        <v>512</v>
      </c>
      <c r="E55" s="249" t="s">
        <v>513</v>
      </c>
      <c r="F55" s="249" t="s">
        <v>514</v>
      </c>
      <c r="G55" s="96" t="s">
        <v>469</v>
      </c>
      <c r="H55" s="96">
        <v>15</v>
      </c>
      <c r="I55" s="6">
        <v>30</v>
      </c>
      <c r="J55" s="15">
        <f t="shared" si="0"/>
        <v>450</v>
      </c>
      <c r="K55" s="15"/>
      <c r="L55" s="15"/>
      <c r="M55" s="92"/>
    </row>
    <row r="56" spans="1:13" ht="20.100000000000001" customHeight="1" x14ac:dyDescent="0.15">
      <c r="A56" s="131">
        <v>54</v>
      </c>
      <c r="B56" s="240"/>
      <c r="C56" s="49" t="s">
        <v>515</v>
      </c>
      <c r="D56" s="240"/>
      <c r="E56" s="240"/>
      <c r="F56" s="240"/>
      <c r="G56" s="96" t="s">
        <v>469</v>
      </c>
      <c r="H56" s="96">
        <v>15</v>
      </c>
      <c r="I56" s="6">
        <v>30</v>
      </c>
      <c r="J56" s="15">
        <f t="shared" si="0"/>
        <v>450</v>
      </c>
      <c r="K56" s="15"/>
      <c r="L56" s="15"/>
      <c r="M56" s="92"/>
    </row>
    <row r="57" spans="1:13" ht="20.100000000000001" customHeight="1" x14ac:dyDescent="0.15">
      <c r="A57" s="131">
        <v>55</v>
      </c>
      <c r="B57" s="240"/>
      <c r="C57" s="49" t="s">
        <v>516</v>
      </c>
      <c r="D57" s="240"/>
      <c r="E57" s="240"/>
      <c r="F57" s="240"/>
      <c r="G57" s="96" t="s">
        <v>469</v>
      </c>
      <c r="H57" s="96">
        <v>15</v>
      </c>
      <c r="I57" s="6">
        <v>40</v>
      </c>
      <c r="J57" s="15">
        <f t="shared" si="0"/>
        <v>600</v>
      </c>
      <c r="K57" s="15"/>
      <c r="L57" s="15"/>
      <c r="M57" s="92"/>
    </row>
    <row r="58" spans="1:13" ht="20.100000000000001" customHeight="1" x14ac:dyDescent="0.15">
      <c r="A58" s="131">
        <v>56</v>
      </c>
      <c r="B58" s="240"/>
      <c r="C58" s="129" t="s">
        <v>517</v>
      </c>
      <c r="D58" s="240"/>
      <c r="E58" s="240"/>
      <c r="F58" s="241"/>
      <c r="G58" s="96" t="s">
        <v>469</v>
      </c>
      <c r="H58" s="96">
        <v>15</v>
      </c>
      <c r="I58" s="6">
        <v>40</v>
      </c>
      <c r="J58" s="15">
        <f t="shared" si="0"/>
        <v>600</v>
      </c>
      <c r="K58" s="15"/>
      <c r="L58" s="15"/>
      <c r="M58" s="92"/>
    </row>
    <row r="59" spans="1:13" ht="20.100000000000001" customHeight="1" x14ac:dyDescent="0.15">
      <c r="A59" s="131">
        <v>57</v>
      </c>
      <c r="B59" s="240"/>
      <c r="C59" s="49" t="s">
        <v>518</v>
      </c>
      <c r="D59" s="240"/>
      <c r="E59" s="240"/>
      <c r="F59" s="249" t="s">
        <v>476</v>
      </c>
      <c r="G59" s="96" t="s">
        <v>469</v>
      </c>
      <c r="H59" s="96">
        <v>15</v>
      </c>
      <c r="I59" s="6">
        <v>100</v>
      </c>
      <c r="J59" s="15">
        <f t="shared" si="0"/>
        <v>1500</v>
      </c>
      <c r="K59" s="15"/>
      <c r="L59" s="15"/>
      <c r="M59" s="92"/>
    </row>
    <row r="60" spans="1:13" ht="20.100000000000001" customHeight="1" x14ac:dyDescent="0.15">
      <c r="A60" s="131">
        <v>58</v>
      </c>
      <c r="B60" s="240"/>
      <c r="C60" s="92" t="s">
        <v>519</v>
      </c>
      <c r="D60" s="240"/>
      <c r="E60" s="241"/>
      <c r="F60" s="241"/>
      <c r="G60" s="96" t="s">
        <v>469</v>
      </c>
      <c r="H60" s="96">
        <v>15</v>
      </c>
      <c r="I60" s="6">
        <v>75</v>
      </c>
      <c r="J60" s="15">
        <f t="shared" si="0"/>
        <v>1125</v>
      </c>
      <c r="K60" s="15"/>
      <c r="L60" s="15"/>
      <c r="M60" s="92"/>
    </row>
    <row r="61" spans="1:13" ht="20.100000000000001" customHeight="1" x14ac:dyDescent="0.15">
      <c r="A61" s="131">
        <v>59</v>
      </c>
      <c r="B61" s="240"/>
      <c r="C61" s="49" t="s">
        <v>520</v>
      </c>
      <c r="D61" s="240"/>
      <c r="E61" s="249" t="s">
        <v>521</v>
      </c>
      <c r="F61" s="249" t="s">
        <v>514</v>
      </c>
      <c r="G61" s="96" t="s">
        <v>469</v>
      </c>
      <c r="H61" s="96">
        <v>15</v>
      </c>
      <c r="I61" s="6">
        <v>40</v>
      </c>
      <c r="J61" s="15">
        <f t="shared" si="0"/>
        <v>600</v>
      </c>
      <c r="K61" s="15"/>
      <c r="L61" s="15"/>
      <c r="M61" s="92"/>
    </row>
    <row r="62" spans="1:13" ht="20.100000000000001" customHeight="1" x14ac:dyDescent="0.15">
      <c r="A62" s="131">
        <v>60</v>
      </c>
      <c r="B62" s="240"/>
      <c r="C62" s="49" t="s">
        <v>522</v>
      </c>
      <c r="D62" s="240"/>
      <c r="E62" s="240"/>
      <c r="F62" s="240"/>
      <c r="G62" s="96" t="s">
        <v>469</v>
      </c>
      <c r="H62" s="96">
        <v>15</v>
      </c>
      <c r="I62" s="6">
        <v>40</v>
      </c>
      <c r="J62" s="15">
        <f t="shared" si="0"/>
        <v>600</v>
      </c>
      <c r="K62" s="15"/>
      <c r="L62" s="15"/>
      <c r="M62" s="92"/>
    </row>
    <row r="63" spans="1:13" ht="20.100000000000001" customHeight="1" x14ac:dyDescent="0.15">
      <c r="A63" s="131">
        <v>61</v>
      </c>
      <c r="B63" s="240"/>
      <c r="C63" s="92" t="s">
        <v>490</v>
      </c>
      <c r="D63" s="240"/>
      <c r="E63" s="240"/>
      <c r="F63" s="240"/>
      <c r="G63" s="96" t="s">
        <v>469</v>
      </c>
      <c r="H63" s="96">
        <v>15</v>
      </c>
      <c r="I63" s="6">
        <v>50</v>
      </c>
      <c r="J63" s="15">
        <f t="shared" si="0"/>
        <v>750</v>
      </c>
      <c r="K63" s="15"/>
      <c r="L63" s="15"/>
      <c r="M63" s="92"/>
    </row>
    <row r="64" spans="1:13" ht="20.100000000000001" customHeight="1" x14ac:dyDescent="0.15">
      <c r="A64" s="131">
        <v>62</v>
      </c>
      <c r="B64" s="240"/>
      <c r="C64" s="92" t="s">
        <v>491</v>
      </c>
      <c r="D64" s="240"/>
      <c r="E64" s="240"/>
      <c r="F64" s="240"/>
      <c r="G64" s="96" t="s">
        <v>469</v>
      </c>
      <c r="H64" s="96">
        <v>15</v>
      </c>
      <c r="I64" s="6">
        <v>175</v>
      </c>
      <c r="J64" s="15">
        <f t="shared" si="0"/>
        <v>2625</v>
      </c>
      <c r="K64" s="15"/>
      <c r="L64" s="15"/>
      <c r="M64" s="92"/>
    </row>
    <row r="65" spans="1:13" ht="20.100000000000001" customHeight="1" x14ac:dyDescent="0.15">
      <c r="A65" s="131">
        <v>63</v>
      </c>
      <c r="B65" s="240"/>
      <c r="C65" s="92" t="s">
        <v>493</v>
      </c>
      <c r="D65" s="240"/>
      <c r="E65" s="240"/>
      <c r="F65" s="240"/>
      <c r="G65" s="96" t="s">
        <v>469</v>
      </c>
      <c r="H65" s="96">
        <v>15</v>
      </c>
      <c r="I65" s="6">
        <v>210</v>
      </c>
      <c r="J65" s="15">
        <f t="shared" si="0"/>
        <v>3150</v>
      </c>
      <c r="K65" s="15"/>
      <c r="L65" s="15"/>
      <c r="M65" s="92"/>
    </row>
    <row r="66" spans="1:13" ht="20.100000000000001" customHeight="1" x14ac:dyDescent="0.15">
      <c r="A66" s="131">
        <v>64</v>
      </c>
      <c r="B66" s="240"/>
      <c r="C66" s="92" t="s">
        <v>494</v>
      </c>
      <c r="D66" s="240"/>
      <c r="E66" s="240"/>
      <c r="F66" s="240"/>
      <c r="G66" s="96" t="s">
        <v>469</v>
      </c>
      <c r="H66" s="96">
        <v>15</v>
      </c>
      <c r="I66" s="6">
        <v>40</v>
      </c>
      <c r="J66" s="15">
        <f t="shared" si="0"/>
        <v>600</v>
      </c>
      <c r="K66" s="15"/>
      <c r="L66" s="15"/>
      <c r="M66" s="92"/>
    </row>
    <row r="67" spans="1:13" ht="20.100000000000001" customHeight="1" x14ac:dyDescent="0.15">
      <c r="A67" s="131">
        <v>65</v>
      </c>
      <c r="B67" s="241"/>
      <c r="C67" s="92" t="s">
        <v>495</v>
      </c>
      <c r="D67" s="241"/>
      <c r="E67" s="241"/>
      <c r="F67" s="241"/>
      <c r="G67" s="96" t="s">
        <v>469</v>
      </c>
      <c r="H67" s="96">
        <v>15</v>
      </c>
      <c r="I67" s="6">
        <v>30</v>
      </c>
      <c r="J67" s="15">
        <f t="shared" ref="J67:J119" si="1">H67*I67</f>
        <v>450</v>
      </c>
      <c r="K67" s="15"/>
      <c r="L67" s="15"/>
      <c r="M67" s="92"/>
    </row>
    <row r="68" spans="1:13" ht="20.100000000000001" customHeight="1" x14ac:dyDescent="0.15">
      <c r="A68" s="131">
        <v>66</v>
      </c>
      <c r="B68" s="228" t="s">
        <v>523</v>
      </c>
      <c r="C68" s="92" t="s">
        <v>465</v>
      </c>
      <c r="D68" s="228" t="s">
        <v>508</v>
      </c>
      <c r="E68" s="228" t="s">
        <v>467</v>
      </c>
      <c r="F68" s="228" t="s">
        <v>468</v>
      </c>
      <c r="G68" s="96" t="s">
        <v>469</v>
      </c>
      <c r="H68" s="96">
        <v>35</v>
      </c>
      <c r="I68" s="6">
        <v>30</v>
      </c>
      <c r="J68" s="15">
        <f t="shared" si="1"/>
        <v>1050</v>
      </c>
      <c r="K68" s="15"/>
      <c r="L68" s="15"/>
      <c r="M68" s="92"/>
    </row>
    <row r="69" spans="1:13" ht="20.100000000000001" customHeight="1" x14ac:dyDescent="0.15">
      <c r="A69" s="131">
        <v>67</v>
      </c>
      <c r="B69" s="228"/>
      <c r="C69" s="92" t="s">
        <v>470</v>
      </c>
      <c r="D69" s="228"/>
      <c r="E69" s="228"/>
      <c r="F69" s="228"/>
      <c r="G69" s="96" t="s">
        <v>469</v>
      </c>
      <c r="H69" s="96">
        <v>35</v>
      </c>
      <c r="I69" s="6">
        <v>30</v>
      </c>
      <c r="J69" s="15">
        <f t="shared" si="1"/>
        <v>1050</v>
      </c>
      <c r="K69" s="15"/>
      <c r="L69" s="15"/>
      <c r="M69" s="92"/>
    </row>
    <row r="70" spans="1:13" ht="20.100000000000001" customHeight="1" x14ac:dyDescent="0.15">
      <c r="A70" s="131">
        <v>68</v>
      </c>
      <c r="B70" s="228"/>
      <c r="C70" s="92" t="s">
        <v>524</v>
      </c>
      <c r="D70" s="228"/>
      <c r="E70" s="228"/>
      <c r="F70" s="228"/>
      <c r="G70" s="96" t="s">
        <v>469</v>
      </c>
      <c r="H70" s="96">
        <v>35</v>
      </c>
      <c r="I70" s="6">
        <v>50</v>
      </c>
      <c r="J70" s="15">
        <f t="shared" si="1"/>
        <v>1750</v>
      </c>
      <c r="K70" s="15"/>
      <c r="L70" s="15"/>
      <c r="M70" s="92" t="s">
        <v>525</v>
      </c>
    </row>
    <row r="71" spans="1:13" ht="20.100000000000001" customHeight="1" x14ac:dyDescent="0.15">
      <c r="A71" s="131">
        <v>69</v>
      </c>
      <c r="B71" s="228"/>
      <c r="C71" s="92" t="s">
        <v>526</v>
      </c>
      <c r="D71" s="228"/>
      <c r="E71" s="228"/>
      <c r="F71" s="228"/>
      <c r="G71" s="96" t="s">
        <v>469</v>
      </c>
      <c r="H71" s="96">
        <v>35</v>
      </c>
      <c r="I71" s="6">
        <v>40</v>
      </c>
      <c r="J71" s="15">
        <f t="shared" si="1"/>
        <v>1400</v>
      </c>
      <c r="K71" s="15"/>
      <c r="L71" s="15"/>
      <c r="M71" s="92"/>
    </row>
    <row r="72" spans="1:13" ht="20.100000000000001" customHeight="1" x14ac:dyDescent="0.15">
      <c r="A72" s="131">
        <v>70</v>
      </c>
      <c r="B72" s="228"/>
      <c r="C72" s="92" t="s">
        <v>527</v>
      </c>
      <c r="D72" s="228"/>
      <c r="E72" s="228"/>
      <c r="F72" s="228"/>
      <c r="G72" s="96" t="s">
        <v>469</v>
      </c>
      <c r="H72" s="96">
        <v>35</v>
      </c>
      <c r="I72" s="6">
        <v>100</v>
      </c>
      <c r="J72" s="15">
        <f t="shared" si="1"/>
        <v>3500</v>
      </c>
      <c r="K72" s="15"/>
      <c r="L72" s="15"/>
      <c r="M72" s="92" t="s">
        <v>528</v>
      </c>
    </row>
    <row r="73" spans="1:13" ht="20.100000000000001" customHeight="1" x14ac:dyDescent="0.15">
      <c r="A73" s="131">
        <v>71</v>
      </c>
      <c r="B73" s="228"/>
      <c r="C73" s="92" t="s">
        <v>529</v>
      </c>
      <c r="D73" s="228"/>
      <c r="E73" s="228" t="s">
        <v>483</v>
      </c>
      <c r="F73" s="228"/>
      <c r="G73" s="96" t="s">
        <v>469</v>
      </c>
      <c r="H73" s="96">
        <v>35</v>
      </c>
      <c r="I73" s="6">
        <v>40</v>
      </c>
      <c r="J73" s="15">
        <f t="shared" si="1"/>
        <v>1400</v>
      </c>
      <c r="K73" s="15"/>
      <c r="L73" s="15"/>
      <c r="M73" s="92"/>
    </row>
    <row r="74" spans="1:13" ht="20.100000000000001" customHeight="1" x14ac:dyDescent="0.15">
      <c r="A74" s="131">
        <v>72</v>
      </c>
      <c r="B74" s="228"/>
      <c r="C74" s="92" t="s">
        <v>530</v>
      </c>
      <c r="D74" s="228"/>
      <c r="E74" s="228"/>
      <c r="F74" s="228"/>
      <c r="G74" s="96" t="s">
        <v>469</v>
      </c>
      <c r="H74" s="96">
        <v>35</v>
      </c>
      <c r="I74" s="6">
        <v>40</v>
      </c>
      <c r="J74" s="15">
        <f t="shared" si="1"/>
        <v>1400</v>
      </c>
      <c r="K74" s="15"/>
      <c r="L74" s="15"/>
      <c r="M74" s="92"/>
    </row>
    <row r="75" spans="1:13" ht="20.100000000000001" customHeight="1" x14ac:dyDescent="0.15">
      <c r="A75" s="131">
        <v>73</v>
      </c>
      <c r="B75" s="228"/>
      <c r="C75" s="92" t="s">
        <v>531</v>
      </c>
      <c r="D75" s="228"/>
      <c r="E75" s="228"/>
      <c r="F75" s="228"/>
      <c r="G75" s="96" t="s">
        <v>469</v>
      </c>
      <c r="H75" s="96">
        <v>35</v>
      </c>
      <c r="I75" s="6">
        <v>50</v>
      </c>
      <c r="J75" s="15">
        <f t="shared" si="1"/>
        <v>1750</v>
      </c>
      <c r="K75" s="15"/>
      <c r="L75" s="15"/>
      <c r="M75" s="92"/>
    </row>
    <row r="76" spans="1:13" ht="20.100000000000001" customHeight="1" x14ac:dyDescent="0.15">
      <c r="A76" s="131">
        <v>74</v>
      </c>
      <c r="B76" s="228"/>
      <c r="C76" s="92" t="s">
        <v>532</v>
      </c>
      <c r="D76" s="228"/>
      <c r="E76" s="228"/>
      <c r="F76" s="228"/>
      <c r="G76" s="96" t="s">
        <v>469</v>
      </c>
      <c r="H76" s="96">
        <v>35</v>
      </c>
      <c r="I76" s="6">
        <v>40</v>
      </c>
      <c r="J76" s="15">
        <f t="shared" si="1"/>
        <v>1400</v>
      </c>
      <c r="K76" s="15"/>
      <c r="L76" s="15"/>
      <c r="M76" s="92" t="s">
        <v>533</v>
      </c>
    </row>
    <row r="77" spans="1:13" ht="20.100000000000001" customHeight="1" x14ac:dyDescent="0.15">
      <c r="A77" s="131">
        <v>75</v>
      </c>
      <c r="B77" s="228"/>
      <c r="C77" s="92" t="s">
        <v>490</v>
      </c>
      <c r="D77" s="228"/>
      <c r="E77" s="228"/>
      <c r="F77" s="228"/>
      <c r="G77" s="96" t="s">
        <v>469</v>
      </c>
      <c r="H77" s="96">
        <v>35</v>
      </c>
      <c r="I77" s="6">
        <v>50</v>
      </c>
      <c r="J77" s="15">
        <f t="shared" si="1"/>
        <v>1750</v>
      </c>
      <c r="K77" s="15"/>
      <c r="L77" s="15"/>
      <c r="M77" s="92"/>
    </row>
    <row r="78" spans="1:13" ht="20.100000000000001" customHeight="1" x14ac:dyDescent="0.15">
      <c r="A78" s="131">
        <v>76</v>
      </c>
      <c r="B78" s="228"/>
      <c r="C78" s="92" t="s">
        <v>494</v>
      </c>
      <c r="D78" s="228"/>
      <c r="E78" s="228"/>
      <c r="F78" s="228"/>
      <c r="G78" s="96" t="s">
        <v>469</v>
      </c>
      <c r="H78" s="96">
        <v>35</v>
      </c>
      <c r="I78" s="6">
        <v>40</v>
      </c>
      <c r="J78" s="15">
        <f t="shared" si="1"/>
        <v>1400</v>
      </c>
      <c r="K78" s="15"/>
      <c r="L78" s="15"/>
      <c r="M78" s="92"/>
    </row>
    <row r="79" spans="1:13" ht="20.100000000000001" customHeight="1" x14ac:dyDescent="0.15">
      <c r="A79" s="131">
        <v>77</v>
      </c>
      <c r="B79" s="228"/>
      <c r="C79" s="92" t="s">
        <v>495</v>
      </c>
      <c r="D79" s="228"/>
      <c r="E79" s="228"/>
      <c r="F79" s="228"/>
      <c r="G79" s="96" t="s">
        <v>469</v>
      </c>
      <c r="H79" s="96">
        <v>35</v>
      </c>
      <c r="I79" s="6">
        <v>30</v>
      </c>
      <c r="J79" s="15">
        <f t="shared" si="1"/>
        <v>1050</v>
      </c>
      <c r="K79" s="15"/>
      <c r="L79" s="15"/>
      <c r="M79" s="92"/>
    </row>
    <row r="80" spans="1:13" ht="20.100000000000001" customHeight="1" x14ac:dyDescent="0.15">
      <c r="A80" s="131">
        <v>78</v>
      </c>
      <c r="B80" s="228" t="s">
        <v>534</v>
      </c>
      <c r="C80" s="92" t="s">
        <v>465</v>
      </c>
      <c r="D80" s="228" t="s">
        <v>466</v>
      </c>
      <c r="E80" s="228" t="s">
        <v>467</v>
      </c>
      <c r="F80" s="228" t="s">
        <v>468</v>
      </c>
      <c r="G80" s="96" t="s">
        <v>469</v>
      </c>
      <c r="H80" s="96">
        <v>50</v>
      </c>
      <c r="I80" s="6">
        <v>30</v>
      </c>
      <c r="J80" s="15">
        <f t="shared" si="1"/>
        <v>1500</v>
      </c>
      <c r="K80" s="15"/>
      <c r="L80" s="15"/>
      <c r="M80" s="92"/>
    </row>
    <row r="81" spans="1:13" ht="20.100000000000001" customHeight="1" x14ac:dyDescent="0.15">
      <c r="A81" s="131">
        <v>79</v>
      </c>
      <c r="B81" s="228"/>
      <c r="C81" s="92" t="s">
        <v>535</v>
      </c>
      <c r="D81" s="228"/>
      <c r="E81" s="228"/>
      <c r="F81" s="228"/>
      <c r="G81" s="96" t="s">
        <v>469</v>
      </c>
      <c r="H81" s="96">
        <v>50</v>
      </c>
      <c r="I81" s="6">
        <v>40</v>
      </c>
      <c r="J81" s="15">
        <f t="shared" si="1"/>
        <v>2000</v>
      </c>
      <c r="K81" s="15"/>
      <c r="L81" s="15"/>
      <c r="M81" s="92"/>
    </row>
    <row r="82" spans="1:13" ht="20.100000000000001" customHeight="1" x14ac:dyDescent="0.15">
      <c r="A82" s="131">
        <v>80</v>
      </c>
      <c r="B82" s="228"/>
      <c r="C82" s="92" t="s">
        <v>526</v>
      </c>
      <c r="D82" s="228"/>
      <c r="E82" s="228"/>
      <c r="F82" s="228"/>
      <c r="G82" s="96" t="s">
        <v>469</v>
      </c>
      <c r="H82" s="96">
        <v>50</v>
      </c>
      <c r="I82" s="6">
        <v>25</v>
      </c>
      <c r="J82" s="15">
        <f t="shared" si="1"/>
        <v>1250</v>
      </c>
      <c r="K82" s="15"/>
      <c r="L82" s="15"/>
      <c r="M82" s="92"/>
    </row>
    <row r="83" spans="1:13" ht="20.100000000000001" customHeight="1" x14ac:dyDescent="0.15">
      <c r="A83" s="131">
        <v>81</v>
      </c>
      <c r="B83" s="228"/>
      <c r="C83" s="92" t="s">
        <v>536</v>
      </c>
      <c r="D83" s="228"/>
      <c r="E83" s="228" t="s">
        <v>483</v>
      </c>
      <c r="F83" s="228"/>
      <c r="G83" s="96" t="s">
        <v>469</v>
      </c>
      <c r="H83" s="96">
        <v>50</v>
      </c>
      <c r="I83" s="6">
        <v>30</v>
      </c>
      <c r="J83" s="15">
        <f t="shared" si="1"/>
        <v>1500</v>
      </c>
      <c r="K83" s="15"/>
      <c r="L83" s="15"/>
      <c r="M83" s="92"/>
    </row>
    <row r="84" spans="1:13" ht="20.100000000000001" customHeight="1" x14ac:dyDescent="0.15">
      <c r="A84" s="131">
        <v>82</v>
      </c>
      <c r="B84" s="228"/>
      <c r="C84" s="92" t="s">
        <v>490</v>
      </c>
      <c r="D84" s="228"/>
      <c r="E84" s="228"/>
      <c r="F84" s="228"/>
      <c r="G84" s="96" t="s">
        <v>469</v>
      </c>
      <c r="H84" s="96">
        <v>50</v>
      </c>
      <c r="I84" s="6">
        <v>50</v>
      </c>
      <c r="J84" s="15">
        <f t="shared" si="1"/>
        <v>2500</v>
      </c>
      <c r="K84" s="15"/>
      <c r="L84" s="15"/>
      <c r="M84" s="92"/>
    </row>
    <row r="85" spans="1:13" ht="20.100000000000001" customHeight="1" x14ac:dyDescent="0.15">
      <c r="A85" s="131">
        <v>83</v>
      </c>
      <c r="B85" s="228"/>
      <c r="C85" s="92" t="s">
        <v>494</v>
      </c>
      <c r="D85" s="228"/>
      <c r="E85" s="228"/>
      <c r="F85" s="228"/>
      <c r="G85" s="96" t="s">
        <v>469</v>
      </c>
      <c r="H85" s="96">
        <v>50</v>
      </c>
      <c r="I85" s="6">
        <v>15</v>
      </c>
      <c r="J85" s="15">
        <f t="shared" si="1"/>
        <v>750</v>
      </c>
      <c r="K85" s="15"/>
      <c r="L85" s="15"/>
      <c r="M85" s="92"/>
    </row>
    <row r="86" spans="1:13" ht="20.100000000000001" customHeight="1" x14ac:dyDescent="0.15">
      <c r="A86" s="131">
        <v>84</v>
      </c>
      <c r="B86" s="242" t="s">
        <v>537</v>
      </c>
      <c r="C86" s="92" t="s">
        <v>465</v>
      </c>
      <c r="D86" s="228" t="s">
        <v>466</v>
      </c>
      <c r="E86" s="228" t="s">
        <v>467</v>
      </c>
      <c r="F86" s="228" t="s">
        <v>468</v>
      </c>
      <c r="G86" s="96" t="s">
        <v>538</v>
      </c>
      <c r="H86" s="96">
        <v>15</v>
      </c>
      <c r="I86" s="6">
        <v>30</v>
      </c>
      <c r="J86" s="15">
        <f t="shared" si="1"/>
        <v>450</v>
      </c>
      <c r="K86" s="15"/>
      <c r="L86" s="15"/>
      <c r="M86" s="92"/>
    </row>
    <row r="87" spans="1:13" ht="20.100000000000001" customHeight="1" x14ac:dyDescent="0.15">
      <c r="A87" s="131">
        <v>85</v>
      </c>
      <c r="B87" s="243"/>
      <c r="C87" s="92" t="s">
        <v>470</v>
      </c>
      <c r="D87" s="228"/>
      <c r="E87" s="228"/>
      <c r="F87" s="228"/>
      <c r="G87" s="96" t="s">
        <v>538</v>
      </c>
      <c r="H87" s="96">
        <v>15</v>
      </c>
      <c r="I87" s="6">
        <v>30</v>
      </c>
      <c r="J87" s="15">
        <f t="shared" si="1"/>
        <v>450</v>
      </c>
      <c r="K87" s="15"/>
      <c r="L87" s="15"/>
      <c r="M87" s="92"/>
    </row>
    <row r="88" spans="1:13" ht="20.100000000000001" customHeight="1" x14ac:dyDescent="0.15">
      <c r="A88" s="131">
        <v>86</v>
      </c>
      <c r="B88" s="243"/>
      <c r="C88" s="92" t="s">
        <v>539</v>
      </c>
      <c r="D88" s="228"/>
      <c r="E88" s="228"/>
      <c r="F88" s="228"/>
      <c r="G88" s="96" t="s">
        <v>538</v>
      </c>
      <c r="H88" s="96">
        <v>15</v>
      </c>
      <c r="I88" s="6">
        <v>50</v>
      </c>
      <c r="J88" s="15">
        <f t="shared" si="1"/>
        <v>750</v>
      </c>
      <c r="K88" s="15"/>
      <c r="L88" s="15"/>
      <c r="M88" s="135"/>
    </row>
    <row r="89" spans="1:13" ht="20.100000000000001" customHeight="1" x14ac:dyDescent="0.15">
      <c r="A89" s="131">
        <v>87</v>
      </c>
      <c r="B89" s="243"/>
      <c r="C89" s="92" t="s">
        <v>527</v>
      </c>
      <c r="D89" s="228"/>
      <c r="E89" s="228"/>
      <c r="F89" s="228"/>
      <c r="G89" s="96" t="s">
        <v>538</v>
      </c>
      <c r="H89" s="96">
        <v>15</v>
      </c>
      <c r="I89" s="6">
        <v>100</v>
      </c>
      <c r="J89" s="15">
        <f t="shared" si="1"/>
        <v>1500</v>
      </c>
      <c r="K89" s="15"/>
      <c r="L89" s="15"/>
      <c r="M89" s="140"/>
    </row>
    <row r="90" spans="1:13" ht="20.100000000000001" customHeight="1" x14ac:dyDescent="0.15">
      <c r="A90" s="131">
        <v>88</v>
      </c>
      <c r="B90" s="243"/>
      <c r="C90" s="92" t="s">
        <v>540</v>
      </c>
      <c r="D90" s="228"/>
      <c r="E90" s="228" t="s">
        <v>483</v>
      </c>
      <c r="F90" s="228"/>
      <c r="G90" s="96" t="s">
        <v>538</v>
      </c>
      <c r="H90" s="96">
        <v>15</v>
      </c>
      <c r="I90" s="6">
        <v>50</v>
      </c>
      <c r="J90" s="15">
        <f t="shared" si="1"/>
        <v>750</v>
      </c>
      <c r="K90" s="15"/>
      <c r="L90" s="15"/>
      <c r="M90" s="140"/>
    </row>
    <row r="91" spans="1:13" ht="20.100000000000001" customHeight="1" x14ac:dyDescent="0.15">
      <c r="A91" s="131">
        <v>89</v>
      </c>
      <c r="B91" s="243"/>
      <c r="C91" s="92" t="s">
        <v>541</v>
      </c>
      <c r="D91" s="228"/>
      <c r="E91" s="228"/>
      <c r="F91" s="228"/>
      <c r="G91" s="96" t="s">
        <v>538</v>
      </c>
      <c r="H91" s="96">
        <v>15</v>
      </c>
      <c r="I91" s="6">
        <v>40</v>
      </c>
      <c r="J91" s="15">
        <f t="shared" si="1"/>
        <v>600</v>
      </c>
      <c r="K91" s="15"/>
      <c r="L91" s="15"/>
      <c r="M91" s="140"/>
    </row>
    <row r="92" spans="1:13" ht="20.100000000000001" customHeight="1" x14ac:dyDescent="0.15">
      <c r="A92" s="131">
        <v>90</v>
      </c>
      <c r="B92" s="243"/>
      <c r="C92" s="92" t="s">
        <v>542</v>
      </c>
      <c r="D92" s="228"/>
      <c r="E92" s="228"/>
      <c r="F92" s="228"/>
      <c r="G92" s="96" t="s">
        <v>538</v>
      </c>
      <c r="H92" s="96">
        <v>15</v>
      </c>
      <c r="I92" s="6">
        <v>50</v>
      </c>
      <c r="J92" s="15">
        <f t="shared" si="1"/>
        <v>750</v>
      </c>
      <c r="K92" s="15"/>
      <c r="L92" s="15"/>
      <c r="M92" s="140"/>
    </row>
    <row r="93" spans="1:13" ht="20.100000000000001" customHeight="1" x14ac:dyDescent="0.15">
      <c r="A93" s="131">
        <v>91</v>
      </c>
      <c r="B93" s="243"/>
      <c r="C93" s="92" t="s">
        <v>543</v>
      </c>
      <c r="D93" s="228"/>
      <c r="E93" s="228"/>
      <c r="F93" s="228"/>
      <c r="G93" s="96" t="s">
        <v>538</v>
      </c>
      <c r="H93" s="96">
        <v>15</v>
      </c>
      <c r="I93" s="6">
        <v>50</v>
      </c>
      <c r="J93" s="15">
        <f t="shared" si="1"/>
        <v>750</v>
      </c>
      <c r="K93" s="15"/>
      <c r="L93" s="15"/>
      <c r="M93" s="140"/>
    </row>
    <row r="94" spans="1:13" ht="20.100000000000001" customHeight="1" x14ac:dyDescent="0.15">
      <c r="A94" s="131">
        <v>92</v>
      </c>
      <c r="B94" s="243"/>
      <c r="C94" s="92" t="s">
        <v>490</v>
      </c>
      <c r="D94" s="228"/>
      <c r="E94" s="228"/>
      <c r="F94" s="228"/>
      <c r="G94" s="96" t="s">
        <v>538</v>
      </c>
      <c r="H94" s="96">
        <v>15</v>
      </c>
      <c r="I94" s="6">
        <v>50</v>
      </c>
      <c r="J94" s="15">
        <f t="shared" si="1"/>
        <v>750</v>
      </c>
      <c r="K94" s="15"/>
      <c r="L94" s="15"/>
      <c r="M94" s="140"/>
    </row>
    <row r="95" spans="1:13" ht="20.100000000000001" customHeight="1" x14ac:dyDescent="0.15">
      <c r="A95" s="131">
        <v>93</v>
      </c>
      <c r="B95" s="243"/>
      <c r="C95" s="92" t="s">
        <v>491</v>
      </c>
      <c r="D95" s="228"/>
      <c r="E95" s="228"/>
      <c r="F95" s="228"/>
      <c r="G95" s="96" t="s">
        <v>538</v>
      </c>
      <c r="H95" s="96">
        <v>15</v>
      </c>
      <c r="I95" s="6">
        <v>175</v>
      </c>
      <c r="J95" s="15">
        <f t="shared" si="1"/>
        <v>2625</v>
      </c>
      <c r="K95" s="15"/>
      <c r="L95" s="15"/>
      <c r="M95" s="141"/>
    </row>
    <row r="96" spans="1:13" ht="20.100000000000001" customHeight="1" x14ac:dyDescent="0.15">
      <c r="A96" s="131">
        <v>94</v>
      </c>
      <c r="B96" s="243"/>
      <c r="C96" s="92" t="s">
        <v>495</v>
      </c>
      <c r="D96" s="228"/>
      <c r="E96" s="228"/>
      <c r="F96" s="228"/>
      <c r="G96" s="96" t="s">
        <v>538</v>
      </c>
      <c r="H96" s="96">
        <v>15</v>
      </c>
      <c r="I96" s="6">
        <v>30</v>
      </c>
      <c r="J96" s="15">
        <f t="shared" si="1"/>
        <v>450</v>
      </c>
      <c r="K96" s="15"/>
      <c r="L96" s="15"/>
      <c r="M96" s="140"/>
    </row>
    <row r="97" spans="1:13" ht="20.100000000000001" customHeight="1" x14ac:dyDescent="0.15">
      <c r="A97" s="131">
        <v>95</v>
      </c>
      <c r="B97" s="244" t="s">
        <v>544</v>
      </c>
      <c r="C97" s="92" t="s">
        <v>465</v>
      </c>
      <c r="D97" s="228" t="s">
        <v>466</v>
      </c>
      <c r="E97" s="228" t="s">
        <v>467</v>
      </c>
      <c r="F97" s="228" t="s">
        <v>468</v>
      </c>
      <c r="G97" s="96" t="s">
        <v>538</v>
      </c>
      <c r="H97" s="96">
        <v>3</v>
      </c>
      <c r="I97" s="6">
        <v>30</v>
      </c>
      <c r="J97" s="15">
        <f t="shared" si="1"/>
        <v>90</v>
      </c>
      <c r="K97" s="15"/>
      <c r="L97" s="15"/>
      <c r="M97" s="92"/>
    </row>
    <row r="98" spans="1:13" ht="20.100000000000001" customHeight="1" x14ac:dyDescent="0.15">
      <c r="A98" s="131">
        <v>96</v>
      </c>
      <c r="B98" s="244"/>
      <c r="C98" s="92" t="s">
        <v>545</v>
      </c>
      <c r="D98" s="228"/>
      <c r="E98" s="228"/>
      <c r="F98" s="228"/>
      <c r="G98" s="96" t="s">
        <v>538</v>
      </c>
      <c r="H98" s="96">
        <v>3</v>
      </c>
      <c r="I98" s="6">
        <v>40</v>
      </c>
      <c r="J98" s="15">
        <f t="shared" si="1"/>
        <v>120</v>
      </c>
      <c r="K98" s="15"/>
      <c r="L98" s="15"/>
      <c r="M98" s="140"/>
    </row>
    <row r="99" spans="1:13" ht="20.100000000000001" customHeight="1" x14ac:dyDescent="0.15">
      <c r="A99" s="131">
        <v>97</v>
      </c>
      <c r="B99" s="244"/>
      <c r="C99" s="92" t="s">
        <v>526</v>
      </c>
      <c r="D99" s="228"/>
      <c r="E99" s="228"/>
      <c r="F99" s="228"/>
      <c r="G99" s="96" t="s">
        <v>538</v>
      </c>
      <c r="H99" s="96">
        <v>3</v>
      </c>
      <c r="I99" s="6">
        <v>25</v>
      </c>
      <c r="J99" s="15">
        <f t="shared" si="1"/>
        <v>75</v>
      </c>
      <c r="K99" s="15"/>
      <c r="L99" s="15"/>
      <c r="M99" s="140"/>
    </row>
    <row r="100" spans="1:13" ht="20.100000000000001" customHeight="1" x14ac:dyDescent="0.15">
      <c r="A100" s="131">
        <v>98</v>
      </c>
      <c r="B100" s="244"/>
      <c r="C100" s="92" t="s">
        <v>546</v>
      </c>
      <c r="D100" s="228"/>
      <c r="E100" s="228" t="s">
        <v>483</v>
      </c>
      <c r="F100" s="228"/>
      <c r="G100" s="96" t="s">
        <v>538</v>
      </c>
      <c r="H100" s="96">
        <v>3</v>
      </c>
      <c r="I100" s="6">
        <v>40</v>
      </c>
      <c r="J100" s="15">
        <f t="shared" si="1"/>
        <v>120</v>
      </c>
      <c r="K100" s="15"/>
      <c r="L100" s="15"/>
      <c r="M100" s="92"/>
    </row>
    <row r="101" spans="1:13" ht="20.100000000000001" customHeight="1" x14ac:dyDescent="0.15">
      <c r="A101" s="131">
        <v>99</v>
      </c>
      <c r="B101" s="244"/>
      <c r="C101" s="92" t="s">
        <v>490</v>
      </c>
      <c r="D101" s="228"/>
      <c r="E101" s="228"/>
      <c r="F101" s="228"/>
      <c r="G101" s="96" t="s">
        <v>538</v>
      </c>
      <c r="H101" s="96">
        <v>3</v>
      </c>
      <c r="I101" s="6">
        <v>50</v>
      </c>
      <c r="J101" s="15">
        <f t="shared" si="1"/>
        <v>150</v>
      </c>
      <c r="K101" s="15"/>
      <c r="L101" s="15"/>
      <c r="M101" s="141"/>
    </row>
    <row r="102" spans="1:13" ht="20.100000000000001" customHeight="1" x14ac:dyDescent="0.15">
      <c r="A102" s="131">
        <v>100</v>
      </c>
      <c r="B102" s="244"/>
      <c r="C102" s="92" t="s">
        <v>491</v>
      </c>
      <c r="D102" s="228"/>
      <c r="E102" s="228"/>
      <c r="F102" s="228"/>
      <c r="G102" s="96" t="s">
        <v>538</v>
      </c>
      <c r="H102" s="96">
        <v>3</v>
      </c>
      <c r="I102" s="6">
        <v>175</v>
      </c>
      <c r="J102" s="15">
        <f t="shared" si="1"/>
        <v>525</v>
      </c>
      <c r="K102" s="15"/>
      <c r="L102" s="15"/>
      <c r="M102" s="140"/>
    </row>
    <row r="103" spans="1:13" ht="20.100000000000001" customHeight="1" x14ac:dyDescent="0.15">
      <c r="A103" s="131">
        <v>101</v>
      </c>
      <c r="B103" s="244"/>
      <c r="C103" s="92" t="s">
        <v>493</v>
      </c>
      <c r="D103" s="228"/>
      <c r="E103" s="228"/>
      <c r="F103" s="228"/>
      <c r="G103" s="96" t="s">
        <v>538</v>
      </c>
      <c r="H103" s="96">
        <v>3</v>
      </c>
      <c r="I103" s="6">
        <v>210</v>
      </c>
      <c r="J103" s="15">
        <f t="shared" si="1"/>
        <v>630</v>
      </c>
      <c r="K103" s="15"/>
      <c r="L103" s="15"/>
      <c r="M103" s="92"/>
    </row>
    <row r="104" spans="1:13" ht="24" x14ac:dyDescent="0.15">
      <c r="A104" s="131">
        <v>102</v>
      </c>
      <c r="B104" s="245" t="s">
        <v>547</v>
      </c>
      <c r="C104" s="136" t="s">
        <v>548</v>
      </c>
      <c r="D104" s="221" t="s">
        <v>466</v>
      </c>
      <c r="E104" s="221" t="s">
        <v>549</v>
      </c>
      <c r="F104" s="249" t="s">
        <v>468</v>
      </c>
      <c r="G104" s="96" t="s">
        <v>538</v>
      </c>
      <c r="H104" s="96">
        <v>8</v>
      </c>
      <c r="I104" s="6">
        <v>40</v>
      </c>
      <c r="J104" s="15">
        <f t="shared" si="1"/>
        <v>320</v>
      </c>
      <c r="K104" s="15"/>
      <c r="L104" s="15"/>
      <c r="M104" s="140"/>
    </row>
    <row r="105" spans="1:13" ht="20.100000000000001" customHeight="1" x14ac:dyDescent="0.15">
      <c r="A105" s="131">
        <v>103</v>
      </c>
      <c r="B105" s="246"/>
      <c r="C105" s="136" t="s">
        <v>550</v>
      </c>
      <c r="D105" s="228"/>
      <c r="E105" s="228"/>
      <c r="F105" s="240"/>
      <c r="G105" s="96" t="s">
        <v>538</v>
      </c>
      <c r="H105" s="96">
        <v>8</v>
      </c>
      <c r="I105" s="6">
        <v>40</v>
      </c>
      <c r="J105" s="15">
        <f t="shared" si="1"/>
        <v>320</v>
      </c>
      <c r="K105" s="15"/>
      <c r="L105" s="15"/>
      <c r="M105" s="140"/>
    </row>
    <row r="106" spans="1:13" ht="20.100000000000001" customHeight="1" x14ac:dyDescent="0.15">
      <c r="A106" s="131">
        <v>104</v>
      </c>
      <c r="B106" s="246"/>
      <c r="C106" s="136" t="s">
        <v>551</v>
      </c>
      <c r="D106" s="228"/>
      <c r="E106" s="221" t="s">
        <v>552</v>
      </c>
      <c r="F106" s="240"/>
      <c r="G106" s="96" t="s">
        <v>538</v>
      </c>
      <c r="H106" s="96">
        <v>8</v>
      </c>
      <c r="I106" s="6">
        <v>40</v>
      </c>
      <c r="J106" s="15">
        <f t="shared" si="1"/>
        <v>320</v>
      </c>
      <c r="K106" s="15"/>
      <c r="L106" s="15"/>
      <c r="M106" s="140"/>
    </row>
    <row r="107" spans="1:13" ht="24" x14ac:dyDescent="0.15">
      <c r="A107" s="131">
        <v>105</v>
      </c>
      <c r="B107" s="246"/>
      <c r="C107" s="136" t="s">
        <v>553</v>
      </c>
      <c r="D107" s="228"/>
      <c r="E107" s="228"/>
      <c r="F107" s="240"/>
      <c r="G107" s="96" t="s">
        <v>538</v>
      </c>
      <c r="H107" s="96">
        <v>8</v>
      </c>
      <c r="I107" s="6">
        <v>40</v>
      </c>
      <c r="J107" s="15">
        <f t="shared" si="1"/>
        <v>320</v>
      </c>
      <c r="K107" s="15"/>
      <c r="L107" s="15"/>
      <c r="M107" s="140"/>
    </row>
    <row r="108" spans="1:13" ht="24" x14ac:dyDescent="0.15">
      <c r="A108" s="131">
        <v>106</v>
      </c>
      <c r="B108" s="246"/>
      <c r="C108" s="136" t="s">
        <v>554</v>
      </c>
      <c r="D108" s="228"/>
      <c r="E108" s="221" t="s">
        <v>555</v>
      </c>
      <c r="F108" s="240"/>
      <c r="G108" s="96" t="s">
        <v>538</v>
      </c>
      <c r="H108" s="96">
        <v>8</v>
      </c>
      <c r="I108" s="6">
        <v>40</v>
      </c>
      <c r="J108" s="15">
        <f t="shared" si="1"/>
        <v>320</v>
      </c>
      <c r="K108" s="15"/>
      <c r="L108" s="15"/>
      <c r="M108" s="140"/>
    </row>
    <row r="109" spans="1:13" ht="20.100000000000001" customHeight="1" x14ac:dyDescent="0.15">
      <c r="A109" s="131">
        <v>107</v>
      </c>
      <c r="B109" s="247"/>
      <c r="C109" s="136" t="s">
        <v>556</v>
      </c>
      <c r="D109" s="228"/>
      <c r="E109" s="228"/>
      <c r="F109" s="241"/>
      <c r="G109" s="96" t="s">
        <v>538</v>
      </c>
      <c r="H109" s="96">
        <v>8</v>
      </c>
      <c r="I109" s="6">
        <v>150</v>
      </c>
      <c r="J109" s="15">
        <f t="shared" si="1"/>
        <v>1200</v>
      </c>
      <c r="K109" s="15"/>
      <c r="L109" s="15"/>
      <c r="M109" s="140"/>
    </row>
    <row r="110" spans="1:13" ht="20.100000000000001" customHeight="1" x14ac:dyDescent="0.15">
      <c r="A110" s="131">
        <v>108</v>
      </c>
      <c r="B110" s="248" t="s">
        <v>557</v>
      </c>
      <c r="C110" s="92" t="s">
        <v>558</v>
      </c>
      <c r="D110" s="218" t="s">
        <v>466</v>
      </c>
      <c r="E110" s="221" t="s">
        <v>549</v>
      </c>
      <c r="F110" s="240" t="s">
        <v>468</v>
      </c>
      <c r="G110" s="61" t="s">
        <v>189</v>
      </c>
      <c r="H110" s="133">
        <v>20</v>
      </c>
      <c r="I110" s="6">
        <v>40</v>
      </c>
      <c r="J110" s="15">
        <f t="shared" si="1"/>
        <v>800</v>
      </c>
      <c r="K110" s="15"/>
      <c r="L110" s="15"/>
      <c r="M110" s="140"/>
    </row>
    <row r="111" spans="1:13" ht="20.100000000000001" customHeight="1" x14ac:dyDescent="0.15">
      <c r="A111" s="131">
        <v>109</v>
      </c>
      <c r="B111" s="248"/>
      <c r="C111" s="92" t="s">
        <v>559</v>
      </c>
      <c r="D111" s="219"/>
      <c r="E111" s="228"/>
      <c r="F111" s="240"/>
      <c r="G111" s="61" t="s">
        <v>189</v>
      </c>
      <c r="H111" s="133">
        <v>20</v>
      </c>
      <c r="I111" s="6">
        <v>40</v>
      </c>
      <c r="J111" s="15">
        <f t="shared" si="1"/>
        <v>800</v>
      </c>
      <c r="K111" s="15"/>
      <c r="L111" s="15"/>
      <c r="M111" s="140"/>
    </row>
    <row r="112" spans="1:13" ht="20.100000000000001" customHeight="1" x14ac:dyDescent="0.15">
      <c r="A112" s="131">
        <v>110</v>
      </c>
      <c r="B112" s="248"/>
      <c r="C112" s="92" t="s">
        <v>560</v>
      </c>
      <c r="D112" s="219"/>
      <c r="E112" s="221" t="s">
        <v>552</v>
      </c>
      <c r="F112" s="240"/>
      <c r="G112" s="61" t="s">
        <v>189</v>
      </c>
      <c r="H112" s="133">
        <v>20</v>
      </c>
      <c r="I112" s="6">
        <v>40</v>
      </c>
      <c r="J112" s="15">
        <f t="shared" si="1"/>
        <v>800</v>
      </c>
      <c r="K112" s="15"/>
      <c r="L112" s="15"/>
      <c r="M112" s="140"/>
    </row>
    <row r="113" spans="1:13" ht="20.100000000000001" customHeight="1" x14ac:dyDescent="0.15">
      <c r="A113" s="131">
        <v>111</v>
      </c>
      <c r="B113" s="248"/>
      <c r="C113" s="92" t="s">
        <v>551</v>
      </c>
      <c r="D113" s="219"/>
      <c r="E113" s="228"/>
      <c r="F113" s="240"/>
      <c r="G113" s="61" t="s">
        <v>189</v>
      </c>
      <c r="H113" s="133">
        <v>20</v>
      </c>
      <c r="I113" s="6">
        <v>40</v>
      </c>
      <c r="J113" s="15">
        <f t="shared" si="1"/>
        <v>800</v>
      </c>
      <c r="K113" s="15"/>
      <c r="L113" s="15"/>
      <c r="M113" s="140"/>
    </row>
    <row r="114" spans="1:13" ht="25.5" x14ac:dyDescent="0.15">
      <c r="A114" s="131">
        <v>112</v>
      </c>
      <c r="B114" s="248"/>
      <c r="C114" s="92" t="s">
        <v>561</v>
      </c>
      <c r="D114" s="220"/>
      <c r="E114" s="49" t="s">
        <v>555</v>
      </c>
      <c r="F114" s="241"/>
      <c r="G114" s="61" t="s">
        <v>189</v>
      </c>
      <c r="H114" s="133">
        <v>20</v>
      </c>
      <c r="I114" s="6">
        <v>100</v>
      </c>
      <c r="J114" s="15">
        <f t="shared" si="1"/>
        <v>2000</v>
      </c>
      <c r="K114" s="15"/>
      <c r="L114" s="15"/>
      <c r="M114" s="140"/>
    </row>
    <row r="115" spans="1:13" ht="20.100000000000001" customHeight="1" x14ac:dyDescent="0.15">
      <c r="A115" s="131">
        <v>113</v>
      </c>
      <c r="B115" s="248" t="s">
        <v>562</v>
      </c>
      <c r="C115" s="92" t="s">
        <v>549</v>
      </c>
      <c r="D115" s="218" t="s">
        <v>466</v>
      </c>
      <c r="E115" s="92" t="s">
        <v>549</v>
      </c>
      <c r="F115" s="240" t="s">
        <v>468</v>
      </c>
      <c r="G115" s="61" t="s">
        <v>189</v>
      </c>
      <c r="H115" s="133">
        <v>20</v>
      </c>
      <c r="I115" s="6">
        <v>40</v>
      </c>
      <c r="J115" s="15">
        <f t="shared" si="1"/>
        <v>800</v>
      </c>
      <c r="K115" s="15"/>
      <c r="L115" s="15"/>
      <c r="M115" s="140"/>
    </row>
    <row r="116" spans="1:13" ht="20.100000000000001" customHeight="1" x14ac:dyDescent="0.15">
      <c r="A116" s="131">
        <v>114</v>
      </c>
      <c r="B116" s="248"/>
      <c r="C116" s="92" t="s">
        <v>552</v>
      </c>
      <c r="D116" s="240"/>
      <c r="E116" s="92" t="s">
        <v>552</v>
      </c>
      <c r="F116" s="240"/>
      <c r="G116" s="61" t="s">
        <v>189</v>
      </c>
      <c r="H116" s="133">
        <v>20</v>
      </c>
      <c r="I116" s="6">
        <v>40</v>
      </c>
      <c r="J116" s="15">
        <f t="shared" si="1"/>
        <v>800</v>
      </c>
      <c r="K116" s="15"/>
      <c r="L116" s="15"/>
      <c r="M116" s="140"/>
    </row>
    <row r="117" spans="1:13" ht="20.100000000000001" customHeight="1" x14ac:dyDescent="0.15">
      <c r="A117" s="131">
        <v>115</v>
      </c>
      <c r="B117" s="248"/>
      <c r="C117" s="92" t="s">
        <v>563</v>
      </c>
      <c r="D117" s="240"/>
      <c r="E117" s="92" t="s">
        <v>563</v>
      </c>
      <c r="F117" s="240"/>
      <c r="G117" s="61" t="s">
        <v>189</v>
      </c>
      <c r="H117" s="133">
        <v>20</v>
      </c>
      <c r="I117" s="6">
        <v>40</v>
      </c>
      <c r="J117" s="15">
        <f t="shared" si="1"/>
        <v>800</v>
      </c>
      <c r="K117" s="15"/>
      <c r="L117" s="15"/>
      <c r="M117" s="140"/>
    </row>
    <row r="118" spans="1:13" ht="20.100000000000001" customHeight="1" x14ac:dyDescent="0.15">
      <c r="A118" s="131">
        <v>116</v>
      </c>
      <c r="B118" s="248"/>
      <c r="C118" s="92" t="s">
        <v>564</v>
      </c>
      <c r="D118" s="241"/>
      <c r="E118" s="92" t="s">
        <v>564</v>
      </c>
      <c r="F118" s="241"/>
      <c r="G118" s="61" t="s">
        <v>189</v>
      </c>
      <c r="H118" s="133">
        <v>20</v>
      </c>
      <c r="I118" s="6">
        <v>40</v>
      </c>
      <c r="J118" s="15">
        <f t="shared" si="1"/>
        <v>800</v>
      </c>
      <c r="K118" s="15"/>
      <c r="L118" s="15"/>
      <c r="M118" s="140"/>
    </row>
    <row r="119" spans="1:13" ht="20.100000000000001" customHeight="1" x14ac:dyDescent="0.15">
      <c r="A119" s="131">
        <v>117</v>
      </c>
      <c r="B119" s="228" t="s">
        <v>565</v>
      </c>
      <c r="C119" s="92" t="s">
        <v>566</v>
      </c>
      <c r="D119" s="228" t="s">
        <v>567</v>
      </c>
      <c r="E119" s="228" t="s">
        <v>568</v>
      </c>
      <c r="F119" s="228" t="s">
        <v>468</v>
      </c>
      <c r="G119" s="244" t="s">
        <v>538</v>
      </c>
      <c r="H119" s="240">
        <v>20</v>
      </c>
      <c r="I119" s="250">
        <v>50</v>
      </c>
      <c r="J119" s="252">
        <f t="shared" si="1"/>
        <v>1000</v>
      </c>
      <c r="K119" s="142"/>
      <c r="L119" s="142"/>
      <c r="M119" s="244"/>
    </row>
    <row r="120" spans="1:13" ht="20.100000000000001" customHeight="1" x14ac:dyDescent="0.15">
      <c r="A120" s="131">
        <v>118</v>
      </c>
      <c r="B120" s="228"/>
      <c r="C120" s="92" t="s">
        <v>569</v>
      </c>
      <c r="D120" s="228"/>
      <c r="E120" s="228"/>
      <c r="F120" s="228"/>
      <c r="G120" s="244"/>
      <c r="H120" s="241"/>
      <c r="I120" s="251"/>
      <c r="J120" s="253"/>
      <c r="K120" s="143"/>
      <c r="L120" s="143"/>
      <c r="M120" s="244"/>
    </row>
    <row r="121" spans="1:13" ht="20.100000000000001" customHeight="1" x14ac:dyDescent="0.15">
      <c r="A121" s="131">
        <v>119</v>
      </c>
      <c r="B121" s="228"/>
      <c r="C121" s="92" t="s">
        <v>570</v>
      </c>
      <c r="D121" s="228"/>
      <c r="E121" s="228" t="s">
        <v>571</v>
      </c>
      <c r="F121" s="228"/>
      <c r="G121" s="244" t="s">
        <v>538</v>
      </c>
      <c r="H121" s="240">
        <v>20</v>
      </c>
      <c r="I121" s="250">
        <v>25</v>
      </c>
      <c r="J121" s="252">
        <f t="shared" ref="J121:J124" si="2">H121*I121</f>
        <v>500</v>
      </c>
      <c r="K121" s="142"/>
      <c r="L121" s="142"/>
      <c r="M121" s="244"/>
    </row>
    <row r="122" spans="1:13" ht="24" x14ac:dyDescent="0.15">
      <c r="A122" s="131">
        <v>120</v>
      </c>
      <c r="B122" s="228"/>
      <c r="C122" s="92" t="s">
        <v>572</v>
      </c>
      <c r="D122" s="228"/>
      <c r="E122" s="228"/>
      <c r="F122" s="228"/>
      <c r="G122" s="244"/>
      <c r="H122" s="241"/>
      <c r="I122" s="251"/>
      <c r="J122" s="253"/>
      <c r="K122" s="143"/>
      <c r="L122" s="143"/>
      <c r="M122" s="244"/>
    </row>
    <row r="123" spans="1:13" ht="20.100000000000001" customHeight="1" x14ac:dyDescent="0.15">
      <c r="A123" s="131">
        <v>121</v>
      </c>
      <c r="B123" s="228"/>
      <c r="C123" s="92" t="s">
        <v>491</v>
      </c>
      <c r="D123" s="228"/>
      <c r="E123" s="92" t="s">
        <v>491</v>
      </c>
      <c r="F123" s="228" t="s">
        <v>492</v>
      </c>
      <c r="G123" s="96" t="s">
        <v>538</v>
      </c>
      <c r="H123" s="133">
        <v>20</v>
      </c>
      <c r="I123" s="6">
        <v>175</v>
      </c>
      <c r="J123" s="15">
        <f t="shared" si="2"/>
        <v>3500</v>
      </c>
      <c r="K123" s="15"/>
      <c r="L123" s="15"/>
      <c r="M123" s="96"/>
    </row>
    <row r="124" spans="1:13" ht="24" x14ac:dyDescent="0.15">
      <c r="A124" s="137">
        <v>122</v>
      </c>
      <c r="B124" s="249"/>
      <c r="C124" s="92" t="s">
        <v>573</v>
      </c>
      <c r="D124" s="249"/>
      <c r="E124" s="132" t="s">
        <v>574</v>
      </c>
      <c r="F124" s="249"/>
      <c r="G124" s="138" t="s">
        <v>538</v>
      </c>
      <c r="H124" s="133">
        <v>20</v>
      </c>
      <c r="I124" s="6">
        <v>50</v>
      </c>
      <c r="J124" s="15">
        <f t="shared" si="2"/>
        <v>1000</v>
      </c>
      <c r="K124" s="15"/>
      <c r="L124" s="15"/>
      <c r="M124" s="96"/>
    </row>
    <row r="125" spans="1:13" ht="20.100000000000001" customHeight="1" x14ac:dyDescent="0.15">
      <c r="A125" s="237" t="s">
        <v>575</v>
      </c>
      <c r="B125" s="238"/>
      <c r="C125" s="238"/>
      <c r="D125" s="238"/>
      <c r="E125" s="238"/>
      <c r="F125" s="238"/>
      <c r="G125" s="239"/>
      <c r="H125" s="139"/>
      <c r="I125" s="6"/>
      <c r="J125" s="6">
        <f>SUM(J3:J124)</f>
        <v>227460</v>
      </c>
      <c r="K125" s="6"/>
      <c r="L125" s="6"/>
      <c r="M125" s="140"/>
    </row>
  </sheetData>
  <sheetProtection formatCells="0" formatColumns="0" formatRows="0" insertColumns="0" insertRows="0" insertHyperlinks="0" deleteColumns="0" deleteRows="0" sort="0" autoFilter="0" pivotTables="0"/>
  <mergeCells count="79">
    <mergeCell ref="I119:I120"/>
    <mergeCell ref="I121:I122"/>
    <mergeCell ref="J119:J120"/>
    <mergeCell ref="J121:J122"/>
    <mergeCell ref="M119:M120"/>
    <mergeCell ref="M121:M122"/>
    <mergeCell ref="F123:F124"/>
    <mergeCell ref="G119:G120"/>
    <mergeCell ref="G121:G122"/>
    <mergeCell ref="H119:H120"/>
    <mergeCell ref="H121:H122"/>
    <mergeCell ref="F97:F103"/>
    <mergeCell ref="F104:F109"/>
    <mergeCell ref="F110:F114"/>
    <mergeCell ref="F115:F118"/>
    <mergeCell ref="F119:F122"/>
    <mergeCell ref="E112:E113"/>
    <mergeCell ref="E119:E120"/>
    <mergeCell ref="E121:E122"/>
    <mergeCell ref="F3:F5"/>
    <mergeCell ref="F8:F22"/>
    <mergeCell ref="F23:F37"/>
    <mergeCell ref="F39:F41"/>
    <mergeCell ref="F42:F44"/>
    <mergeCell ref="F47:F51"/>
    <mergeCell ref="F53:F54"/>
    <mergeCell ref="F55:F58"/>
    <mergeCell ref="F59:F60"/>
    <mergeCell ref="F61:F67"/>
    <mergeCell ref="F68:F79"/>
    <mergeCell ref="F80:F85"/>
    <mergeCell ref="F86:F96"/>
    <mergeCell ref="E100:E103"/>
    <mergeCell ref="E104:E105"/>
    <mergeCell ref="E106:E107"/>
    <mergeCell ref="E108:E109"/>
    <mergeCell ref="E110:E111"/>
    <mergeCell ref="D119:D124"/>
    <mergeCell ref="E3:E10"/>
    <mergeCell ref="E11:E22"/>
    <mergeCell ref="E23:E28"/>
    <mergeCell ref="E29:E41"/>
    <mergeCell ref="E42:E46"/>
    <mergeCell ref="E47:E54"/>
    <mergeCell ref="E55:E60"/>
    <mergeCell ref="E61:E67"/>
    <mergeCell ref="E68:E72"/>
    <mergeCell ref="E73:E79"/>
    <mergeCell ref="E80:E82"/>
    <mergeCell ref="E83:E85"/>
    <mergeCell ref="E86:E89"/>
    <mergeCell ref="E90:E96"/>
    <mergeCell ref="E97:E99"/>
    <mergeCell ref="D86:D96"/>
    <mergeCell ref="D97:D103"/>
    <mergeCell ref="D104:D109"/>
    <mergeCell ref="D110:D114"/>
    <mergeCell ref="D115:D118"/>
    <mergeCell ref="D42:D46"/>
    <mergeCell ref="D47:D54"/>
    <mergeCell ref="D55:D67"/>
    <mergeCell ref="D68:D79"/>
    <mergeCell ref="D80:D85"/>
    <mergeCell ref="A1:M1"/>
    <mergeCell ref="A125:G125"/>
    <mergeCell ref="B3:B22"/>
    <mergeCell ref="B23:B41"/>
    <mergeCell ref="B42:B54"/>
    <mergeCell ref="B55:B67"/>
    <mergeCell ref="B68:B79"/>
    <mergeCell ref="B80:B85"/>
    <mergeCell ref="B86:B96"/>
    <mergeCell ref="B97:B103"/>
    <mergeCell ref="B104:B109"/>
    <mergeCell ref="B110:B114"/>
    <mergeCell ref="B115:B118"/>
    <mergeCell ref="B119:B124"/>
    <mergeCell ref="D3:D22"/>
    <mergeCell ref="D23:D41"/>
  </mergeCells>
  <phoneticPr fontId="24" type="noConversion"/>
  <pageMargins left="0.25138888888888899" right="0.25138888888888899" top="0.75138888888888899" bottom="0.75138888888888899" header="0.29861111111111099" footer="0.29861111111111099"/>
  <pageSetup paperSize="9"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Normal="100" workbookViewId="0">
      <selection activeCell="H8" sqref="H8"/>
    </sheetView>
  </sheetViews>
  <sheetFormatPr defaultColWidth="9" defaultRowHeight="14.25" x14ac:dyDescent="0.15"/>
  <cols>
    <col min="1" max="1" width="7.25" style="107" customWidth="1"/>
    <col min="2" max="3" width="9" style="107"/>
    <col min="4" max="4" width="11" style="107" customWidth="1"/>
    <col min="5" max="5" width="9" style="107"/>
    <col min="6" max="6" width="20.375" style="108" customWidth="1"/>
    <col min="7" max="7" width="9" style="107"/>
    <col min="8" max="8" width="9.25" style="107"/>
    <col min="9" max="9" width="15.5" style="107" customWidth="1"/>
    <col min="10" max="10" width="18" style="107" customWidth="1"/>
    <col min="11" max="12" width="15.625" style="107" customWidth="1"/>
    <col min="13" max="13" width="13.625" style="107" customWidth="1"/>
    <col min="14" max="16384" width="9" style="107"/>
  </cols>
  <sheetData>
    <row r="1" spans="1:13" ht="33" customHeight="1" x14ac:dyDescent="0.15">
      <c r="A1" s="254" t="s">
        <v>576</v>
      </c>
      <c r="B1" s="254"/>
      <c r="C1" s="254"/>
      <c r="D1" s="254"/>
      <c r="E1" s="254"/>
      <c r="F1" s="254"/>
      <c r="G1" s="254"/>
      <c r="H1" s="254"/>
      <c r="I1" s="255"/>
      <c r="J1" s="255"/>
      <c r="K1" s="255"/>
      <c r="L1" s="255"/>
      <c r="M1" s="254"/>
    </row>
    <row r="2" spans="1:13" ht="39" customHeight="1" x14ac:dyDescent="0.15">
      <c r="A2" s="20" t="s">
        <v>1</v>
      </c>
      <c r="B2" s="20" t="s">
        <v>577</v>
      </c>
      <c r="C2" s="20" t="s">
        <v>578</v>
      </c>
      <c r="D2" s="20" t="s">
        <v>579</v>
      </c>
      <c r="E2" s="20" t="s">
        <v>25</v>
      </c>
      <c r="F2" s="20" t="s">
        <v>27</v>
      </c>
      <c r="G2" s="20" t="s">
        <v>28</v>
      </c>
      <c r="H2" s="3" t="s">
        <v>29</v>
      </c>
      <c r="I2" s="34" t="s">
        <v>30</v>
      </c>
      <c r="J2" s="34" t="s">
        <v>31</v>
      </c>
      <c r="K2" s="34" t="s">
        <v>32</v>
      </c>
      <c r="L2" s="34" t="s">
        <v>33</v>
      </c>
      <c r="M2" s="3" t="s">
        <v>5</v>
      </c>
    </row>
    <row r="3" spans="1:13" ht="45" customHeight="1" x14ac:dyDescent="0.15">
      <c r="A3" s="20">
        <v>1</v>
      </c>
      <c r="B3" s="257" t="s">
        <v>580</v>
      </c>
      <c r="C3" s="257" t="s">
        <v>581</v>
      </c>
      <c r="D3" s="41" t="s">
        <v>582</v>
      </c>
      <c r="E3" s="41" t="s">
        <v>583</v>
      </c>
      <c r="F3" s="41" t="s">
        <v>584</v>
      </c>
      <c r="G3" s="41" t="s">
        <v>585</v>
      </c>
      <c r="H3" s="93">
        <v>3500</v>
      </c>
      <c r="I3" s="6">
        <v>50</v>
      </c>
      <c r="J3" s="93">
        <f t="shared" ref="J3:J18" si="0">H3*I3</f>
        <v>175000</v>
      </c>
      <c r="K3" s="93"/>
      <c r="L3" s="93"/>
      <c r="M3" s="121"/>
    </row>
    <row r="4" spans="1:13" ht="30" customHeight="1" x14ac:dyDescent="0.15">
      <c r="A4" s="20">
        <v>2</v>
      </c>
      <c r="B4" s="258"/>
      <c r="C4" s="258"/>
      <c r="D4" s="41" t="s">
        <v>586</v>
      </c>
      <c r="E4" s="41" t="s">
        <v>587</v>
      </c>
      <c r="F4" s="41" t="s">
        <v>588</v>
      </c>
      <c r="G4" s="41" t="s">
        <v>589</v>
      </c>
      <c r="H4" s="93">
        <v>120</v>
      </c>
      <c r="I4" s="6">
        <v>150</v>
      </c>
      <c r="J4" s="93">
        <f t="shared" si="0"/>
        <v>18000</v>
      </c>
      <c r="K4" s="93"/>
      <c r="L4" s="93"/>
      <c r="M4" s="121"/>
    </row>
    <row r="5" spans="1:13" ht="42" customHeight="1" x14ac:dyDescent="0.15">
      <c r="A5" s="20">
        <v>3</v>
      </c>
      <c r="B5" s="258"/>
      <c r="C5" s="258"/>
      <c r="D5" s="49" t="s">
        <v>590</v>
      </c>
      <c r="E5" s="41" t="s">
        <v>583</v>
      </c>
      <c r="F5" s="41" t="s">
        <v>584</v>
      </c>
      <c r="G5" s="41" t="s">
        <v>589</v>
      </c>
      <c r="H5" s="93">
        <v>12</v>
      </c>
      <c r="I5" s="6">
        <v>5000</v>
      </c>
      <c r="J5" s="93">
        <f t="shared" si="0"/>
        <v>60000</v>
      </c>
      <c r="K5" s="93"/>
      <c r="L5" s="93"/>
      <c r="M5" s="121"/>
    </row>
    <row r="6" spans="1:13" ht="34.15" customHeight="1" x14ac:dyDescent="0.15">
      <c r="A6" s="20">
        <v>4</v>
      </c>
      <c r="B6" s="258"/>
      <c r="C6" s="263" t="s">
        <v>591</v>
      </c>
      <c r="D6" s="109" t="s">
        <v>586</v>
      </c>
      <c r="E6" s="41" t="s">
        <v>587</v>
      </c>
      <c r="F6" s="218" t="s">
        <v>592</v>
      </c>
      <c r="G6" s="41" t="s">
        <v>589</v>
      </c>
      <c r="H6" s="93">
        <v>220</v>
      </c>
      <c r="I6" s="6">
        <v>250</v>
      </c>
      <c r="J6" s="93">
        <f t="shared" si="0"/>
        <v>55000</v>
      </c>
      <c r="K6" s="93"/>
      <c r="L6" s="93"/>
      <c r="M6" s="121"/>
    </row>
    <row r="7" spans="1:13" ht="41.1" customHeight="1" x14ac:dyDescent="0.15">
      <c r="A7" s="20">
        <v>5</v>
      </c>
      <c r="B7" s="258"/>
      <c r="C7" s="263"/>
      <c r="D7" s="109" t="s">
        <v>593</v>
      </c>
      <c r="E7" s="41" t="s">
        <v>587</v>
      </c>
      <c r="F7" s="219"/>
      <c r="G7" s="41" t="s">
        <v>594</v>
      </c>
      <c r="H7" s="93">
        <v>600</v>
      </c>
      <c r="I7" s="6">
        <v>200</v>
      </c>
      <c r="J7" s="93">
        <f t="shared" si="0"/>
        <v>120000</v>
      </c>
      <c r="K7" s="93"/>
      <c r="L7" s="93"/>
      <c r="M7" s="121"/>
    </row>
    <row r="8" spans="1:13" ht="211.5" customHeight="1" x14ac:dyDescent="0.15">
      <c r="A8" s="20">
        <v>6</v>
      </c>
      <c r="B8" s="258"/>
      <c r="C8" s="263"/>
      <c r="D8" s="109" t="s">
        <v>595</v>
      </c>
      <c r="E8" s="41" t="s">
        <v>587</v>
      </c>
      <c r="F8" s="220"/>
      <c r="G8" s="41" t="s">
        <v>596</v>
      </c>
      <c r="H8" s="93">
        <v>6000</v>
      </c>
      <c r="I8" s="6">
        <v>15</v>
      </c>
      <c r="J8" s="93">
        <f t="shared" si="0"/>
        <v>90000</v>
      </c>
      <c r="K8" s="93"/>
      <c r="L8" s="93"/>
      <c r="M8" s="121"/>
    </row>
    <row r="9" spans="1:13" ht="36" x14ac:dyDescent="0.15">
      <c r="A9" s="20">
        <v>7</v>
      </c>
      <c r="B9" s="258"/>
      <c r="C9" s="263"/>
      <c r="D9" s="109" t="s">
        <v>582</v>
      </c>
      <c r="E9" s="49" t="s">
        <v>597</v>
      </c>
      <c r="F9" s="41" t="s">
        <v>584</v>
      </c>
      <c r="G9" s="41" t="s">
        <v>585</v>
      </c>
      <c r="H9" s="110">
        <v>28100</v>
      </c>
      <c r="I9" s="6">
        <v>50</v>
      </c>
      <c r="J9" s="93">
        <f t="shared" si="0"/>
        <v>1405000</v>
      </c>
      <c r="K9" s="93"/>
      <c r="L9" s="93"/>
      <c r="M9" s="122"/>
    </row>
    <row r="10" spans="1:13" ht="36" x14ac:dyDescent="0.15">
      <c r="A10" s="20">
        <v>8</v>
      </c>
      <c r="B10" s="258"/>
      <c r="C10" s="263"/>
      <c r="D10" s="111" t="s">
        <v>590</v>
      </c>
      <c r="E10" s="41" t="s">
        <v>583</v>
      </c>
      <c r="F10" s="41" t="s">
        <v>584</v>
      </c>
      <c r="G10" s="41" t="s">
        <v>585</v>
      </c>
      <c r="H10" s="93">
        <v>3600</v>
      </c>
      <c r="I10" s="6">
        <v>50</v>
      </c>
      <c r="J10" s="93">
        <f t="shared" si="0"/>
        <v>180000</v>
      </c>
      <c r="K10" s="93"/>
      <c r="L10" s="93"/>
      <c r="M10" s="121"/>
    </row>
    <row r="11" spans="1:13" ht="72" x14ac:dyDescent="0.15">
      <c r="A11" s="20">
        <v>9</v>
      </c>
      <c r="B11" s="258"/>
      <c r="C11" s="264" t="s">
        <v>598</v>
      </c>
      <c r="D11" s="49" t="s">
        <v>599</v>
      </c>
      <c r="E11" s="49" t="s">
        <v>600</v>
      </c>
      <c r="F11" s="49" t="s">
        <v>601</v>
      </c>
      <c r="G11" s="49" t="s">
        <v>193</v>
      </c>
      <c r="H11" s="93">
        <v>40</v>
      </c>
      <c r="I11" s="6">
        <v>875</v>
      </c>
      <c r="J11" s="93">
        <f t="shared" si="0"/>
        <v>35000</v>
      </c>
      <c r="K11" s="93"/>
      <c r="L11" s="93"/>
      <c r="M11" s="122"/>
    </row>
    <row r="12" spans="1:13" ht="72" x14ac:dyDescent="0.15">
      <c r="A12" s="20">
        <v>10</v>
      </c>
      <c r="B12" s="258"/>
      <c r="C12" s="265"/>
      <c r="D12" s="49" t="s">
        <v>602</v>
      </c>
      <c r="E12" s="49" t="s">
        <v>600</v>
      </c>
      <c r="F12" s="49" t="s">
        <v>601</v>
      </c>
      <c r="G12" s="49" t="s">
        <v>193</v>
      </c>
      <c r="H12" s="93">
        <v>40</v>
      </c>
      <c r="I12" s="6">
        <v>1250</v>
      </c>
      <c r="J12" s="93">
        <f t="shared" si="0"/>
        <v>50000</v>
      </c>
      <c r="K12" s="93"/>
      <c r="L12" s="93"/>
      <c r="M12" s="122"/>
    </row>
    <row r="13" spans="1:13" ht="66" x14ac:dyDescent="0.15">
      <c r="A13" s="20">
        <v>11</v>
      </c>
      <c r="B13" s="258"/>
      <c r="C13" s="265"/>
      <c r="D13" s="49" t="s">
        <v>603</v>
      </c>
      <c r="E13" s="49" t="s">
        <v>600</v>
      </c>
      <c r="F13" s="49" t="s">
        <v>604</v>
      </c>
      <c r="G13" s="49" t="s">
        <v>193</v>
      </c>
      <c r="H13" s="112">
        <v>50</v>
      </c>
      <c r="I13" s="6">
        <v>500</v>
      </c>
      <c r="J13" s="93">
        <f t="shared" si="0"/>
        <v>25000</v>
      </c>
      <c r="K13" s="93"/>
      <c r="L13" s="93"/>
      <c r="M13" s="121"/>
    </row>
    <row r="14" spans="1:13" ht="76.5" x14ac:dyDescent="0.15">
      <c r="A14" s="20">
        <v>12</v>
      </c>
      <c r="B14" s="258"/>
      <c r="C14" s="265"/>
      <c r="D14" s="111" t="s">
        <v>605</v>
      </c>
      <c r="E14" s="49" t="s">
        <v>597</v>
      </c>
      <c r="F14" s="49" t="s">
        <v>606</v>
      </c>
      <c r="G14" s="49" t="s">
        <v>607</v>
      </c>
      <c r="H14" s="112">
        <v>40</v>
      </c>
      <c r="I14" s="6">
        <v>5000</v>
      </c>
      <c r="J14" s="93">
        <f t="shared" si="0"/>
        <v>200000</v>
      </c>
      <c r="K14" s="93"/>
      <c r="L14" s="93"/>
      <c r="M14" s="121"/>
    </row>
    <row r="15" spans="1:13" ht="96" customHeight="1" x14ac:dyDescent="0.15">
      <c r="A15" s="20">
        <v>13</v>
      </c>
      <c r="B15" s="258"/>
      <c r="C15" s="266" t="s">
        <v>608</v>
      </c>
      <c r="D15" s="113" t="s">
        <v>609</v>
      </c>
      <c r="E15" s="41" t="s">
        <v>587</v>
      </c>
      <c r="F15" s="49" t="s">
        <v>610</v>
      </c>
      <c r="G15" s="49" t="s">
        <v>611</v>
      </c>
      <c r="H15" s="112">
        <v>200</v>
      </c>
      <c r="I15" s="6">
        <v>140</v>
      </c>
      <c r="J15" s="93">
        <f t="shared" si="0"/>
        <v>28000</v>
      </c>
      <c r="K15" s="93"/>
      <c r="L15" s="93"/>
      <c r="M15" s="122"/>
    </row>
    <row r="16" spans="1:13" ht="66" customHeight="1" x14ac:dyDescent="0.15">
      <c r="A16" s="20">
        <v>14</v>
      </c>
      <c r="B16" s="258"/>
      <c r="C16" s="266"/>
      <c r="D16" s="113" t="s">
        <v>582</v>
      </c>
      <c r="E16" s="114" t="s">
        <v>583</v>
      </c>
      <c r="F16" s="49" t="s">
        <v>612</v>
      </c>
      <c r="G16" s="49" t="s">
        <v>589</v>
      </c>
      <c r="H16" s="112">
        <v>12</v>
      </c>
      <c r="I16" s="6">
        <v>5000</v>
      </c>
      <c r="J16" s="93">
        <f t="shared" si="0"/>
        <v>60000</v>
      </c>
      <c r="K16" s="93"/>
      <c r="L16" s="93"/>
      <c r="M16" s="122"/>
    </row>
    <row r="17" spans="1:14" ht="79.150000000000006" customHeight="1" x14ac:dyDescent="0.15">
      <c r="A17" s="20">
        <v>15</v>
      </c>
      <c r="B17" s="258"/>
      <c r="C17" s="267"/>
      <c r="D17" s="113" t="s">
        <v>605</v>
      </c>
      <c r="E17" s="114" t="s">
        <v>583</v>
      </c>
      <c r="F17" s="49" t="s">
        <v>612</v>
      </c>
      <c r="G17" s="49" t="s">
        <v>607</v>
      </c>
      <c r="H17" s="112">
        <v>12</v>
      </c>
      <c r="I17" s="6">
        <v>5000</v>
      </c>
      <c r="J17" s="93">
        <f t="shared" si="0"/>
        <v>60000</v>
      </c>
      <c r="K17" s="93"/>
      <c r="L17" s="93"/>
      <c r="M17" s="122"/>
    </row>
    <row r="18" spans="1:14" ht="79.150000000000006" customHeight="1" x14ac:dyDescent="0.15">
      <c r="A18" s="20"/>
      <c r="B18" s="258"/>
      <c r="C18" s="116" t="s">
        <v>613</v>
      </c>
      <c r="D18" s="113" t="s">
        <v>613</v>
      </c>
      <c r="E18" s="113" t="s">
        <v>614</v>
      </c>
      <c r="F18" s="114" t="s">
        <v>615</v>
      </c>
      <c r="G18" s="49" t="s">
        <v>594</v>
      </c>
      <c r="H18" s="112">
        <v>954</v>
      </c>
      <c r="I18" s="6">
        <v>250</v>
      </c>
      <c r="J18" s="93">
        <f t="shared" si="0"/>
        <v>238500</v>
      </c>
      <c r="K18" s="93"/>
      <c r="L18" s="93"/>
      <c r="M18" s="122"/>
    </row>
    <row r="19" spans="1:14" ht="24" x14ac:dyDescent="0.15">
      <c r="A19" s="20">
        <v>16</v>
      </c>
      <c r="B19" s="259"/>
      <c r="C19" s="115" t="s">
        <v>616</v>
      </c>
      <c r="D19" s="49" t="s">
        <v>617</v>
      </c>
      <c r="E19" s="49" t="s">
        <v>618</v>
      </c>
      <c r="F19" s="49" t="s">
        <v>619</v>
      </c>
      <c r="G19" s="49" t="s">
        <v>589</v>
      </c>
      <c r="H19" s="112">
        <v>30</v>
      </c>
      <c r="I19" s="6">
        <v>2500</v>
      </c>
      <c r="J19" s="93">
        <f t="shared" ref="J19:J27" si="1">H19*I19</f>
        <v>75000</v>
      </c>
      <c r="K19" s="93"/>
      <c r="L19" s="93"/>
      <c r="M19" s="121"/>
    </row>
    <row r="20" spans="1:14" ht="24" x14ac:dyDescent="0.15">
      <c r="A20" s="20">
        <v>17</v>
      </c>
      <c r="B20" s="260" t="s">
        <v>620</v>
      </c>
      <c r="C20" s="117" t="s">
        <v>621</v>
      </c>
      <c r="D20" s="41" t="s">
        <v>586</v>
      </c>
      <c r="E20" s="41" t="s">
        <v>587</v>
      </c>
      <c r="F20" s="41" t="s">
        <v>622</v>
      </c>
      <c r="G20" s="41" t="s">
        <v>589</v>
      </c>
      <c r="H20" s="112">
        <v>100</v>
      </c>
      <c r="I20" s="6">
        <v>250</v>
      </c>
      <c r="J20" s="123">
        <f t="shared" si="1"/>
        <v>25000</v>
      </c>
      <c r="K20" s="123"/>
      <c r="L20" s="123"/>
      <c r="M20" s="124"/>
    </row>
    <row r="21" spans="1:14" ht="24" x14ac:dyDescent="0.15">
      <c r="A21" s="20">
        <v>18</v>
      </c>
      <c r="B21" s="261"/>
      <c r="C21" s="117" t="s">
        <v>623</v>
      </c>
      <c r="D21" s="114" t="s">
        <v>593</v>
      </c>
      <c r="E21" s="114" t="s">
        <v>587</v>
      </c>
      <c r="F21" s="41" t="s">
        <v>624</v>
      </c>
      <c r="G21" s="41" t="s">
        <v>594</v>
      </c>
      <c r="H21" s="93">
        <v>400</v>
      </c>
      <c r="I21" s="6">
        <v>140</v>
      </c>
      <c r="J21" s="123">
        <f t="shared" si="1"/>
        <v>56000</v>
      </c>
      <c r="K21" s="123"/>
      <c r="L21" s="123"/>
      <c r="M21" s="125"/>
    </row>
    <row r="22" spans="1:14" x14ac:dyDescent="0.15">
      <c r="A22" s="20">
        <v>19</v>
      </c>
      <c r="B22" s="261"/>
      <c r="C22" s="117" t="s">
        <v>625</v>
      </c>
      <c r="D22" s="114" t="s">
        <v>626</v>
      </c>
      <c r="E22" s="114" t="s">
        <v>627</v>
      </c>
      <c r="F22" s="41" t="s">
        <v>628</v>
      </c>
      <c r="G22" s="41" t="s">
        <v>607</v>
      </c>
      <c r="H22" s="112">
        <v>3</v>
      </c>
      <c r="I22" s="6">
        <v>10000</v>
      </c>
      <c r="J22" s="123">
        <f t="shared" si="1"/>
        <v>30000</v>
      </c>
      <c r="K22" s="123"/>
      <c r="L22" s="123"/>
      <c r="M22" s="120"/>
    </row>
    <row r="23" spans="1:14" ht="24.75" x14ac:dyDescent="0.15">
      <c r="A23" s="20">
        <v>20</v>
      </c>
      <c r="B23" s="261"/>
      <c r="C23" s="117" t="s">
        <v>629</v>
      </c>
      <c r="D23" s="114" t="s">
        <v>630</v>
      </c>
      <c r="E23" s="114" t="s">
        <v>631</v>
      </c>
      <c r="F23" s="41" t="s">
        <v>632</v>
      </c>
      <c r="G23" s="41" t="s">
        <v>44</v>
      </c>
      <c r="H23" s="112">
        <v>20</v>
      </c>
      <c r="I23" s="6">
        <v>375</v>
      </c>
      <c r="J23" s="123">
        <f t="shared" si="1"/>
        <v>7500</v>
      </c>
      <c r="K23" s="123"/>
      <c r="L23" s="123"/>
      <c r="M23" s="120"/>
    </row>
    <row r="24" spans="1:14" ht="24" x14ac:dyDescent="0.15">
      <c r="A24" s="20">
        <v>21</v>
      </c>
      <c r="B24" s="261"/>
      <c r="C24" s="117" t="s">
        <v>633</v>
      </c>
      <c r="D24" s="114" t="s">
        <v>634</v>
      </c>
      <c r="E24" s="114" t="s">
        <v>583</v>
      </c>
      <c r="F24" s="41" t="s">
        <v>635</v>
      </c>
      <c r="G24" s="41" t="s">
        <v>589</v>
      </c>
      <c r="H24" s="112">
        <v>20</v>
      </c>
      <c r="I24" s="6">
        <v>5000</v>
      </c>
      <c r="J24" s="123">
        <f t="shared" si="1"/>
        <v>100000</v>
      </c>
      <c r="K24" s="123"/>
      <c r="L24" s="123"/>
      <c r="M24" s="119"/>
    </row>
    <row r="25" spans="1:14" ht="24" x14ac:dyDescent="0.15">
      <c r="A25" s="20">
        <v>22</v>
      </c>
      <c r="B25" s="261"/>
      <c r="C25" s="118" t="s">
        <v>633</v>
      </c>
      <c r="D25" s="60" t="s">
        <v>636</v>
      </c>
      <c r="E25" s="60" t="s">
        <v>637</v>
      </c>
      <c r="F25" s="72" t="s">
        <v>635</v>
      </c>
      <c r="G25" s="72" t="s">
        <v>589</v>
      </c>
      <c r="H25" s="112">
        <v>20</v>
      </c>
      <c r="I25" s="6">
        <v>10000</v>
      </c>
      <c r="J25" s="123">
        <f t="shared" si="1"/>
        <v>200000</v>
      </c>
      <c r="K25" s="123"/>
      <c r="L25" s="123"/>
      <c r="M25" s="119"/>
    </row>
    <row r="26" spans="1:14" s="106" customFormat="1" ht="39" customHeight="1" x14ac:dyDescent="0.15">
      <c r="A26" s="20">
        <v>23</v>
      </c>
      <c r="B26" s="262"/>
      <c r="C26" s="118" t="s">
        <v>638</v>
      </c>
      <c r="D26" s="60" t="s">
        <v>639</v>
      </c>
      <c r="E26" s="114" t="s">
        <v>583</v>
      </c>
      <c r="F26" s="41" t="s">
        <v>640</v>
      </c>
      <c r="G26" s="72" t="s">
        <v>589</v>
      </c>
      <c r="H26" s="112">
        <v>20</v>
      </c>
      <c r="I26" s="6">
        <v>2000</v>
      </c>
      <c r="J26" s="123">
        <f t="shared" si="1"/>
        <v>40000</v>
      </c>
      <c r="K26" s="123"/>
      <c r="L26" s="123"/>
      <c r="M26" s="119"/>
    </row>
    <row r="27" spans="1:14" s="106" customFormat="1" ht="24.75" customHeight="1" x14ac:dyDescent="0.15">
      <c r="A27" s="20">
        <v>24</v>
      </c>
      <c r="B27" s="2" t="s">
        <v>641</v>
      </c>
      <c r="C27" s="2" t="s">
        <v>642</v>
      </c>
      <c r="D27" s="41"/>
      <c r="E27" s="41"/>
      <c r="F27" s="72" t="s">
        <v>643</v>
      </c>
      <c r="G27" s="72" t="s">
        <v>607</v>
      </c>
      <c r="H27" s="112">
        <v>80</v>
      </c>
      <c r="I27" s="6">
        <v>75</v>
      </c>
      <c r="J27" s="123">
        <f t="shared" si="1"/>
        <v>6000</v>
      </c>
      <c r="K27" s="123"/>
      <c r="L27" s="123"/>
      <c r="M27" s="126"/>
      <c r="N27" s="127"/>
    </row>
    <row r="28" spans="1:14" ht="28.15" customHeight="1" x14ac:dyDescent="0.15">
      <c r="A28" s="256" t="s">
        <v>38</v>
      </c>
      <c r="B28" s="256"/>
      <c r="C28" s="256"/>
      <c r="D28" s="256"/>
      <c r="E28" s="256"/>
      <c r="F28" s="256"/>
      <c r="G28" s="256"/>
      <c r="H28" s="120"/>
      <c r="I28" s="128"/>
      <c r="J28" s="128">
        <f>SUM(J3:J27)</f>
        <v>3339000</v>
      </c>
      <c r="K28" s="128"/>
      <c r="L28" s="128"/>
      <c r="M28" s="120"/>
    </row>
  </sheetData>
  <sheetProtection formatCells="0" formatColumns="0" formatRows="0" insertColumns="0" insertRows="0" insertHyperlinks="0" deleteColumns="0" deleteRows="0" sort="0" autoFilter="0" pivotTables="0"/>
  <mergeCells count="9">
    <mergeCell ref="A1:M1"/>
    <mergeCell ref="A28:G28"/>
    <mergeCell ref="B3:B19"/>
    <mergeCell ref="B20:B26"/>
    <mergeCell ref="C3:C5"/>
    <mergeCell ref="C6:C10"/>
    <mergeCell ref="C11:C14"/>
    <mergeCell ref="C15:C17"/>
    <mergeCell ref="F6:F8"/>
  </mergeCells>
  <phoneticPr fontId="24" type="noConversion"/>
  <pageMargins left="0.25" right="0.25" top="0.75" bottom="0.75" header="0.29861111111111099" footer="0.29861111111111099"/>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view="pageBreakPreview" zoomScaleNormal="100" workbookViewId="0">
      <selection activeCell="D3" sqref="D3"/>
    </sheetView>
  </sheetViews>
  <sheetFormatPr defaultColWidth="9" defaultRowHeight="14.25" x14ac:dyDescent="0.15"/>
  <cols>
    <col min="1" max="1" width="9" style="56"/>
    <col min="2" max="2" width="10.5" style="56" customWidth="1"/>
    <col min="3" max="3" width="11.25" style="56" customWidth="1"/>
    <col min="4" max="4" width="28" style="56" customWidth="1"/>
    <col min="5" max="5" width="9" style="56"/>
    <col min="6" max="7" width="9.5" style="56" customWidth="1"/>
    <col min="8" max="10" width="12.375" style="56" customWidth="1"/>
    <col min="11" max="11" width="9.25" style="56" customWidth="1"/>
    <col min="12" max="12" width="12.75" style="56"/>
    <col min="13" max="16384" width="9" style="56"/>
  </cols>
  <sheetData>
    <row r="1" spans="1:12" ht="36" customHeight="1" x14ac:dyDescent="0.15">
      <c r="A1" s="268" t="s">
        <v>644</v>
      </c>
      <c r="B1" s="269"/>
      <c r="C1" s="270"/>
      <c r="D1" s="269"/>
      <c r="E1" s="269"/>
      <c r="F1" s="269"/>
      <c r="G1" s="269"/>
      <c r="H1" s="269"/>
      <c r="I1" s="269"/>
      <c r="J1" s="269"/>
      <c r="K1" s="269"/>
      <c r="L1" s="269"/>
    </row>
    <row r="2" spans="1:12" ht="33" customHeight="1" x14ac:dyDescent="0.15">
      <c r="A2" s="3" t="s">
        <v>1</v>
      </c>
      <c r="B2" s="3" t="s">
        <v>390</v>
      </c>
      <c r="C2" s="3" t="s">
        <v>25</v>
      </c>
      <c r="D2" s="3" t="s">
        <v>27</v>
      </c>
      <c r="E2" s="3" t="s">
        <v>28</v>
      </c>
      <c r="F2" s="3" t="s">
        <v>29</v>
      </c>
      <c r="G2" s="34" t="s">
        <v>30</v>
      </c>
      <c r="H2" s="34" t="s">
        <v>31</v>
      </c>
      <c r="I2" s="34" t="s">
        <v>32</v>
      </c>
      <c r="J2" s="34" t="s">
        <v>33</v>
      </c>
      <c r="K2" s="3" t="s">
        <v>5</v>
      </c>
      <c r="L2" s="46"/>
    </row>
    <row r="3" spans="1:12" ht="76.150000000000006" customHeight="1" x14ac:dyDescent="0.15">
      <c r="A3" s="92">
        <v>1</v>
      </c>
      <c r="B3" s="37" t="s">
        <v>645</v>
      </c>
      <c r="C3" s="37" t="s">
        <v>646</v>
      </c>
      <c r="D3" s="104" t="s">
        <v>647</v>
      </c>
      <c r="E3" s="41" t="s">
        <v>607</v>
      </c>
      <c r="F3" s="92">
        <v>800</v>
      </c>
      <c r="G3" s="6">
        <v>1600</v>
      </c>
      <c r="H3" s="105">
        <f>F3*G3</f>
        <v>1280000</v>
      </c>
      <c r="I3" s="105"/>
      <c r="J3" s="105"/>
      <c r="K3" s="105"/>
      <c r="L3" s="46"/>
    </row>
    <row r="4" spans="1:12" ht="27" customHeight="1" x14ac:dyDescent="0.15">
      <c r="A4" s="237" t="s">
        <v>575</v>
      </c>
      <c r="B4" s="271"/>
      <c r="C4" s="271"/>
      <c r="D4" s="271"/>
      <c r="E4" s="272"/>
      <c r="F4" s="103"/>
      <c r="G4" s="93"/>
      <c r="H4" s="93">
        <f>SUM(H3:H3)</f>
        <v>1280000</v>
      </c>
      <c r="I4" s="93"/>
      <c r="J4" s="93"/>
      <c r="K4" s="93"/>
      <c r="L4" s="46"/>
    </row>
  </sheetData>
  <sheetProtection formatCells="0" formatColumns="0" formatRows="0" insertColumns="0" insertRows="0" insertHyperlinks="0" deleteColumns="0" deleteRows="0" sort="0" autoFilter="0" pivotTables="0"/>
  <mergeCells count="2">
    <mergeCell ref="A1:L1"/>
    <mergeCell ref="A4:E4"/>
  </mergeCells>
  <phoneticPr fontId="24" type="noConversion"/>
  <pageMargins left="0.25" right="0.25" top="0.75" bottom="0.75" header="0.29861111111111099" footer="0.29861111111111099"/>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view="pageBreakPreview" zoomScaleNormal="100" workbookViewId="0">
      <selection activeCell="F7" sqref="F7"/>
    </sheetView>
  </sheetViews>
  <sheetFormatPr defaultColWidth="8.75" defaultRowHeight="30" customHeight="1" x14ac:dyDescent="0.15"/>
  <cols>
    <col min="1" max="1" width="6.625" style="99" customWidth="1"/>
    <col min="2" max="2" width="14.75" style="99" customWidth="1"/>
    <col min="3" max="3" width="19.125" style="99" customWidth="1"/>
    <col min="4" max="4" width="25.375" style="99" customWidth="1"/>
    <col min="5" max="5" width="5.375" style="99" customWidth="1"/>
    <col min="6" max="6" width="7.625" style="99" customWidth="1"/>
    <col min="7" max="7" width="11.875" style="99" customWidth="1"/>
    <col min="8" max="10" width="13.5" style="99" customWidth="1"/>
    <col min="11" max="11" width="15.75" style="99" customWidth="1"/>
    <col min="12" max="16384" width="8.75" style="99"/>
  </cols>
  <sheetData>
    <row r="1" spans="1:11" ht="39" customHeight="1" x14ac:dyDescent="0.15">
      <c r="A1" s="268" t="s">
        <v>648</v>
      </c>
      <c r="B1" s="269"/>
      <c r="C1" s="270"/>
      <c r="D1" s="270"/>
      <c r="E1" s="269"/>
      <c r="F1" s="269"/>
      <c r="G1" s="269"/>
      <c r="H1" s="269"/>
      <c r="I1" s="269"/>
      <c r="J1" s="269"/>
      <c r="K1" s="269"/>
    </row>
    <row r="2" spans="1:11" s="97" customFormat="1" ht="30" customHeight="1" x14ac:dyDescent="0.15">
      <c r="A2" s="3" t="s">
        <v>1</v>
      </c>
      <c r="B2" s="3" t="s">
        <v>390</v>
      </c>
      <c r="C2" s="3" t="s">
        <v>25</v>
      </c>
      <c r="D2" s="3" t="s">
        <v>27</v>
      </c>
      <c r="E2" s="3" t="s">
        <v>28</v>
      </c>
      <c r="F2" s="3" t="s">
        <v>29</v>
      </c>
      <c r="G2" s="34" t="s">
        <v>30</v>
      </c>
      <c r="H2" s="34" t="s">
        <v>31</v>
      </c>
      <c r="I2" s="34" t="s">
        <v>32</v>
      </c>
      <c r="J2" s="34" t="s">
        <v>33</v>
      </c>
      <c r="K2" s="3" t="s">
        <v>5</v>
      </c>
    </row>
    <row r="3" spans="1:11" s="98" customFormat="1" ht="51" customHeight="1" x14ac:dyDescent="0.15">
      <c r="A3" s="92">
        <v>1</v>
      </c>
      <c r="B3" s="84" t="s">
        <v>649</v>
      </c>
      <c r="C3" s="49" t="s">
        <v>650</v>
      </c>
      <c r="D3" s="49" t="s">
        <v>651</v>
      </c>
      <c r="E3" s="84" t="s">
        <v>652</v>
      </c>
      <c r="F3" s="6">
        <v>292327</v>
      </c>
      <c r="G3" s="6">
        <v>1.1000000000000001</v>
      </c>
      <c r="H3" s="100">
        <f>G3*F3</f>
        <v>321559.7</v>
      </c>
      <c r="I3" s="100"/>
      <c r="J3" s="100"/>
      <c r="K3" s="49" t="s">
        <v>653</v>
      </c>
    </row>
    <row r="4" spans="1:11" s="31" customFormat="1" ht="29.1" customHeight="1" x14ac:dyDescent="0.15">
      <c r="A4" s="273">
        <v>2</v>
      </c>
      <c r="B4" s="218" t="s">
        <v>654</v>
      </c>
      <c r="C4" s="49" t="s">
        <v>655</v>
      </c>
      <c r="D4" s="49" t="s">
        <v>656</v>
      </c>
      <c r="E4" s="49" t="s">
        <v>657</v>
      </c>
      <c r="F4" s="101">
        <v>4</v>
      </c>
      <c r="G4" s="6">
        <v>8000</v>
      </c>
      <c r="H4" s="50">
        <f t="shared" ref="H4:H6" si="0">G4*F4</f>
        <v>32000</v>
      </c>
      <c r="I4" s="50"/>
      <c r="J4" s="50"/>
      <c r="K4" s="50"/>
    </row>
    <row r="5" spans="1:11" s="31" customFormat="1" ht="29.1" customHeight="1" x14ac:dyDescent="0.15">
      <c r="A5" s="274"/>
      <c r="B5" s="219"/>
      <c r="C5" s="49" t="s">
        <v>658</v>
      </c>
      <c r="D5" s="49" t="s">
        <v>656</v>
      </c>
      <c r="E5" s="88" t="s">
        <v>607</v>
      </c>
      <c r="F5" s="101">
        <v>10</v>
      </c>
      <c r="G5" s="102">
        <v>3000</v>
      </c>
      <c r="H5" s="50">
        <f t="shared" si="0"/>
        <v>30000</v>
      </c>
      <c r="I5" s="50"/>
      <c r="J5" s="50"/>
      <c r="K5" s="50"/>
    </row>
    <row r="6" spans="1:11" s="31" customFormat="1" ht="29.1" customHeight="1" x14ac:dyDescent="0.15">
      <c r="A6" s="275"/>
      <c r="B6" s="220"/>
      <c r="C6" s="49" t="s">
        <v>659</v>
      </c>
      <c r="D6" s="49" t="s">
        <v>656</v>
      </c>
      <c r="E6" s="49" t="s">
        <v>607</v>
      </c>
      <c r="F6" s="101">
        <v>4</v>
      </c>
      <c r="G6" s="102">
        <v>3500</v>
      </c>
      <c r="H6" s="50">
        <f t="shared" si="0"/>
        <v>14000</v>
      </c>
      <c r="I6" s="50"/>
      <c r="J6" s="50"/>
      <c r="K6" s="50"/>
    </row>
    <row r="7" spans="1:11" ht="30" customHeight="1" x14ac:dyDescent="0.15">
      <c r="A7" s="237" t="s">
        <v>575</v>
      </c>
      <c r="B7" s="271"/>
      <c r="C7" s="271"/>
      <c r="D7" s="271"/>
      <c r="E7" s="272"/>
      <c r="F7" s="103"/>
      <c r="G7" s="93"/>
      <c r="H7" s="93">
        <f>SUM(H3:H6)</f>
        <v>397559.7</v>
      </c>
      <c r="I7" s="93"/>
      <c r="J7" s="93"/>
      <c r="K7" s="96"/>
    </row>
  </sheetData>
  <sheetProtection formatCells="0" formatColumns="0" formatRows="0" insertColumns="0" insertRows="0" insertHyperlinks="0" deleteColumns="0" deleteRows="0" sort="0" autoFilter="0" pivotTables="0"/>
  <mergeCells count="4">
    <mergeCell ref="A1:K1"/>
    <mergeCell ref="A7:E7"/>
    <mergeCell ref="A4:A6"/>
    <mergeCell ref="B4:B6"/>
  </mergeCells>
  <phoneticPr fontId="24" type="noConversion"/>
  <pageMargins left="0.25" right="0.25" top="0.75" bottom="0.75" header="0.29861111111111099" footer="0.29861111111111099"/>
  <pageSetup paperSize="9" scale="91" orientation="landscape" r:id="rId1"/>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oProps xmlns="https://web.wps.cn/et/2018/main" xmlns:s="http://schemas.openxmlformats.org/spreadsheetml/2006/main">
  <woSheetsProps>
    <woSheetProps sheetStid="23" interlineOnOff="0" interlineColor="0" isDbSheet="0" isDashBoardSheet="0" isDbDashBoardSheet="0" isFlexPaperSheet="0">
      <cellprotection/>
      <appEtDbRelations/>
    </woSheetProps>
    <woSheetProps sheetStid="30" interlineOnOff="0" interlineColor="0" isDbSheet="0" isDashBoardSheet="0" isDbDashBoardSheet="0" isFlexPaperSheet="0">
      <cellprotection/>
      <appEtDbRelations/>
    </woSheetProps>
    <woSheetProps sheetStid="7" interlineOnOff="0" interlineColor="0" isDbSheet="0" isDashBoardSheet="0" isDbDashBoardSheet="0" isFlexPaperSheet="0">
      <cellprotection/>
      <appEtDbRelations/>
    </woSheetProps>
    <woSheetProps sheetStid="12"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Props sheetStid="14" interlineOnOff="0" interlineColor="0" isDbSheet="0" isDashBoardSheet="0" isDbDashBoardSheet="0" isFlexPaperSheet="0">
      <cellprotection/>
      <appEtDbRelations/>
    </woSheetProps>
    <woSheetProps sheetStid="24"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9" interlineOnOff="0" interlineColor="0" isDbSheet="0" isDashBoardSheet="0" isDbDashBoardSheet="0" isFlexPaperSheet="0">
      <cellprotection/>
      <appEtDbRelations/>
    </woSheetProps>
    <woSheetProps sheetStid="16" interlineOnOff="0" interlineColor="0" isDbSheet="0" isDashBoardSheet="0" isDbDashBoardSheet="0" isFlexPaperSheet="0">
      <cellprotection/>
      <appEtDbRelations/>
    </woSheetProps>
    <woSheetProps sheetStid="17" interlineOnOff="0" interlineColor="0" isDbSheet="0" isDashBoardSheet="0" isDbDashBoardSheet="0" isFlexPaperSheet="0">
      <cellprotection/>
      <appEtDbRelations/>
    </woSheetProps>
    <woSheetProps sheetStid="18" interlineOnOff="0" interlineColor="0" isDbSheet="0" isDashBoardSheet="0" isDbDashBoardSheet="0" isFlexPaperSheet="0">
      <cellprotection/>
      <appEtDbRelations/>
    </woSheetProps>
    <woSheetProps sheetStid="15" interlineOnOff="0" interlineColor="0" isDbSheet="0" isDashBoardSheet="0" isDbDashBoardSheet="0" isFlexPaperSheet="0">
      <cellprotection/>
      <appEtDbRelations/>
    </woSheetProps>
    <woSheetProps sheetStid="27" interlineOnOff="0" interlineColor="0" isDbSheet="0" isDashBoardSheet="0" isDbDashBoardSheet="0" isFlexPaperSheet="0">
      <cellprotection/>
      <appEtDbRelations/>
    </woSheetProps>
    <woSheetProps sheetStid="28" interlineOnOff="0" interlineColor="0" isDbSheet="0" isDashBoardSheet="0" isDbDashBoardSheet="0" isFlexPaperSheet="0">
      <cellprotection/>
      <appEtDbRelations/>
    </woSheetProps>
    <woSheetProps sheetStid="29" interlineOnOff="0" interlineColor="0" isDbSheet="0" isDashBoardSheet="0" isDbDashBoardSheet="0" isFlexPaperSheet="0">
      <cellprotection/>
      <appEtDbRelations/>
    </woSheetProps>
  </woSheetsProps>
  <woBookProps>
    <bookSettings fileId="455975885725" isFilterShared="1" woEtMtcEnabled="0" coreConquerUserId="" isAutoUpdatePaused="0" filterType="conn" isMergeTasksAutoUpdate="0" isInserPicAsAttachment="0" supportDbFmlaDisp="0"/>
  </woBookProps>
</woProps>
</file>

<file path=customXml/item2.xml><?xml version="1.0" encoding="utf-8"?>
<independentViews xmlns="https://web.wps.cn/et/2018/main"/>
</file>

<file path=customXml/item3.xml><?xml version="1.0" encoding="utf-8"?>
<pixelators xmlns="https://web.wps.cn/et/2018/main" xmlns:s="http://schemas.openxmlformats.org/spreadsheetml/2006/main">
  <pixelatorList sheetStid="23"/>
  <pixelatorList sheetStid="30"/>
  <pixelatorList sheetStid="7"/>
  <pixelatorList sheetStid="12"/>
  <pixelatorList sheetStid="13"/>
  <pixelatorList sheetStid="14"/>
  <pixelatorList sheetStid="24"/>
  <pixelatorList sheetStid="9"/>
  <pixelatorList sheetStid="8"/>
  <pixelatorList sheetStid="10"/>
  <pixelatorList sheetStid="19"/>
  <pixelatorList sheetStid="16"/>
  <pixelatorList sheetStid="17"/>
  <pixelatorList sheetStid="18"/>
  <pixelatorList sheetStid="15"/>
  <pixelatorList sheetStid="27"/>
  <pixelatorList sheetStid="28"/>
  <pixelatorList sheetStid="29"/>
  <pixelatorList sheetStid="31"/>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A02B7E37-CEC0-4786-9FA4-411A3DC5961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11</vt:i4>
      </vt:variant>
    </vt:vector>
  </HeadingPairs>
  <TitlesOfParts>
    <vt:vector size="29" baseType="lpstr">
      <vt:lpstr>汇总</vt:lpstr>
      <vt:lpstr>房屋施工周边完损性鉴定</vt:lpstr>
      <vt:lpstr>见证取样检测</vt:lpstr>
      <vt:lpstr>实体检测</vt:lpstr>
      <vt:lpstr>人防实体检测</vt:lpstr>
      <vt:lpstr>人防设备安装检测</vt:lpstr>
      <vt:lpstr>地基基础及基坑支护检测 </vt:lpstr>
      <vt:lpstr>室内环境</vt:lpstr>
      <vt:lpstr>防雷检测</vt:lpstr>
      <vt:lpstr>绿化检测</vt:lpstr>
      <vt:lpstr>园建实体检测</vt:lpstr>
      <vt:lpstr>节能与绿建检测</vt:lpstr>
      <vt:lpstr>智能检测</vt:lpstr>
      <vt:lpstr>消防检测</vt:lpstr>
      <vt:lpstr>幕墙门窗</vt:lpstr>
      <vt:lpstr>（房建）主体沉降监测</vt:lpstr>
      <vt:lpstr>基坑监测</vt:lpstr>
      <vt:lpstr>高支模监测</vt:lpstr>
      <vt:lpstr>汇总!Print_Area</vt:lpstr>
      <vt:lpstr>人防设备安装检测!Print_Area</vt:lpstr>
      <vt:lpstr>室内环境!Print_Area</vt:lpstr>
      <vt:lpstr>'地基基础及基坑支护检测 '!Print_Titles</vt:lpstr>
      <vt:lpstr>基坑监测!Print_Titles</vt:lpstr>
      <vt:lpstr>见证取样检测!Print_Titles</vt:lpstr>
      <vt:lpstr>节能与绿建检测!Print_Titles</vt:lpstr>
      <vt:lpstr>幕墙门窗!Print_Titles</vt:lpstr>
      <vt:lpstr>人防设备安装检测!Print_Titles</vt:lpstr>
      <vt:lpstr>消防检测!Print_Titles</vt:lpstr>
      <vt:lpstr>智能检测!Print_Titles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李君平</dc:creator>
  <cp:lastModifiedBy>MAGAM</cp:lastModifiedBy>
  <dcterms:created xsi:type="dcterms:W3CDTF">2023-02-02T22:54:00Z</dcterms:created>
  <dcterms:modified xsi:type="dcterms:W3CDTF">2025-10-15T06:10:41Z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EEB2CA77D2914075B9B5D40E506A5D9D_13</vt:lpwstr>
  </property>
</Properties>
</file>