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招标代理工作\06.公开招标业务\广州市白云区三元里村城中村改造项目启动区安置地块（房建）第三方检测、监测服务\02.招标挂网资料\"/>
    </mc:Choice>
  </mc:AlternateContent>
  <bookViews>
    <workbookView xWindow="0" yWindow="0" windowWidth="22185" windowHeight="9060" tabRatio="767"/>
  </bookViews>
  <sheets>
    <sheet name="汇总表" sheetId="11" r:id="rId1"/>
    <sheet name="地基与基础检测 " sheetId="31" r:id="rId2"/>
    <sheet name="实体结构" sheetId="18" r:id="rId3"/>
    <sheet name="钢结构" sheetId="20" r:id="rId4"/>
    <sheet name="人防设备安装质量检测" sheetId="21" r:id="rId5"/>
    <sheet name="材料检测" sheetId="19" r:id="rId6"/>
    <sheet name="节能检测" sheetId="32" r:id="rId7"/>
    <sheet name="智能化检测" sheetId="22" r:id="rId8"/>
    <sheet name="室内环境、隔声" sheetId="24" r:id="rId9"/>
    <sheet name="防雷检测" sheetId="23" r:id="rId10"/>
    <sheet name="门窗幕墙工程检测" sheetId="36" r:id="rId11"/>
    <sheet name="消防检测" sheetId="34" r:id="rId12"/>
    <sheet name="道路实体工程" sheetId="42" r:id="rId13"/>
    <sheet name="栏杆" sheetId="28" r:id="rId14"/>
    <sheet name="海绵城市" sheetId="52" r:id="rId15"/>
    <sheet name="绿化检测" sheetId="35" r:id="rId16"/>
    <sheet name="高支模监测" sheetId="48" r:id="rId17"/>
    <sheet name="主体沉降观测" sheetId="51" r:id="rId18"/>
    <sheet name="基坑监测" sheetId="50" r:id="rId19"/>
  </sheets>
  <definedNames>
    <definedName name="___xlfn.IFERROR" hidden="1">#NAME?</definedName>
    <definedName name="_xlnm._FilterDatabase" localSheetId="5" hidden="1">材料检测!$A$2:$IR$129</definedName>
    <definedName name="_xlnm._FilterDatabase" localSheetId="12" hidden="1">道路实体工程!$A$2:$M$12</definedName>
    <definedName name="_xlnm._FilterDatabase" localSheetId="3" hidden="1">钢结构!$A$2:$FE$8</definedName>
    <definedName name="_xlnm._FilterDatabase" localSheetId="4" hidden="1">人防设备安装质量检测!$A$2:$FE$12</definedName>
    <definedName name="_xlnm._FilterDatabase" localSheetId="2" hidden="1">实体结构!$A$2:$FE$23</definedName>
    <definedName name="_xlnm.Print_Area" localSheetId="5">材料检测!$A$1:$H$129</definedName>
    <definedName name="_xlnm.Print_Area" localSheetId="3">钢结构!$A$1:$J$8</definedName>
    <definedName name="_xlnm.Print_Area" localSheetId="10">门窗幕墙工程检测!$A$1:$K$11</definedName>
    <definedName name="_xlnm.Print_Area" localSheetId="4">人防设备安装质量检测!$A$1:$J$12</definedName>
    <definedName name="_xlnm.Print_Area" localSheetId="2">实体结构!$A$1:$J$23</definedName>
    <definedName name="_xlnm.Print_Titles" localSheetId="5">材料检测!$A$1:$IR$2</definedName>
    <definedName name="_xlnm.Print_Titles" localSheetId="3">钢结构!$A$1:$IV$2</definedName>
    <definedName name="_xlnm.Print_Titles" localSheetId="4">人防设备安装质量检测!$A$1:$IV$2</definedName>
    <definedName name="_xlnm.Print_Titles" localSheetId="2">实体结构!$A$1:$IV$2</definedName>
    <definedName name="_xlnm.Print_Titles" localSheetId="11">消防检测!$3:$3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50" l="1"/>
  <c r="G37" i="50"/>
  <c r="G36" i="50"/>
  <c r="G35" i="50"/>
  <c r="G34" i="50"/>
  <c r="G33" i="50"/>
  <c r="G32" i="50"/>
  <c r="G31" i="50"/>
  <c r="G30" i="50"/>
  <c r="G29" i="50"/>
  <c r="G28" i="50"/>
  <c r="G27" i="50"/>
  <c r="G26" i="50"/>
  <c r="G25" i="50"/>
  <c r="G24" i="50"/>
  <c r="G23" i="50"/>
  <c r="G22" i="50"/>
  <c r="G19" i="50"/>
  <c r="G18" i="50"/>
  <c r="G17" i="50"/>
  <c r="G16" i="50"/>
  <c r="G15" i="50"/>
  <c r="G14" i="50"/>
  <c r="G13" i="50"/>
  <c r="G12" i="50"/>
  <c r="G11" i="50"/>
  <c r="G10" i="50"/>
  <c r="G9" i="50"/>
  <c r="G8" i="50"/>
  <c r="G7" i="50"/>
  <c r="G6" i="50"/>
  <c r="G5" i="50"/>
  <c r="G4" i="50"/>
  <c r="G11" i="51"/>
  <c r="G10" i="51"/>
  <c r="A10" i="51"/>
  <c r="G9" i="51"/>
  <c r="E9" i="51"/>
  <c r="D9" i="51"/>
  <c r="B9" i="51"/>
  <c r="G8" i="51"/>
  <c r="B8" i="51"/>
  <c r="G6" i="51"/>
  <c r="A6" i="51"/>
  <c r="G5" i="51"/>
  <c r="D5" i="51"/>
  <c r="A5" i="51"/>
  <c r="G4" i="51"/>
  <c r="A4" i="51"/>
  <c r="G16" i="48"/>
  <c r="G15" i="48"/>
  <c r="A15" i="48"/>
  <c r="G14" i="48"/>
  <c r="E14" i="48"/>
  <c r="D14" i="48"/>
  <c r="B14" i="48"/>
  <c r="A14" i="48"/>
  <c r="G13" i="48"/>
  <c r="E13" i="48"/>
  <c r="D13" i="48"/>
  <c r="B13" i="48"/>
  <c r="A13" i="48"/>
  <c r="G12" i="48"/>
  <c r="D12" i="48"/>
  <c r="B12" i="48"/>
  <c r="A12" i="48"/>
  <c r="G11" i="48"/>
  <c r="D11" i="48"/>
  <c r="B11" i="48"/>
  <c r="A11" i="48"/>
  <c r="G8" i="48"/>
  <c r="A8" i="48"/>
  <c r="G7" i="48"/>
  <c r="D7" i="48"/>
  <c r="A7" i="48"/>
  <c r="G6" i="48"/>
  <c r="D6" i="48"/>
  <c r="A6" i="48"/>
  <c r="G5" i="48"/>
  <c r="D5" i="48"/>
  <c r="A5" i="48"/>
  <c r="G4" i="48"/>
  <c r="A4" i="48"/>
  <c r="J9" i="35"/>
  <c r="J8" i="35"/>
  <c r="J7" i="35"/>
  <c r="J6" i="35"/>
  <c r="J5" i="35"/>
  <c r="J4" i="35"/>
  <c r="J5" i="52"/>
  <c r="J4" i="52"/>
  <c r="J3" i="52"/>
  <c r="J5" i="28"/>
  <c r="J4" i="28"/>
  <c r="J3" i="28"/>
  <c r="J12" i="42"/>
  <c r="J11" i="42"/>
  <c r="J10" i="42"/>
  <c r="J9" i="42"/>
  <c r="J8" i="42"/>
  <c r="J7" i="42"/>
  <c r="J6" i="42"/>
  <c r="J5" i="42"/>
  <c r="J4" i="42"/>
  <c r="J3" i="42"/>
  <c r="F19" i="34"/>
  <c r="F18" i="34"/>
  <c r="F17" i="34"/>
  <c r="F16" i="34"/>
  <c r="F15" i="34"/>
  <c r="F14" i="34"/>
  <c r="F13" i="34"/>
  <c r="F12" i="34"/>
  <c r="F11" i="34"/>
  <c r="F10" i="34"/>
  <c r="F9" i="34"/>
  <c r="F8" i="34"/>
  <c r="F7" i="34"/>
  <c r="F6" i="34"/>
  <c r="F5" i="34"/>
  <c r="F4" i="34"/>
  <c r="F3" i="34"/>
  <c r="H10" i="36"/>
  <c r="H9" i="36"/>
  <c r="H8" i="36"/>
  <c r="H7" i="36"/>
  <c r="H6" i="36"/>
  <c r="H5" i="36"/>
  <c r="H4" i="36"/>
  <c r="H3" i="36"/>
  <c r="I4" i="23"/>
  <c r="I3" i="23"/>
  <c r="I7" i="24"/>
  <c r="I6" i="24"/>
  <c r="I5" i="24"/>
  <c r="I4" i="24"/>
  <c r="I3" i="24"/>
  <c r="H25" i="22"/>
  <c r="H22" i="22"/>
  <c r="H21" i="22"/>
  <c r="H20" i="22"/>
  <c r="H19" i="22"/>
  <c r="H18" i="22"/>
  <c r="H17" i="22"/>
  <c r="H16" i="22"/>
  <c r="H15" i="22"/>
  <c r="H14" i="22"/>
  <c r="H13" i="22"/>
  <c r="H12" i="22"/>
  <c r="H11" i="22"/>
  <c r="H10" i="22"/>
  <c r="H9" i="22"/>
  <c r="H8" i="22"/>
  <c r="H7" i="22"/>
  <c r="H6" i="22"/>
  <c r="H5" i="22"/>
  <c r="H4" i="22"/>
  <c r="H3" i="22"/>
  <c r="H31" i="32"/>
  <c r="H30" i="32"/>
  <c r="H29" i="32"/>
  <c r="H28" i="32"/>
  <c r="H27" i="32"/>
  <c r="H26" i="32"/>
  <c r="H25" i="32"/>
  <c r="H24" i="32"/>
  <c r="H23" i="32"/>
  <c r="H22" i="32"/>
  <c r="H21" i="32"/>
  <c r="H20" i="32"/>
  <c r="H19" i="32"/>
  <c r="H18" i="32"/>
  <c r="H17" i="32"/>
  <c r="H16" i="32"/>
  <c r="H15" i="32"/>
  <c r="H14" i="32"/>
  <c r="H13" i="32"/>
  <c r="H12" i="32"/>
  <c r="H11" i="32"/>
  <c r="H10" i="32"/>
  <c r="H9" i="32"/>
  <c r="H8" i="32"/>
  <c r="H7" i="32"/>
  <c r="H6" i="32"/>
  <c r="H5" i="32"/>
  <c r="H4" i="32"/>
  <c r="H3" i="32"/>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G12" i="21"/>
  <c r="G11" i="21"/>
  <c r="G10" i="21"/>
  <c r="G9" i="21"/>
  <c r="G8" i="21"/>
  <c r="G7" i="21"/>
  <c r="G6" i="21"/>
  <c r="G5" i="21"/>
  <c r="G4" i="21"/>
  <c r="G8" i="20"/>
  <c r="G7" i="20"/>
  <c r="G6" i="20"/>
  <c r="G5" i="20"/>
  <c r="G4" i="20"/>
  <c r="G23" i="18"/>
  <c r="G22" i="18"/>
  <c r="G21" i="18"/>
  <c r="G20" i="18"/>
  <c r="G19" i="18"/>
  <c r="G18" i="18"/>
  <c r="G16" i="18"/>
  <c r="G15" i="18"/>
  <c r="G14" i="18"/>
  <c r="G13" i="18"/>
  <c r="G12" i="18"/>
  <c r="G11" i="18"/>
  <c r="G10" i="18"/>
  <c r="G9" i="18"/>
  <c r="G8" i="18"/>
  <c r="G7" i="18"/>
  <c r="G6" i="18"/>
  <c r="G5" i="18"/>
  <c r="G4" i="18"/>
  <c r="G28" i="31"/>
  <c r="C21" i="11"/>
  <c r="C20" i="11"/>
  <c r="C19" i="11"/>
  <c r="C18" i="11"/>
  <c r="C17" i="11"/>
  <c r="C16" i="11"/>
  <c r="C15" i="11"/>
  <c r="C14" i="11"/>
  <c r="C13" i="11"/>
  <c r="C12" i="11"/>
  <c r="C11" i="11"/>
  <c r="C10" i="11"/>
  <c r="C9" i="11"/>
  <c r="C8" i="11"/>
  <c r="C7" i="11"/>
  <c r="C6" i="11"/>
  <c r="C5" i="11"/>
  <c r="C4" i="11"/>
  <c r="C3" i="11"/>
</calcChain>
</file>

<file path=xl/sharedStrings.xml><?xml version="1.0" encoding="utf-8"?>
<sst xmlns="http://schemas.openxmlformats.org/spreadsheetml/2006/main" count="1400" uniqueCount="763">
  <si>
    <t>广州市白云区三元里村城中村改造项目启动区安置地块（房建）第三方检测、监测服务</t>
  </si>
  <si>
    <t>序号</t>
  </si>
  <si>
    <t>项目</t>
  </si>
  <si>
    <t>最高投标限价</t>
  </si>
  <si>
    <t>投标报价</t>
  </si>
  <si>
    <t>地基与基础检测</t>
  </si>
  <si>
    <t>实体结构检测</t>
  </si>
  <si>
    <t>钢结构检测</t>
  </si>
  <si>
    <t>人防设备安装质量</t>
  </si>
  <si>
    <t>材料检测</t>
  </si>
  <si>
    <t>节能检测</t>
  </si>
  <si>
    <t>智能化检测</t>
  </si>
  <si>
    <t>室内环境、隔声</t>
  </si>
  <si>
    <t>防雷检测</t>
  </si>
  <si>
    <t>幕墙门窗检测</t>
  </si>
  <si>
    <t>消防检测</t>
  </si>
  <si>
    <t>道路实体工程</t>
  </si>
  <si>
    <t>栏杆</t>
  </si>
  <si>
    <t>海绵城市</t>
  </si>
  <si>
    <t>绿化检测</t>
  </si>
  <si>
    <t>高支模监测</t>
  </si>
  <si>
    <t>主体沉降观测</t>
  </si>
  <si>
    <t>基坑监测</t>
  </si>
  <si>
    <t>汇总</t>
  </si>
  <si>
    <t xml:space="preserve">地基与基础检测 </t>
  </si>
  <si>
    <r>
      <rPr>
        <b/>
        <sz val="10"/>
        <color indexed="8"/>
        <rFont val="宋体"/>
        <family val="3"/>
        <charset val="134"/>
      </rPr>
      <t>序号</t>
    </r>
  </si>
  <si>
    <r>
      <rPr>
        <b/>
        <sz val="10"/>
        <color indexed="8"/>
        <rFont val="宋体"/>
        <family val="3"/>
        <charset val="134"/>
      </rPr>
      <t>项目名称</t>
    </r>
  </si>
  <si>
    <r>
      <rPr>
        <b/>
        <sz val="10"/>
        <color indexed="8"/>
        <rFont val="宋体"/>
        <family val="3"/>
        <charset val="134"/>
      </rPr>
      <t>检测参数</t>
    </r>
  </si>
  <si>
    <r>
      <rPr>
        <b/>
        <sz val="10"/>
        <rFont val="宋体"/>
        <family val="3"/>
        <charset val="134"/>
      </rPr>
      <t>单位</t>
    </r>
  </si>
  <si>
    <t>工程量</t>
  </si>
  <si>
    <t>最高限价：单价（元）</t>
  </si>
  <si>
    <t>最高限价：合价（元）</t>
  </si>
  <si>
    <t>投标单价（元）</t>
  </si>
  <si>
    <t>投标合价（元）</t>
  </si>
  <si>
    <r>
      <rPr>
        <b/>
        <sz val="10"/>
        <color indexed="8"/>
        <rFont val="宋体"/>
        <family val="3"/>
        <charset val="134"/>
      </rPr>
      <t>备注</t>
    </r>
  </si>
  <si>
    <r>
      <rPr>
        <b/>
        <sz val="10"/>
        <color indexed="8"/>
        <rFont val="宋体"/>
        <family val="3"/>
        <charset val="134"/>
      </rPr>
      <t>一</t>
    </r>
  </si>
  <si>
    <t>低应变（管桩）</t>
  </si>
  <si>
    <t>完整性</t>
  </si>
  <si>
    <r>
      <rPr>
        <sz val="10"/>
        <color indexed="8"/>
        <rFont val="宋体"/>
        <family val="3"/>
        <charset val="134"/>
      </rPr>
      <t>根</t>
    </r>
  </si>
  <si>
    <t>低应变（灌注桩）</t>
  </si>
  <si>
    <t>根</t>
  </si>
  <si>
    <t>声波透射法（灌注桩、地下连续墙）</t>
  </si>
  <si>
    <r>
      <rPr>
        <sz val="10"/>
        <color rgb="FF000000"/>
        <rFont val="宋体"/>
        <family val="3"/>
        <charset val="134"/>
      </rPr>
      <t>管</t>
    </r>
    <r>
      <rPr>
        <sz val="10"/>
        <color rgb="FF000000"/>
        <rFont val="Times New Roman"/>
        <family val="1"/>
      </rPr>
      <t>·</t>
    </r>
    <r>
      <rPr>
        <sz val="10"/>
        <color rgb="FF000000"/>
        <rFont val="宋体"/>
        <family val="3"/>
        <charset val="134"/>
      </rPr>
      <t>米</t>
    </r>
  </si>
  <si>
    <t>钻芯法（灌注桩）</t>
  </si>
  <si>
    <t>米</t>
  </si>
  <si>
    <t>高应变（管桩）</t>
  </si>
  <si>
    <t>承载力</t>
  </si>
  <si>
    <t>单桩竖向抗压静载试验（管桩）</t>
  </si>
  <si>
    <t>10kN</t>
  </si>
  <si>
    <t>单桩竖向抗拔静载试验（管桩）</t>
  </si>
  <si>
    <t>单桩竖向水平静载试验（管桩）</t>
  </si>
  <si>
    <t>单桩竖向抗压静载试验（灌注桩）</t>
  </si>
  <si>
    <t>单桩竖向抗拔静载试验（灌注桩）</t>
  </si>
  <si>
    <t>单桩竖向水平静载试验（灌注桩）</t>
  </si>
  <si>
    <t>溶洞注浆效果钻芯法(标准贯入试验）</t>
  </si>
  <si>
    <t>注浆效果</t>
  </si>
  <si>
    <t>基础锚杆抗拔验收试验</t>
  </si>
  <si>
    <t>抗拔承载力</t>
  </si>
  <si>
    <t>轻型圆锥动力触探</t>
  </si>
  <si>
    <t>岩土性状</t>
  </si>
  <si>
    <t>m</t>
  </si>
  <si>
    <t>标准贯入试验</t>
  </si>
  <si>
    <t>岩基钻芯</t>
  </si>
  <si>
    <t>孔·米</t>
  </si>
  <si>
    <t>平板载荷试验</t>
  </si>
  <si>
    <t>点</t>
  </si>
  <si>
    <t>水泥土桩钻芯</t>
  </si>
  <si>
    <t>复合地基单桩静载</t>
  </si>
  <si>
    <t>复合地基压板静载</t>
  </si>
  <si>
    <t>喷射砼墙面厚度</t>
  </si>
  <si>
    <t>厚度</t>
  </si>
  <si>
    <t>3点/组</t>
  </si>
  <si>
    <t>支护锚杆（土钉）抗拔验收试验</t>
  </si>
  <si>
    <t>支护锚杆锁定力测试</t>
  </si>
  <si>
    <t>锁定力</t>
  </si>
  <si>
    <t>止水帷幕</t>
  </si>
  <si>
    <t>抽水试验</t>
  </si>
  <si>
    <t>地基与基础检测小计（地块）：</t>
  </si>
  <si>
    <t>实体结构</t>
  </si>
  <si>
    <t>检测项目</t>
  </si>
  <si>
    <t>检测内容</t>
  </si>
  <si>
    <t>计量  单位</t>
  </si>
  <si>
    <t>备注</t>
  </si>
  <si>
    <t>一、</t>
  </si>
  <si>
    <t>主体结构工程现场检测</t>
  </si>
  <si>
    <t>1.1</t>
  </si>
  <si>
    <t>混凝土强度钻芯</t>
  </si>
  <si>
    <t>混凝土强度</t>
  </si>
  <si>
    <t>芯样</t>
  </si>
  <si>
    <t>1.2</t>
  </si>
  <si>
    <t>实体抽芯氯离子含量</t>
  </si>
  <si>
    <t>氯离子</t>
  </si>
  <si>
    <t>组</t>
  </si>
  <si>
    <t>1.3</t>
  </si>
  <si>
    <t>混凝土强度回弹</t>
  </si>
  <si>
    <t>测区</t>
  </si>
  <si>
    <t>1.4</t>
  </si>
  <si>
    <t>钢筋配置</t>
  </si>
  <si>
    <t>构件</t>
  </si>
  <si>
    <t>1.5</t>
  </si>
  <si>
    <t>保护层厚度检测</t>
  </si>
  <si>
    <t>钢筋保护层厚度</t>
  </si>
  <si>
    <t>1.6</t>
  </si>
  <si>
    <t>构件尺寸</t>
  </si>
  <si>
    <t>构件截面尺寸偏差（含墙柱梁楼板梯板层高）</t>
  </si>
  <si>
    <t>1.7</t>
  </si>
  <si>
    <t>植筋抗拔检测</t>
  </si>
  <si>
    <t>植筋抗拔力</t>
  </si>
  <si>
    <t>1.8</t>
  </si>
  <si>
    <t>锚栓抗拔检测</t>
  </si>
  <si>
    <t>锚栓抗拔力</t>
  </si>
  <si>
    <t>颗</t>
  </si>
  <si>
    <t>1.9</t>
  </si>
  <si>
    <t>结构和构件荷载试验</t>
  </si>
  <si>
    <t>装配式构件荷载试验</t>
  </si>
  <si>
    <t>个</t>
  </si>
  <si>
    <t>1.10</t>
  </si>
  <si>
    <t>隔墙冲击试验</t>
  </si>
  <si>
    <t>1.11</t>
  </si>
  <si>
    <t>饰面砖</t>
  </si>
  <si>
    <t>饰面砖拉伸粘结强度</t>
  </si>
  <si>
    <t>1.12</t>
  </si>
  <si>
    <t>砌筑砂浆强度</t>
  </si>
  <si>
    <t>贯入法砌筑砂浆强度</t>
  </si>
  <si>
    <t>1.13</t>
  </si>
  <si>
    <t>抹灰砂浆拉伸粘结强度</t>
  </si>
  <si>
    <t>拉伸粘结强度</t>
  </si>
  <si>
    <t>二、</t>
  </si>
  <si>
    <t>人防结构实体</t>
  </si>
  <si>
    <t>2.1</t>
  </si>
  <si>
    <t>2.2</t>
  </si>
  <si>
    <t>2.3</t>
  </si>
  <si>
    <t>钢筋直径、数量</t>
  </si>
  <si>
    <t>2.4</t>
  </si>
  <si>
    <t>2.5</t>
  </si>
  <si>
    <t>构件截面尺寸偏差</t>
  </si>
  <si>
    <t>合计</t>
  </si>
  <si>
    <t>钢结构</t>
  </si>
  <si>
    <t>1</t>
  </si>
  <si>
    <t>管桩焊缝质量</t>
  </si>
  <si>
    <t>超声波检测焊缝质量</t>
  </si>
  <si>
    <t>2</t>
  </si>
  <si>
    <t>3</t>
  </si>
  <si>
    <t>钢结构防腐涂层厚度</t>
  </si>
  <si>
    <t>防腐涂层厚度</t>
  </si>
  <si>
    <t>4</t>
  </si>
  <si>
    <t>钢结构防火涂层厚度</t>
  </si>
  <si>
    <t>防火涂层厚度</t>
  </si>
  <si>
    <t>人防设备安装质量检测</t>
  </si>
  <si>
    <t>钢结构门</t>
  </si>
  <si>
    <t>安装质量</t>
  </si>
  <si>
    <t>樘</t>
  </si>
  <si>
    <t>钢筋混凝土门</t>
  </si>
  <si>
    <t>防爆波活门</t>
  </si>
  <si>
    <t>排气活门</t>
  </si>
  <si>
    <t>密闭阀门</t>
  </si>
  <si>
    <t>防爆地漏</t>
  </si>
  <si>
    <t>密闭观察窗</t>
  </si>
  <si>
    <t>通风管道</t>
  </si>
  <si>
    <t>套</t>
  </si>
  <si>
    <t>项目名称</t>
  </si>
  <si>
    <t>检测参数</t>
  </si>
  <si>
    <t>检测频率</t>
  </si>
  <si>
    <t>单位</t>
  </si>
  <si>
    <t>水泥</t>
  </si>
  <si>
    <t>标准稠度用水量、凝结时间、安定性(沸煮法)、胶砂强度 、比表面积、氯离子含量、碱含量</t>
  </si>
  <si>
    <t>按同一生产厂家、同一等级、同一品种、同一批号且连续进场的水泥，袋装水泥不超过200t为一批；散装水泥不超过500t为一批</t>
  </si>
  <si>
    <t>砂</t>
  </si>
  <si>
    <t>筛分析（颗粒级配）、表观密度、堆积密度、含泥量、泥块含量、有机物含量、氯离子含量</t>
  </si>
  <si>
    <t>用大型工具(如火车、货船或汽车)运输的，以400m3或600t为一批</t>
  </si>
  <si>
    <t>石</t>
  </si>
  <si>
    <t>筛分析（颗粒级配）、表观密度、堆积密度、紧密密度、含泥量、泥块含量、针片状颗粒含量、压碎值</t>
  </si>
  <si>
    <t>掺合料</t>
  </si>
  <si>
    <t>细度、需水量、烧失量、含水量、三氧化硫含量、游离氧化钙含量、安定性、碱含量</t>
  </si>
  <si>
    <t>同等级、同种类≤200t为一验收批(连续供应)</t>
  </si>
  <si>
    <t>混凝土膨胀剂</t>
  </si>
  <si>
    <t>凝结时间、限制膨胀率(水中7天、空气中21天)、抗压强度、细度、含水率、碱含量</t>
  </si>
  <si>
    <t>不大于200t为一批，</t>
  </si>
  <si>
    <t>外加剂</t>
  </si>
  <si>
    <t>减水率、泌水率、含气量、凝结时间差、1h坍落度经时变化、1h含气量经时变化、抗压强度比、碱含量</t>
  </si>
  <si>
    <t>掺量≥1%时，100t为一验收批，掺量＜1%时，50t为一验收批</t>
  </si>
  <si>
    <t>混凝土拌合用水</t>
  </si>
  <si>
    <t>PH值、可溶物、不溶物、凝结时间、胶砂抗压强度比、氯化物、碱含量、硫化物及硫酸盐</t>
  </si>
  <si>
    <t>水质检验不少于5L，测定水泥凝结时间和胶砂强度不少于3L</t>
  </si>
  <si>
    <t>混凝土</t>
  </si>
  <si>
    <t>配合比验证</t>
  </si>
  <si>
    <t>同一配合比验证一次</t>
  </si>
  <si>
    <t>抗压强度</t>
  </si>
  <si>
    <t>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t>
  </si>
  <si>
    <t>抗折强度</t>
  </si>
  <si>
    <t>每拌制100盘不超过100m3的同配合比的混凝土，其取样不得少于一组</t>
  </si>
  <si>
    <t>抗渗（P6)</t>
  </si>
  <si>
    <t>混凝土试件应在浇筑地点随机取样，连续浇筑混凝土每500m3应留置一组（6块）抗渗试块，且每项工程不得小于二组；</t>
  </si>
  <si>
    <t>抗渗（P8)</t>
  </si>
  <si>
    <t>总碱含量</t>
  </si>
  <si>
    <t>同一配合比、或需要验证时</t>
  </si>
  <si>
    <t>硬化混凝土氯离子</t>
  </si>
  <si>
    <t>拌合物氯离子</t>
  </si>
  <si>
    <t>同一等级每种配比至少送检一组。</t>
  </si>
  <si>
    <t>砂浆</t>
  </si>
  <si>
    <t>每一检验批且不超过250m3砌体的各种类、各强度等级的砌筑砂浆，每台搅拌机应至少抽查一次，每次至少应制作一组试块</t>
  </si>
  <si>
    <t>热轧带肋钢筋</t>
  </si>
  <si>
    <t>拉伸、弯曲、最大力伸长率、强屈比、超屈比、重量偏差、反向弯曲</t>
  </si>
  <si>
    <t>按批检验每批重量不大于60t；不足60t按一批计。</t>
  </si>
  <si>
    <t>热轧光圆钢筋</t>
  </si>
  <si>
    <t>拉伸、弯曲、重量偏差</t>
  </si>
  <si>
    <t>钢筋焊接</t>
  </si>
  <si>
    <r>
      <rPr>
        <sz val="10"/>
        <rFont val="宋体"/>
        <family val="3"/>
        <charset val="134"/>
        <scheme val="minor"/>
      </rPr>
      <t>抗拉强度、</t>
    </r>
    <r>
      <rPr>
        <sz val="10"/>
        <rFont val="宋体"/>
        <family val="3"/>
        <charset val="134"/>
      </rPr>
      <t>弯曲</t>
    </r>
  </si>
  <si>
    <t>同一台班内，由同一焊工完成的300个同牌号、同直径钢筋焊接接头应作为一批。当同一台班内焊接的接头数量较少，可在一周之内累计计算，累计仍不足300个接头时，应按一批计算</t>
  </si>
  <si>
    <t>钢筋机械连接</t>
  </si>
  <si>
    <t>拉伸强度</t>
  </si>
  <si>
    <t>同一施工条件下采用同一批材料的同等级、型式、规格的接头以500个为一批不足500的按一个验收批计。</t>
  </si>
  <si>
    <t>残余变形</t>
  </si>
  <si>
    <t>每个规格机械连接送检一组。</t>
  </si>
  <si>
    <t>钢材型材</t>
  </si>
  <si>
    <t>屈服强度、抗拉强度、断后伸长率、弯曲</t>
  </si>
  <si>
    <t>按同一牌号、同一炉罐号、同一尺寸的钢材组成，不超过60t为一批</t>
  </si>
  <si>
    <t>镀锌层</t>
  </si>
  <si>
    <t>按进场批次取样,每批取样一组。</t>
  </si>
  <si>
    <t>钢管</t>
  </si>
  <si>
    <t>按同一牌号、同一炉罐号、同一尺寸的钢管组成，不超过60t为一批</t>
  </si>
  <si>
    <t>硅钙板</t>
  </si>
  <si>
    <t>密度、抗折强度、湿胀率</t>
  </si>
  <si>
    <t>同类别，同规格，同强度的产品组成，每检验批为3000张为一批次，不足3000张，但大于200张也可以为一批</t>
  </si>
  <si>
    <t>蒸压加气混凝土板</t>
  </si>
  <si>
    <t>抗压强度、干密度、结构性能</t>
  </si>
  <si>
    <t>同规格、同等级1万块一批</t>
  </si>
  <si>
    <t>蒸压加气混凝土砌块</t>
  </si>
  <si>
    <t>干密度、抗压强度</t>
  </si>
  <si>
    <t>同品种、同规格、同等级的砌块以3万块为一批，不足3万块亦为一批</t>
  </si>
  <si>
    <t>灰砂砖、实心砖</t>
  </si>
  <si>
    <t>抗压强度、干密度</t>
  </si>
  <si>
    <t>每10万块为一批，不足10 万块按一批计。</t>
  </si>
  <si>
    <t>聚氨酯防水涂料</t>
  </si>
  <si>
    <t>拉伸性能,干燥时间,固体含量,不透水性,粘结强度,撕裂强度,外观</t>
  </si>
  <si>
    <t>每10t为一批，不足10t按一批抽样</t>
  </si>
  <si>
    <t>聚合物水泥防水涂料</t>
  </si>
  <si>
    <t>拉伸性能(无处理),固体含量,低温柔性,不透水性,粘结强度（无处理）,外观</t>
  </si>
  <si>
    <t>沥青防水卷材</t>
  </si>
  <si>
    <t>厚度、不透水性、耐热性、拉伸性能（横纵向）、断裂延伸率</t>
  </si>
  <si>
    <r>
      <rPr>
        <sz val="10"/>
        <rFont val="宋体"/>
        <family val="3"/>
        <charset val="134"/>
        <scheme val="minor"/>
      </rPr>
      <t>同一类型、同一规格10000m</t>
    </r>
    <r>
      <rPr>
        <vertAlign val="superscript"/>
        <sz val="10"/>
        <rFont val="宋体"/>
        <family val="3"/>
        <charset val="134"/>
      </rPr>
      <t>2</t>
    </r>
    <r>
      <rPr>
        <sz val="10"/>
        <rFont val="宋体"/>
        <family val="3"/>
        <charset val="134"/>
        <scheme val="minor"/>
      </rPr>
      <t>为一批不足10000m</t>
    </r>
    <r>
      <rPr>
        <vertAlign val="superscript"/>
        <sz val="10"/>
        <rFont val="宋体"/>
        <family val="3"/>
        <charset val="134"/>
      </rPr>
      <t>2</t>
    </r>
    <r>
      <rPr>
        <sz val="10"/>
        <rFont val="宋体"/>
        <family val="3"/>
        <charset val="134"/>
        <scheme val="minor"/>
      </rPr>
      <t>时亦可作为一批</t>
    </r>
  </si>
  <si>
    <t>橡胶止水带</t>
  </si>
  <si>
    <t>拉伸强度、拉断伸长率、硬度</t>
  </si>
  <si>
    <t>B类S类止水带以同标记连续生产的5000m为一批(不足5000m 按一批计)，从外观质量和尺
寸公差检验合格的样品中随机抽取足够的试样,进行橡胶材料的物理性能检验。J类止水带以每100m制品所需要的胶料为一批,抽取足够胶料单独制样进行橡胶材料的物理性能检验。</t>
  </si>
  <si>
    <t>砌筑砂浆、地面砂浆</t>
  </si>
  <si>
    <t>抗压强度、凝结时间、保水性、2h稠度损失率</t>
  </si>
  <si>
    <t>同一厂家、等级、品种、批号，500t为取一批取一次，不足500t按一批。</t>
  </si>
  <si>
    <t>抹灰砂浆</t>
  </si>
  <si>
    <t>抗压强度、凝结时间、保水性、2h稠度损失率、粘结强度</t>
  </si>
  <si>
    <t>防水砂浆</t>
  </si>
  <si>
    <t>抗压强度、凝结时间、保水性、2h稠度损失率、粘结强度、抗渗压力</t>
  </si>
  <si>
    <t>铝型材</t>
  </si>
  <si>
    <t>韦氏硬度、膜厚、壁厚</t>
  </si>
  <si>
    <t>型材应由同一合金号，供货状态，规格的型材组成，批重不限</t>
  </si>
  <si>
    <t>铝单板</t>
  </si>
  <si>
    <t>尺寸、涂层厚度、硬度、抗拉强度、伸长率</t>
  </si>
  <si>
    <t>每批应由同一品种、同一颜色、同一生产批次的铝单板组成，每3000㎡为一个检验批，不足3000㎡按一个检验批计算</t>
  </si>
  <si>
    <t>陶瓷砖</t>
  </si>
  <si>
    <t>表面质量、破坏强度、断裂模数、吸水率</t>
  </si>
  <si>
    <t>陶瓷砖粘结剂</t>
  </si>
  <si>
    <t>拉伸粘结强度（未处理、浸水处理）</t>
  </si>
  <si>
    <t>连续生产，同一配料工艺条件制得的产品为一批。C类产品100t为一批，D类和R类产品10t为一批。不足上述数量时亦作为一批。</t>
  </si>
  <si>
    <t>石材</t>
  </si>
  <si>
    <t>弯曲强度、吸水率、体积密度</t>
  </si>
  <si>
    <t>建筑涂料</t>
  </si>
  <si>
    <t>耐碱性、耐洗刷性、涂膜外观、施工性、耐水性、附着力、容器中状态、拉伸性能、粘结强度</t>
  </si>
  <si>
    <t>腻子</t>
  </si>
  <si>
    <t>在容器中状态、施工性、干燥时间(表干) 、耐碱性、耐水性、粘结强度</t>
  </si>
  <si>
    <t>砂壁状涂料</t>
  </si>
  <si>
    <t>在容器中状态、施工性、低温稳定性、干燥时间、初期干燥抗裂性、耐水性、耐碱性、粘结强度、涂膜外观</t>
  </si>
  <si>
    <t>地坪漆（底涂、中涂）</t>
  </si>
  <si>
    <t>容器中状态、干燥时间、耐碱性</t>
  </si>
  <si>
    <t>地坪漆（面涂）</t>
  </si>
  <si>
    <t>容器中状态、漆膜外观、干燥时间、耐水性、耐碱性、耐酸性、耐油性</t>
  </si>
  <si>
    <t>水泥基渗透结晶型防水涂料</t>
  </si>
  <si>
    <r>
      <rPr>
        <sz val="10"/>
        <rFont val="宋体"/>
        <family val="3"/>
        <charset val="134"/>
        <scheme val="minor"/>
      </rPr>
      <t>含水率、细度</t>
    </r>
    <r>
      <rPr>
        <sz val="10"/>
        <rFont val="宋体"/>
        <family val="3"/>
        <charset val="134"/>
      </rPr>
      <t>、施工性、28d抗压强度、湿基面粘结强度、混凝土抗渗性能、混凝土抗渗性能(抗渗压力比-带涂层)、混凝土抗渗性能(抗渗压力比-去除涂层)</t>
    </r>
  </si>
  <si>
    <t>50t为一批</t>
  </si>
  <si>
    <t>防腐涂料</t>
  </si>
  <si>
    <t>容器中状态、漆膜外观、干燥时间(表、实干)、附着力、耐弯曲性、耐冲击性、耐水性、施工性</t>
  </si>
  <si>
    <t>超薄型防火涂料</t>
  </si>
  <si>
    <t>容器中状态、干燥时间、粘结强度、耐水性</t>
  </si>
  <si>
    <t>厚型防火涂料</t>
  </si>
  <si>
    <t>容器中状态、干燥时间、粘结强度、耐水性、抗压强度</t>
  </si>
  <si>
    <t>涂料</t>
  </si>
  <si>
    <t>相容性</t>
  </si>
  <si>
    <t>根据设计要求，每种配套检测一组。</t>
  </si>
  <si>
    <t>龙骨</t>
  </si>
  <si>
    <t>外观质量、尺寸、镀锌层厚度、涂层铅笔硬度、</t>
  </si>
  <si>
    <t>班产量大于或等于2000m者，以2000m同型号，同规格的轻钢龙骨为一批，班产量小于2000m,以实际产量为一批。</t>
  </si>
  <si>
    <t>石膏板</t>
  </si>
  <si>
    <t>密度、断裂荷载、端头硬度、粘结性、冲击、吸水率</t>
  </si>
  <si>
    <t>同一类型，同一规格3000块板材按一批计。</t>
  </si>
  <si>
    <t>干挂石材胶</t>
  </si>
  <si>
    <t>适用期、拉剪强度（不锈钢-不锈钢）、压剪强度（石材-不锈钢）</t>
  </si>
  <si>
    <t>镀锌电焊网</t>
  </si>
  <si>
    <t>硫酸铜试验、焊点抗拉力</t>
  </si>
  <si>
    <t>按建筑面积，2000m2及以下，1组；2000-20000m2，3组；20000m2以上，6组。</t>
  </si>
  <si>
    <t>装饰装修材料（陶瓷砖、石材）</t>
  </si>
  <si>
    <t>放射性</t>
  </si>
  <si>
    <t>焊接工艺评定（不含加工）</t>
  </si>
  <si>
    <t>拉伸、弯曲、冲击</t>
  </si>
  <si>
    <t>焊接材料（不含加工）</t>
  </si>
  <si>
    <t>拉伸、冲击、化学成分分析（5个元素）</t>
  </si>
  <si>
    <t>普通路面砖、盲道砖</t>
  </si>
  <si>
    <t>抗压强度、抗折强度、吸水率、耐磨性</t>
  </si>
  <si>
    <t>同品种、同规格，以20000块为一批，不足20000块亦为一批。</t>
  </si>
  <si>
    <t>路缘石</t>
  </si>
  <si>
    <t>抗压强度、抗折强度、吸水率</t>
  </si>
  <si>
    <t>同一型号、规格、等级20000件为一批。</t>
  </si>
  <si>
    <t>普通螺栓</t>
  </si>
  <si>
    <t>实物拉伸试验</t>
  </si>
  <si>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</si>
  <si>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</si>
  <si>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</si>
  <si>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钢绞线</t>
  </si>
  <si>
    <t>抗拉强度、弹性模量</t>
  </si>
  <si>
    <t>锚具、夹片</t>
  </si>
  <si>
    <t>硬度</t>
  </si>
  <si>
    <t>按材料用量的3%抽检且不应少于6件。</t>
  </si>
  <si>
    <t>锚固性能组合件</t>
  </si>
  <si>
    <t>静载锚固性能</t>
  </si>
  <si>
    <t>每种规格取样一组。</t>
  </si>
  <si>
    <t>孔</t>
  </si>
  <si>
    <t>砂浆配合比</t>
  </si>
  <si>
    <t>水泥基自流平砂浆</t>
  </si>
  <si>
    <t>流动度、粘结强度、抗压、抗折</t>
  </si>
  <si>
    <t>同一配料工艺条件、同一类型、同一强度等级产品100t为一批。不足上述数量时亦作为一批。</t>
  </si>
  <si>
    <t>无机耐磨地坪材料</t>
  </si>
  <si>
    <t>抗折强度、抗压强度、耐磨</t>
  </si>
  <si>
    <t>同类型产品50t为一批，不足50t按一批计。</t>
  </si>
  <si>
    <t>透水混凝土配合比</t>
  </si>
  <si>
    <t>配合比设计或验证</t>
  </si>
  <si>
    <t>透水路面砖和透水路面板</t>
  </si>
  <si>
    <t>抗折强度,透水系数,防滑性</t>
  </si>
  <si>
    <r>
      <rPr>
        <sz val="10"/>
        <rFont val="宋体"/>
        <family val="3"/>
        <charset val="134"/>
      </rPr>
      <t>以1000m</t>
    </r>
    <r>
      <rPr>
        <vertAlign val="superscript"/>
        <sz val="10"/>
        <rFont val="宋体"/>
        <family val="3"/>
        <charset val="134"/>
      </rPr>
      <t>2</t>
    </r>
    <r>
      <rPr>
        <sz val="10"/>
        <rFont val="宋体"/>
        <family val="3"/>
        <charset val="134"/>
      </rPr>
      <t>透水块材为一个批次</t>
    </r>
  </si>
  <si>
    <t>钢筋锚固板</t>
  </si>
  <si>
    <t>抗拉强度</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</si>
  <si>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</si>
  <si>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灌浆料</t>
  </si>
  <si>
    <t>凝结时间、可操作时间、流动度、泌水率、竖向膨胀率、抗压强度</t>
  </si>
  <si>
    <t>在15d内生产的同配方、同批号原材料的产品应以50t作为一生产批号，不足50t也应作为 一生产批号。</t>
  </si>
  <si>
    <t>钢材元素分析</t>
  </si>
  <si>
    <t>化学五元素</t>
  </si>
  <si>
    <t>每组代表批量：碳素结构钢、低合金高强度结构钢、建筑结构用钢板、桥梁用结构钢每批由同一牌号、同一炉号、同一质量等级、同一品种、同一尺寸、同一交货状态的钢材组成，每批重量应不大于60t</t>
  </si>
  <si>
    <t>座浆料试块</t>
  </si>
  <si>
    <t>以每层为一检验批；每工作班应制作1组，且每层不应少于3组</t>
  </si>
  <si>
    <t>标线涂料</t>
  </si>
  <si>
    <t>抗压强度、不粘胎时间、色度性能、密度、耐水性、耐碱性、耐磨性</t>
  </si>
  <si>
    <t>每批次进场检验一次</t>
  </si>
  <si>
    <t>钢丝绳</t>
  </si>
  <si>
    <t>抗拉强度或最大力、弹性模量</t>
  </si>
  <si>
    <t>同一批次为送检一组每卷钢丝绳不应超过500kg</t>
  </si>
  <si>
    <t>双壁波纹管</t>
  </si>
  <si>
    <t>外观、尺寸、冲击性能、烘箱试验、环刚度、环柔性</t>
  </si>
  <si>
    <r>
      <rPr>
        <sz val="10"/>
        <rFont val="宋体"/>
        <family val="3"/>
        <charset val="134"/>
      </rPr>
      <t>同一规格批次</t>
    </r>
    <r>
      <rPr>
        <sz val="10"/>
        <rFont val="Times New Roman"/>
        <family val="1"/>
      </rPr>
      <t>,</t>
    </r>
    <r>
      <rPr>
        <sz val="10"/>
        <rFont val="宋体"/>
        <family val="3"/>
        <charset val="134"/>
      </rPr>
      <t>至少送检一组</t>
    </r>
  </si>
  <si>
    <r>
      <rPr>
        <sz val="10"/>
        <rFont val="Times New Roman"/>
        <family val="1"/>
      </rPr>
      <t>PVC-U</t>
    </r>
    <r>
      <rPr>
        <sz val="10"/>
        <rFont val="宋体"/>
        <family val="3"/>
        <charset val="134"/>
      </rPr>
      <t>排水管材</t>
    </r>
  </si>
  <si>
    <r>
      <rPr>
        <sz val="10"/>
        <rFont val="宋体"/>
        <family val="3"/>
        <charset val="134"/>
      </rPr>
      <t>外观</t>
    </r>
    <r>
      <rPr>
        <sz val="10"/>
        <rFont val="Times New Roman"/>
        <family val="1"/>
      </rPr>
      <t xml:space="preserve"> </t>
    </r>
    <r>
      <rPr>
        <sz val="10"/>
        <rFont val="宋体"/>
        <family val="3"/>
        <charset val="134"/>
      </rPr>
      <t>、尺寸、维卡软化温度、纵向回缩率、拉伸屈服应力、落锤冲击试验</t>
    </r>
  </si>
  <si>
    <r>
      <rPr>
        <sz val="10"/>
        <rFont val="Times New Roman"/>
        <family val="1"/>
      </rPr>
      <t>PVC-U</t>
    </r>
    <r>
      <rPr>
        <sz val="10"/>
        <rFont val="宋体"/>
        <family val="3"/>
        <charset val="134"/>
      </rPr>
      <t>排水管件</t>
    </r>
  </si>
  <si>
    <t>外观、尺寸、维卡软化温度、坠落试验</t>
  </si>
  <si>
    <r>
      <rPr>
        <sz val="10"/>
        <rFont val="Times New Roman"/>
        <family val="1"/>
      </rPr>
      <t>PVC-U</t>
    </r>
    <r>
      <rPr>
        <sz val="10"/>
        <rFont val="宋体"/>
        <family val="3"/>
        <charset val="134"/>
      </rPr>
      <t>胶粘剂</t>
    </r>
  </si>
  <si>
    <t>外观、溶解性、粘度、粘结强度、水压爆破强度</t>
  </si>
  <si>
    <t>按进场批次检测，每批每种规格取样一组</t>
  </si>
  <si>
    <t>通用阀门</t>
  </si>
  <si>
    <t>上密封试验、壳体试验、密封试验</t>
  </si>
  <si>
    <t>镀锌线管</t>
  </si>
  <si>
    <t>标志、弯曲试验、抗压性能、电气性能</t>
  </si>
  <si>
    <t>配电箱</t>
  </si>
  <si>
    <t>外观、电击防护、保护电路的完整性、内装元件的组合、内部电路和连接、外接导线端子、电气间隙和爬电距离、工频耐受电压</t>
  </si>
  <si>
    <r>
      <rPr>
        <sz val="10"/>
        <rFont val="宋体"/>
        <family val="3"/>
        <charset val="134"/>
      </rPr>
      <t>按规格批次抽</t>
    </r>
    <r>
      <rPr>
        <sz val="10"/>
        <rFont val="Times New Roman"/>
        <family val="1"/>
      </rPr>
      <t xml:space="preserve">
1</t>
    </r>
    <r>
      <rPr>
        <sz val="10"/>
        <rFont val="宋体"/>
        <family val="3"/>
        <charset val="134"/>
      </rPr>
      <t>个</t>
    </r>
  </si>
  <si>
    <t>电工套管</t>
  </si>
  <si>
    <t>外观、尺寸、抗压性能、弯曲性能、跌落性能、耐热性能、氧指数、电气性能</t>
  </si>
  <si>
    <t>电工套管配件</t>
  </si>
  <si>
    <t>外观、跌落性能、耐热性能、绝缘强度、绝缘电阻、自熄性</t>
  </si>
  <si>
    <t>电缆桥架</t>
  </si>
  <si>
    <t>外观、尺寸、机械载荷试验、撞击试验、电气性能、镀锌层厚度</t>
  </si>
  <si>
    <t>一芯电线、电缆</t>
  </si>
  <si>
    <t>标志、结构尺寸（按每一芯线芯算）、导体电阻（按每一芯线芯算）、绝缘电阻（按每一芯线芯算）、电压试验（按每一芯线芯算）、绝缘老化前拉力试验、护套老化前拉力试验</t>
  </si>
  <si>
    <t>2芯电力电缆</t>
  </si>
  <si>
    <t>标志、结构尺寸检查（绝缘厚度测量、外径测量等）、导体直流电阻、绝缘电阻、电压试验、抗张强度、断裂伸长率、导体截面积</t>
  </si>
  <si>
    <t>同厂家同型号同规格的电缆为一批，每批抽取一组。</t>
  </si>
  <si>
    <t>3芯电力电缆</t>
  </si>
  <si>
    <t>4芯电力电缆</t>
  </si>
  <si>
    <t>5芯电力电缆</t>
  </si>
  <si>
    <t>家用断路器</t>
  </si>
  <si>
    <r>
      <rPr>
        <sz val="10"/>
        <rFont val="宋体"/>
        <family val="3"/>
        <charset val="134"/>
      </rPr>
      <t>标志检查、防触电保护、电气间隙、爬电距离、</t>
    </r>
    <r>
      <rPr>
        <sz val="10"/>
        <rFont val="Times New Roman"/>
        <family val="1"/>
      </rPr>
      <t xml:space="preserve">
</t>
    </r>
    <r>
      <rPr>
        <sz val="10"/>
        <rFont val="宋体"/>
        <family val="3"/>
        <charset val="134"/>
      </rPr>
      <t>试验装置性能、动作特性、温升、耐潮、绝缘电阻、</t>
    </r>
    <r>
      <rPr>
        <sz val="10"/>
        <rFont val="Times New Roman"/>
        <family val="1"/>
      </rPr>
      <t xml:space="preserve">
</t>
    </r>
    <r>
      <rPr>
        <sz val="10"/>
        <rFont val="宋体"/>
        <family val="3"/>
        <charset val="134"/>
      </rPr>
      <t>电气强度、耐热试验、灼热丝试验</t>
    </r>
  </si>
  <si>
    <r>
      <rPr>
        <sz val="10"/>
        <rFont val="宋体"/>
        <family val="3"/>
        <charset val="134"/>
      </rPr>
      <t>按照进场的同一生产厂家、同一批次，每种规格取样一组。每组抽</t>
    </r>
    <r>
      <rPr>
        <sz val="10"/>
        <rFont val="Times New Roman"/>
        <family val="1"/>
      </rPr>
      <t>3</t>
    </r>
    <r>
      <rPr>
        <sz val="10"/>
        <rFont val="宋体"/>
        <family val="3"/>
        <charset val="134"/>
      </rPr>
      <t>个</t>
    </r>
  </si>
  <si>
    <t>漏电开关及断路器</t>
  </si>
  <si>
    <t>标志检查、防触电保护、电气间隙、爬电距离、试验装置性能、动作特性、温升、耐潮、绝缘电阻、电气强度、耐热试验、灼热丝试验</t>
  </si>
  <si>
    <t>插头插座</t>
  </si>
  <si>
    <t>标志检查、防触电保护、接地措施、电气间隙、爬电距离、温升、绝缘电阻、电气强度、分断容量、耐热试验、灼热丝试验</t>
  </si>
  <si>
    <t>面板开关</t>
  </si>
  <si>
    <t>标志检查、防触电保护、接地措施、电气间隙、爬电距离、温升、绝缘电阻、电气强度、通断能力、耐热试验、灼热丝试验</t>
  </si>
  <si>
    <t>灯具</t>
  </si>
  <si>
    <t>标记、结构、外部接线和内部接线、防触电保护、绝缘电阻和电气强度（潮湿试验）、爬电距离和电气间隙、耐热</t>
  </si>
  <si>
    <t>同一生产厂家、同一生产工艺、同一规格型号取样不少于一组</t>
  </si>
  <si>
    <t>网线</t>
  </si>
  <si>
    <t>长度、传播时延、传播时延偏差、衰减串音比、近端串音、回波损耗、插入损耗、近端串音功率、等效远端串音扰</t>
  </si>
  <si>
    <t>光纤</t>
  </si>
  <si>
    <t>光缆衰减</t>
  </si>
  <si>
    <t>同厂家、同批次、同型号、同规格的，每批至少应抽取一组样品</t>
  </si>
  <si>
    <r>
      <rPr>
        <sz val="10"/>
        <rFont val="Times New Roman"/>
        <family val="1"/>
      </rPr>
      <t>PE</t>
    </r>
    <r>
      <rPr>
        <sz val="10"/>
        <rFont val="宋体"/>
        <family val="3"/>
        <charset val="134"/>
      </rPr>
      <t>地下通信用实壁管</t>
    </r>
  </si>
  <si>
    <t>外观、尺寸、落锤冲击、扁平试验、环刚度、拉伸屈服强度、纵向回缩率</t>
  </si>
  <si>
    <t>地坪涂料</t>
  </si>
  <si>
    <t>甲苯、二甲苯、乙苯</t>
  </si>
  <si>
    <t>取样量2.0kg</t>
  </si>
  <si>
    <t>水性涂料、腻子</t>
  </si>
  <si>
    <t>甲醛含量、挥发性有机化合物（VOC）</t>
  </si>
  <si>
    <t>按照进场的同一生产厂家、同一批次，每种规格取样一组。</t>
  </si>
  <si>
    <t>木板</t>
  </si>
  <si>
    <t>甲醛释放量（环境舱法）</t>
  </si>
  <si>
    <r>
      <rPr>
        <sz val="10"/>
        <rFont val="宋体"/>
        <family val="3"/>
        <charset val="134"/>
      </rPr>
      <t>送样量1m</t>
    </r>
    <r>
      <rPr>
        <vertAlign val="superscript"/>
        <sz val="10"/>
        <rFont val="宋体"/>
        <family val="3"/>
        <charset val="134"/>
      </rPr>
      <t>2</t>
    </r>
    <r>
      <rPr>
        <sz val="10"/>
        <rFont val="宋体"/>
        <family val="3"/>
        <charset val="134"/>
      </rPr>
      <t>（500mm×500mm，2块）</t>
    </r>
  </si>
  <si>
    <t>胶粘剂</t>
  </si>
  <si>
    <t>送样量0.5kg；
同批次产品检验报告的检测项目不全或检测结果不符合设计要求和规范要求时需复验</t>
  </si>
  <si>
    <t>生活水</t>
  </si>
  <si>
    <t>浑浊度、色度、臭和味、肉眼可见物、游离氯、细菌总数、总大肠菌群、pH、铁</t>
  </si>
  <si>
    <t>一个水箱一组</t>
  </si>
  <si>
    <r>
      <rPr>
        <sz val="10"/>
        <rFont val="Times New Roman"/>
        <family val="1"/>
      </rPr>
      <t>PPR</t>
    </r>
    <r>
      <rPr>
        <sz val="10"/>
        <rFont val="宋体"/>
        <family val="3"/>
        <charset val="134"/>
      </rPr>
      <t>给水管材</t>
    </r>
  </si>
  <si>
    <t>外观、尺寸、纵向回缩率、简支梁冲击试验、静液压试验</t>
  </si>
  <si>
    <r>
      <rPr>
        <sz val="10"/>
        <rFont val="Times New Roman"/>
        <family val="1"/>
      </rPr>
      <t>PPR</t>
    </r>
    <r>
      <rPr>
        <sz val="10"/>
        <rFont val="宋体"/>
        <family val="3"/>
        <charset val="134"/>
      </rPr>
      <t>给水管件</t>
    </r>
  </si>
  <si>
    <t>外观、尺寸、静液压试验</t>
  </si>
  <si>
    <t>钢丝网骨架复合管</t>
  </si>
  <si>
    <t>外观、尺寸、纵向回缩率、静液压试验、爆破试验、受开压稳定性</t>
  </si>
  <si>
    <t>球墨铸铁管</t>
  </si>
  <si>
    <t>外观、尺寸、布氏硬度</t>
  </si>
  <si>
    <t>按规格批次抽
带标识管段20cm+1个5cm正方形铁块表面磨掉黑漆</t>
  </si>
  <si>
    <t>衬塑复合压力管</t>
  </si>
  <si>
    <t>外观、尺寸、结合强度、弯曲性能（DN≤50mm）、压扁性能（DN＞50mm）、耐冷热循环（热水用才做，冷水用不做）</t>
  </si>
  <si>
    <t>钢塑复合压力管用双热熔管件</t>
  </si>
  <si>
    <t>尺寸、短期静液压</t>
  </si>
  <si>
    <t>按规格批次抽4个</t>
  </si>
  <si>
    <t>耐碱玻璃纤
维网布</t>
  </si>
  <si>
    <t>单位面积质量、断裂强力/拉伸断裂强力/耐碱断裂强力、断裂伸长率、耐碱强力保留率、耐碱性</t>
  </si>
  <si>
    <t>等幅宽2米</t>
  </si>
  <si>
    <t>土工布</t>
  </si>
  <si>
    <t>单位面积质量偏差率、厚度偏差率、撕破强力、顶破强力、垂直渗透系数、纵横向断裂强度、标称断裂强度对应伸长率</t>
  </si>
  <si>
    <t>按交货批号的同一品种、同一规格的产品作为检验批。</t>
  </si>
  <si>
    <t>土工格栅</t>
  </si>
  <si>
    <t>拉伸强度（纵、横向）、标称伸长率（纵、横向）、2%、5%伸长率时的拉伸强度（纵、横向）</t>
  </si>
  <si>
    <t>按规格批次抽</t>
  </si>
  <si>
    <t>土工膜</t>
  </si>
  <si>
    <t>纵横向断裂强度、顶破强力、单位面积质量、纵横向撕破强力、厚度、剥离强度、标准强度对应伸长率</t>
  </si>
  <si>
    <t>沥青</t>
  </si>
  <si>
    <t>针入度、软化点、延度、密度</t>
  </si>
  <si>
    <t>每一配比检一组/每100t为一批，每批抽检1组</t>
  </si>
  <si>
    <t>改性沥青</t>
  </si>
  <si>
    <t>针入度、软化点、5℃低温延度、密度</t>
  </si>
  <si>
    <t>每一配比检一组/每50t为一批，每批抽检1组</t>
  </si>
  <si>
    <t>粗集料（沥青原材）</t>
  </si>
  <si>
    <t>筛分、表观相对密度、针片状颗粒含量、洛杉矶磨耗损失、压碎值、与沥青的粘附性、含泥量、吸水率</t>
  </si>
  <si>
    <t>每一配比检一组/按进场批次抽检</t>
  </si>
  <si>
    <t>细集料（沥青原材）</t>
  </si>
  <si>
    <t>筛分、表观相对密度、坚固性、含水率、含泥量、砂当量</t>
  </si>
  <si>
    <t>矿粉</t>
  </si>
  <si>
    <t>筛分、密度、亲水系数、含水量</t>
  </si>
  <si>
    <t>沥青配合比设计</t>
  </si>
  <si>
    <t>配合比设计</t>
  </si>
  <si>
    <t>每一配比一组</t>
  </si>
  <si>
    <t>黏层油粘层(PC-3)</t>
  </si>
  <si>
    <t>破乳速度、筛上剩余量、蒸发残留物、常温储存稳定性、粘度</t>
  </si>
  <si>
    <t>100T检测1组</t>
  </si>
  <si>
    <t>下封层（乳化沥青）</t>
  </si>
  <si>
    <t>沥青混合料</t>
  </si>
  <si>
    <t>马歇尔密度、马歇尔稳定度、油石比及矿料级配、理论相对最大密度、沥青含量、车辙</t>
  </si>
  <si>
    <t>每品种每摊铺日抽检1组</t>
  </si>
  <si>
    <t>混凝土管</t>
  </si>
  <si>
    <t>尺寸、外压荷载、内水压力</t>
  </si>
  <si>
    <t>随机同一规格同一型号</t>
  </si>
  <si>
    <t>预制检查井</t>
  </si>
  <si>
    <t>承载力，外观质量、尺寸偏差、井壁抗渗性能</t>
  </si>
  <si>
    <t>同材料、同规格、同工艺生产的成品50套为一批</t>
  </si>
  <si>
    <t>井盖</t>
  </si>
  <si>
    <t>外观质量、尺寸偏差、承载能力、残余变形、安全性和便利性</t>
  </si>
  <si>
    <t>每种规格取一组,按批次</t>
  </si>
  <si>
    <t>板式橡胶支座</t>
  </si>
  <si>
    <t>极限抗压强度、抗压弹性模量、抗剪弹性模量、尺寸偏差、外观质量</t>
  </si>
  <si>
    <t>主要或常规检测参数</t>
  </si>
  <si>
    <t>抽检频率</t>
  </si>
  <si>
    <t>计价单位</t>
  </si>
  <si>
    <t>导热系数、密度及抗压强度</t>
  </si>
  <si>
    <t>当单位工程建筑面积在2000m2以下时，同一厂家的同一品种的材料各抽查不少于1次；当单位工程建筑面积在2000m2以上、20000m2以下时，同一厂家的同一品种的材料各抽查不少于3次；当单位工程建筑面积在20000m2以上时，同一厂家的同一品种的材料各抽查不少于6次。</t>
  </si>
  <si>
    <t>保温砂浆</t>
  </si>
  <si>
    <t>新型墙体材料</t>
  </si>
  <si>
    <t>导热系数、密度及吸水率</t>
  </si>
  <si>
    <t>外墙饰面砖</t>
  </si>
  <si>
    <t>太阳辐射吸收系数</t>
  </si>
  <si>
    <t>外墙</t>
  </si>
  <si>
    <t>墙体传热系数检测</t>
  </si>
  <si>
    <t>单位工程至少抽查一处。</t>
  </si>
  <si>
    <t>单片玻璃</t>
  </si>
  <si>
    <t>可见光透射比、遮阳系数、传热系数</t>
  </si>
  <si>
    <t>同一厂家同一品种同一类型的产品各抽查不少于1组</t>
  </si>
  <si>
    <t>中空玻璃</t>
  </si>
  <si>
    <t>露点温度</t>
  </si>
  <si>
    <t>同一生产厂家的同一种产品抽查不少于三组。</t>
  </si>
  <si>
    <t>外窗</t>
  </si>
  <si>
    <t>外窗传热系数</t>
  </si>
  <si>
    <t>同一厂家同一品种同一类型的产品各抽查不少于一樘。</t>
  </si>
  <si>
    <t>屋面保温材料</t>
  </si>
  <si>
    <t>导热系数、密度及抗压强度、燃烧性能</t>
  </si>
  <si>
    <t>同一生产厂家的同一种产品产品抽查不少于一组</t>
  </si>
  <si>
    <t>风管保温材料</t>
  </si>
  <si>
    <t>同一厂家同材质的绝热材料复验次数不得少于2次</t>
  </si>
  <si>
    <t>水管保温材料</t>
  </si>
  <si>
    <t>同一厂家同材质的绝热材料复验次数不得少于3次</t>
  </si>
  <si>
    <t>节能构造抽芯</t>
  </si>
  <si>
    <t>保温层厚度</t>
  </si>
  <si>
    <t>当一个单位工程外墙只有1中节能保温做法时，至少抽查3处；当一个单位工程外墙有2种以上节能做法时，每种节能保温做法的外墙应抽查不少于3处，每处一个检查点</t>
  </si>
  <si>
    <t>室内温度</t>
  </si>
  <si>
    <t>按空调房间总数抽测10%。</t>
  </si>
  <si>
    <t>风口风量</t>
  </si>
  <si>
    <t>按风管系统数量抽查10%,且不少于1个系统</t>
  </si>
  <si>
    <t>系统总风量</t>
  </si>
  <si>
    <t>风机单位风量耗功率</t>
  </si>
  <si>
    <t>风管漏风量</t>
  </si>
  <si>
    <t>冷却水泵效率</t>
  </si>
  <si>
    <t>全数核查。（除备用）</t>
  </si>
  <si>
    <t>冷冻水泵效率</t>
  </si>
  <si>
    <t>冷却塔</t>
  </si>
  <si>
    <t>冷却塔效率</t>
  </si>
  <si>
    <t>全数核查</t>
  </si>
  <si>
    <t>空调冷却水、冷冻水总流量</t>
  </si>
  <si>
    <t>空调机组水流量</t>
  </si>
  <si>
    <t>按系统数量的10%检测，且不少于1个系统</t>
  </si>
  <si>
    <t>空调机组供回水温差</t>
  </si>
  <si>
    <t>平均照度</t>
  </si>
  <si>
    <t>每种功能区检查不少于2处</t>
  </si>
  <si>
    <t>处</t>
  </si>
  <si>
    <t>照明功率密度</t>
  </si>
  <si>
    <t>电源质量</t>
  </si>
  <si>
    <t>全部检查</t>
  </si>
  <si>
    <t>太阳能光伏系统</t>
  </si>
  <si>
    <t>光电转换效率</t>
  </si>
  <si>
    <t>DBJ 15-65-2021 23.2.2 同一系统的5%，且不少于1套</t>
  </si>
  <si>
    <t>光纤到户</t>
  </si>
  <si>
    <t>全数检测。</t>
  </si>
  <si>
    <t>芯</t>
  </si>
  <si>
    <t>综合布线系统</t>
  </si>
  <si>
    <t>双绞线信息点</t>
  </si>
  <si>
    <t>抽样比例不低于10％，抽样点应包括最远布线点。</t>
  </si>
  <si>
    <t>光纤特性</t>
  </si>
  <si>
    <t>信息网络系统</t>
  </si>
  <si>
    <t>交换机网络性能</t>
  </si>
  <si>
    <t>按接入层设备总数的10％进行抽样测试，且抽样数不应少于10台；接入层设备少于10台的，应全部测试。</t>
  </si>
  <si>
    <t>链路</t>
  </si>
  <si>
    <t>网络管理功能</t>
  </si>
  <si>
    <t>系统功能全数检测。</t>
  </si>
  <si>
    <t>系统</t>
  </si>
  <si>
    <t>视频监控系统</t>
  </si>
  <si>
    <t>摄像头</t>
  </si>
  <si>
    <t>前端设备抽检的数量不应低于设备总数的20％，且不少于3台。</t>
  </si>
  <si>
    <t>台</t>
  </si>
  <si>
    <t>系统管理功能</t>
  </si>
  <si>
    <t>出入口控制系统</t>
  </si>
  <si>
    <t>出入口控制器</t>
  </si>
  <si>
    <t>前端设备（读卡器、识别器、控制器、电锁等）抽检的数量不应低于设备总数的20％，且不少于3台。</t>
  </si>
  <si>
    <t>可视对讲系统</t>
  </si>
  <si>
    <t>门口机</t>
  </si>
  <si>
    <t>室内机按10%且不少于10台抽检，门口机、电锁和管理员机等应全数检测。</t>
  </si>
  <si>
    <t>室内分机</t>
  </si>
  <si>
    <t>管理员机</t>
  </si>
  <si>
    <t>停车场管理系统</t>
  </si>
  <si>
    <t>出入口前端设备</t>
  </si>
  <si>
    <t>通风与空调监控系统</t>
  </si>
  <si>
    <t>送排风机</t>
  </si>
  <si>
    <t>对每类机组应按总数的20％，且不得小于5台。</t>
  </si>
  <si>
    <t>新风空调</t>
  </si>
  <si>
    <t>防雷与接地系统</t>
  </si>
  <si>
    <t>系统功能</t>
  </si>
  <si>
    <t>各智能化系统的防雷与接地应全数检测。</t>
  </si>
  <si>
    <t>机房工程</t>
  </si>
  <si>
    <t>机房环境</t>
  </si>
  <si>
    <t>智能化系统机房应全数检测。</t>
  </si>
  <si>
    <t>间</t>
  </si>
  <si>
    <t>室内5G信号覆盖系统</t>
  </si>
  <si>
    <t>全检</t>
  </si>
  <si>
    <t>平方米</t>
  </si>
  <si>
    <t>柴油发电机</t>
  </si>
  <si>
    <t>柴油发电机负载试验</t>
  </si>
  <si>
    <t>/</t>
  </si>
  <si>
    <t>暂1100kw</t>
  </si>
  <si>
    <t>噪声</t>
  </si>
  <si>
    <t>废气</t>
  </si>
  <si>
    <t>数量（点）</t>
  </si>
  <si>
    <t>室内环境检测</t>
  </si>
  <si>
    <r>
      <rPr>
        <sz val="10"/>
        <color theme="1"/>
        <rFont val="宋体"/>
        <family val="3"/>
        <charset val="134"/>
      </rPr>
      <t>甲醛、氨、苯、</t>
    </r>
    <r>
      <rPr>
        <sz val="10"/>
        <color indexed="8"/>
        <rFont val="Times New Roman"/>
        <family val="1"/>
      </rPr>
      <t>TVOC</t>
    </r>
    <r>
      <rPr>
        <sz val="10"/>
        <color indexed="8"/>
        <rFont val="宋体"/>
        <family val="3"/>
        <charset val="134"/>
      </rPr>
      <t>、氡、甲苯、二甲苯</t>
    </r>
  </si>
  <si>
    <t>抽检有代表性的房间；抽检房间数量不少于房间总数的5%且不少于3间，少于3间全数检测。
学校教学用房、幼儿园、老人用房抽检房间数量不少于50%且不少于20间，少于20间全数检测。
依据房间面积布设测点，小于50平方米、50-100平方米、100-500平方米、500-1000平方米分别布设不少于1、2、3、5个测点；大于1000平方米，每增加1000平方米增设1个点，不足1000平方米按1000平方米计算。</t>
  </si>
  <si>
    <t>建筑声学</t>
  </si>
  <si>
    <t>分户墙空气声隔声性能</t>
  </si>
  <si>
    <t>根据DBJ15-65-2021《广东省建筑节能与绿色建筑工程施工质量验收规范》23.1.5.4要求：同工程项目，同施工单位且同期施工的多个单位工程，可合并计算建筑面积：每30000m²可视为一个单位工程进行抽样，不足30000m²也视为一个单位工程。</t>
  </si>
  <si>
    <t>楼板空气声隔声性能</t>
  </si>
  <si>
    <t>楼板撞击声隔声性能</t>
  </si>
  <si>
    <t>小计</t>
  </si>
  <si>
    <t>土壤电阻率、过渡电阻、接地电阻、支持件拉、压敏电压、泄漏电流等</t>
  </si>
  <si>
    <t>土壤电阻率根据实际情况确定，接地装置、接闪带、接闪器按引下线数量全检，接闪杆、天面金属部件、SPD全检</t>
  </si>
  <si>
    <t>m2</t>
  </si>
  <si>
    <t>门窗幕墙工程检测</t>
  </si>
  <si>
    <t>幕墙</t>
  </si>
  <si>
    <t>气密性、水密性、抗风压性能、层间变形性能</t>
  </si>
  <si>
    <t>《建筑装饰装修工程质量验收规范》        GB/T  50210，6.1.5
1、同一品种、类型和规格的木门窗、金属门窗、塑料门窗和门窗玻璃每100樘应划分为一个检验批，不足100樘也应划分为一个检验批。     6.1.6                                      1、木门窗、金属门窗、塑料门窗和门窗玻璃每个检验批应至少抽查5%，并不得少于3樘，不足3樘时应全数检查；高层建筑的外窗每个检验批应至少抽查10%，并不得少于6樘，不足6樘时应全数检查；</t>
  </si>
  <si>
    <t>门窗</t>
  </si>
  <si>
    <t>气密性、水密性、抗风压性能</t>
  </si>
  <si>
    <t>《建筑装饰装修工程质量验收规范》GB/T 50210，11.1.5
1、相同设计、材料、工艺和施工条件的幕墙工程每1000m²应划分为一个检验批，不足1000m²也应划分为一个检验批。</t>
  </si>
  <si>
    <t>硅酮结构密封胶</t>
  </si>
  <si>
    <t>不同厂家，不同型号，不同批次应分别送检，连续生产时每3吨为一批，不足3吨也为一批；间断生产时，每釜投料为一批。</t>
  </si>
  <si>
    <t>项</t>
  </si>
  <si>
    <t>剥离粘结性</t>
  </si>
  <si>
    <t>邵氏硬度、拉伸粘结性</t>
  </si>
  <si>
    <t>硅酮耐候密封胶</t>
  </si>
  <si>
    <t>不同厂家，不同型号，不同批次应分别送检，连续生产时每3吨为一批，不足8吨也为一批；间断生产时，每釜投料为一批。</t>
  </si>
  <si>
    <t>拉伸模量、定伸粘结性、弹性恢复率</t>
  </si>
  <si>
    <t>建筑总面积/数量</t>
  </si>
  <si>
    <t>建筑防火及消防设施检测</t>
  </si>
  <si>
    <t>㎡</t>
  </si>
  <si>
    <t>电线电缆单根阻燃性能</t>
  </si>
  <si>
    <t>电线电缆燃烧性能（耐火/阻燃、低烟、无卤）</t>
  </si>
  <si>
    <t>建筑材料燃烧性能A1级</t>
  </si>
  <si>
    <t>建筑材料燃烧性能A2级</t>
  </si>
  <si>
    <t>建筑材料燃烧性能B1级</t>
  </si>
  <si>
    <t>铺地材材料燃烧性能B1级</t>
  </si>
  <si>
    <t>电工套管燃烧性能</t>
  </si>
  <si>
    <t>窗帘幕布燃烧性能</t>
  </si>
  <si>
    <t>消防水带</t>
  </si>
  <si>
    <t>消防水枪</t>
  </si>
  <si>
    <t>室内消火栓</t>
  </si>
  <si>
    <t>洒水喷头</t>
  </si>
  <si>
    <t>应急照明灯具</t>
  </si>
  <si>
    <t>防火门</t>
  </si>
  <si>
    <t>防火窗</t>
  </si>
  <si>
    <r>
      <rPr>
        <sz val="10"/>
        <rFont val="宋体"/>
        <family val="3"/>
        <charset val="134"/>
      </rPr>
      <t>序号</t>
    </r>
  </si>
  <si>
    <r>
      <rPr>
        <sz val="10"/>
        <rFont val="宋体"/>
        <family val="3"/>
        <charset val="134"/>
      </rPr>
      <t>分部工程</t>
    </r>
  </si>
  <si>
    <r>
      <rPr>
        <sz val="10"/>
        <rFont val="宋体"/>
        <family val="3"/>
        <charset val="134"/>
      </rPr>
      <t>分项工程</t>
    </r>
  </si>
  <si>
    <r>
      <rPr>
        <sz val="10"/>
        <rFont val="宋体"/>
        <family val="3"/>
        <charset val="134"/>
      </rPr>
      <t>检测项目</t>
    </r>
  </si>
  <si>
    <r>
      <rPr>
        <sz val="10"/>
        <rFont val="宋体"/>
        <family val="3"/>
        <charset val="134"/>
      </rPr>
      <t>工程量单位</t>
    </r>
  </si>
  <si>
    <r>
      <rPr>
        <sz val="10"/>
        <rFont val="宋体"/>
        <family val="3"/>
        <charset val="134"/>
      </rPr>
      <t>检测频率</t>
    </r>
  </si>
  <si>
    <r>
      <rPr>
        <sz val="10"/>
        <rFont val="宋体"/>
        <family val="3"/>
        <charset val="134"/>
      </rPr>
      <t>单位</t>
    </r>
  </si>
  <si>
    <r>
      <rPr>
        <sz val="10"/>
        <rFont val="宋体"/>
        <family val="3"/>
        <charset val="134"/>
      </rPr>
      <t>备注</t>
    </r>
  </si>
  <si>
    <r>
      <rPr>
        <sz val="10"/>
        <rFont val="宋体"/>
        <family val="3"/>
        <charset val="134"/>
      </rPr>
      <t>给排水工程</t>
    </r>
  </si>
  <si>
    <r>
      <rPr>
        <sz val="10"/>
        <rFont val="宋体"/>
        <family val="3"/>
        <charset val="134"/>
      </rPr>
      <t>管道</t>
    </r>
  </si>
  <si>
    <r>
      <rPr>
        <sz val="10"/>
        <rFont val="宋体"/>
        <family val="3"/>
        <charset val="134"/>
      </rPr>
      <t>击实试验</t>
    </r>
  </si>
  <si>
    <r>
      <rPr>
        <sz val="10"/>
        <rFont val="宋体"/>
        <family val="3"/>
        <charset val="134"/>
      </rPr>
      <t>每种回填材料抽检</t>
    </r>
    <r>
      <rPr>
        <sz val="10"/>
        <rFont val="Times New Roman"/>
        <family val="1"/>
      </rPr>
      <t>1</t>
    </r>
    <r>
      <rPr>
        <sz val="10"/>
        <rFont val="宋体"/>
        <family val="3"/>
        <charset val="134"/>
      </rPr>
      <t>组</t>
    </r>
  </si>
  <si>
    <r>
      <rPr>
        <sz val="10"/>
        <rFont val="宋体"/>
        <family val="3"/>
        <charset val="134"/>
      </rPr>
      <t>组</t>
    </r>
  </si>
  <si>
    <r>
      <rPr>
        <sz val="10"/>
        <rFont val="宋体"/>
        <family val="3"/>
        <charset val="134"/>
      </rPr>
      <t>压实度</t>
    </r>
  </si>
  <si>
    <r>
      <rPr>
        <sz val="10"/>
        <rFont val="Times New Roman"/>
        <family val="1"/>
      </rPr>
      <t>m2</t>
    </r>
    <r>
      <rPr>
        <sz val="10"/>
        <rFont val="宋体"/>
        <family val="3"/>
        <charset val="134"/>
      </rPr>
      <t>（管沟长度</t>
    </r>
    <r>
      <rPr>
        <sz val="10"/>
        <rFont val="Times New Roman"/>
        <family val="1"/>
      </rPr>
      <t>*</t>
    </r>
    <r>
      <rPr>
        <sz val="10"/>
        <rFont val="宋体"/>
        <family val="3"/>
        <charset val="134"/>
      </rPr>
      <t>开挖宽度）</t>
    </r>
  </si>
  <si>
    <r>
      <rPr>
        <sz val="10"/>
        <rFont val="Times New Roman"/>
        <family val="1"/>
      </rPr>
      <t>1000m</t>
    </r>
    <r>
      <rPr>
        <vertAlign val="superscript"/>
        <sz val="10"/>
        <rFont val="Times New Roman"/>
        <family val="1"/>
      </rPr>
      <t>2</t>
    </r>
    <r>
      <rPr>
        <sz val="10"/>
        <rFont val="Times New Roman"/>
        <family val="1"/>
      </rPr>
      <t>/</t>
    </r>
    <r>
      <rPr>
        <sz val="10"/>
        <rFont val="宋体"/>
        <family val="3"/>
        <charset val="134"/>
      </rPr>
      <t>层</t>
    </r>
    <r>
      <rPr>
        <sz val="10"/>
        <rFont val="Times New Roman"/>
        <family val="1"/>
      </rPr>
      <t>/</t>
    </r>
    <r>
      <rPr>
        <sz val="10"/>
        <rFont val="宋体"/>
        <family val="3"/>
        <charset val="134"/>
      </rPr>
      <t>部位</t>
    </r>
    <r>
      <rPr>
        <sz val="10"/>
        <rFont val="Times New Roman"/>
        <family val="1"/>
      </rPr>
      <t>/3</t>
    </r>
    <r>
      <rPr>
        <sz val="10"/>
        <rFont val="宋体"/>
        <family val="3"/>
        <charset val="134"/>
      </rPr>
      <t>点</t>
    </r>
  </si>
  <si>
    <r>
      <rPr>
        <sz val="10"/>
        <rFont val="宋体"/>
        <family val="3"/>
        <charset val="134"/>
      </rPr>
      <t>点</t>
    </r>
  </si>
  <si>
    <t>CCTV</t>
  </si>
  <si>
    <r>
      <rPr>
        <sz val="10"/>
        <rFont val="Times New Roman"/>
        <family val="1"/>
      </rPr>
      <t>m(</t>
    </r>
    <r>
      <rPr>
        <sz val="10"/>
        <rFont val="宋体"/>
        <family val="3"/>
        <charset val="134"/>
      </rPr>
      <t>管道长度</t>
    </r>
    <r>
      <rPr>
        <sz val="10"/>
        <rFont val="Times New Roman"/>
        <family val="1"/>
      </rPr>
      <t>)</t>
    </r>
  </si>
  <si>
    <r>
      <rPr>
        <sz val="10"/>
        <rFont val="宋体"/>
        <family val="3"/>
        <charset val="134"/>
      </rPr>
      <t>按管道的</t>
    </r>
    <r>
      <rPr>
        <sz val="10"/>
        <rFont val="Times New Roman"/>
        <family val="1"/>
      </rPr>
      <t>100%</t>
    </r>
  </si>
  <si>
    <r>
      <rPr>
        <sz val="10"/>
        <rFont val="宋体"/>
        <family val="3"/>
        <charset val="134"/>
      </rPr>
      <t>闭水</t>
    </r>
  </si>
  <si>
    <r>
      <rPr>
        <sz val="10"/>
        <rFont val="宋体"/>
        <family val="3"/>
        <charset val="134"/>
      </rPr>
      <t>污水（管径小于</t>
    </r>
    <r>
      <rPr>
        <sz val="10"/>
        <rFont val="Times New Roman"/>
        <family val="1"/>
      </rPr>
      <t>700mm</t>
    </r>
    <r>
      <rPr>
        <sz val="10"/>
        <rFont val="宋体"/>
        <family val="3"/>
        <charset val="134"/>
      </rPr>
      <t>全检，大于</t>
    </r>
    <r>
      <rPr>
        <sz val="10"/>
        <rFont val="Times New Roman"/>
        <family val="1"/>
      </rPr>
      <t>700mm</t>
    </r>
    <r>
      <rPr>
        <sz val="10"/>
        <rFont val="宋体"/>
        <family val="3"/>
        <charset val="134"/>
      </rPr>
      <t>的管径可抽检</t>
    </r>
    <r>
      <rPr>
        <sz val="10"/>
        <rFont val="Times New Roman"/>
        <family val="1"/>
      </rPr>
      <t>1/3</t>
    </r>
    <r>
      <rPr>
        <sz val="10"/>
        <rFont val="宋体"/>
        <family val="3"/>
        <charset val="134"/>
      </rPr>
      <t>）</t>
    </r>
  </si>
  <si>
    <r>
      <rPr>
        <sz val="10"/>
        <color theme="1"/>
        <rFont val="宋体"/>
        <family val="3"/>
        <charset val="134"/>
      </rPr>
      <t>预制检查井</t>
    </r>
  </si>
  <si>
    <r>
      <rPr>
        <sz val="10"/>
        <rFont val="宋体"/>
        <family val="3"/>
        <charset val="134"/>
      </rPr>
      <t>钢筋分布及保护层厚度</t>
    </r>
  </si>
  <si>
    <r>
      <rPr>
        <sz val="10"/>
        <rFont val="宋体"/>
        <family val="3"/>
        <charset val="134"/>
      </rPr>
      <t>构件</t>
    </r>
  </si>
  <si>
    <r>
      <rPr>
        <sz val="10"/>
        <rFont val="宋体"/>
        <family val="3"/>
        <charset val="134"/>
      </rPr>
      <t>单位工程；非悬挑构件</t>
    </r>
    <r>
      <rPr>
        <sz val="10"/>
        <rFont val="Times New Roman"/>
        <family val="1"/>
      </rPr>
      <t>2%</t>
    </r>
    <r>
      <rPr>
        <sz val="10"/>
        <rFont val="宋体"/>
        <family val="3"/>
        <charset val="134"/>
      </rPr>
      <t>比例，不少于</t>
    </r>
    <r>
      <rPr>
        <sz val="10"/>
        <rFont val="Times New Roman"/>
        <family val="1"/>
      </rPr>
      <t>5</t>
    </r>
    <r>
      <rPr>
        <sz val="10"/>
        <rFont val="宋体"/>
        <family val="3"/>
        <charset val="134"/>
      </rPr>
      <t>个构件</t>
    </r>
  </si>
  <si>
    <r>
      <rPr>
        <sz val="10"/>
        <rFont val="宋体"/>
        <family val="3"/>
        <charset val="134"/>
      </rPr>
      <t>项</t>
    </r>
  </si>
  <si>
    <r>
      <rPr>
        <sz val="10"/>
        <rFont val="宋体"/>
        <family val="3"/>
        <charset val="134"/>
      </rPr>
      <t>碳化浓度</t>
    </r>
  </si>
  <si>
    <r>
      <rPr>
        <sz val="10"/>
        <rFont val="宋体"/>
        <family val="3"/>
        <charset val="134"/>
      </rPr>
      <t>每个回弹构件测一组</t>
    </r>
  </si>
  <si>
    <r>
      <rPr>
        <sz val="10"/>
        <rFont val="宋体"/>
        <family val="3"/>
        <charset val="134"/>
      </rPr>
      <t>混凝土抗压强度（回弹法）</t>
    </r>
  </si>
  <si>
    <r>
      <rPr>
        <sz val="10"/>
        <rFont val="宋体"/>
        <family val="3"/>
        <charset val="134"/>
      </rPr>
      <t>选取</t>
    </r>
    <r>
      <rPr>
        <sz val="10"/>
        <rFont val="Times New Roman"/>
        <family val="1"/>
      </rPr>
      <t>30%</t>
    </r>
    <r>
      <rPr>
        <sz val="10"/>
        <rFont val="宋体"/>
        <family val="3"/>
        <charset val="134"/>
      </rPr>
      <t>，不少于</t>
    </r>
    <r>
      <rPr>
        <sz val="10"/>
        <rFont val="Times New Roman"/>
        <family val="1"/>
      </rPr>
      <t>10</t>
    </r>
    <r>
      <rPr>
        <sz val="10"/>
        <rFont val="宋体"/>
        <family val="3"/>
        <charset val="134"/>
      </rPr>
      <t>个构件，不同强度等级</t>
    </r>
  </si>
  <si>
    <t>填方工程</t>
  </si>
  <si>
    <t>击实试验</t>
  </si>
  <si>
    <t>每种回填材料抽检1组</t>
  </si>
  <si>
    <t>压实度（灌砂法）</t>
  </si>
  <si>
    <r>
      <rPr>
        <sz val="10"/>
        <rFont val="宋体"/>
        <family val="3"/>
        <charset val="134"/>
      </rPr>
      <t>m</t>
    </r>
    <r>
      <rPr>
        <vertAlign val="superscript"/>
        <sz val="10"/>
        <rFont val="宋体"/>
        <family val="3"/>
        <charset val="134"/>
      </rPr>
      <t>2</t>
    </r>
  </si>
  <si>
    <r>
      <rPr>
        <sz val="10"/>
        <rFont val="Times New Roman"/>
        <family val="1"/>
      </rPr>
      <t>1</t>
    </r>
    <r>
      <rPr>
        <sz val="10"/>
        <rFont val="宋体"/>
        <family val="3"/>
        <charset val="134"/>
      </rPr>
      <t>、采用环刀法取样时，基坑和室内回填，每层按</t>
    </r>
    <r>
      <rPr>
        <sz val="10"/>
        <rFont val="Times New Roman"/>
        <family val="1"/>
      </rPr>
      <t>100m</t>
    </r>
    <r>
      <rPr>
        <vertAlign val="superscript"/>
        <sz val="10"/>
        <rFont val="Times New Roman"/>
        <family val="1"/>
      </rPr>
      <t>2</t>
    </r>
    <r>
      <rPr>
        <sz val="10"/>
        <rFont val="Times New Roman"/>
        <family val="1"/>
      </rPr>
      <t>~500m</t>
    </r>
    <r>
      <rPr>
        <vertAlign val="superscript"/>
        <sz val="10"/>
        <rFont val="Times New Roman"/>
        <family val="1"/>
      </rPr>
      <t>2</t>
    </r>
    <r>
      <rPr>
        <sz val="10"/>
        <rFont val="宋体"/>
        <family val="3"/>
        <charset val="134"/>
      </rPr>
      <t>取样</t>
    </r>
    <r>
      <rPr>
        <sz val="10"/>
        <rFont val="Times New Roman"/>
        <family val="1"/>
      </rPr>
      <t>1</t>
    </r>
    <r>
      <rPr>
        <sz val="10"/>
        <rFont val="宋体"/>
        <family val="3"/>
        <charset val="134"/>
      </rPr>
      <t>组，且每层不少于</t>
    </r>
    <r>
      <rPr>
        <sz val="10"/>
        <rFont val="Times New Roman"/>
        <family val="1"/>
      </rPr>
      <t>1</t>
    </r>
    <r>
      <rPr>
        <sz val="10"/>
        <rFont val="宋体"/>
        <family val="3"/>
        <charset val="134"/>
      </rPr>
      <t>组；基槽或管沟回填，每层按长度</t>
    </r>
    <r>
      <rPr>
        <sz val="10"/>
        <rFont val="Times New Roman"/>
        <family val="1"/>
      </rPr>
      <t>20m~50m</t>
    </r>
    <r>
      <rPr>
        <sz val="10"/>
        <rFont val="宋体"/>
        <family val="3"/>
        <charset val="134"/>
      </rPr>
      <t>取样</t>
    </r>
    <r>
      <rPr>
        <sz val="10"/>
        <rFont val="Times New Roman"/>
        <family val="1"/>
      </rPr>
      <t>1</t>
    </r>
    <r>
      <rPr>
        <sz val="10"/>
        <rFont val="宋体"/>
        <family val="3"/>
        <charset val="134"/>
      </rPr>
      <t>组，且每层不少于</t>
    </r>
    <r>
      <rPr>
        <sz val="10"/>
        <rFont val="Times New Roman"/>
        <family val="1"/>
      </rPr>
      <t>1</t>
    </r>
    <r>
      <rPr>
        <sz val="10"/>
        <rFont val="宋体"/>
        <family val="3"/>
        <charset val="134"/>
      </rPr>
      <t>组；室外回填，每层按</t>
    </r>
    <r>
      <rPr>
        <sz val="10"/>
        <rFont val="Times New Roman"/>
        <family val="1"/>
      </rPr>
      <t>400m</t>
    </r>
    <r>
      <rPr>
        <vertAlign val="superscript"/>
        <sz val="10"/>
        <rFont val="Times New Roman"/>
        <family val="1"/>
      </rPr>
      <t>2</t>
    </r>
    <r>
      <rPr>
        <sz val="10"/>
        <rFont val="Times New Roman"/>
        <family val="1"/>
      </rPr>
      <t>~900m</t>
    </r>
    <r>
      <rPr>
        <vertAlign val="superscript"/>
        <sz val="10"/>
        <rFont val="Times New Roman"/>
        <family val="1"/>
      </rPr>
      <t>2</t>
    </r>
    <r>
      <rPr>
        <sz val="10"/>
        <rFont val="宋体"/>
        <family val="3"/>
        <charset val="134"/>
      </rPr>
      <t>取样</t>
    </r>
    <r>
      <rPr>
        <sz val="10"/>
        <rFont val="Times New Roman"/>
        <family val="1"/>
      </rPr>
      <t>1</t>
    </r>
    <r>
      <rPr>
        <sz val="10"/>
        <rFont val="宋体"/>
        <family val="3"/>
        <charset val="134"/>
      </rPr>
      <t>组，且每层不少于</t>
    </r>
    <r>
      <rPr>
        <sz val="10"/>
        <rFont val="Times New Roman"/>
        <family val="1"/>
      </rPr>
      <t xml:space="preserve">1 </t>
    </r>
    <r>
      <rPr>
        <sz val="10"/>
        <rFont val="宋体"/>
        <family val="3"/>
        <charset val="134"/>
      </rPr>
      <t xml:space="preserve">组。
</t>
    </r>
    <r>
      <rPr>
        <sz val="10"/>
        <rFont val="Times New Roman"/>
        <family val="1"/>
      </rPr>
      <t>2</t>
    </r>
    <r>
      <rPr>
        <sz val="10"/>
        <rFont val="宋体"/>
        <family val="3"/>
        <charset val="134"/>
      </rPr>
      <t>、采用灌砂或灌水法取样时，取样数量可较环刀法适当减少，但每层不少于</t>
    </r>
    <r>
      <rPr>
        <sz val="10"/>
        <rFont val="Times New Roman"/>
        <family val="1"/>
      </rPr>
      <t>1</t>
    </r>
    <r>
      <rPr>
        <sz val="10"/>
        <rFont val="宋体"/>
        <family val="3"/>
        <charset val="134"/>
      </rPr>
      <t>组。</t>
    </r>
  </si>
  <si>
    <t>检测规范或文件</t>
  </si>
  <si>
    <t>规范或文件
检测频率</t>
  </si>
  <si>
    <t>建筑防护栏杆</t>
  </si>
  <si>
    <t>建筑防护栏杆使用性能检测</t>
  </si>
  <si>
    <t>抗水平荷载性能</t>
  </si>
  <si>
    <t>《建筑用玻璃与金属护栏》JG/T342-2012
《建筑防护栏杆技术标准》JGJ/T 470-2019</t>
  </si>
  <si>
    <t>护栏的验收检测应随机抽样，检测数量按同设计、材料、工艺和施工条件不应少于3个，采用后锚固件与主体结构连接的，检测数量按0.5%比例抽取且不少于6个。</t>
  </si>
  <si>
    <t>抗软重物撞击性能</t>
  </si>
  <si>
    <t>合计(元）</t>
  </si>
  <si>
    <t>海绵城市建设</t>
  </si>
  <si>
    <t>海绵城市建设效果评估</t>
  </si>
  <si>
    <t>《海绵城市建设评价标准》GB/T 51345-2018、《广州市海绵城市建设管理办法》</t>
  </si>
  <si>
    <t>按建设项目整体评估</t>
  </si>
  <si>
    <t>地块一</t>
  </si>
  <si>
    <t>地块二</t>
  </si>
  <si>
    <t>分部工程</t>
  </si>
  <si>
    <t>分项工程</t>
  </si>
  <si>
    <t>工程量单位</t>
  </si>
  <si>
    <t>绿化</t>
  </si>
  <si>
    <t>乔木</t>
  </si>
  <si>
    <t>株</t>
  </si>
  <si>
    <t>每个品种每100株检查10株，每株为1点，少于20株全数检查。</t>
  </si>
  <si>
    <t>灌木</t>
  </si>
  <si>
    <t>植物病虫害</t>
  </si>
  <si>
    <t>地被</t>
  </si>
  <si>
    <r>
      <rPr>
        <sz val="10"/>
        <color rgb="FF000000"/>
        <rFont val="宋体"/>
        <family val="3"/>
        <charset val="134"/>
      </rPr>
      <t>按面积抽查10%，4</t>
    </r>
    <r>
      <rPr>
        <sz val="10"/>
        <color rgb="FF000000"/>
        <rFont val="SimSun"/>
        <charset val="134"/>
      </rPr>
      <t>㎡</t>
    </r>
    <r>
      <rPr>
        <sz val="10"/>
        <color rgb="FF000000"/>
        <rFont val="宋体"/>
        <family val="3"/>
        <charset val="134"/>
      </rPr>
      <t>为一点，不少于5个点。</t>
    </r>
    <r>
      <rPr>
        <sz val="10"/>
        <color rgb="FF000000"/>
        <rFont val="Arial"/>
        <family val="2"/>
      </rPr>
      <t>≤</t>
    </r>
    <r>
      <rPr>
        <sz val="10"/>
        <color rgb="FF000000"/>
        <rFont val="宋体"/>
        <family val="3"/>
        <charset val="134"/>
      </rPr>
      <t>30</t>
    </r>
    <r>
      <rPr>
        <sz val="10"/>
        <color rgb="FF000000"/>
        <rFont val="SimSun"/>
        <charset val="134"/>
      </rPr>
      <t>㎡</t>
    </r>
    <r>
      <rPr>
        <sz val="10"/>
        <color rgb="FF000000"/>
        <rFont val="宋体"/>
        <family val="3"/>
        <charset val="134"/>
      </rPr>
      <t>应全数检查。</t>
    </r>
  </si>
  <si>
    <t>种植土</t>
  </si>
  <si>
    <t>pH值、全盐量、有机质、风干样含水量、机械组成</t>
  </si>
  <si>
    <r>
      <rPr>
        <sz val="10"/>
        <color rgb="FF000000"/>
        <rFont val="Arial"/>
        <family val="2"/>
      </rPr>
      <t>m</t>
    </r>
    <r>
      <rPr>
        <vertAlign val="superscript"/>
        <sz val="11"/>
        <color rgb="FF000000"/>
        <rFont val="宋体"/>
        <family val="3"/>
        <charset val="134"/>
      </rPr>
      <t>3</t>
    </r>
  </si>
  <si>
    <t>客土，每500立方米抽一个样；原土，每2000平方米抽一个样。</t>
  </si>
  <si>
    <t>有机肥</t>
  </si>
  <si>
    <t>氮、磷、钾、有机质、含水量、pH值</t>
  </si>
  <si>
    <t>每批次抽一个样，不少于两个样。</t>
  </si>
  <si>
    <r>
      <rPr>
        <b/>
        <sz val="10"/>
        <rFont val="宋体"/>
        <family val="3"/>
        <charset val="134"/>
      </rPr>
      <t>监测项目</t>
    </r>
    <r>
      <rPr>
        <b/>
        <sz val="10"/>
        <rFont val="Times New Roman"/>
        <family val="1"/>
      </rPr>
      <t>/</t>
    </r>
    <r>
      <rPr>
        <b/>
        <sz val="10"/>
        <rFont val="宋体"/>
        <family val="3"/>
        <charset val="134"/>
      </rPr>
      <t>参数</t>
    </r>
  </si>
  <si>
    <t>一</t>
  </si>
  <si>
    <t>监测点埋设费</t>
  </si>
  <si>
    <t>支架沉降</t>
  </si>
  <si>
    <t>立杆位移</t>
  </si>
  <si>
    <t>立杆轴力</t>
  </si>
  <si>
    <t>立杆倾角</t>
  </si>
  <si>
    <t>二</t>
  </si>
  <si>
    <t>监测费</t>
  </si>
  <si>
    <r>
      <rPr>
        <b/>
        <sz val="10"/>
        <rFont val="宋体"/>
        <family val="3"/>
        <charset val="134"/>
      </rPr>
      <t xml:space="preserve">数量
</t>
    </r>
    <r>
      <rPr>
        <b/>
        <sz val="10"/>
        <rFont val="Segoe UI Symbol"/>
        <family val="2"/>
      </rPr>
      <t>①</t>
    </r>
  </si>
  <si>
    <r>
      <rPr>
        <b/>
        <sz val="10"/>
        <rFont val="宋体"/>
        <family val="3"/>
        <charset val="134"/>
      </rPr>
      <t xml:space="preserve">监测次数
</t>
    </r>
    <r>
      <rPr>
        <b/>
        <sz val="10"/>
        <rFont val="Segoe UI Symbol"/>
        <family val="2"/>
      </rPr>
      <t>②</t>
    </r>
  </si>
  <si>
    <r>
      <rPr>
        <b/>
        <sz val="10"/>
        <rFont val="宋体"/>
        <family val="3"/>
        <charset val="134"/>
      </rPr>
      <t xml:space="preserve">单价
</t>
    </r>
    <r>
      <rPr>
        <b/>
        <sz val="10"/>
        <rFont val="Segoe UI Symbol"/>
        <family val="2"/>
      </rPr>
      <t>⑤</t>
    </r>
  </si>
  <si>
    <r>
      <rPr>
        <b/>
        <sz val="10"/>
        <rFont val="宋体"/>
        <family val="3"/>
        <charset val="134"/>
      </rPr>
      <t xml:space="preserve">合价
</t>
    </r>
    <r>
      <rPr>
        <b/>
        <sz val="10"/>
        <rFont val="Segoe UI Symbol"/>
        <family val="2"/>
      </rPr>
      <t>⑥</t>
    </r>
    <r>
      <rPr>
        <b/>
        <sz val="10"/>
        <rFont val="Times New Roman"/>
        <family val="1"/>
      </rPr>
      <t>=</t>
    </r>
    <r>
      <rPr>
        <b/>
        <sz val="10"/>
        <rFont val="Segoe UI Symbol"/>
        <family val="2"/>
      </rPr>
      <t>①</t>
    </r>
    <r>
      <rPr>
        <b/>
        <sz val="10"/>
        <rFont val="Times New Roman"/>
        <family val="1"/>
      </rPr>
      <t>×</t>
    </r>
    <r>
      <rPr>
        <b/>
        <sz val="10"/>
        <rFont val="Segoe UI Symbol"/>
        <family val="2"/>
      </rPr>
      <t>②</t>
    </r>
    <r>
      <rPr>
        <b/>
        <sz val="10"/>
        <rFont val="Times New Roman"/>
        <family val="1"/>
      </rPr>
      <t>×</t>
    </r>
    <r>
      <rPr>
        <b/>
        <sz val="10"/>
        <rFont val="Segoe UI Symbol"/>
        <family val="2"/>
      </rPr>
      <t>⑤</t>
    </r>
  </si>
  <si>
    <t>三</t>
  </si>
  <si>
    <r>
      <rPr>
        <b/>
        <sz val="10"/>
        <rFont val="宋体"/>
        <family val="3"/>
        <charset val="134"/>
      </rPr>
      <t>序号</t>
    </r>
  </si>
  <si>
    <r>
      <rPr>
        <b/>
        <sz val="10"/>
        <rFont val="宋体"/>
        <family val="3"/>
        <charset val="134"/>
      </rPr>
      <t>监测项目</t>
    </r>
  </si>
  <si>
    <r>
      <rPr>
        <b/>
        <sz val="10"/>
        <rFont val="宋体"/>
        <family val="3"/>
        <charset val="134"/>
      </rPr>
      <t>监测次数</t>
    </r>
    <r>
      <rPr>
        <b/>
        <sz val="10"/>
        <rFont val="Times New Roman"/>
        <family val="1"/>
      </rPr>
      <t xml:space="preserve">
</t>
    </r>
    <r>
      <rPr>
        <b/>
        <sz val="10"/>
        <rFont val="Segoe UI Symbol"/>
        <family val="2"/>
      </rPr>
      <t>②</t>
    </r>
  </si>
  <si>
    <r>
      <rPr>
        <b/>
        <sz val="10"/>
        <rFont val="宋体"/>
        <family val="3"/>
        <charset val="134"/>
      </rPr>
      <t>备注</t>
    </r>
  </si>
  <si>
    <r>
      <rPr>
        <b/>
        <sz val="10"/>
        <rFont val="宋体"/>
        <family val="3"/>
        <charset val="134"/>
      </rPr>
      <t>一</t>
    </r>
  </si>
  <si>
    <r>
      <rPr>
        <b/>
        <sz val="10"/>
        <rFont val="宋体"/>
        <family val="3"/>
        <charset val="134"/>
      </rPr>
      <t>监测点埋设费</t>
    </r>
  </si>
  <si>
    <r>
      <rPr>
        <sz val="10"/>
        <rFont val="宋体"/>
        <family val="3"/>
        <charset val="134"/>
      </rPr>
      <t>沉降基准点</t>
    </r>
  </si>
  <si>
    <r>
      <rPr>
        <sz val="10"/>
        <color indexed="8"/>
        <rFont val="宋体"/>
        <family val="3"/>
        <charset val="134"/>
      </rPr>
      <t>沉降</t>
    </r>
    <r>
      <rPr>
        <sz val="10"/>
        <color rgb="FF000000"/>
        <rFont val="宋体"/>
        <family val="3"/>
        <charset val="134"/>
      </rPr>
      <t>观测</t>
    </r>
    <r>
      <rPr>
        <sz val="10"/>
        <color indexed="8"/>
        <rFont val="宋体"/>
        <family val="3"/>
        <charset val="134"/>
      </rPr>
      <t>点</t>
    </r>
  </si>
  <si>
    <r>
      <rPr>
        <b/>
        <sz val="10"/>
        <color rgb="FF000000"/>
        <rFont val="宋体"/>
        <family val="3"/>
        <charset val="134"/>
      </rPr>
      <t>小计</t>
    </r>
  </si>
  <si>
    <r>
      <rPr>
        <b/>
        <sz val="10"/>
        <rFont val="宋体"/>
        <family val="3"/>
        <charset val="134"/>
      </rPr>
      <t>二</t>
    </r>
  </si>
  <si>
    <r>
      <rPr>
        <b/>
        <sz val="10"/>
        <rFont val="宋体"/>
        <family val="3"/>
        <charset val="134"/>
      </rPr>
      <t>监测费</t>
    </r>
  </si>
  <si>
    <t>km</t>
  </si>
  <si>
    <r>
      <rPr>
        <b/>
        <sz val="10"/>
        <rFont val="宋体"/>
        <family val="3"/>
        <charset val="134"/>
      </rPr>
      <t>合计（一）</t>
    </r>
    <r>
      <rPr>
        <b/>
        <sz val="10"/>
        <rFont val="Times New Roman"/>
        <family val="1"/>
      </rPr>
      <t>+</t>
    </r>
    <r>
      <rPr>
        <b/>
        <sz val="10"/>
        <rFont val="宋体"/>
        <family val="3"/>
        <charset val="134"/>
      </rPr>
      <t>（二）</t>
    </r>
  </si>
  <si>
    <r>
      <rPr>
        <sz val="10"/>
        <rFont val="宋体"/>
        <family val="3"/>
        <charset val="134"/>
      </rPr>
      <t xml:space="preserve">备注：
</t>
    </r>
    <r>
      <rPr>
        <sz val="10"/>
        <rFont val="Times New Roman"/>
        <family val="1"/>
      </rPr>
      <t>1</t>
    </r>
    <r>
      <rPr>
        <sz val="10"/>
        <rFont val="宋体"/>
        <family val="3"/>
        <charset val="134"/>
      </rPr>
      <t>、监测频率：
（</t>
    </r>
    <r>
      <rPr>
        <sz val="10"/>
        <rFont val="Times New Roman"/>
        <family val="1"/>
      </rPr>
      <t>1</t>
    </r>
    <r>
      <rPr>
        <sz val="10"/>
        <rFont val="宋体"/>
        <family val="3"/>
        <charset val="134"/>
      </rPr>
      <t>）施工期内观测工作由首层结构施工完成且具备观测条件后开始，后续建筑物每升高</t>
    </r>
    <r>
      <rPr>
        <sz val="10"/>
        <rFont val="Times New Roman"/>
        <family val="1"/>
      </rPr>
      <t>2~3</t>
    </r>
    <r>
      <rPr>
        <sz val="10"/>
        <rFont val="宋体"/>
        <family val="3"/>
        <charset val="134"/>
      </rPr>
      <t>层观测</t>
    </r>
    <r>
      <rPr>
        <sz val="10"/>
        <rFont val="Times New Roman"/>
        <family val="1"/>
      </rPr>
      <t>1</t>
    </r>
    <r>
      <rPr>
        <sz val="10"/>
        <rFont val="宋体"/>
        <family val="3"/>
        <charset val="134"/>
      </rPr>
      <t>次，结构封顶后</t>
    </r>
    <r>
      <rPr>
        <sz val="10"/>
        <rFont val="Times New Roman"/>
        <family val="1"/>
      </rPr>
      <t>3</t>
    </r>
    <r>
      <rPr>
        <sz val="10"/>
        <rFont val="宋体"/>
        <family val="3"/>
        <charset val="134"/>
      </rPr>
      <t>月观测</t>
    </r>
    <r>
      <rPr>
        <sz val="10"/>
        <rFont val="Times New Roman"/>
        <family val="1"/>
      </rPr>
      <t>1</t>
    </r>
    <r>
      <rPr>
        <sz val="10"/>
        <rFont val="宋体"/>
        <family val="3"/>
        <charset val="134"/>
      </rPr>
      <t>次；
（</t>
    </r>
    <r>
      <rPr>
        <sz val="10"/>
        <rFont val="Times New Roman"/>
        <family val="1"/>
      </rPr>
      <t>2</t>
    </r>
    <r>
      <rPr>
        <sz val="10"/>
        <rFont val="宋体"/>
        <family val="3"/>
        <charset val="134"/>
      </rPr>
      <t>）施工过程如暂时停工，在停工时及新开工时应各观测</t>
    </r>
    <r>
      <rPr>
        <sz val="10"/>
        <rFont val="Times New Roman"/>
        <family val="1"/>
      </rPr>
      <t>1</t>
    </r>
    <r>
      <rPr>
        <sz val="10"/>
        <rFont val="宋体"/>
        <family val="3"/>
        <charset val="134"/>
      </rPr>
      <t>次，停工期间每隔</t>
    </r>
    <r>
      <rPr>
        <sz val="10"/>
        <rFont val="Times New Roman"/>
        <family val="1"/>
      </rPr>
      <t>3</t>
    </r>
    <r>
      <rPr>
        <sz val="10"/>
        <rFont val="宋体"/>
        <family val="3"/>
        <charset val="134"/>
      </rPr>
      <t>个月观测</t>
    </r>
    <r>
      <rPr>
        <sz val="10"/>
        <rFont val="Times New Roman"/>
        <family val="1"/>
      </rPr>
      <t>1</t>
    </r>
    <r>
      <rPr>
        <sz val="10"/>
        <rFont val="宋体"/>
        <family val="3"/>
        <charset val="134"/>
      </rPr>
      <t>次。
（</t>
    </r>
    <r>
      <rPr>
        <sz val="10"/>
        <rFont val="Times New Roman"/>
        <family val="1"/>
      </rPr>
      <t>3</t>
    </r>
    <r>
      <rPr>
        <sz val="10"/>
        <rFont val="宋体"/>
        <family val="3"/>
        <charset val="134"/>
      </rPr>
      <t>）使用期间第一年观测</t>
    </r>
    <r>
      <rPr>
        <sz val="10"/>
        <rFont val="Times New Roman"/>
        <family val="1"/>
      </rPr>
      <t>3</t>
    </r>
    <r>
      <rPr>
        <sz val="10"/>
        <rFont val="宋体"/>
        <family val="3"/>
        <charset val="134"/>
      </rPr>
      <t>次，第二年观测</t>
    </r>
    <r>
      <rPr>
        <sz val="10"/>
        <rFont val="Times New Roman"/>
        <family val="1"/>
      </rPr>
      <t>2</t>
    </r>
    <r>
      <rPr>
        <sz val="10"/>
        <rFont val="宋体"/>
        <family val="3"/>
        <charset val="134"/>
      </rPr>
      <t>次，第三年后每年</t>
    </r>
    <r>
      <rPr>
        <sz val="10"/>
        <rFont val="Times New Roman"/>
        <family val="1"/>
      </rPr>
      <t>1</t>
    </r>
    <r>
      <rPr>
        <sz val="10"/>
        <rFont val="宋体"/>
        <family val="3"/>
        <charset val="134"/>
      </rPr>
      <t xml:space="preserve">次，直至稳定为止。
</t>
    </r>
    <r>
      <rPr>
        <sz val="10"/>
        <rFont val="Times New Roman"/>
        <family val="1"/>
      </rPr>
      <t>2</t>
    </r>
    <r>
      <rPr>
        <sz val="10"/>
        <rFont val="宋体"/>
        <family val="3"/>
        <charset val="134"/>
      </rPr>
      <t>、根据《建筑变形测量规范》</t>
    </r>
    <r>
      <rPr>
        <sz val="10"/>
        <rFont val="Times New Roman"/>
        <family val="1"/>
      </rPr>
      <t>(JGJ 8 -2016)</t>
    </r>
    <r>
      <rPr>
        <sz val="10"/>
        <rFont val="宋体"/>
        <family val="3"/>
        <charset val="134"/>
      </rPr>
      <t>，基准点每期检测，定期复测。</t>
    </r>
  </si>
  <si>
    <t>监测项目/参数</t>
  </si>
  <si>
    <t>数量</t>
  </si>
  <si>
    <t>埋设深度</t>
  </si>
  <si>
    <t>沉降基准点</t>
  </si>
  <si>
    <t>水平位移基准点</t>
  </si>
  <si>
    <t>地面、道路沉降</t>
  </si>
  <si>
    <t>建筑物沉降</t>
  </si>
  <si>
    <t>地下水位</t>
  </si>
  <si>
    <t>地下水位自动化一体化</t>
  </si>
  <si>
    <t>支护桩测斜</t>
  </si>
  <si>
    <t>支护桩测斜自动化</t>
  </si>
  <si>
    <t>基坑顶水平位移（含桩顶）</t>
  </si>
  <si>
    <t>基坑顶沉降（含桩顶）</t>
  </si>
  <si>
    <t>锚索拉力</t>
  </si>
  <si>
    <t>钢筋混凝土支撑轴力</t>
  </si>
  <si>
    <t>内支撑立柱沉降</t>
  </si>
  <si>
    <t>土体侧向位移</t>
  </si>
  <si>
    <t>房屋倾斜监测</t>
  </si>
  <si>
    <t>栋</t>
  </si>
  <si>
    <t>观测次数</t>
  </si>
  <si>
    <t>综合单价</t>
  </si>
  <si>
    <t>综合合价</t>
  </si>
  <si>
    <t>沉降基准点监测</t>
  </si>
  <si>
    <t>Km</t>
  </si>
  <si>
    <t>水平位移基准点监测</t>
  </si>
  <si>
    <t>地面、道路沉降监测</t>
  </si>
  <si>
    <t>建筑物沉降监测</t>
  </si>
  <si>
    <t>地下水位监测</t>
  </si>
  <si>
    <t>支护桩测斜监测</t>
  </si>
  <si>
    <t>支护桩测斜自动化监测</t>
  </si>
  <si>
    <t>基坑顶水平位移（含桩顶）监测</t>
  </si>
  <si>
    <t>基坑顶沉降（含桩顶）监测</t>
  </si>
  <si>
    <t>锚索拉力监测</t>
  </si>
  <si>
    <t>钢筋混凝土支撑轴力监测</t>
  </si>
  <si>
    <t>内支撑立柱沉降监测</t>
  </si>
  <si>
    <t>土体侧向位移监测</t>
  </si>
  <si>
    <t>房屋倾斜监测监测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</si>
</sst>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8" formatCode="#,##0.00_ "/>
    <numFmt numFmtId="179" formatCode="0_ "/>
    <numFmt numFmtId="180" formatCode="0.00_ "/>
    <numFmt numFmtId="181" formatCode="#,##0.00_);[Red]\(#,##0.00\)"/>
    <numFmt numFmtId="182" formatCode="0.00_);\(0.00\)"/>
    <numFmt numFmtId="183" formatCode="0.00_);[Red]\(0.00\)"/>
    <numFmt numFmtId="184" formatCode="000000"/>
    <numFmt numFmtId="185" formatCode="0_);[Red]\(0\)"/>
    <numFmt numFmtId="186" formatCode="0_);\(0\)"/>
  </numFmts>
  <fonts count="111">
    <font>
      <sz val="11"/>
      <name val="宋体"/>
      <charset val="134"/>
    </font>
    <font>
      <sz val="11"/>
      <color theme="1"/>
      <name val="宋体"/>
      <family val="3"/>
      <charset val="134"/>
      <scheme val="minor"/>
    </font>
    <font>
      <sz val="16"/>
      <color theme="1"/>
      <name val="仿宋"/>
      <family val="3"/>
      <charset val="134"/>
    </font>
    <font>
      <sz val="11"/>
      <color theme="1"/>
      <name val="仿宋"/>
      <family val="3"/>
      <charset val="134"/>
    </font>
    <font>
      <b/>
      <sz val="11"/>
      <color theme="1"/>
      <name val="仿宋"/>
      <family val="3"/>
      <charset val="134"/>
    </font>
    <font>
      <b/>
      <sz val="11"/>
      <color theme="1"/>
      <name val="宋体"/>
      <family val="3"/>
      <charset val="134"/>
      <scheme val="minor"/>
    </font>
    <font>
      <b/>
      <sz val="20"/>
      <name val="宋体"/>
      <family val="3"/>
      <charset val="134"/>
    </font>
    <font>
      <b/>
      <sz val="20"/>
      <name val="Times New Roman"/>
      <family val="1"/>
    </font>
    <font>
      <b/>
      <sz val="10"/>
      <name val="Times New Roman"/>
      <family val="1"/>
    </font>
    <font>
      <b/>
      <sz val="10"/>
      <name val="宋体"/>
      <family val="3"/>
      <charset val="134"/>
    </font>
    <font>
      <sz val="10"/>
      <name val="Times New Roman"/>
      <family val="1"/>
    </font>
    <font>
      <sz val="10"/>
      <color rgb="FF000000"/>
      <name val="Times New Roman"/>
      <family val="1"/>
    </font>
    <font>
      <b/>
      <sz val="10"/>
      <color rgb="FF000000"/>
      <name val="Times New Roman"/>
      <family val="1"/>
    </font>
    <font>
      <sz val="11"/>
      <name val="宋体"/>
      <family val="3"/>
      <charset val="134"/>
      <scheme val="minor"/>
    </font>
    <font>
      <sz val="10"/>
      <name val="宋体"/>
      <family val="3"/>
      <charset val="134"/>
    </font>
    <font>
      <b/>
      <sz val="16"/>
      <color theme="1"/>
      <name val="宋体"/>
      <family val="3"/>
      <charset val="134"/>
      <scheme val="minor"/>
    </font>
    <font>
      <b/>
      <sz val="10"/>
      <color indexed="8"/>
      <name val="宋体"/>
      <family val="3"/>
      <charset val="134"/>
    </font>
    <font>
      <sz val="10"/>
      <color indexed="8"/>
      <name val="宋体"/>
      <family val="3"/>
      <charset val="134"/>
    </font>
    <font>
      <sz val="10"/>
      <color rgb="FF000000"/>
      <name val="SimSun"/>
      <charset val="134"/>
    </font>
    <font>
      <sz val="10"/>
      <color rgb="FF000000"/>
      <name val="宋体"/>
      <family val="3"/>
      <charset val="134"/>
    </font>
    <font>
      <sz val="10"/>
      <color rgb="FF000000"/>
      <name val="Arial"/>
      <family val="2"/>
    </font>
    <font>
      <b/>
      <sz val="10"/>
      <color theme="1"/>
      <name val="宋体"/>
      <family val="3"/>
      <charset val="134"/>
    </font>
    <font>
      <sz val="11"/>
      <color rgb="FFFF0000"/>
      <name val="宋体"/>
      <family val="3"/>
      <charset val="134"/>
      <scheme val="minor"/>
    </font>
    <font>
      <sz val="10"/>
      <color theme="1"/>
      <name val="宋体"/>
      <family val="3"/>
      <charset val="134"/>
      <scheme val="minor"/>
    </font>
    <font>
      <b/>
      <sz val="12"/>
      <color theme="1"/>
      <name val="宋体"/>
      <family val="3"/>
      <charset val="134"/>
      <scheme val="minor"/>
    </font>
    <font>
      <b/>
      <sz val="14"/>
      <name val="宋体"/>
      <family val="3"/>
      <charset val="134"/>
    </font>
    <font>
      <b/>
      <sz val="9"/>
      <name val="宋体"/>
      <family val="3"/>
      <charset val="134"/>
    </font>
    <font>
      <sz val="9"/>
      <name val="宋体"/>
      <family val="3"/>
      <charset val="134"/>
    </font>
    <font>
      <b/>
      <sz val="10"/>
      <name val="宋体"/>
      <family val="3"/>
      <charset val="134"/>
      <scheme val="minor"/>
    </font>
    <font>
      <sz val="10"/>
      <name val="宋体"/>
      <family val="3"/>
      <charset val="134"/>
      <scheme val="minor"/>
    </font>
    <font>
      <sz val="16"/>
      <name val="宋体"/>
      <family val="3"/>
      <charset val="134"/>
    </font>
    <font>
      <sz val="10"/>
      <color theme="1"/>
      <name val="Times New Roman"/>
      <family val="1"/>
    </font>
    <font>
      <sz val="11"/>
      <color rgb="FFFF0000"/>
      <name val="宋体"/>
      <family val="3"/>
      <charset val="134"/>
    </font>
    <font>
      <sz val="12"/>
      <name val="Times New Roman"/>
      <family val="1"/>
    </font>
    <font>
      <sz val="12"/>
      <name val="宋体"/>
      <family val="3"/>
      <charset val="134"/>
    </font>
    <font>
      <b/>
      <sz val="20"/>
      <name val="Times New Roman"/>
      <family val="1"/>
    </font>
    <font>
      <b/>
      <sz val="10"/>
      <color theme="1"/>
      <name val="宋体"/>
      <family val="3"/>
      <charset val="134"/>
      <scheme val="minor"/>
    </font>
    <font>
      <b/>
      <sz val="11"/>
      <color theme="1"/>
      <name val="宋体"/>
      <family val="3"/>
      <charset val="134"/>
    </font>
    <font>
      <sz val="9"/>
      <name val="宋体"/>
      <family val="3"/>
      <charset val="134"/>
      <scheme val="minor"/>
    </font>
    <font>
      <sz val="10"/>
      <name val="Times New Roman"/>
      <family val="1"/>
    </font>
    <font>
      <b/>
      <sz val="9"/>
      <name val="宋体"/>
      <family val="3"/>
      <charset val="134"/>
      <scheme val="minor"/>
    </font>
    <font>
      <sz val="9"/>
      <color theme="1"/>
      <name val="Times New Roman"/>
      <family val="1"/>
    </font>
    <font>
      <sz val="9"/>
      <color theme="1"/>
      <name val="宋体"/>
      <family val="3"/>
      <charset val="134"/>
      <scheme val="minor"/>
    </font>
    <font>
      <b/>
      <sz val="16"/>
      <name val="宋体"/>
      <family val="3"/>
      <charset val="134"/>
    </font>
    <font>
      <sz val="12"/>
      <color theme="1"/>
      <name val="宋体"/>
      <family val="3"/>
      <charset val="134"/>
    </font>
    <font>
      <sz val="10"/>
      <color theme="1"/>
      <name val="宋体"/>
      <family val="3"/>
      <charset val="134"/>
    </font>
    <font>
      <b/>
      <sz val="16"/>
      <color theme="1"/>
      <name val="宋体"/>
      <family val="3"/>
      <charset val="134"/>
    </font>
    <font>
      <sz val="11"/>
      <color theme="1"/>
      <name val="宋体"/>
      <family val="3"/>
      <charset val="134"/>
    </font>
    <font>
      <b/>
      <sz val="18"/>
      <color theme="1"/>
      <name val="宋体"/>
      <family val="3"/>
      <charset val="134"/>
    </font>
    <font>
      <sz val="10.5"/>
      <color theme="1"/>
      <name val="宋体"/>
      <family val="3"/>
      <charset val="134"/>
    </font>
    <font>
      <sz val="11"/>
      <color theme="1"/>
      <name val="Times New Roman"/>
      <family val="1"/>
    </font>
    <font>
      <sz val="10.5"/>
      <color theme="1"/>
      <name val="Times New Roman"/>
      <family val="1"/>
    </font>
    <font>
      <b/>
      <sz val="10"/>
      <name val="Times New Roman"/>
      <family val="1"/>
    </font>
    <font>
      <sz val="11"/>
      <color theme="1"/>
      <name val="黑体"/>
      <family val="3"/>
      <charset val="134"/>
    </font>
    <font>
      <sz val="11"/>
      <color theme="1"/>
      <name val="仿宋_GB2312"/>
      <family val="3"/>
      <charset val="134"/>
    </font>
    <font>
      <b/>
      <sz val="14"/>
      <name val="宋体"/>
      <family val="3"/>
      <charset val="134"/>
      <scheme val="minor"/>
    </font>
    <font>
      <sz val="11"/>
      <color theme="1"/>
      <name val="Times New Roman"/>
      <family val="1"/>
    </font>
    <font>
      <sz val="10"/>
      <color theme="1"/>
      <name val="Times New Roman"/>
      <family val="1"/>
    </font>
    <font>
      <b/>
      <sz val="11"/>
      <color theme="1"/>
      <name val="Times New Roman"/>
      <family val="1"/>
    </font>
    <font>
      <sz val="11"/>
      <name val="Times New Roman"/>
      <family val="1"/>
    </font>
    <font>
      <b/>
      <sz val="18"/>
      <color theme="1"/>
      <name val="Times New Roman"/>
      <family val="1"/>
    </font>
    <font>
      <b/>
      <sz val="18"/>
      <name val="Times New Roman"/>
      <family val="1"/>
    </font>
    <font>
      <b/>
      <sz val="10"/>
      <color theme="1"/>
      <name val="Times New Roman"/>
      <family val="1"/>
    </font>
    <font>
      <sz val="10"/>
      <color rgb="FF000000"/>
      <name val="宋体"/>
      <family val="3"/>
      <charset val="134"/>
    </font>
    <font>
      <b/>
      <sz val="11"/>
      <name val="Times New Roman"/>
      <family val="1"/>
    </font>
    <font>
      <sz val="10"/>
      <color rgb="FFFF0000"/>
      <name val="宋体"/>
      <family val="3"/>
      <charset val="134"/>
    </font>
    <font>
      <b/>
      <sz val="11"/>
      <name val="Times New Roman"/>
      <family val="1"/>
    </font>
    <font>
      <sz val="11"/>
      <name val="Times New Roman"/>
      <family val="1"/>
    </font>
    <font>
      <b/>
      <sz val="11"/>
      <name val="宋体"/>
      <family val="3"/>
      <charset val="134"/>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indexed="8"/>
      <name val="宋体"/>
      <family val="3"/>
      <charset val="134"/>
    </font>
    <font>
      <sz val="11"/>
      <color theme="0"/>
      <name val="宋体"/>
      <family val="3"/>
      <charset val="134"/>
      <scheme val="minor"/>
    </font>
    <font>
      <sz val="11"/>
      <color indexed="9"/>
      <name val="宋体"/>
      <family val="3"/>
      <charset val="134"/>
    </font>
    <font>
      <sz val="9"/>
      <color indexed="8"/>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theme="3"/>
      <name val="宋体"/>
      <family val="3"/>
      <charset val="134"/>
      <scheme val="major"/>
    </font>
    <font>
      <b/>
      <sz val="18"/>
      <color indexed="56"/>
      <name val="宋体"/>
      <family val="3"/>
      <charset val="134"/>
    </font>
    <font>
      <sz val="11"/>
      <color rgb="FF9C0006"/>
      <name val="宋体"/>
      <family val="3"/>
      <charset val="134"/>
      <scheme val="minor"/>
    </font>
    <font>
      <sz val="11"/>
      <color indexed="20"/>
      <name val="宋体"/>
      <family val="3"/>
      <charset val="134"/>
    </font>
    <font>
      <sz val="11"/>
      <color indexed="16"/>
      <name val="宋体"/>
      <family val="3"/>
      <charset val="134"/>
    </font>
    <font>
      <sz val="11"/>
      <color rgb="FF000000"/>
      <name val="宋体"/>
      <family val="3"/>
      <charset val="134"/>
    </font>
    <font>
      <sz val="11"/>
      <color theme="1"/>
      <name val="Tahoma"/>
      <family val="2"/>
    </font>
    <font>
      <sz val="11"/>
      <color rgb="FF006100"/>
      <name val="宋体"/>
      <family val="3"/>
      <charset val="134"/>
      <scheme val="minor"/>
    </font>
    <font>
      <sz val="11"/>
      <color indexed="17"/>
      <name val="宋体"/>
      <family val="3"/>
      <charset val="134"/>
    </font>
    <font>
      <b/>
      <sz val="11"/>
      <color indexed="8"/>
      <name val="宋体"/>
      <family val="3"/>
      <charset val="134"/>
    </font>
    <font>
      <b/>
      <sz val="11"/>
      <color rgb="FFFA7D00"/>
      <name val="宋体"/>
      <family val="3"/>
      <charset val="134"/>
      <scheme val="minor"/>
    </font>
    <font>
      <b/>
      <sz val="11"/>
      <color indexed="52"/>
      <name val="宋体"/>
      <family val="3"/>
      <charset val="134"/>
    </font>
    <font>
      <b/>
      <sz val="11"/>
      <color theme="0"/>
      <name val="宋体"/>
      <family val="3"/>
      <charset val="134"/>
      <scheme val="minor"/>
    </font>
    <font>
      <b/>
      <sz val="11"/>
      <color indexed="9"/>
      <name val="宋体"/>
      <family val="3"/>
      <charset val="134"/>
    </font>
    <font>
      <i/>
      <sz val="11"/>
      <color rgb="FF7F7F7F"/>
      <name val="宋体"/>
      <family val="3"/>
      <charset val="134"/>
      <scheme val="minor"/>
    </font>
    <font>
      <i/>
      <sz val="11"/>
      <color indexed="23"/>
      <name val="宋体"/>
      <family val="3"/>
      <charset val="134"/>
    </font>
    <font>
      <sz val="11"/>
      <color indexed="10"/>
      <name val="宋体"/>
      <family val="3"/>
      <charset val="134"/>
    </font>
    <font>
      <sz val="11"/>
      <color rgb="FFFA7D00"/>
      <name val="宋体"/>
      <family val="3"/>
      <charset val="134"/>
      <scheme val="minor"/>
    </font>
    <font>
      <sz val="11"/>
      <color indexed="52"/>
      <name val="宋体"/>
      <family val="3"/>
      <charset val="134"/>
    </font>
    <font>
      <sz val="11"/>
      <color rgb="FF9C6500"/>
      <name val="宋体"/>
      <family val="3"/>
      <charset val="134"/>
      <scheme val="minor"/>
    </font>
    <font>
      <sz val="11"/>
      <color indexed="60"/>
      <name val="宋体"/>
      <family val="3"/>
      <charset val="134"/>
    </font>
    <font>
      <b/>
      <sz val="11"/>
      <color rgb="FF3F3F3F"/>
      <name val="宋体"/>
      <family val="3"/>
      <charset val="134"/>
      <scheme val="minor"/>
    </font>
    <font>
      <b/>
      <sz val="11"/>
      <color indexed="63"/>
      <name val="宋体"/>
      <family val="3"/>
      <charset val="134"/>
    </font>
    <font>
      <sz val="11"/>
      <color rgb="FF3F3F76"/>
      <name val="宋体"/>
      <family val="3"/>
      <charset val="134"/>
      <scheme val="minor"/>
    </font>
    <font>
      <sz val="11"/>
      <color indexed="62"/>
      <name val="宋体"/>
      <family val="3"/>
      <charset val="134"/>
    </font>
    <font>
      <b/>
      <sz val="10"/>
      <name val="Segoe UI Symbol"/>
      <family val="2"/>
    </font>
    <font>
      <vertAlign val="superscript"/>
      <sz val="10"/>
      <name val="Times New Roman"/>
      <family val="1"/>
    </font>
    <font>
      <vertAlign val="superscript"/>
      <sz val="10"/>
      <name val="宋体"/>
      <family val="3"/>
      <charset val="134"/>
    </font>
    <font>
      <sz val="10"/>
      <color indexed="8"/>
      <name val="Times New Roman"/>
      <family val="1"/>
    </font>
    <font>
      <vertAlign val="superscript"/>
      <sz val="11"/>
      <color rgb="FF000000"/>
      <name val="宋体"/>
      <family val="3"/>
      <charset val="134"/>
    </font>
    <font>
      <b/>
      <sz val="10"/>
      <color rgb="FF000000"/>
      <name val="宋体"/>
      <family val="3"/>
      <charset val="134"/>
    </font>
    <font>
      <sz val="11"/>
      <name val="宋体"/>
      <family val="3"/>
      <charset val="134"/>
    </font>
  </fonts>
  <fills count="5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6"/>
        <bgColor indexed="64"/>
      </patternFill>
    </fill>
    <fill>
      <patternFill patternType="solid">
        <fgColor theme="6"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59999389629810485"/>
        <bgColor indexed="64"/>
      </patternFill>
    </fill>
    <fill>
      <patternFill patternType="solid">
        <fgColor theme="4" tint="0.79989013336588644"/>
        <bgColor indexed="64"/>
      </patternFill>
    </fill>
    <fill>
      <patternFill patternType="solid">
        <fgColor indexed="31"/>
        <bgColor indexed="64"/>
      </patternFill>
    </fill>
    <fill>
      <patternFill patternType="solid">
        <fgColor theme="5" tint="0.79989013336588644"/>
        <bgColor indexed="64"/>
      </patternFill>
    </fill>
    <fill>
      <patternFill patternType="solid">
        <fgColor indexed="45"/>
        <bgColor indexed="64"/>
      </patternFill>
    </fill>
    <fill>
      <patternFill patternType="solid">
        <fgColor theme="6" tint="0.79989013336588644"/>
        <bgColor indexed="64"/>
      </patternFill>
    </fill>
    <fill>
      <patternFill patternType="solid">
        <fgColor indexed="42"/>
        <bgColor indexed="64"/>
      </patternFill>
    </fill>
    <fill>
      <patternFill patternType="solid">
        <fgColor theme="7" tint="0.79989013336588644"/>
        <bgColor indexed="64"/>
      </patternFill>
    </fill>
    <fill>
      <patternFill patternType="solid">
        <fgColor indexed="46"/>
        <bgColor indexed="64"/>
      </patternFill>
    </fill>
    <fill>
      <patternFill patternType="solid">
        <fgColor theme="8" tint="0.79989013336588644"/>
        <bgColor indexed="64"/>
      </patternFill>
    </fill>
    <fill>
      <patternFill patternType="solid">
        <fgColor indexed="27"/>
        <bgColor indexed="64"/>
      </patternFill>
    </fill>
    <fill>
      <patternFill patternType="solid">
        <fgColor theme="9" tint="0.79989013336588644"/>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39988402966399123"/>
        <bgColor indexed="64"/>
      </patternFill>
    </fill>
    <fill>
      <patternFill patternType="solid">
        <fgColor indexed="30"/>
        <bgColor indexed="64"/>
      </patternFill>
    </fill>
    <fill>
      <patternFill patternType="solid">
        <fgColor theme="5" tint="0.39988402966399123"/>
        <bgColor indexed="64"/>
      </patternFill>
    </fill>
    <fill>
      <patternFill patternType="solid">
        <fgColor theme="6" tint="0.39988402966399123"/>
        <bgColor indexed="64"/>
      </patternFill>
    </fill>
    <fill>
      <patternFill patternType="solid">
        <fgColor theme="7" tint="0.39988402966399123"/>
        <bgColor indexed="64"/>
      </patternFill>
    </fill>
    <fill>
      <patternFill patternType="solid">
        <fgColor indexed="36"/>
        <bgColor indexed="64"/>
      </patternFill>
    </fill>
    <fill>
      <patternFill patternType="solid">
        <fgColor theme="8" tint="0.39988402966399123"/>
        <bgColor indexed="64"/>
      </patternFill>
    </fill>
    <fill>
      <patternFill patternType="solid">
        <fgColor indexed="49"/>
        <bgColor indexed="64"/>
      </patternFill>
    </fill>
    <fill>
      <patternFill patternType="solid">
        <fgColor theme="9" tint="0.39988402966399123"/>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right/>
      <top style="thin">
        <color rgb="FF000000"/>
      </top>
      <bottom style="thin">
        <color rgb="FF000000"/>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indexed="62"/>
      </bottom>
      <diagonal/>
    </border>
    <border>
      <left/>
      <right/>
      <top/>
      <bottom style="thick">
        <color theme="4" tint="0.499984740745262"/>
      </bottom>
      <diagonal/>
    </border>
    <border>
      <left/>
      <right/>
      <top/>
      <bottom style="thick">
        <color indexed="22"/>
      </bottom>
      <diagonal/>
    </border>
    <border>
      <left/>
      <right/>
      <top/>
      <bottom style="medium">
        <color theme="4" tint="0.39988402966399123"/>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98">
    <xf numFmtId="0" fontId="0" fillId="0" borderId="0">
      <alignment vertical="center"/>
    </xf>
    <xf numFmtId="0" fontId="1" fillId="23" borderId="0" applyNumberFormat="0" applyBorder="0" applyAlignment="0" applyProtection="0">
      <alignment vertical="center"/>
    </xf>
    <xf numFmtId="0" fontId="72" fillId="24" borderId="0" applyNumberFormat="0" applyBorder="0" applyAlignment="0" applyProtection="0">
      <alignment vertical="center"/>
    </xf>
    <xf numFmtId="0" fontId="1" fillId="25" borderId="0" applyNumberFormat="0" applyBorder="0" applyAlignment="0" applyProtection="0">
      <alignment vertical="center"/>
    </xf>
    <xf numFmtId="0" fontId="72" fillId="26" borderId="0" applyNumberFormat="0" applyBorder="0" applyAlignment="0" applyProtection="0">
      <alignment vertical="center"/>
    </xf>
    <xf numFmtId="0" fontId="1" fillId="27" borderId="0" applyNumberFormat="0" applyBorder="0" applyAlignment="0" applyProtection="0">
      <alignment vertical="center"/>
    </xf>
    <xf numFmtId="0" fontId="72" fillId="28" borderId="0" applyNumberFormat="0" applyBorder="0" applyAlignment="0" applyProtection="0">
      <alignment vertical="center"/>
    </xf>
    <xf numFmtId="0" fontId="1" fillId="29" borderId="0" applyNumberFormat="0" applyBorder="0" applyAlignment="0" applyProtection="0">
      <alignment vertical="center"/>
    </xf>
    <xf numFmtId="0" fontId="72" fillId="30" borderId="0" applyNumberFormat="0" applyBorder="0" applyAlignment="0" applyProtection="0">
      <alignment vertical="center"/>
    </xf>
    <xf numFmtId="0" fontId="1" fillId="31" borderId="0" applyNumberFormat="0" applyBorder="0" applyAlignment="0" applyProtection="0">
      <alignment vertical="center"/>
    </xf>
    <xf numFmtId="0" fontId="72" fillId="32" borderId="0" applyNumberFormat="0" applyBorder="0" applyAlignment="0" applyProtection="0">
      <alignment vertical="center"/>
    </xf>
    <xf numFmtId="0" fontId="1" fillId="33" borderId="0" applyNumberFormat="0" applyBorder="0" applyAlignment="0" applyProtection="0">
      <alignment vertical="center"/>
    </xf>
    <xf numFmtId="0" fontId="72" fillId="34" borderId="0" applyNumberFormat="0" applyBorder="0" applyAlignment="0" applyProtection="0">
      <alignment vertical="center"/>
    </xf>
    <xf numFmtId="0" fontId="1" fillId="12" borderId="0" applyNumberFormat="0" applyBorder="0" applyAlignment="0" applyProtection="0">
      <alignment vertical="center"/>
    </xf>
    <xf numFmtId="0" fontId="72" fillId="35" borderId="0" applyNumberFormat="0" applyBorder="0" applyAlignment="0" applyProtection="0">
      <alignment vertical="center"/>
    </xf>
    <xf numFmtId="0" fontId="1" fillId="14" borderId="0" applyNumberFormat="0" applyBorder="0" applyAlignment="0" applyProtection="0">
      <alignment vertical="center"/>
    </xf>
    <xf numFmtId="0" fontId="72" fillId="36" borderId="0" applyNumberFormat="0" applyBorder="0" applyAlignment="0" applyProtection="0">
      <alignment vertical="center"/>
    </xf>
    <xf numFmtId="0" fontId="1" fillId="16" borderId="0" applyNumberFormat="0" applyBorder="0" applyAlignment="0" applyProtection="0">
      <alignment vertical="center"/>
    </xf>
    <xf numFmtId="0" fontId="72" fillId="37" borderId="0" applyNumberFormat="0" applyBorder="0" applyAlignment="0" applyProtection="0">
      <alignment vertical="center"/>
    </xf>
    <xf numFmtId="0" fontId="1" fillId="18" borderId="0" applyNumberFormat="0" applyBorder="0" applyAlignment="0" applyProtection="0">
      <alignment vertical="center"/>
    </xf>
    <xf numFmtId="0" fontId="1" fillId="20" borderId="0" applyNumberFormat="0" applyBorder="0" applyAlignment="0" applyProtection="0">
      <alignment vertical="center"/>
    </xf>
    <xf numFmtId="0" fontId="1" fillId="22" borderId="0" applyNumberFormat="0" applyBorder="0" applyAlignment="0" applyProtection="0">
      <alignment vertical="center"/>
    </xf>
    <xf numFmtId="0" fontId="72" fillId="38" borderId="0" applyNumberFormat="0" applyBorder="0" applyAlignment="0" applyProtection="0">
      <alignment vertical="center"/>
    </xf>
    <xf numFmtId="0" fontId="73" fillId="39" borderId="0" applyNumberFormat="0" applyBorder="0" applyAlignment="0" applyProtection="0">
      <alignment vertical="center"/>
    </xf>
    <xf numFmtId="0" fontId="74" fillId="40" borderId="0" applyNumberFormat="0" applyBorder="0" applyAlignment="0" applyProtection="0">
      <alignment vertical="center"/>
    </xf>
    <xf numFmtId="0" fontId="73" fillId="41" borderId="0" applyNumberFormat="0" applyBorder="0" applyAlignment="0" applyProtection="0">
      <alignment vertical="center"/>
    </xf>
    <xf numFmtId="0" fontId="74" fillId="36" borderId="0" applyNumberFormat="0" applyBorder="0" applyAlignment="0" applyProtection="0">
      <alignment vertical="center"/>
    </xf>
    <xf numFmtId="0" fontId="73" fillId="42" borderId="0" applyNumberFormat="0" applyBorder="0" applyAlignment="0" applyProtection="0">
      <alignment vertical="center"/>
    </xf>
    <xf numFmtId="0" fontId="74" fillId="37" borderId="0" applyNumberFormat="0" applyBorder="0" applyAlignment="0" applyProtection="0">
      <alignment vertical="center"/>
    </xf>
    <xf numFmtId="0" fontId="73" fillId="43" borderId="0" applyNumberFormat="0" applyBorder="0" applyAlignment="0" applyProtection="0">
      <alignment vertical="center"/>
    </xf>
    <xf numFmtId="0" fontId="74" fillId="44" borderId="0" applyNumberFormat="0" applyBorder="0" applyAlignment="0" applyProtection="0">
      <alignment vertical="center"/>
    </xf>
    <xf numFmtId="0" fontId="73" fillId="45" borderId="0" applyNumberFormat="0" applyBorder="0" applyAlignment="0" applyProtection="0">
      <alignment vertical="center"/>
    </xf>
    <xf numFmtId="0" fontId="74" fillId="46" borderId="0" applyNumberFormat="0" applyBorder="0" applyAlignment="0" applyProtection="0">
      <alignment vertical="center"/>
    </xf>
    <xf numFmtId="0" fontId="73" fillId="47" borderId="0" applyNumberFormat="0" applyBorder="0" applyAlignment="0" applyProtection="0">
      <alignment vertical="center"/>
    </xf>
    <xf numFmtId="0" fontId="74" fillId="48" borderId="0" applyNumberFormat="0" applyBorder="0" applyAlignment="0" applyProtection="0">
      <alignment vertical="center"/>
    </xf>
    <xf numFmtId="0" fontId="42" fillId="0" borderId="0"/>
    <xf numFmtId="0" fontId="75" fillId="0" borderId="0"/>
    <xf numFmtId="0" fontId="69" fillId="0" borderId="27" applyNumberFormat="0" applyFill="0" applyAlignment="0" applyProtection="0">
      <alignment vertical="center"/>
    </xf>
    <xf numFmtId="0" fontId="76" fillId="0" borderId="28" applyNumberFormat="0" applyFill="0" applyAlignment="0" applyProtection="0">
      <alignment vertical="center"/>
    </xf>
    <xf numFmtId="0" fontId="70" fillId="0" borderId="29" applyNumberFormat="0" applyFill="0" applyAlignment="0" applyProtection="0">
      <alignment vertical="center"/>
    </xf>
    <xf numFmtId="0" fontId="77" fillId="0" borderId="30" applyNumberFormat="0" applyFill="0" applyAlignment="0" applyProtection="0">
      <alignment vertical="center"/>
    </xf>
    <xf numFmtId="0" fontId="71" fillId="0" borderId="31" applyNumberFormat="0" applyFill="0" applyAlignment="0" applyProtection="0">
      <alignment vertical="center"/>
    </xf>
    <xf numFmtId="0" fontId="78" fillId="0" borderId="32" applyNumberFormat="0" applyFill="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9" borderId="0" applyNumberFormat="0" applyBorder="0" applyAlignment="0" applyProtection="0">
      <alignment vertical="center"/>
    </xf>
    <xf numFmtId="0" fontId="82" fillId="26" borderId="0" applyNumberFormat="0" applyBorder="0" applyAlignment="0" applyProtection="0">
      <alignment vertical="center"/>
    </xf>
    <xf numFmtId="0" fontId="83" fillId="26" borderId="0" applyNumberFormat="0" applyBorder="0" applyAlignment="0" applyProtection="0">
      <alignment vertical="center"/>
    </xf>
    <xf numFmtId="0" fontId="34" fillId="0" borderId="0">
      <alignment vertical="center"/>
    </xf>
    <xf numFmtId="0" fontId="34" fillId="0" borderId="0">
      <alignment vertical="center"/>
    </xf>
    <xf numFmtId="0" fontId="84" fillId="0" borderId="0">
      <protection locked="0"/>
    </xf>
    <xf numFmtId="0" fontId="72" fillId="0" borderId="0">
      <protection locked="0"/>
    </xf>
    <xf numFmtId="0" fontId="85" fillId="0" borderId="0"/>
    <xf numFmtId="0" fontId="1" fillId="0" borderId="0"/>
    <xf numFmtId="0" fontId="34" fillId="0" borderId="0">
      <protection locked="0"/>
    </xf>
    <xf numFmtId="0" fontId="34" fillId="0" borderId="0"/>
    <xf numFmtId="0" fontId="34" fillId="0" borderId="0">
      <alignment vertical="center"/>
    </xf>
    <xf numFmtId="0" fontId="1" fillId="0" borderId="0">
      <alignment vertical="center"/>
    </xf>
    <xf numFmtId="0" fontId="110" fillId="0" borderId="0">
      <protection locked="0"/>
    </xf>
    <xf numFmtId="0" fontId="34" fillId="0" borderId="0">
      <alignment vertical="center"/>
    </xf>
    <xf numFmtId="0" fontId="1" fillId="0" borderId="0">
      <alignment vertical="center"/>
    </xf>
    <xf numFmtId="0" fontId="86" fillId="8" borderId="0" applyNumberFormat="0" applyBorder="0" applyAlignment="0" applyProtection="0">
      <alignment vertical="center"/>
    </xf>
    <xf numFmtId="0" fontId="87" fillId="28" borderId="0" applyNumberFormat="0" applyBorder="0" applyAlignment="0" applyProtection="0">
      <alignment vertical="center"/>
    </xf>
    <xf numFmtId="0" fontId="5" fillId="0" borderId="26" applyNumberFormat="0" applyFill="0" applyAlignment="0" applyProtection="0">
      <alignment vertical="center"/>
    </xf>
    <xf numFmtId="0" fontId="88" fillId="0" borderId="33" applyNumberFormat="0" applyFill="0" applyAlignment="0" applyProtection="0">
      <alignment vertical="center"/>
    </xf>
    <xf numFmtId="0" fontId="89" fillId="6" borderId="22" applyNumberFormat="0" applyAlignment="0" applyProtection="0">
      <alignment vertical="center"/>
    </xf>
    <xf numFmtId="0" fontId="90" fillId="49" borderId="34" applyNumberFormat="0" applyAlignment="0" applyProtection="0">
      <alignment vertical="center"/>
    </xf>
    <xf numFmtId="0" fontId="91" fillId="7" borderId="24" applyNumberFormat="0" applyAlignment="0" applyProtection="0">
      <alignment vertical="center"/>
    </xf>
    <xf numFmtId="0" fontId="92" fillId="50" borderId="35" applyNumberFormat="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25" applyNumberFormat="0" applyFill="0" applyAlignment="0" applyProtection="0">
      <alignment vertical="center"/>
    </xf>
    <xf numFmtId="0" fontId="97" fillId="0" borderId="36" applyNumberFormat="0" applyFill="0" applyAlignment="0" applyProtection="0">
      <alignment vertical="center"/>
    </xf>
    <xf numFmtId="0" fontId="73" fillId="11" borderId="0" applyNumberFormat="0" applyBorder="0" applyAlignment="0" applyProtection="0">
      <alignment vertical="center"/>
    </xf>
    <xf numFmtId="0" fontId="74" fillId="51" borderId="0" applyNumberFormat="0" applyBorder="0" applyAlignment="0" applyProtection="0">
      <alignment vertical="center"/>
    </xf>
    <xf numFmtId="0" fontId="73" fillId="13" borderId="0" applyNumberFormat="0" applyBorder="0" applyAlignment="0" applyProtection="0">
      <alignment vertical="center"/>
    </xf>
    <xf numFmtId="0" fontId="74" fillId="52" borderId="0" applyNumberFormat="0" applyBorder="0" applyAlignment="0" applyProtection="0">
      <alignment vertical="center"/>
    </xf>
    <xf numFmtId="0" fontId="73" fillId="15" borderId="0" applyNumberFormat="0" applyBorder="0" applyAlignment="0" applyProtection="0">
      <alignment vertical="center"/>
    </xf>
    <xf numFmtId="0" fontId="74" fillId="53" borderId="0" applyNumberFormat="0" applyBorder="0" applyAlignment="0" applyProtection="0">
      <alignment vertical="center"/>
    </xf>
    <xf numFmtId="0" fontId="73" fillId="17" borderId="0" applyNumberFormat="0" applyBorder="0" applyAlignment="0" applyProtection="0">
      <alignment vertical="center"/>
    </xf>
    <xf numFmtId="0" fontId="73" fillId="19" borderId="0" applyNumberFormat="0" applyBorder="0" applyAlignment="0" applyProtection="0">
      <alignment vertical="center"/>
    </xf>
    <xf numFmtId="0" fontId="73" fillId="21" borderId="0" applyNumberFormat="0" applyBorder="0" applyAlignment="0" applyProtection="0">
      <alignment vertical="center"/>
    </xf>
    <xf numFmtId="0" fontId="74" fillId="54" borderId="0" applyNumberFormat="0" applyBorder="0" applyAlignment="0" applyProtection="0">
      <alignment vertical="center"/>
    </xf>
    <xf numFmtId="0" fontId="98" fillId="10" borderId="0" applyNumberFormat="0" applyBorder="0" applyAlignment="0" applyProtection="0">
      <alignment vertical="center"/>
    </xf>
    <xf numFmtId="0" fontId="99" fillId="55" borderId="0" applyNumberFormat="0" applyBorder="0" applyAlignment="0" applyProtection="0">
      <alignment vertical="center"/>
    </xf>
    <xf numFmtId="0" fontId="100" fillId="6" borderId="23" applyNumberFormat="0" applyAlignment="0" applyProtection="0">
      <alignment vertical="center"/>
    </xf>
    <xf numFmtId="0" fontId="101" fillId="49" borderId="37" applyNumberFormat="0" applyAlignment="0" applyProtection="0">
      <alignment vertical="center"/>
    </xf>
    <xf numFmtId="0" fontId="102" fillId="5" borderId="22" applyNumberFormat="0" applyAlignment="0" applyProtection="0">
      <alignment vertical="center"/>
    </xf>
    <xf numFmtId="0" fontId="103" fillId="34" borderId="34" applyNumberFormat="0" applyAlignment="0" applyProtection="0">
      <alignment vertical="center"/>
    </xf>
    <xf numFmtId="0" fontId="72" fillId="4" borderId="21" applyNumberFormat="0" applyFont="0" applyAlignment="0" applyProtection="0">
      <alignment vertical="center"/>
    </xf>
    <xf numFmtId="0" fontId="34" fillId="56" borderId="38" applyNumberFormat="0" applyFont="0" applyAlignment="0" applyProtection="0">
      <alignment vertical="center"/>
    </xf>
    <xf numFmtId="0" fontId="72" fillId="0" borderId="0">
      <alignment vertical="center"/>
    </xf>
    <xf numFmtId="0" fontId="27" fillId="0" borderId="0">
      <alignment vertical="center"/>
    </xf>
    <xf numFmtId="0" fontId="72" fillId="0" borderId="0">
      <alignment vertical="center"/>
    </xf>
    <xf numFmtId="0" fontId="72" fillId="0" borderId="0">
      <alignment vertical="center"/>
    </xf>
  </cellStyleXfs>
  <cellXfs count="341">
    <xf numFmtId="0" fontId="0" fillId="0" borderId="0" xfId="0">
      <alignmen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vertical="center"/>
    </xf>
    <xf numFmtId="0" fontId="8" fillId="0" borderId="1" xfId="0" applyFont="1" applyFill="1" applyBorder="1" applyAlignment="1">
      <alignment horizontal="center" vertical="center"/>
    </xf>
    <xf numFmtId="0" fontId="8" fillId="0" borderId="3" xfId="50" applyFont="1" applyFill="1" applyBorder="1" applyAlignment="1">
      <alignment horizontal="center" vertical="center" wrapText="1"/>
    </xf>
    <xf numFmtId="0" fontId="8" fillId="0" borderId="4" xfId="5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50" applyFont="1" applyFill="1" applyBorder="1" applyAlignment="1">
      <alignment horizontal="left" vertical="center" wrapText="1"/>
    </xf>
    <xf numFmtId="0" fontId="10" fillId="0" borderId="1" xfId="50" applyFont="1" applyFill="1" applyBorder="1" applyAlignment="1">
      <alignment horizontal="center" vertical="center" wrapText="1"/>
    </xf>
    <xf numFmtId="0" fontId="10" fillId="0" borderId="6" xfId="50" applyFont="1" applyFill="1" applyBorder="1" applyAlignment="1">
      <alignment horizontal="center" vertical="center" wrapText="1"/>
    </xf>
    <xf numFmtId="178" fontId="10"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8" fillId="0" borderId="1" xfId="0" applyNumberFormat="1" applyFont="1" applyFill="1" applyBorder="1" applyAlignment="1">
      <alignment horizontal="right" vertical="center" wrapText="1"/>
    </xf>
    <xf numFmtId="178" fontId="8" fillId="0" borderId="3" xfId="0"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178" fontId="10" fillId="0" borderId="3" xfId="0" applyNumberFormat="1" applyFont="1" applyFill="1" applyBorder="1" applyAlignment="1">
      <alignment horizontal="center" vertical="center" wrapText="1"/>
    </xf>
    <xf numFmtId="0" fontId="13" fillId="0" borderId="0" xfId="0" applyFont="1" applyFill="1" applyAlignment="1"/>
    <xf numFmtId="0" fontId="9" fillId="0" borderId="1" xfId="0" applyFont="1" applyFill="1" applyBorder="1" applyAlignment="1">
      <alignment horizontal="center" vertical="center"/>
    </xf>
    <xf numFmtId="0" fontId="9" fillId="0" borderId="3" xfId="50" applyFont="1" applyBorder="1" applyAlignment="1">
      <alignment horizontal="left" vertical="center" wrapText="1"/>
    </xf>
    <xf numFmtId="0" fontId="9" fillId="0" borderId="4" xfId="50" applyFont="1" applyBorder="1" applyAlignment="1">
      <alignment horizontal="center" vertical="center" wrapText="1"/>
    </xf>
    <xf numFmtId="0" fontId="9" fillId="0" borderId="5" xfId="50" applyFont="1" applyBorder="1" applyAlignment="1">
      <alignment horizontal="center" vertical="center" wrapText="1"/>
    </xf>
    <xf numFmtId="0" fontId="9" fillId="0" borderId="1" xfId="50" applyFont="1" applyBorder="1" applyAlignment="1">
      <alignment horizontal="center" vertical="center" wrapText="1"/>
    </xf>
    <xf numFmtId="0" fontId="14" fillId="0" borderId="1" xfId="50" applyFont="1" applyBorder="1" applyAlignment="1">
      <alignment horizontal="left" vertical="center" wrapText="1"/>
    </xf>
    <xf numFmtId="0" fontId="14" fillId="0" borderId="1" xfId="50" applyFont="1" applyBorder="1" applyAlignment="1">
      <alignment horizontal="center" vertical="center" wrapText="1"/>
    </xf>
    <xf numFmtId="0" fontId="10" fillId="0" borderId="1" xfId="50" applyFont="1" applyBorder="1" applyAlignment="1">
      <alignment horizontal="center" vertical="center" wrapText="1"/>
    </xf>
    <xf numFmtId="0" fontId="10" fillId="0" borderId="6" xfId="50" applyFont="1" applyBorder="1" applyAlignment="1">
      <alignment horizontal="center" vertical="center" wrapText="1"/>
    </xf>
    <xf numFmtId="0" fontId="9" fillId="0" borderId="3" xfId="50" applyFont="1" applyBorder="1" applyAlignment="1">
      <alignment horizontal="center" vertical="center" wrapText="1"/>
    </xf>
    <xf numFmtId="0" fontId="14" fillId="0" borderId="1" xfId="0" applyFont="1" applyFill="1" applyBorder="1" applyAlignment="1">
      <alignment horizontal="center" vertical="center" wrapText="1"/>
    </xf>
    <xf numFmtId="0" fontId="9" fillId="0" borderId="5" xfId="0" applyFont="1" applyFill="1" applyBorder="1" applyAlignment="1">
      <alignment horizontal="center" vertical="center"/>
    </xf>
    <xf numFmtId="0" fontId="5" fillId="0" borderId="0" xfId="0" applyFont="1" applyFill="1" applyAlignment="1">
      <alignment horizontal="center" vertical="center"/>
    </xf>
    <xf numFmtId="0" fontId="1" fillId="0" borderId="0" xfId="0" applyFont="1" applyFill="1" applyAlignment="1">
      <alignment horizontal="center" vertical="center" wrapText="1"/>
    </xf>
    <xf numFmtId="0" fontId="13" fillId="2" borderId="0" xfId="0" applyFont="1" applyFill="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179" fontId="1" fillId="0" borderId="0" xfId="0" applyNumberFormat="1" applyFont="1" applyFill="1" applyAlignment="1">
      <alignment horizontal="center" vertical="center" wrapText="1"/>
    </xf>
    <xf numFmtId="0" fontId="23" fillId="0" borderId="0" xfId="0" applyFont="1" applyFill="1" applyAlignment="1">
      <alignment vertical="center"/>
    </xf>
    <xf numFmtId="0" fontId="24" fillId="0" borderId="0" xfId="0" applyFont="1" applyFill="1" applyAlignment="1">
      <alignment vertical="center"/>
    </xf>
    <xf numFmtId="0" fontId="23" fillId="0" borderId="0" xfId="0" applyFont="1" applyFill="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 xfId="96" applyFont="1" applyFill="1" applyBorder="1" applyAlignment="1">
      <alignment horizontal="center" vertical="center"/>
    </xf>
    <xf numFmtId="0" fontId="31" fillId="0" borderId="1" xfId="0" applyFont="1" applyFill="1" applyBorder="1" applyAlignment="1">
      <alignment horizontal="center" vertical="center"/>
    </xf>
    <xf numFmtId="0" fontId="14" fillId="0" borderId="1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29" fillId="0" borderId="10"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29" fillId="0" borderId="0" xfId="0" applyFont="1" applyFill="1" applyBorder="1" applyAlignment="1">
      <alignment vertical="center"/>
    </xf>
    <xf numFmtId="0" fontId="13" fillId="0" borderId="0" xfId="0" applyFont="1" applyFill="1" applyBorder="1" applyAlignment="1">
      <alignment vertical="center"/>
    </xf>
    <xf numFmtId="0" fontId="1" fillId="0" borderId="0" xfId="0" applyFont="1" applyFill="1" applyBorder="1" applyAlignment="1">
      <alignment vertical="center"/>
    </xf>
    <xf numFmtId="0" fontId="34" fillId="0" borderId="0" xfId="0" applyFont="1" applyFill="1" applyBorder="1" applyAlignment="1">
      <alignment vertical="center"/>
    </xf>
    <xf numFmtId="0" fontId="33" fillId="0" borderId="0" xfId="0" applyFont="1" applyFill="1" applyBorder="1" applyAlignment="1">
      <alignment horizontal="left" vertical="center" wrapText="1"/>
    </xf>
    <xf numFmtId="0" fontId="36" fillId="0" borderId="1" xfId="0" applyFont="1" applyFill="1" applyBorder="1" applyAlignment="1">
      <alignment horizontal="center" vertical="center"/>
    </xf>
    <xf numFmtId="0" fontId="37"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181" fontId="1" fillId="0" borderId="1" xfId="0" applyNumberFormat="1" applyFont="1" applyFill="1" applyBorder="1" applyAlignment="1">
      <alignment horizontal="center" vertical="center"/>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26" fillId="0" borderId="1" xfId="97" applyFont="1" applyFill="1" applyBorder="1" applyAlignment="1">
      <alignment horizontal="center" vertical="center" wrapText="1"/>
    </xf>
    <xf numFmtId="0" fontId="36" fillId="0" borderId="1" xfId="0" applyFont="1" applyFill="1" applyBorder="1" applyAlignment="1">
      <alignment vertical="center"/>
    </xf>
    <xf numFmtId="0" fontId="13" fillId="0" borderId="1" xfId="0" applyFont="1" applyFill="1" applyBorder="1" applyAlignment="1">
      <alignment vertical="center" wrapText="1"/>
    </xf>
    <xf numFmtId="0" fontId="27" fillId="0" borderId="1" xfId="97"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0" fontId="23" fillId="0" borderId="0" xfId="0" applyFont="1" applyFill="1" applyAlignment="1">
      <alignment vertical="center" wrapText="1"/>
    </xf>
    <xf numFmtId="0" fontId="5" fillId="0" borderId="0" xfId="0" applyFont="1" applyFill="1" applyAlignment="1">
      <alignment vertical="center"/>
    </xf>
    <xf numFmtId="0" fontId="23" fillId="0" borderId="0" xfId="0" applyFont="1" applyFill="1" applyAlignment="1">
      <alignment horizontal="center" vertical="center" wrapText="1"/>
    </xf>
    <xf numFmtId="182" fontId="23" fillId="0" borderId="0" xfId="0" applyNumberFormat="1" applyFont="1" applyFill="1" applyAlignment="1">
      <alignment horizontal="center" vertical="center" wrapText="1"/>
    </xf>
    <xf numFmtId="0" fontId="29" fillId="0" borderId="1" xfId="49" applyFont="1" applyFill="1" applyBorder="1" applyAlignment="1">
      <alignment horizontal="center" vertical="center" wrapText="1"/>
    </xf>
    <xf numFmtId="179" fontId="23" fillId="0" borderId="1" xfId="0" applyNumberFormat="1" applyFont="1" applyFill="1" applyBorder="1" applyAlignment="1">
      <alignment horizontal="center" vertical="center" wrapText="1"/>
    </xf>
    <xf numFmtId="182"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9" xfId="0" applyFont="1" applyFill="1" applyBorder="1" applyAlignment="1">
      <alignment horizontal="center" vertical="center" wrapText="1"/>
    </xf>
    <xf numFmtId="182" fontId="23" fillId="0" borderId="1" xfId="0" applyNumberFormat="1" applyFont="1" applyFill="1" applyBorder="1" applyAlignment="1">
      <alignment horizontal="center" vertical="center"/>
    </xf>
    <xf numFmtId="182" fontId="23" fillId="0" borderId="0" xfId="0" applyNumberFormat="1" applyFont="1" applyFill="1" applyAlignment="1">
      <alignment horizontal="center" vertical="center"/>
    </xf>
    <xf numFmtId="0" fontId="36" fillId="0" borderId="1" xfId="0" applyFont="1" applyFill="1" applyBorder="1" applyAlignment="1">
      <alignment horizontal="center" vertical="center" wrapText="1"/>
    </xf>
    <xf numFmtId="0" fontId="23" fillId="0" borderId="9" xfId="0" applyFont="1" applyFill="1" applyBorder="1" applyAlignment="1">
      <alignment horizontal="center" vertical="center"/>
    </xf>
    <xf numFmtId="0" fontId="45" fillId="0" borderId="19" xfId="0" applyFont="1" applyFill="1" applyBorder="1" applyAlignment="1">
      <alignment horizontal="center" vertical="center" wrapText="1"/>
    </xf>
    <xf numFmtId="183" fontId="44" fillId="0" borderId="9" xfId="0" applyNumberFormat="1" applyFont="1" applyFill="1" applyBorder="1" applyAlignment="1">
      <alignment horizontal="center" vertical="center"/>
    </xf>
    <xf numFmtId="183" fontId="23" fillId="0" borderId="9" xfId="0" applyNumberFormat="1" applyFont="1" applyFill="1" applyBorder="1" applyAlignment="1">
      <alignment horizontal="center" vertical="center"/>
    </xf>
    <xf numFmtId="0" fontId="44" fillId="0" borderId="9" xfId="0" applyFont="1" applyFill="1" applyBorder="1" applyAlignment="1">
      <alignment vertical="center"/>
    </xf>
    <xf numFmtId="0" fontId="44" fillId="0" borderId="0" xfId="58" applyFont="1" applyFill="1" applyBorder="1" applyAlignment="1">
      <alignment vertical="center"/>
    </xf>
    <xf numFmtId="183" fontId="44" fillId="0" borderId="0" xfId="58" applyNumberFormat="1" applyFont="1" applyFill="1" applyBorder="1" applyAlignment="1">
      <alignment vertical="center"/>
    </xf>
    <xf numFmtId="0" fontId="36" fillId="0" borderId="1" xfId="58" applyFont="1" applyFill="1" applyBorder="1" applyAlignment="1">
      <alignment horizontal="center" vertical="center" wrapText="1"/>
    </xf>
    <xf numFmtId="0" fontId="23" fillId="0" borderId="1" xfId="58" applyFont="1" applyFill="1" applyBorder="1" applyAlignment="1">
      <alignment horizontal="center" vertical="center" wrapText="1"/>
    </xf>
    <xf numFmtId="0" fontId="23" fillId="0" borderId="3" xfId="58" applyFont="1" applyFill="1" applyBorder="1" applyAlignment="1">
      <alignment horizontal="center" vertical="center" wrapText="1"/>
    </xf>
    <xf numFmtId="0" fontId="29" fillId="0" borderId="1" xfId="60" applyFont="1" applyFill="1" applyBorder="1" applyAlignment="1">
      <alignment horizontal="center" vertical="center" wrapText="1"/>
    </xf>
    <xf numFmtId="0" fontId="23" fillId="0" borderId="9" xfId="58" applyFont="1" applyFill="1" applyBorder="1" applyAlignment="1">
      <alignment horizontal="center" vertical="center"/>
    </xf>
    <xf numFmtId="0" fontId="44" fillId="0" borderId="9" xfId="58" applyFont="1" applyFill="1" applyBorder="1" applyAlignment="1">
      <alignment horizontal="center" vertical="center"/>
    </xf>
    <xf numFmtId="183" fontId="23" fillId="0" borderId="9" xfId="58" applyNumberFormat="1" applyFont="1" applyFill="1" applyBorder="1" applyAlignment="1">
      <alignment horizontal="center" vertical="center"/>
    </xf>
    <xf numFmtId="0" fontId="44" fillId="0" borderId="9" xfId="58" applyFont="1" applyFill="1" applyBorder="1" applyAlignment="1">
      <alignment vertical="center"/>
    </xf>
    <xf numFmtId="0" fontId="44" fillId="0" borderId="0" xfId="0" applyFont="1" applyFill="1" applyBorder="1" applyAlignment="1">
      <alignment vertical="center"/>
    </xf>
    <xf numFmtId="180" fontId="21"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179" fontId="45" fillId="0" borderId="1" xfId="0" applyNumberFormat="1" applyFont="1" applyFill="1" applyBorder="1" applyAlignment="1">
      <alignment horizontal="center" vertical="center" wrapText="1"/>
    </xf>
    <xf numFmtId="180" fontId="45" fillId="0" borderId="1" xfId="0" applyNumberFormat="1" applyFont="1" applyFill="1" applyBorder="1" applyAlignment="1">
      <alignment horizontal="center" vertical="center" wrapText="1"/>
    </xf>
    <xf numFmtId="0" fontId="34" fillId="0" borderId="1" xfId="0" applyFont="1" applyFill="1" applyBorder="1" applyAlignment="1">
      <alignment vertical="center"/>
    </xf>
    <xf numFmtId="0" fontId="44" fillId="0" borderId="0" xfId="0" applyFont="1" applyFill="1" applyBorder="1" applyAlignment="1">
      <alignment horizontal="center" vertical="center"/>
    </xf>
    <xf numFmtId="0" fontId="44" fillId="0" borderId="1" xfId="0" applyFont="1" applyFill="1" applyBorder="1" applyAlignment="1">
      <alignment vertical="center"/>
    </xf>
    <xf numFmtId="0" fontId="37" fillId="0" borderId="0" xfId="0" applyFont="1" applyFill="1" applyAlignment="1">
      <alignment horizontal="center" vertical="center" wrapText="1"/>
    </xf>
    <xf numFmtId="0" fontId="47" fillId="0" borderId="0" xfId="0" applyFont="1" applyFill="1" applyAlignment="1">
      <alignment horizontal="center" vertical="center" wrapText="1"/>
    </xf>
    <xf numFmtId="0" fontId="47"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51"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39" fillId="0" borderId="0" xfId="0" applyFont="1" applyFill="1" applyBorder="1" applyAlignment="1">
      <alignment vertical="center" wrapText="1"/>
    </xf>
    <xf numFmtId="0" fontId="13" fillId="0" borderId="0" xfId="0" applyFont="1" applyFill="1" applyBorder="1" applyAlignment="1"/>
    <xf numFmtId="0" fontId="29" fillId="0" borderId="0" xfId="0" applyFont="1" applyFill="1" applyBorder="1" applyAlignment="1">
      <alignment vertical="center" wrapText="1"/>
    </xf>
    <xf numFmtId="0" fontId="14" fillId="0" borderId="0" xfId="0" applyFont="1" applyFill="1" applyBorder="1" applyAlignment="1">
      <alignment vertical="center"/>
    </xf>
    <xf numFmtId="0" fontId="39" fillId="0" borderId="0" xfId="0" applyFont="1" applyFill="1" applyAlignment="1">
      <alignment vertical="center" wrapText="1"/>
    </xf>
    <xf numFmtId="0" fontId="39" fillId="0" borderId="0"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29" fillId="0" borderId="1" xfId="0" applyFont="1" applyFill="1" applyBorder="1" applyAlignment="1">
      <alignment horizontal="left" vertical="center" wrapText="1"/>
    </xf>
    <xf numFmtId="179" fontId="39" fillId="0" borderId="1" xfId="0" applyNumberFormat="1" applyFont="1" applyFill="1" applyBorder="1" applyAlignment="1">
      <alignment horizontal="center" vertical="center" wrapText="1"/>
    </xf>
    <xf numFmtId="182" fontId="29" fillId="0" borderId="1" xfId="0" applyNumberFormat="1" applyFont="1" applyFill="1" applyBorder="1" applyAlignment="1">
      <alignment horizontal="left" vertical="center" wrapText="1"/>
    </xf>
    <xf numFmtId="179" fontId="29" fillId="0" borderId="1" xfId="94" applyNumberFormat="1" applyFont="1" applyFill="1" applyBorder="1" applyAlignment="1">
      <alignment horizontal="center" vertical="center" wrapText="1"/>
    </xf>
    <xf numFmtId="184" fontId="29" fillId="0" borderId="1" xfId="0" applyNumberFormat="1" applyFont="1" applyFill="1" applyBorder="1" applyAlignment="1">
      <alignment horizontal="center" vertical="center" wrapText="1"/>
    </xf>
    <xf numFmtId="185" fontId="2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0" fontId="38" fillId="0" borderId="1" xfId="59" applyFont="1" applyFill="1" applyBorder="1" applyAlignment="1" applyProtection="1">
      <alignment horizontal="center" vertical="center" wrapText="1"/>
    </xf>
    <xf numFmtId="0" fontId="27" fillId="0" borderId="1" xfId="59" applyFont="1" applyFill="1" applyBorder="1" applyAlignment="1" applyProtection="1">
      <alignment horizontal="center" vertical="center" wrapText="1"/>
    </xf>
    <xf numFmtId="0" fontId="27" fillId="0" borderId="1" xfId="95" applyFont="1" applyBorder="1" applyAlignment="1">
      <alignment horizontal="left" vertical="center" wrapText="1"/>
    </xf>
    <xf numFmtId="0" fontId="14" fillId="0" borderId="1" xfId="0" applyFont="1" applyFill="1" applyBorder="1" applyAlignment="1">
      <alignment vertical="center" wrapText="1"/>
    </xf>
    <xf numFmtId="0" fontId="39" fillId="0" borderId="1" xfId="0" applyFont="1" applyFill="1" applyBorder="1" applyAlignment="1">
      <alignment vertical="center" wrapText="1"/>
    </xf>
    <xf numFmtId="179" fontId="39"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186" fontId="14"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95" applyFont="1" applyFill="1" applyBorder="1" applyAlignment="1">
      <alignment horizontal="center" vertical="center" wrapText="1"/>
    </xf>
    <xf numFmtId="0" fontId="14" fillId="0" borderId="1" xfId="61" applyNumberFormat="1" applyFont="1" applyFill="1" applyBorder="1" applyAlignment="1">
      <alignment horizontal="center" vertical="center" wrapText="1"/>
    </xf>
    <xf numFmtId="0" fontId="14" fillId="0" borderId="1" xfId="55" applyFont="1" applyFill="1" applyBorder="1" applyAlignment="1" applyProtection="1">
      <alignment horizontal="left" vertical="center" wrapText="1"/>
    </xf>
    <xf numFmtId="0" fontId="14" fillId="0" borderId="1" xfId="55" applyFont="1" applyFill="1" applyBorder="1" applyAlignment="1" applyProtection="1">
      <alignment horizontal="center" vertical="center" wrapText="1"/>
    </xf>
    <xf numFmtId="0" fontId="13" fillId="0" borderId="1" xfId="0" applyFont="1" applyFill="1" applyBorder="1" applyAlignment="1"/>
    <xf numFmtId="0" fontId="29" fillId="0" borderId="1" xfId="0" applyFont="1" applyFill="1" applyBorder="1" applyAlignment="1">
      <alignment vertical="center" wrapText="1"/>
    </xf>
    <xf numFmtId="0" fontId="14" fillId="0" borderId="1" xfId="0" applyFont="1" applyFill="1" applyBorder="1" applyAlignment="1">
      <alignment vertical="center"/>
    </xf>
    <xf numFmtId="0" fontId="13" fillId="0" borderId="1" xfId="0" applyFont="1" applyFill="1" applyBorder="1" applyAlignment="1">
      <alignment vertical="center"/>
    </xf>
    <xf numFmtId="0" fontId="39" fillId="0" borderId="1" xfId="0" applyFont="1" applyFill="1" applyBorder="1" applyAlignment="1">
      <alignment vertical="center" wrapText="1"/>
    </xf>
    <xf numFmtId="179" fontId="52" fillId="0" borderId="1" xfId="0" applyNumberFormat="1" applyFont="1" applyFill="1" applyBorder="1" applyAlignment="1">
      <alignment horizontal="center" vertical="center" wrapText="1"/>
    </xf>
    <xf numFmtId="0" fontId="47" fillId="0" borderId="0" xfId="0" applyFont="1" applyFill="1" applyBorder="1" applyAlignment="1">
      <alignment vertical="center" wrapText="1"/>
    </xf>
    <xf numFmtId="0" fontId="53" fillId="0" borderId="0" xfId="0" applyFont="1" applyFill="1" applyBorder="1" applyAlignment="1">
      <alignment horizontal="center" vertical="center" wrapText="1"/>
    </xf>
    <xf numFmtId="0" fontId="54" fillId="0" borderId="0" xfId="0" applyFont="1" applyFill="1" applyBorder="1" applyAlignment="1">
      <alignment vertical="center" wrapText="1"/>
    </xf>
    <xf numFmtId="49" fontId="4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0" xfId="0" applyFont="1" applyFill="1" applyBorder="1" applyAlignment="1">
      <alignment horizontal="left" vertical="center" wrapText="1"/>
    </xf>
    <xf numFmtId="179" fontId="0" fillId="0" borderId="0" xfId="0" applyNumberFormat="1" applyFont="1" applyFill="1" applyBorder="1" applyAlignment="1">
      <alignment horizontal="center" vertical="center" wrapText="1"/>
    </xf>
    <xf numFmtId="4" fontId="47" fillId="0" borderId="0" xfId="0" applyNumberFormat="1" applyFont="1" applyFill="1" applyBorder="1" applyAlignment="1">
      <alignment horizontal="center" vertical="center" wrapText="1"/>
    </xf>
    <xf numFmtId="180" fontId="47" fillId="0" borderId="0" xfId="0" applyNumberFormat="1" applyFont="1" applyFill="1" applyBorder="1" applyAlignment="1">
      <alignment horizontal="right" vertical="center" wrapText="1"/>
    </xf>
    <xf numFmtId="49" fontId="28" fillId="0" borderId="1" xfId="0" applyNumberFormat="1" applyFont="1" applyFill="1" applyBorder="1" applyAlignment="1">
      <alignment horizontal="center" vertical="center" wrapText="1"/>
    </xf>
    <xf numFmtId="4" fontId="28" fillId="0" borderId="1" xfId="0" applyNumberFormat="1" applyFont="1" applyFill="1" applyBorder="1" applyAlignment="1">
      <alignment horizontal="center" vertical="center" wrapText="1"/>
    </xf>
    <xf numFmtId="0" fontId="28" fillId="0" borderId="1" xfId="0" applyFont="1" applyFill="1" applyBorder="1" applyAlignment="1">
      <alignment vertical="center"/>
    </xf>
    <xf numFmtId="0" fontId="28" fillId="0" borderId="1" xfId="0" applyFont="1" applyFill="1" applyBorder="1" applyAlignment="1">
      <alignment horizontal="left" vertical="center" wrapText="1"/>
    </xf>
    <xf numFmtId="179" fontId="29" fillId="0" borderId="1" xfId="0" applyNumberFormat="1" applyFont="1" applyFill="1" applyBorder="1" applyAlignment="1">
      <alignment horizontal="center" vertical="center" wrapText="1"/>
    </xf>
    <xf numFmtId="4" fontId="36" fillId="0" borderId="1" xfId="0" applyNumberFormat="1" applyFont="1" applyFill="1" applyBorder="1" applyAlignment="1">
      <alignment horizontal="center" vertical="center" wrapText="1"/>
    </xf>
    <xf numFmtId="184" fontId="29" fillId="0" borderId="1" xfId="0" applyNumberFormat="1" applyFont="1" applyFill="1" applyBorder="1" applyAlignment="1">
      <alignment vertical="center" wrapText="1"/>
    </xf>
    <xf numFmtId="0" fontId="0" fillId="0" borderId="1" xfId="0" applyFont="1" applyFill="1" applyBorder="1" applyAlignment="1">
      <alignment horizontal="center" vertical="center"/>
    </xf>
    <xf numFmtId="4" fontId="23" fillId="0" borderId="1" xfId="0" applyNumberFormat="1" applyFont="1" applyFill="1" applyBorder="1" applyAlignment="1">
      <alignment horizontal="center" vertical="center" wrapText="1"/>
    </xf>
    <xf numFmtId="180" fontId="36" fillId="0" borderId="1" xfId="0" applyNumberFormat="1" applyFont="1" applyFill="1" applyBorder="1" applyAlignment="1">
      <alignment horizontal="center" vertical="center" wrapText="1"/>
    </xf>
    <xf numFmtId="180" fontId="23" fillId="0" borderId="1" xfId="0" applyNumberFormat="1" applyFont="1" applyFill="1" applyBorder="1" applyAlignment="1">
      <alignment horizontal="right" vertical="center" wrapText="1"/>
    </xf>
    <xf numFmtId="0" fontId="23"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180" fontId="36" fillId="0" borderId="1" xfId="0" applyNumberFormat="1" applyFont="1" applyFill="1" applyBorder="1" applyAlignment="1">
      <alignment horizontal="right" vertical="center" wrapText="1"/>
    </xf>
    <xf numFmtId="180" fontId="47" fillId="0" borderId="0" xfId="0" applyNumberFormat="1" applyFont="1" applyFill="1" applyBorder="1" applyAlignment="1">
      <alignment horizontal="center" vertical="center" wrapText="1"/>
    </xf>
    <xf numFmtId="184" fontId="29" fillId="0" borderId="1" xfId="0" applyNumberFormat="1" applyFont="1" applyFill="1" applyBorder="1" applyAlignment="1">
      <alignment horizontal="left" vertical="center" wrapText="1"/>
    </xf>
    <xf numFmtId="0" fontId="28"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56" fillId="0" borderId="0" xfId="0" applyFont="1" applyFill="1" applyBorder="1" applyAlignment="1">
      <alignment vertical="center"/>
    </xf>
    <xf numFmtId="0" fontId="57" fillId="0" borderId="0" xfId="0" applyFont="1" applyFill="1" applyBorder="1" applyAlignment="1">
      <alignment vertical="center"/>
    </xf>
    <xf numFmtId="0" fontId="58" fillId="0" borderId="0" xfId="0" applyFont="1" applyFill="1" applyBorder="1" applyAlignment="1">
      <alignment vertical="center"/>
    </xf>
    <xf numFmtId="0" fontId="59" fillId="0" borderId="0" xfId="0" applyFont="1" applyFill="1" applyBorder="1" applyAlignment="1">
      <alignment vertical="center"/>
    </xf>
    <xf numFmtId="0" fontId="62" fillId="0" borderId="1"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57" fillId="0" borderId="1" xfId="0" applyFont="1" applyFill="1" applyBorder="1" applyAlignment="1">
      <alignment horizontal="center" vertical="center"/>
    </xf>
    <xf numFmtId="0" fontId="45" fillId="0" borderId="1" xfId="0" applyFont="1" applyFill="1" applyBorder="1" applyAlignment="1">
      <alignment horizontal="center" vertical="center"/>
    </xf>
    <xf numFmtId="182" fontId="39" fillId="0" borderId="1" xfId="0" applyNumberFormat="1" applyFont="1" applyFill="1" applyBorder="1" applyAlignment="1">
      <alignment horizontal="center" vertical="center" wrapText="1"/>
    </xf>
    <xf numFmtId="0" fontId="64" fillId="0" borderId="0" xfId="0" applyFont="1" applyFill="1" applyBorder="1" applyAlignment="1">
      <alignment vertical="center"/>
    </xf>
    <xf numFmtId="0" fontId="65" fillId="0" borderId="1" xfId="0" applyFont="1" applyFill="1" applyBorder="1" applyAlignment="1">
      <alignment vertical="center" wrapText="1"/>
    </xf>
    <xf numFmtId="0" fontId="56" fillId="0" borderId="20" xfId="0" applyFont="1" applyFill="1" applyBorder="1" applyAlignment="1">
      <alignment vertical="center"/>
    </xf>
    <xf numFmtId="0" fontId="34" fillId="0" borderId="20" xfId="0" applyFont="1" applyFill="1" applyBorder="1" applyAlignment="1">
      <alignment horizontal="left" vertical="center" wrapText="1"/>
    </xf>
    <xf numFmtId="0" fontId="14" fillId="0" borderId="20"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47" fillId="0" borderId="20"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0" xfId="0" applyFont="1" applyFill="1" applyBorder="1" applyAlignment="1">
      <alignment horizontal="center" vertical="center"/>
    </xf>
    <xf numFmtId="0" fontId="65" fillId="0" borderId="20" xfId="0" applyFont="1" applyFill="1" applyBorder="1" applyAlignment="1">
      <alignment vertical="center" wrapText="1"/>
    </xf>
    <xf numFmtId="0" fontId="57" fillId="0" borderId="20" xfId="0" applyFont="1" applyFill="1" applyBorder="1" applyAlignment="1">
      <alignment vertical="center"/>
    </xf>
    <xf numFmtId="0" fontId="58" fillId="0" borderId="1" xfId="0" applyFont="1" applyFill="1" applyBorder="1" applyAlignment="1">
      <alignment horizontal="center" vertical="center" wrapText="1"/>
    </xf>
    <xf numFmtId="0" fontId="66" fillId="0" borderId="0" xfId="0" applyFont="1">
      <alignment vertical="center"/>
    </xf>
    <xf numFmtId="0" fontId="67" fillId="0" borderId="0" xfId="0" applyFont="1">
      <alignment vertical="center"/>
    </xf>
    <xf numFmtId="0" fontId="67" fillId="0" borderId="0" xfId="0" applyFont="1" applyAlignment="1">
      <alignment horizontal="center" vertical="center"/>
    </xf>
    <xf numFmtId="0" fontId="68" fillId="0" borderId="1" xfId="0" applyFont="1" applyBorder="1" applyAlignment="1">
      <alignment horizontal="center" vertical="center"/>
    </xf>
    <xf numFmtId="0" fontId="68" fillId="0" borderId="1" xfId="0" applyFont="1" applyBorder="1" applyAlignment="1">
      <alignment horizontal="center" vertical="center"/>
    </xf>
    <xf numFmtId="0" fontId="67" fillId="0" borderId="1" xfId="0" applyFont="1" applyBorder="1" applyAlignment="1">
      <alignment horizontal="center" vertical="center"/>
    </xf>
    <xf numFmtId="0" fontId="0" fillId="0" borderId="1" xfId="0" applyFont="1" applyBorder="1" applyAlignment="1">
      <alignment horizontal="center" vertical="center"/>
    </xf>
    <xf numFmtId="4" fontId="67" fillId="0" borderId="1" xfId="0" applyNumberFormat="1" applyFont="1" applyBorder="1" applyAlignment="1">
      <alignment horizontal="center" vertical="center"/>
    </xf>
    <xf numFmtId="4" fontId="67" fillId="0" borderId="1" xfId="0" applyNumberFormat="1" applyFont="1" applyBorder="1" applyAlignment="1">
      <alignment horizontal="center" vertical="center"/>
    </xf>
    <xf numFmtId="4" fontId="67" fillId="0" borderId="1" xfId="0" applyNumberFormat="1" applyFont="1" applyFill="1" applyBorder="1" applyAlignment="1">
      <alignment horizontal="center" vertical="center"/>
    </xf>
    <xf numFmtId="4" fontId="67" fillId="0" borderId="1" xfId="0" applyNumberFormat="1" applyFont="1" applyFill="1" applyBorder="1" applyAlignment="1">
      <alignment horizontal="center" vertical="center"/>
    </xf>
    <xf numFmtId="0" fontId="66" fillId="0" borderId="1" xfId="0" applyFont="1" applyBorder="1">
      <alignment vertical="center"/>
    </xf>
    <xf numFmtId="4" fontId="66" fillId="0" borderId="1" xfId="0" applyNumberFormat="1" applyFont="1" applyBorder="1" applyAlignment="1">
      <alignment horizontal="center" vertical="center"/>
    </xf>
    <xf numFmtId="4" fontId="66" fillId="0" borderId="1" xfId="0" applyNumberFormat="1" applyFont="1" applyBorder="1" applyAlignment="1">
      <alignment horizontal="center" vertical="center"/>
    </xf>
    <xf numFmtId="0" fontId="30" fillId="0" borderId="1" xfId="0" applyFont="1" applyBorder="1" applyAlignment="1">
      <alignment horizontal="center" vertical="center" wrapText="1"/>
    </xf>
    <xf numFmtId="0" fontId="48" fillId="0" borderId="2"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61" fillId="0" borderId="2" xfId="0" applyFont="1" applyFill="1" applyBorder="1" applyAlignment="1">
      <alignment horizontal="center" vertical="center" wrapText="1"/>
    </xf>
    <xf numFmtId="0" fontId="21" fillId="0" borderId="5"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7" fillId="0" borderId="5"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55" fillId="0" borderId="0" xfId="0" applyFont="1" applyFill="1" applyBorder="1" applyAlignment="1">
      <alignment horizontal="center" vertical="center" wrapText="1"/>
    </xf>
    <xf numFmtId="4" fontId="55" fillId="0" borderId="0" xfId="0" applyNumberFormat="1"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179" fontId="45"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15" fillId="0" borderId="2" xfId="58" applyFont="1" applyFill="1" applyBorder="1" applyAlignment="1">
      <alignment horizontal="center" vertical="center" wrapText="1"/>
    </xf>
    <xf numFmtId="0" fontId="36" fillId="0" borderId="5" xfId="58" applyFont="1" applyFill="1" applyBorder="1" applyAlignment="1">
      <alignment horizontal="center" vertical="center" wrapText="1"/>
    </xf>
    <xf numFmtId="0" fontId="36" fillId="0" borderId="3" xfId="58" applyFont="1" applyFill="1" applyBorder="1" applyAlignment="1">
      <alignment horizontal="center" vertical="center" wrapText="1"/>
    </xf>
    <xf numFmtId="0" fontId="45" fillId="0" borderId="5" xfId="58" applyFont="1" applyFill="1" applyBorder="1" applyAlignment="1">
      <alignment horizontal="center" vertical="center" wrapText="1"/>
    </xf>
    <xf numFmtId="0" fontId="45" fillId="0" borderId="3" xfId="58" applyFont="1" applyFill="1" applyBorder="1" applyAlignment="1">
      <alignment horizontal="center" vertical="center" wrapText="1"/>
    </xf>
    <xf numFmtId="0" fontId="23" fillId="0" borderId="1" xfId="58" applyFont="1" applyFill="1" applyBorder="1" applyAlignment="1">
      <alignment horizontal="center" vertical="center" wrapText="1"/>
    </xf>
    <xf numFmtId="0" fontId="44" fillId="0" borderId="9" xfId="58" applyFont="1" applyFill="1" applyBorder="1" applyAlignment="1">
      <alignment horizontal="center" vertical="center"/>
    </xf>
    <xf numFmtId="0" fontId="23" fillId="0" borderId="1" xfId="58" applyFont="1" applyFill="1" applyBorder="1" applyAlignment="1">
      <alignment horizontal="center" vertical="center"/>
    </xf>
    <xf numFmtId="0" fontId="45" fillId="0" borderId="1" xfId="58" applyFont="1" applyFill="1" applyBorder="1" applyAlignment="1">
      <alignment horizontal="center" vertical="center" wrapText="1"/>
    </xf>
    <xf numFmtId="0" fontId="43" fillId="0" borderId="0" xfId="0" applyFont="1" applyFill="1" applyAlignment="1">
      <alignment horizontal="center" vertical="center"/>
    </xf>
    <xf numFmtId="0" fontId="36" fillId="0" borderId="5"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6" fillId="0" borderId="0" xfId="57" applyFont="1" applyFill="1" applyAlignment="1">
      <alignment horizontal="center" vertical="center" wrapText="1"/>
    </xf>
    <xf numFmtId="0" fontId="35" fillId="0" borderId="0" xfId="57" applyFont="1" applyFill="1" applyAlignment="1">
      <alignment horizontal="center" vertical="center" wrapText="1"/>
    </xf>
    <xf numFmtId="0" fontId="40" fillId="0" borderId="5"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23" fillId="0" borderId="10" xfId="0" applyFont="1" applyFill="1" applyBorder="1" applyAlignment="1">
      <alignment vertical="center"/>
    </xf>
    <xf numFmtId="0" fontId="23" fillId="0" borderId="11" xfId="0" applyFont="1" applyFill="1" applyBorder="1" applyAlignment="1">
      <alignment vertical="center"/>
    </xf>
    <xf numFmtId="0" fontId="14" fillId="0" borderId="12" xfId="0" applyFont="1" applyFill="1" applyBorder="1" applyAlignment="1">
      <alignment horizontal="center" vertical="center" wrapText="1"/>
    </xf>
    <xf numFmtId="0" fontId="23" fillId="0" borderId="18" xfId="0" applyFont="1" applyFill="1" applyBorder="1" applyAlignment="1">
      <alignment vertical="center"/>
    </xf>
    <xf numFmtId="0" fontId="23" fillId="0" borderId="13" xfId="0" applyFont="1" applyFill="1" applyBorder="1" applyAlignment="1">
      <alignment vertical="center"/>
    </xf>
    <xf numFmtId="0" fontId="10" fillId="0" borderId="10" xfId="0" applyFont="1" applyFill="1" applyBorder="1" applyAlignment="1">
      <alignment horizontal="center" vertical="center" wrapText="1"/>
    </xf>
    <xf numFmtId="0" fontId="31" fillId="0" borderId="10" xfId="0" applyFont="1" applyFill="1" applyBorder="1" applyAlignment="1">
      <alignment vertical="center"/>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3" fillId="0" borderId="1" xfId="0" applyFont="1" applyFill="1" applyBorder="1" applyAlignment="1">
      <alignment vertical="center"/>
    </xf>
    <xf numFmtId="0" fontId="2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6" fillId="0" borderId="2" xfId="50" applyFont="1" applyBorder="1" applyAlignment="1">
      <alignment horizontal="center" vertical="center"/>
    </xf>
    <xf numFmtId="0" fontId="7" fillId="0" borderId="2" xfId="50" applyFont="1" applyBorder="1" applyAlignment="1">
      <alignment horizontal="center" vertical="center"/>
    </xf>
    <xf numFmtId="0" fontId="9" fillId="0" borderId="5" xfId="50" applyFont="1" applyBorder="1" applyAlignment="1">
      <alignment horizontal="center" vertical="center" wrapText="1"/>
    </xf>
    <xf numFmtId="0" fontId="8" fillId="0" borderId="3" xfId="50" applyFont="1" applyBorder="1" applyAlignment="1">
      <alignment horizontal="center" vertical="center" wrapText="1"/>
    </xf>
    <xf numFmtId="0" fontId="9" fillId="0" borderId="5" xfId="50" applyFont="1" applyBorder="1" applyAlignment="1">
      <alignment horizontal="left" vertical="center" wrapText="1"/>
    </xf>
    <xf numFmtId="0" fontId="8" fillId="0" borderId="4" xfId="50" applyFont="1" applyBorder="1" applyAlignment="1">
      <alignment horizontal="left" vertical="center" wrapText="1"/>
    </xf>
    <xf numFmtId="0" fontId="8" fillId="0" borderId="3" xfId="50" applyFont="1" applyBorder="1" applyAlignment="1">
      <alignment horizontal="left" vertical="center" wrapText="1"/>
    </xf>
    <xf numFmtId="0" fontId="9"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6" fillId="0" borderId="2" xfId="50" applyFont="1" applyFill="1" applyBorder="1" applyAlignment="1">
      <alignment horizontal="center" vertical="center"/>
    </xf>
    <xf numFmtId="0" fontId="7" fillId="0" borderId="2" xfId="50" applyFont="1" applyFill="1" applyBorder="1" applyAlignment="1">
      <alignment horizontal="center" vertical="center"/>
    </xf>
    <xf numFmtId="0" fontId="8" fillId="0" borderId="5" xfId="50" applyFont="1" applyFill="1" applyBorder="1" applyAlignment="1">
      <alignment horizontal="left" vertical="center" wrapText="1"/>
    </xf>
    <xf numFmtId="0" fontId="8" fillId="0" borderId="4" xfId="50" applyFont="1" applyFill="1" applyBorder="1" applyAlignment="1">
      <alignment horizontal="left" vertical="center" wrapText="1"/>
    </xf>
    <xf numFmtId="0" fontId="8" fillId="0" borderId="3" xfId="5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8" fillId="0" borderId="5" xfId="0" applyFont="1" applyFill="1" applyBorder="1" applyAlignment="1">
      <alignment horizontal="center" vertical="center"/>
    </xf>
    <xf numFmtId="0" fontId="10"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1" fillId="0" borderId="1" xfId="0" applyFont="1" applyFill="1" applyBorder="1" applyAlignment="1">
      <alignment horizontal="left" vertical="center" wrapText="1"/>
    </xf>
  </cellXfs>
  <cellStyles count="98">
    <cellStyle name="20% - 强调文字颜色 1 2" xfId="1"/>
    <cellStyle name="20% - 强调文字颜色 1 2 2" xfId="2"/>
    <cellStyle name="20% - 强调文字颜色 2 2" xfId="3"/>
    <cellStyle name="20% - 强调文字颜色 2 2 2" xfId="4"/>
    <cellStyle name="20% - 强调文字颜色 3 2" xfId="5"/>
    <cellStyle name="20% - 强调文字颜色 3 2 2" xfId="6"/>
    <cellStyle name="20% - 强调文字颜色 4 2" xfId="7"/>
    <cellStyle name="20% - 强调文字颜色 4 2 2" xfId="8"/>
    <cellStyle name="20% - 强调文字颜色 5 2" xfId="9"/>
    <cellStyle name="20% - 强调文字颜色 5 2 2" xfId="10"/>
    <cellStyle name="20% - 强调文字颜色 6 2" xfId="11"/>
    <cellStyle name="20% - 强调文字颜色 6 2 2" xfId="12"/>
    <cellStyle name="40% - 强调文字颜色 1 2" xfId="13"/>
    <cellStyle name="40% - 强调文字颜色 1 2 2" xfId="14"/>
    <cellStyle name="40% - 强调文字颜色 2 2" xfId="15"/>
    <cellStyle name="40% - 强调文字颜色 2 2 2" xfId="16"/>
    <cellStyle name="40% - 强调文字颜色 3 2" xfId="17"/>
    <cellStyle name="40% - 强调文字颜色 3 2 2" xfId="18"/>
    <cellStyle name="40% - 强调文字颜色 4 2" xfId="19"/>
    <cellStyle name="40% - 强调文字颜色 5 2" xfId="20"/>
    <cellStyle name="40% - 强调文字颜色 6 2" xfId="21"/>
    <cellStyle name="40% - 强调文字颜色 6 2 2" xfId="22"/>
    <cellStyle name="60% - 强调文字颜色 1 2" xfId="23"/>
    <cellStyle name="60% - 强调文字颜色 1 2 2" xfId="24"/>
    <cellStyle name="60% - 强调文字颜色 2 2" xfId="25"/>
    <cellStyle name="60% - 强调文字颜色 2 2 2" xfId="26"/>
    <cellStyle name="60% - 强调文字颜色 3 2" xfId="27"/>
    <cellStyle name="60% - 强调文字颜色 3 2 2" xfId="28"/>
    <cellStyle name="60% - 强调文字颜色 4 2" xfId="29"/>
    <cellStyle name="60% - 强调文字颜色 4 2 2" xfId="30"/>
    <cellStyle name="60% - 强调文字颜色 5 2" xfId="31"/>
    <cellStyle name="60% - 强调文字颜色 5 2 2" xfId="32"/>
    <cellStyle name="60% - 强调文字颜色 6 2" xfId="33"/>
    <cellStyle name="60% - 强调文字颜色 6 2 2" xfId="34"/>
    <cellStyle name="Normal" xfId="35"/>
    <cellStyle name="Normal 2" xfId="36"/>
    <cellStyle name="标题 1 2" xfId="37"/>
    <cellStyle name="标题 1 2 2" xfId="38"/>
    <cellStyle name="标题 2 2" xfId="39"/>
    <cellStyle name="标题 2 2 2" xfId="40"/>
    <cellStyle name="标题 3 2" xfId="41"/>
    <cellStyle name="标题 3 2 2" xfId="42"/>
    <cellStyle name="标题 4 2 2" xfId="43"/>
    <cellStyle name="标题 5" xfId="44"/>
    <cellStyle name="标题 5 2" xfId="45"/>
    <cellStyle name="差 2" xfId="46"/>
    <cellStyle name="差 2 2" xfId="47"/>
    <cellStyle name="差_Sheet1" xfId="48"/>
    <cellStyle name="常规" xfId="0" builtinId="0"/>
    <cellStyle name="常规 10" xfId="49"/>
    <cellStyle name="常规 10 2 4" xfId="50"/>
    <cellStyle name="常规 12" xfId="51"/>
    <cellStyle name="常规 14" xfId="52"/>
    <cellStyle name="常规 14 3" xfId="53"/>
    <cellStyle name="常规 17" xfId="54"/>
    <cellStyle name="常规 2" xfId="55"/>
    <cellStyle name="常规 2 2" xfId="56"/>
    <cellStyle name="常规 3" xfId="57"/>
    <cellStyle name="常规 36" xfId="97"/>
    <cellStyle name="常规 4" xfId="58"/>
    <cellStyle name="常规 5" xfId="59"/>
    <cellStyle name="常规 5 2" xfId="60"/>
    <cellStyle name="常规 6" xfId="61"/>
    <cellStyle name="常规 60" xfId="94"/>
    <cellStyle name="常规_Sheet1" xfId="95"/>
    <cellStyle name="常规_现场检测_1" xfId="96"/>
    <cellStyle name="好 2" xfId="62"/>
    <cellStyle name="好 2 2" xfId="63"/>
    <cellStyle name="汇总 2" xfId="64"/>
    <cellStyle name="汇总 2 2" xfId="65"/>
    <cellStyle name="计算 2" xfId="66"/>
    <cellStyle name="计算 2 2" xfId="67"/>
    <cellStyle name="检查单元格 2" xfId="68"/>
    <cellStyle name="检查单元格 2 2" xfId="69"/>
    <cellStyle name="解释性文本 2" xfId="70"/>
    <cellStyle name="解释性文本 2 2" xfId="71"/>
    <cellStyle name="警告文本 2" xfId="72"/>
    <cellStyle name="警告文本 2 2" xfId="73"/>
    <cellStyle name="链接单元格 2" xfId="74"/>
    <cellStyle name="链接单元格 2 2" xfId="75"/>
    <cellStyle name="强调文字颜色 1 2" xfId="76"/>
    <cellStyle name="强调文字颜色 1 2 2" xfId="77"/>
    <cellStyle name="强调文字颜色 2 2" xfId="78"/>
    <cellStyle name="强调文字颜色 2 2 2" xfId="79"/>
    <cellStyle name="强调文字颜色 3 2" xfId="80"/>
    <cellStyle name="强调文字颜色 3 2 2" xfId="81"/>
    <cellStyle name="强调文字颜色 4 2" xfId="82"/>
    <cellStyle name="强调文字颜色 5 2" xfId="83"/>
    <cellStyle name="强调文字颜色 6 2" xfId="84"/>
    <cellStyle name="强调文字颜色 6 2 2" xfId="85"/>
    <cellStyle name="适中 2" xfId="86"/>
    <cellStyle name="适中 2 2" xfId="87"/>
    <cellStyle name="输出 2" xfId="88"/>
    <cellStyle name="输出 2 2" xfId="89"/>
    <cellStyle name="输入 2" xfId="90"/>
    <cellStyle name="输入 2 2" xfId="91"/>
    <cellStyle name="注释 2" xfId="92"/>
    <cellStyle name="注释 2 2" xfId="93"/>
  </cellStyles>
  <dxfs count="0"/>
  <tableStyles count="0" defaultTableStyle="TableStyleMedium9" defaultPivotStyle="PivotStyleLight16"/>
  <colors>
    <mruColors>
      <color rgb="FFFF0000"/>
      <color rgb="FFFFFF00"/>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宋体+TNR">
      <a:majorFont>
        <a:latin typeface="Times New Roman"/>
        <a:ea typeface="宋体"/>
        <a:cs typeface=""/>
      </a:majorFont>
      <a:minorFont>
        <a:latin typeface="Times New Roman"/>
        <a:ea typeface="宋体"/>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abSelected="1" zoomScale="85" zoomScaleNormal="85" workbookViewId="0">
      <selection activeCell="C3" sqref="C3"/>
    </sheetView>
  </sheetViews>
  <sheetFormatPr defaultColWidth="9" defaultRowHeight="15"/>
  <cols>
    <col min="1" max="1" width="9" style="235"/>
    <col min="2" max="2" width="24.75" style="235" customWidth="1"/>
    <col min="3" max="4" width="29.75" style="236" customWidth="1"/>
    <col min="5" max="5" width="11.125" style="235"/>
    <col min="6" max="16384" width="9" style="235"/>
  </cols>
  <sheetData>
    <row r="1" spans="1:4" ht="63" customHeight="1">
      <c r="A1" s="248" t="s">
        <v>0</v>
      </c>
      <c r="B1" s="248"/>
      <c r="C1" s="248"/>
      <c r="D1" s="248"/>
    </row>
    <row r="2" spans="1:4" s="234" customFormat="1" ht="36" customHeight="1">
      <c r="A2" s="237" t="s">
        <v>1</v>
      </c>
      <c r="B2" s="237" t="s">
        <v>2</v>
      </c>
      <c r="C2" s="237" t="s">
        <v>3</v>
      </c>
      <c r="D2" s="238" t="s">
        <v>4</v>
      </c>
    </row>
    <row r="3" spans="1:4" ht="36" customHeight="1">
      <c r="A3" s="239">
        <v>1</v>
      </c>
      <c r="B3" s="240" t="s">
        <v>5</v>
      </c>
      <c r="C3" s="241">
        <f>'地基与基础检测 '!G28</f>
        <v>1941648</v>
      </c>
      <c r="D3" s="242"/>
    </row>
    <row r="4" spans="1:4" ht="36" customHeight="1">
      <c r="A4" s="239">
        <v>2</v>
      </c>
      <c r="B4" s="240" t="s">
        <v>6</v>
      </c>
      <c r="C4" s="241">
        <f>实体结构!G23</f>
        <v>876875</v>
      </c>
      <c r="D4" s="242"/>
    </row>
    <row r="5" spans="1:4" ht="36" customHeight="1">
      <c r="A5" s="239">
        <v>3</v>
      </c>
      <c r="B5" s="240" t="s">
        <v>7</v>
      </c>
      <c r="C5" s="241">
        <f>钢结构!G8</f>
        <v>22000</v>
      </c>
      <c r="D5" s="242"/>
    </row>
    <row r="6" spans="1:4" ht="36" customHeight="1">
      <c r="A6" s="239">
        <v>4</v>
      </c>
      <c r="B6" s="240" t="s">
        <v>8</v>
      </c>
      <c r="C6" s="241">
        <f>人防设备安装质量检测!G12</f>
        <v>133595</v>
      </c>
      <c r="D6" s="242"/>
    </row>
    <row r="7" spans="1:4" ht="36" customHeight="1">
      <c r="A7" s="239">
        <v>5</v>
      </c>
      <c r="B7" s="240" t="s">
        <v>9</v>
      </c>
      <c r="C7" s="241">
        <f>材料检测!H129</f>
        <v>734085</v>
      </c>
      <c r="D7" s="242"/>
    </row>
    <row r="8" spans="1:4" ht="36" customHeight="1">
      <c r="A8" s="239">
        <v>6</v>
      </c>
      <c r="B8" s="240" t="s">
        <v>10</v>
      </c>
      <c r="C8" s="243">
        <f>节能检测!H31</f>
        <v>281950</v>
      </c>
      <c r="D8" s="244"/>
    </row>
    <row r="9" spans="1:4" ht="36" customHeight="1">
      <c r="A9" s="239">
        <v>7</v>
      </c>
      <c r="B9" s="240" t="s">
        <v>11</v>
      </c>
      <c r="C9" s="241">
        <f>智能化检测!H25</f>
        <v>342472.315</v>
      </c>
      <c r="D9" s="242"/>
    </row>
    <row r="10" spans="1:4" ht="36" customHeight="1">
      <c r="A10" s="239">
        <v>8</v>
      </c>
      <c r="B10" s="240" t="s">
        <v>12</v>
      </c>
      <c r="C10" s="241">
        <f>室内环境、隔声!I7</f>
        <v>542000</v>
      </c>
      <c r="D10" s="242"/>
    </row>
    <row r="11" spans="1:4" ht="36" customHeight="1">
      <c r="A11" s="239">
        <v>9</v>
      </c>
      <c r="B11" s="240" t="s">
        <v>13</v>
      </c>
      <c r="C11" s="241">
        <f>防雷检测!I4</f>
        <v>139617.85200000001</v>
      </c>
      <c r="D11" s="242"/>
    </row>
    <row r="12" spans="1:4" ht="36" customHeight="1">
      <c r="A12" s="239">
        <v>10</v>
      </c>
      <c r="B12" s="240" t="s">
        <v>14</v>
      </c>
      <c r="C12" s="241">
        <f>门窗幕墙工程检测!H10</f>
        <v>54400</v>
      </c>
      <c r="D12" s="242"/>
    </row>
    <row r="13" spans="1:4" ht="36" customHeight="1">
      <c r="A13" s="239">
        <v>11</v>
      </c>
      <c r="B13" s="240" t="s">
        <v>15</v>
      </c>
      <c r="C13" s="241">
        <f>消防检测!F19</f>
        <v>272187.2</v>
      </c>
      <c r="D13" s="242"/>
    </row>
    <row r="14" spans="1:4" ht="36" customHeight="1">
      <c r="A14" s="239">
        <v>12</v>
      </c>
      <c r="B14" s="240" t="s">
        <v>16</v>
      </c>
      <c r="C14" s="241">
        <f>道路实体工程!J12</f>
        <v>37227.5</v>
      </c>
      <c r="D14" s="242"/>
    </row>
    <row r="15" spans="1:4" ht="36" customHeight="1">
      <c r="A15" s="239">
        <v>13</v>
      </c>
      <c r="B15" s="240" t="s">
        <v>17</v>
      </c>
      <c r="C15" s="241">
        <f>栏杆!J5</f>
        <v>70000</v>
      </c>
      <c r="D15" s="242"/>
    </row>
    <row r="16" spans="1:4" ht="36" customHeight="1">
      <c r="A16" s="239">
        <v>14</v>
      </c>
      <c r="B16" s="240" t="s">
        <v>18</v>
      </c>
      <c r="C16" s="241">
        <f>海绵城市!J5</f>
        <v>32773.5</v>
      </c>
      <c r="D16" s="242"/>
    </row>
    <row r="17" spans="1:4" ht="36" customHeight="1">
      <c r="A17" s="239">
        <v>15</v>
      </c>
      <c r="B17" s="240" t="s">
        <v>19</v>
      </c>
      <c r="C17" s="241">
        <f>绿化检测!J9</f>
        <v>14000</v>
      </c>
      <c r="D17" s="242"/>
    </row>
    <row r="18" spans="1:4" ht="36" customHeight="1">
      <c r="A18" s="239">
        <v>16</v>
      </c>
      <c r="B18" s="240" t="s">
        <v>20</v>
      </c>
      <c r="C18" s="241">
        <f>高支模监测!G16</f>
        <v>187280</v>
      </c>
      <c r="D18" s="242"/>
    </row>
    <row r="19" spans="1:4" ht="36" customHeight="1">
      <c r="A19" s="239">
        <v>17</v>
      </c>
      <c r="B19" s="240" t="s">
        <v>21</v>
      </c>
      <c r="C19" s="241">
        <f>主体沉降观测!G11</f>
        <v>42236.5</v>
      </c>
      <c r="D19" s="242"/>
    </row>
    <row r="20" spans="1:4" ht="36" customHeight="1">
      <c r="A20" s="239">
        <v>18</v>
      </c>
      <c r="B20" s="240" t="s">
        <v>22</v>
      </c>
      <c r="C20" s="241">
        <f>基坑监测!G38</f>
        <v>1398430</v>
      </c>
      <c r="D20" s="242"/>
    </row>
    <row r="21" spans="1:4" s="234" customFormat="1" ht="36" customHeight="1">
      <c r="A21" s="245"/>
      <c r="B21" s="237" t="s">
        <v>23</v>
      </c>
      <c r="C21" s="246">
        <f>SUM(C3:C20)</f>
        <v>7122777.8669999996</v>
      </c>
      <c r="D21" s="247"/>
    </row>
  </sheetData>
  <mergeCells count="1">
    <mergeCell ref="A1:D1"/>
  </mergeCells>
  <phoneticPr fontId="27" type="noConversion"/>
  <pageMargins left="0.7" right="0.7" top="0.75" bottom="0.75" header="0.3" footer="0.3"/>
  <pageSetup paperSize="9" orientation="portrait" horizontalDpi="1200" verticalDpi="12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H2" sqref="H2:I2"/>
    </sheetView>
  </sheetViews>
  <sheetFormatPr defaultColWidth="9" defaultRowHeight="14.25"/>
  <cols>
    <col min="1" max="3" width="9" style="83"/>
    <col min="4" max="4" width="15.25" style="83" customWidth="1"/>
    <col min="5" max="5" width="23.75" style="83" customWidth="1"/>
    <col min="6" max="6" width="9" style="83"/>
    <col min="7" max="7" width="9.25" style="83"/>
    <col min="8" max="8" width="9" style="83"/>
    <col min="9" max="11" width="12.25" style="83" customWidth="1"/>
    <col min="12" max="16384" width="9" style="83"/>
  </cols>
  <sheetData>
    <row r="1" spans="1:12" ht="32.1" customHeight="1">
      <c r="A1" s="279" t="s">
        <v>13</v>
      </c>
      <c r="B1" s="279"/>
      <c r="C1" s="279"/>
      <c r="D1" s="279"/>
      <c r="E1" s="279"/>
      <c r="F1" s="279"/>
      <c r="G1" s="279"/>
      <c r="H1" s="279"/>
      <c r="I1" s="279"/>
      <c r="J1" s="279"/>
      <c r="K1" s="279"/>
      <c r="L1" s="279"/>
    </row>
    <row r="2" spans="1:12" ht="36">
      <c r="A2" s="108" t="s">
        <v>1</v>
      </c>
      <c r="B2" s="108" t="s">
        <v>160</v>
      </c>
      <c r="C2" s="280" t="s">
        <v>161</v>
      </c>
      <c r="D2" s="281"/>
      <c r="E2" s="108" t="s">
        <v>162</v>
      </c>
      <c r="F2" s="108" t="s">
        <v>163</v>
      </c>
      <c r="G2" s="11" t="s">
        <v>29</v>
      </c>
      <c r="H2" s="108" t="s">
        <v>30</v>
      </c>
      <c r="I2" s="108" t="s">
        <v>31</v>
      </c>
      <c r="J2" s="108" t="s">
        <v>32</v>
      </c>
      <c r="K2" s="108" t="s">
        <v>33</v>
      </c>
      <c r="L2" s="108" t="s">
        <v>82</v>
      </c>
    </row>
    <row r="3" spans="1:12" ht="63" customHeight="1">
      <c r="A3" s="109">
        <v>1</v>
      </c>
      <c r="B3" s="109" t="s">
        <v>13</v>
      </c>
      <c r="C3" s="282" t="s">
        <v>592</v>
      </c>
      <c r="D3" s="283"/>
      <c r="E3" s="110" t="s">
        <v>593</v>
      </c>
      <c r="F3" s="109" t="s">
        <v>594</v>
      </c>
      <c r="G3" s="105">
        <v>116348.21</v>
      </c>
      <c r="H3" s="64">
        <v>1.2</v>
      </c>
      <c r="I3" s="64">
        <f>G3*H3</f>
        <v>139617.85200000001</v>
      </c>
      <c r="J3" s="64"/>
      <c r="K3" s="64"/>
      <c r="L3" s="108"/>
    </row>
    <row r="4" spans="1:12">
      <c r="A4" s="284" t="s">
        <v>591</v>
      </c>
      <c r="B4" s="284"/>
      <c r="C4" s="284"/>
      <c r="D4" s="284"/>
      <c r="E4" s="284"/>
      <c r="F4" s="284"/>
      <c r="G4" s="105"/>
      <c r="H4" s="111"/>
      <c r="I4" s="112">
        <f>SUM(I3:I3)</f>
        <v>139617.85200000001</v>
      </c>
      <c r="J4" s="112"/>
      <c r="K4" s="112"/>
      <c r="L4" s="113"/>
    </row>
  </sheetData>
  <mergeCells count="4">
    <mergeCell ref="A1:L1"/>
    <mergeCell ref="C2:D2"/>
    <mergeCell ref="C3:D3"/>
    <mergeCell ref="A4:F4"/>
  </mergeCells>
  <phoneticPr fontId="27"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zoomScale="70" zoomScaleNormal="70" workbookViewId="0">
      <selection activeCell="G2" sqref="G2:H2"/>
    </sheetView>
  </sheetViews>
  <sheetFormatPr defaultColWidth="9" defaultRowHeight="12"/>
  <cols>
    <col min="1" max="1" width="6.5" style="99" customWidth="1"/>
    <col min="2" max="2" width="12.875" style="99" customWidth="1"/>
    <col min="3" max="3" width="17.25" style="99" customWidth="1"/>
    <col min="4" max="4" width="30.625" style="97" customWidth="1"/>
    <col min="5" max="5" width="7.25" style="99" customWidth="1"/>
    <col min="6" max="6" width="7.625" style="100" customWidth="1"/>
    <col min="7" max="10" width="13.75" style="97" customWidth="1"/>
    <col min="11" max="11" width="29.25" style="99" customWidth="1"/>
    <col min="12" max="12" width="37.375" style="97" customWidth="1"/>
    <col min="13" max="16384" width="9" style="97"/>
  </cols>
  <sheetData>
    <row r="1" spans="1:11" ht="39.950000000000003" customHeight="1">
      <c r="A1" s="285" t="s">
        <v>595</v>
      </c>
      <c r="B1" s="285"/>
      <c r="C1" s="285"/>
      <c r="D1" s="285"/>
      <c r="E1" s="285"/>
      <c r="F1" s="285"/>
      <c r="G1" s="285"/>
      <c r="H1" s="285"/>
      <c r="I1" s="285"/>
      <c r="J1" s="285"/>
      <c r="K1" s="285"/>
    </row>
    <row r="2" spans="1:11" s="98" customFormat="1" ht="48" customHeight="1">
      <c r="A2" s="61" t="s">
        <v>1</v>
      </c>
      <c r="B2" s="61" t="s">
        <v>79</v>
      </c>
      <c r="C2" s="61" t="s">
        <v>161</v>
      </c>
      <c r="D2" s="61" t="s">
        <v>162</v>
      </c>
      <c r="E2" s="61" t="s">
        <v>163</v>
      </c>
      <c r="F2" s="11" t="s">
        <v>29</v>
      </c>
      <c r="G2" s="61" t="s">
        <v>30</v>
      </c>
      <c r="H2" s="61" t="s">
        <v>31</v>
      </c>
      <c r="I2" s="61" t="s">
        <v>32</v>
      </c>
      <c r="J2" s="61" t="s">
        <v>33</v>
      </c>
      <c r="K2" s="61" t="s">
        <v>82</v>
      </c>
    </row>
    <row r="3" spans="1:11" s="7" customFormat="1" ht="144">
      <c r="A3" s="64">
        <v>1</v>
      </c>
      <c r="B3" s="65" t="s">
        <v>596</v>
      </c>
      <c r="C3" s="101" t="s">
        <v>597</v>
      </c>
      <c r="D3" s="47" t="s">
        <v>598</v>
      </c>
      <c r="E3" s="64" t="s">
        <v>92</v>
      </c>
      <c r="F3" s="102">
        <v>1</v>
      </c>
      <c r="G3" s="103">
        <v>25900</v>
      </c>
      <c r="H3" s="103">
        <f>F3*G3</f>
        <v>25900</v>
      </c>
      <c r="I3" s="103"/>
      <c r="J3" s="103"/>
      <c r="K3" s="64"/>
    </row>
    <row r="4" spans="1:11" s="7" customFormat="1" ht="60">
      <c r="A4" s="64">
        <v>2</v>
      </c>
      <c r="B4" s="65" t="s">
        <v>599</v>
      </c>
      <c r="C4" s="101" t="s">
        <v>600</v>
      </c>
      <c r="D4" s="47" t="s">
        <v>601</v>
      </c>
      <c r="E4" s="64" t="s">
        <v>92</v>
      </c>
      <c r="F4" s="102">
        <v>6</v>
      </c>
      <c r="G4" s="103">
        <v>3750</v>
      </c>
      <c r="H4" s="103">
        <f t="shared" ref="H4:H9" si="0">F4*G4</f>
        <v>22500</v>
      </c>
      <c r="I4" s="103"/>
      <c r="J4" s="103"/>
      <c r="K4" s="64"/>
    </row>
    <row r="5" spans="1:11" s="7" customFormat="1" ht="42.75" customHeight="1">
      <c r="A5" s="64">
        <v>3</v>
      </c>
      <c r="B5" s="286" t="s">
        <v>602</v>
      </c>
      <c r="C5" s="101" t="s">
        <v>284</v>
      </c>
      <c r="D5" s="286" t="s">
        <v>603</v>
      </c>
      <c r="E5" s="64" t="s">
        <v>604</v>
      </c>
      <c r="F5" s="102">
        <v>1</v>
      </c>
      <c r="G5" s="103">
        <v>1500</v>
      </c>
      <c r="H5" s="103">
        <f t="shared" si="0"/>
        <v>1500</v>
      </c>
      <c r="I5" s="103"/>
      <c r="J5" s="103"/>
      <c r="K5" s="64"/>
    </row>
    <row r="6" spans="1:11" s="7" customFormat="1" ht="43.5" customHeight="1">
      <c r="A6" s="64">
        <v>4</v>
      </c>
      <c r="B6" s="287"/>
      <c r="C6" s="101" t="s">
        <v>605</v>
      </c>
      <c r="D6" s="287"/>
      <c r="E6" s="64" t="s">
        <v>604</v>
      </c>
      <c r="F6" s="102">
        <v>1</v>
      </c>
      <c r="G6" s="103">
        <v>750</v>
      </c>
      <c r="H6" s="103">
        <f t="shared" si="0"/>
        <v>750</v>
      </c>
      <c r="I6" s="103"/>
      <c r="J6" s="103"/>
      <c r="K6" s="64"/>
    </row>
    <row r="7" spans="1:11" ht="30" customHeight="1">
      <c r="A7" s="64">
        <v>5</v>
      </c>
      <c r="B7" s="288"/>
      <c r="C7" s="101" t="s">
        <v>606</v>
      </c>
      <c r="D7" s="288"/>
      <c r="E7" s="64" t="s">
        <v>604</v>
      </c>
      <c r="F7" s="64">
        <v>1</v>
      </c>
      <c r="G7" s="103">
        <v>750</v>
      </c>
      <c r="H7" s="103">
        <f t="shared" si="0"/>
        <v>750</v>
      </c>
      <c r="I7" s="103"/>
      <c r="J7" s="103"/>
      <c r="K7" s="64"/>
    </row>
    <row r="8" spans="1:11" ht="42.95" customHeight="1">
      <c r="A8" s="104">
        <v>6</v>
      </c>
      <c r="B8" s="289" t="s">
        <v>607</v>
      </c>
      <c r="C8" s="101" t="s">
        <v>605</v>
      </c>
      <c r="D8" s="289" t="s">
        <v>608</v>
      </c>
      <c r="E8" s="104" t="s">
        <v>604</v>
      </c>
      <c r="F8" s="102">
        <v>1</v>
      </c>
      <c r="G8" s="103">
        <v>750</v>
      </c>
      <c r="H8" s="103">
        <f t="shared" si="0"/>
        <v>750</v>
      </c>
      <c r="I8" s="103"/>
      <c r="J8" s="103"/>
      <c r="K8" s="64"/>
    </row>
    <row r="9" spans="1:11" ht="42.95" customHeight="1">
      <c r="A9" s="64">
        <v>7</v>
      </c>
      <c r="B9" s="290"/>
      <c r="C9" s="101" t="s">
        <v>609</v>
      </c>
      <c r="D9" s="290"/>
      <c r="E9" s="64" t="s">
        <v>604</v>
      </c>
      <c r="F9" s="102">
        <v>1</v>
      </c>
      <c r="G9" s="103">
        <v>2250</v>
      </c>
      <c r="H9" s="103">
        <f t="shared" si="0"/>
        <v>2250</v>
      </c>
      <c r="I9" s="103"/>
      <c r="J9" s="103"/>
      <c r="K9" s="64"/>
    </row>
    <row r="10" spans="1:11" s="99" customFormat="1" ht="33.950000000000003" customHeight="1">
      <c r="A10" s="104"/>
      <c r="B10" s="64"/>
      <c r="C10" s="64"/>
      <c r="D10" s="64"/>
      <c r="E10" s="104"/>
      <c r="F10" s="106"/>
      <c r="G10" s="104"/>
      <c r="H10" s="104">
        <f>SUM(H3:H9)</f>
        <v>54400</v>
      </c>
      <c r="I10" s="104"/>
      <c r="J10" s="104"/>
      <c r="K10" s="64"/>
    </row>
    <row r="11" spans="1:11">
      <c r="A11" s="56"/>
      <c r="E11" s="56"/>
      <c r="F11" s="107"/>
      <c r="G11" s="54"/>
      <c r="H11" s="54"/>
      <c r="I11" s="54"/>
      <c r="J11" s="54"/>
    </row>
    <row r="12" spans="1:11">
      <c r="A12" s="56"/>
      <c r="E12" s="56"/>
      <c r="F12" s="107"/>
      <c r="G12" s="54"/>
      <c r="H12" s="54"/>
      <c r="I12" s="54"/>
      <c r="J12" s="54"/>
    </row>
    <row r="13" spans="1:11">
      <c r="A13" s="56"/>
      <c r="E13" s="56"/>
      <c r="F13" s="107"/>
      <c r="G13" s="54"/>
      <c r="H13" s="54"/>
      <c r="I13" s="54"/>
      <c r="J13" s="54"/>
    </row>
    <row r="14" spans="1:11">
      <c r="A14" s="56"/>
      <c r="E14" s="56"/>
      <c r="F14" s="107"/>
      <c r="G14" s="54"/>
      <c r="H14" s="54"/>
      <c r="I14" s="54"/>
      <c r="J14" s="54"/>
    </row>
    <row r="15" spans="1:11">
      <c r="A15" s="56"/>
      <c r="E15" s="56"/>
      <c r="F15" s="107"/>
      <c r="G15" s="54"/>
      <c r="H15" s="54"/>
      <c r="I15" s="54"/>
      <c r="J15" s="54"/>
    </row>
    <row r="16" spans="1:11">
      <c r="A16" s="56"/>
      <c r="E16" s="56"/>
      <c r="F16" s="107"/>
      <c r="G16" s="54"/>
      <c r="H16" s="54"/>
      <c r="I16" s="54"/>
      <c r="J16" s="54"/>
    </row>
    <row r="17" spans="1:10">
      <c r="A17" s="56"/>
      <c r="E17" s="56"/>
      <c r="F17" s="107"/>
      <c r="G17" s="54"/>
      <c r="H17" s="54"/>
      <c r="I17" s="54"/>
      <c r="J17" s="54"/>
    </row>
    <row r="18" spans="1:10">
      <c r="A18" s="56"/>
      <c r="E18" s="56"/>
      <c r="F18" s="107"/>
      <c r="G18" s="54"/>
      <c r="H18" s="54"/>
      <c r="I18" s="54"/>
      <c r="J18" s="54"/>
    </row>
    <row r="19" spans="1:10">
      <c r="A19" s="56"/>
      <c r="E19" s="56"/>
      <c r="F19" s="107"/>
      <c r="G19" s="54"/>
      <c r="H19" s="54"/>
      <c r="I19" s="54"/>
      <c r="J19" s="54"/>
    </row>
    <row r="20" spans="1:10">
      <c r="A20" s="56"/>
      <c r="E20" s="56"/>
      <c r="F20" s="107"/>
      <c r="G20" s="54"/>
      <c r="H20" s="54"/>
      <c r="I20" s="54"/>
      <c r="J20" s="54"/>
    </row>
    <row r="21" spans="1:10">
      <c r="A21" s="56"/>
      <c r="E21" s="56"/>
      <c r="F21" s="107"/>
      <c r="G21" s="54"/>
      <c r="H21" s="54"/>
      <c r="I21" s="54"/>
      <c r="J21" s="54"/>
    </row>
    <row r="22" spans="1:10">
      <c r="A22" s="56"/>
      <c r="E22" s="56"/>
      <c r="F22" s="107"/>
      <c r="G22" s="54"/>
      <c r="H22" s="54"/>
      <c r="I22" s="54"/>
      <c r="J22" s="54"/>
    </row>
    <row r="23" spans="1:10">
      <c r="A23" s="56"/>
      <c r="E23" s="56"/>
      <c r="F23" s="107"/>
      <c r="G23" s="54"/>
      <c r="H23" s="54"/>
      <c r="I23" s="54"/>
      <c r="J23" s="54"/>
    </row>
    <row r="24" spans="1:10">
      <c r="A24" s="56"/>
      <c r="E24" s="56"/>
      <c r="F24" s="107"/>
      <c r="G24" s="54"/>
      <c r="H24" s="54"/>
      <c r="I24" s="54"/>
      <c r="J24" s="54"/>
    </row>
    <row r="25" spans="1:10">
      <c r="A25" s="56"/>
      <c r="E25" s="56"/>
      <c r="F25" s="107"/>
      <c r="G25" s="54"/>
      <c r="H25" s="54"/>
      <c r="I25" s="54"/>
      <c r="J25" s="54"/>
    </row>
    <row r="26" spans="1:10">
      <c r="A26" s="56"/>
      <c r="E26" s="56"/>
      <c r="F26" s="107"/>
      <c r="G26" s="54"/>
      <c r="H26" s="54"/>
      <c r="I26" s="54"/>
      <c r="J26" s="54"/>
    </row>
    <row r="27" spans="1:10">
      <c r="A27" s="56"/>
      <c r="E27" s="56"/>
      <c r="F27" s="107"/>
      <c r="G27" s="54"/>
      <c r="H27" s="54"/>
      <c r="I27" s="54"/>
      <c r="J27" s="54"/>
    </row>
    <row r="28" spans="1:10">
      <c r="A28" s="56"/>
      <c r="E28" s="56"/>
      <c r="F28" s="107"/>
      <c r="G28" s="54"/>
      <c r="H28" s="54"/>
      <c r="I28" s="54"/>
      <c r="J28" s="54"/>
    </row>
    <row r="29" spans="1:10">
      <c r="A29" s="56"/>
      <c r="E29" s="56"/>
      <c r="F29" s="107"/>
      <c r="G29" s="54"/>
      <c r="H29" s="54"/>
      <c r="I29" s="54"/>
      <c r="J29" s="54"/>
    </row>
    <row r="30" spans="1:10">
      <c r="A30" s="56"/>
      <c r="E30" s="56"/>
      <c r="F30" s="107"/>
      <c r="G30" s="54"/>
      <c r="H30" s="54"/>
      <c r="I30" s="54"/>
      <c r="J30" s="54"/>
    </row>
    <row r="31" spans="1:10">
      <c r="A31" s="56"/>
      <c r="E31" s="56"/>
      <c r="F31" s="107"/>
      <c r="G31" s="54"/>
      <c r="H31" s="54"/>
      <c r="I31" s="54"/>
      <c r="J31" s="54"/>
    </row>
    <row r="32" spans="1:10">
      <c r="A32" s="56"/>
      <c r="E32" s="56"/>
      <c r="F32" s="107"/>
      <c r="G32" s="54"/>
      <c r="H32" s="54"/>
      <c r="I32" s="54"/>
      <c r="J32" s="54"/>
    </row>
    <row r="33" spans="1:10">
      <c r="A33" s="56"/>
      <c r="E33" s="56"/>
      <c r="F33" s="107"/>
      <c r="G33" s="54"/>
      <c r="H33" s="54"/>
      <c r="I33" s="54"/>
      <c r="J33" s="54"/>
    </row>
    <row r="34" spans="1:10">
      <c r="A34" s="56"/>
      <c r="E34" s="56"/>
      <c r="F34" s="107"/>
      <c r="G34" s="54"/>
      <c r="H34" s="54"/>
      <c r="I34" s="54"/>
      <c r="J34" s="54"/>
    </row>
    <row r="35" spans="1:10">
      <c r="A35" s="56"/>
      <c r="E35" s="56"/>
      <c r="F35" s="107"/>
      <c r="G35" s="54"/>
      <c r="H35" s="54"/>
      <c r="I35" s="54"/>
      <c r="J35" s="54"/>
    </row>
    <row r="36" spans="1:10">
      <c r="A36" s="56"/>
      <c r="E36" s="56"/>
      <c r="F36" s="107"/>
      <c r="G36" s="54"/>
      <c r="H36" s="54"/>
      <c r="I36" s="54"/>
      <c r="J36" s="54"/>
    </row>
    <row r="37" spans="1:10">
      <c r="A37" s="56"/>
      <c r="E37" s="56"/>
      <c r="F37" s="107"/>
      <c r="G37" s="54"/>
      <c r="H37" s="54"/>
      <c r="I37" s="54"/>
      <c r="J37" s="54"/>
    </row>
    <row r="38" spans="1:10">
      <c r="E38" s="56"/>
      <c r="F38" s="107"/>
      <c r="G38" s="54"/>
      <c r="H38" s="54"/>
      <c r="I38" s="54"/>
      <c r="J38" s="54"/>
    </row>
    <row r="39" spans="1:10">
      <c r="E39" s="56"/>
      <c r="F39" s="107"/>
      <c r="G39" s="54"/>
      <c r="H39" s="54"/>
      <c r="I39" s="54"/>
      <c r="J39" s="54"/>
    </row>
    <row r="40" spans="1:10">
      <c r="E40" s="56"/>
      <c r="F40" s="107"/>
      <c r="G40" s="54"/>
      <c r="H40" s="54"/>
      <c r="I40" s="54"/>
      <c r="J40" s="54"/>
    </row>
    <row r="41" spans="1:10">
      <c r="E41" s="56"/>
      <c r="F41" s="107"/>
      <c r="G41" s="54"/>
      <c r="H41" s="54"/>
      <c r="I41" s="54"/>
      <c r="J41" s="54"/>
    </row>
    <row r="42" spans="1:10">
      <c r="E42" s="56"/>
      <c r="F42" s="107"/>
      <c r="G42" s="54"/>
      <c r="H42" s="54"/>
      <c r="I42" s="54"/>
      <c r="J42" s="54"/>
    </row>
    <row r="43" spans="1:10">
      <c r="E43" s="56"/>
      <c r="F43" s="107"/>
      <c r="G43" s="54"/>
      <c r="H43" s="54"/>
      <c r="I43" s="54"/>
      <c r="J43" s="54"/>
    </row>
    <row r="44" spans="1:10">
      <c r="E44" s="56"/>
      <c r="F44" s="107"/>
      <c r="G44" s="54"/>
      <c r="H44" s="54"/>
      <c r="I44" s="54"/>
      <c r="J44" s="54"/>
    </row>
    <row r="45" spans="1:10">
      <c r="E45" s="56"/>
      <c r="F45" s="107"/>
      <c r="G45" s="54"/>
      <c r="H45" s="54"/>
      <c r="I45" s="54"/>
      <c r="J45" s="54"/>
    </row>
    <row r="46" spans="1:10">
      <c r="E46" s="56"/>
      <c r="F46" s="107"/>
      <c r="G46" s="54"/>
      <c r="H46" s="54"/>
      <c r="I46" s="54"/>
      <c r="J46" s="54"/>
    </row>
    <row r="47" spans="1:10">
      <c r="E47" s="56"/>
      <c r="F47" s="107"/>
      <c r="G47" s="54"/>
      <c r="H47" s="54"/>
      <c r="I47" s="54"/>
      <c r="J47" s="54"/>
    </row>
    <row r="48" spans="1:10">
      <c r="E48" s="56"/>
      <c r="F48" s="107"/>
      <c r="G48" s="54"/>
      <c r="H48" s="54"/>
      <c r="I48" s="54"/>
      <c r="J48" s="54"/>
    </row>
    <row r="49" spans="5:10">
      <c r="E49" s="56"/>
      <c r="F49" s="107"/>
      <c r="G49" s="54"/>
      <c r="H49" s="54"/>
      <c r="I49" s="54"/>
      <c r="J49" s="54"/>
    </row>
    <row r="50" spans="5:10">
      <c r="E50" s="56"/>
      <c r="F50" s="107"/>
      <c r="G50" s="54"/>
      <c r="H50" s="54"/>
      <c r="I50" s="54"/>
      <c r="J50" s="54"/>
    </row>
    <row r="51" spans="5:10">
      <c r="E51" s="56"/>
      <c r="F51" s="107"/>
      <c r="G51" s="54"/>
      <c r="H51" s="54"/>
      <c r="I51" s="54"/>
      <c r="J51" s="54"/>
    </row>
    <row r="52" spans="5:10">
      <c r="E52" s="56"/>
      <c r="F52" s="107"/>
      <c r="G52" s="54"/>
      <c r="H52" s="54"/>
      <c r="I52" s="54"/>
      <c r="J52" s="54"/>
    </row>
    <row r="53" spans="5:10">
      <c r="E53" s="56"/>
      <c r="F53" s="107"/>
      <c r="G53" s="54"/>
      <c r="H53" s="54"/>
      <c r="I53" s="54"/>
      <c r="J53" s="54"/>
    </row>
    <row r="54" spans="5:10">
      <c r="E54" s="56"/>
      <c r="F54" s="107"/>
      <c r="G54" s="54"/>
      <c r="H54" s="54"/>
      <c r="I54" s="54"/>
      <c r="J54" s="54"/>
    </row>
    <row r="55" spans="5:10">
      <c r="E55" s="56"/>
      <c r="F55" s="107"/>
      <c r="G55" s="54"/>
      <c r="H55" s="54"/>
      <c r="I55" s="54"/>
      <c r="J55" s="54"/>
    </row>
    <row r="56" spans="5:10">
      <c r="E56" s="56"/>
      <c r="F56" s="107"/>
      <c r="G56" s="54"/>
      <c r="H56" s="54"/>
      <c r="I56" s="54"/>
      <c r="J56" s="54"/>
    </row>
    <row r="57" spans="5:10">
      <c r="E57" s="56"/>
      <c r="F57" s="107"/>
      <c r="G57" s="54"/>
      <c r="H57" s="54"/>
      <c r="I57" s="54"/>
      <c r="J57" s="54"/>
    </row>
    <row r="58" spans="5:10">
      <c r="E58" s="56"/>
      <c r="F58" s="107"/>
      <c r="G58" s="54"/>
      <c r="H58" s="54"/>
      <c r="I58" s="54"/>
      <c r="J58" s="54"/>
    </row>
    <row r="59" spans="5:10">
      <c r="E59" s="56"/>
      <c r="F59" s="107"/>
      <c r="G59" s="54"/>
      <c r="H59" s="54"/>
      <c r="I59" s="54"/>
      <c r="J59" s="54"/>
    </row>
    <row r="60" spans="5:10">
      <c r="E60" s="56"/>
      <c r="F60" s="107"/>
      <c r="G60" s="54"/>
      <c r="H60" s="54"/>
      <c r="I60" s="54"/>
      <c r="J60" s="54"/>
    </row>
    <row r="61" spans="5:10">
      <c r="E61" s="56"/>
      <c r="F61" s="107"/>
      <c r="G61" s="54"/>
      <c r="H61" s="54"/>
      <c r="I61" s="54"/>
      <c r="J61" s="54"/>
    </row>
    <row r="62" spans="5:10">
      <c r="E62" s="56"/>
      <c r="F62" s="107"/>
      <c r="G62" s="54"/>
      <c r="H62" s="54"/>
      <c r="I62" s="54"/>
      <c r="J62" s="54"/>
    </row>
    <row r="63" spans="5:10">
      <c r="E63" s="56"/>
      <c r="F63" s="107"/>
      <c r="G63" s="54"/>
      <c r="H63" s="54"/>
      <c r="I63" s="54"/>
      <c r="J63" s="54"/>
    </row>
    <row r="64" spans="5:10">
      <c r="E64" s="56"/>
      <c r="F64" s="107"/>
      <c r="G64" s="54"/>
      <c r="H64" s="54"/>
      <c r="I64" s="54"/>
      <c r="J64" s="54"/>
    </row>
    <row r="65" spans="5:10">
      <c r="E65" s="56"/>
      <c r="F65" s="107"/>
      <c r="G65" s="54"/>
      <c r="H65" s="54"/>
      <c r="I65" s="54"/>
      <c r="J65" s="54"/>
    </row>
    <row r="66" spans="5:10">
      <c r="E66" s="56"/>
      <c r="F66" s="107"/>
      <c r="G66" s="54"/>
      <c r="H66" s="54"/>
      <c r="I66" s="54"/>
      <c r="J66" s="54"/>
    </row>
    <row r="67" spans="5:10">
      <c r="E67" s="56"/>
      <c r="F67" s="107"/>
      <c r="G67" s="54"/>
      <c r="H67" s="54"/>
      <c r="I67" s="54"/>
      <c r="J67" s="54"/>
    </row>
    <row r="68" spans="5:10">
      <c r="E68" s="56"/>
      <c r="F68" s="107"/>
      <c r="G68" s="54"/>
      <c r="H68" s="54"/>
      <c r="I68" s="54"/>
      <c r="J68" s="54"/>
    </row>
    <row r="69" spans="5:10">
      <c r="E69" s="56"/>
      <c r="F69" s="107"/>
      <c r="G69" s="54"/>
      <c r="H69" s="54"/>
      <c r="I69" s="54"/>
      <c r="J69" s="54"/>
    </row>
    <row r="70" spans="5:10">
      <c r="E70" s="56"/>
      <c r="F70" s="107"/>
      <c r="G70" s="54"/>
      <c r="H70" s="54"/>
      <c r="I70" s="54"/>
      <c r="J70" s="54"/>
    </row>
    <row r="71" spans="5:10">
      <c r="E71" s="56"/>
      <c r="F71" s="107"/>
      <c r="G71" s="54"/>
      <c r="H71" s="54"/>
      <c r="I71" s="54"/>
      <c r="J71" s="54"/>
    </row>
    <row r="72" spans="5:10">
      <c r="E72" s="56"/>
      <c r="F72" s="107"/>
      <c r="G72" s="54"/>
      <c r="H72" s="54"/>
      <c r="I72" s="54"/>
      <c r="J72" s="54"/>
    </row>
    <row r="73" spans="5:10">
      <c r="E73" s="56"/>
      <c r="F73" s="107"/>
      <c r="G73" s="54"/>
      <c r="H73" s="54"/>
      <c r="I73" s="54"/>
      <c r="J73" s="54"/>
    </row>
  </sheetData>
  <mergeCells count="5">
    <mergeCell ref="A1:K1"/>
    <mergeCell ref="B5:B7"/>
    <mergeCell ref="B8:B9"/>
    <mergeCell ref="D5:D7"/>
    <mergeCell ref="D8:D9"/>
  </mergeCells>
  <phoneticPr fontId="27" type="noConversion"/>
  <pageMargins left="0.55486111111111103" right="0.35763888888888901" top="0.40902777777777799" bottom="1" header="0.5" footer="0.5"/>
  <pageSetup paperSize="9"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9"/>
  <sheetViews>
    <sheetView workbookViewId="0">
      <selection activeCell="E2" sqref="E2:F2"/>
    </sheetView>
  </sheetViews>
  <sheetFormatPr defaultColWidth="9" defaultRowHeight="30" customHeight="1"/>
  <cols>
    <col min="1" max="1" width="6.125" style="79" customWidth="1"/>
    <col min="2" max="2" width="21.875" style="79" customWidth="1"/>
    <col min="3" max="3" width="17.25" style="84" customWidth="1"/>
    <col min="4" max="4" width="6.375" style="79" customWidth="1"/>
    <col min="5" max="8" width="13.25" style="79" customWidth="1"/>
    <col min="9" max="9" width="22.125" style="79" customWidth="1"/>
    <col min="10" max="11" width="9" style="79"/>
    <col min="12" max="12" width="10.375" style="79"/>
    <col min="13" max="253" width="9" style="79"/>
    <col min="254" max="16384" width="9" style="83"/>
  </cols>
  <sheetData>
    <row r="1" spans="1:254" s="79" customFormat="1" ht="60" customHeight="1">
      <c r="A1" s="291" t="s">
        <v>15</v>
      </c>
      <c r="B1" s="292"/>
      <c r="C1" s="292"/>
      <c r="D1" s="292"/>
      <c r="E1" s="292"/>
      <c r="F1" s="292"/>
      <c r="G1" s="292"/>
      <c r="H1" s="292"/>
      <c r="I1" s="292"/>
      <c r="J1" s="292"/>
      <c r="IT1" s="83"/>
    </row>
    <row r="2" spans="1:254" s="80" customFormat="1" ht="27">
      <c r="A2" s="85" t="s">
        <v>1</v>
      </c>
      <c r="B2" s="85" t="s">
        <v>79</v>
      </c>
      <c r="C2" s="85" t="s">
        <v>610</v>
      </c>
      <c r="D2" s="11" t="s">
        <v>29</v>
      </c>
      <c r="E2" s="86" t="s">
        <v>30</v>
      </c>
      <c r="F2" s="86" t="s">
        <v>31</v>
      </c>
      <c r="G2" s="87" t="s">
        <v>32</v>
      </c>
      <c r="H2" s="87" t="s">
        <v>33</v>
      </c>
      <c r="I2" s="92" t="s">
        <v>82</v>
      </c>
    </row>
    <row r="3" spans="1:254" s="81" customFormat="1" ht="69" customHeight="1">
      <c r="A3" s="3">
        <v>1</v>
      </c>
      <c r="B3" s="6" t="s">
        <v>611</v>
      </c>
      <c r="C3" s="3">
        <v>116348</v>
      </c>
      <c r="D3" s="3" t="s">
        <v>612</v>
      </c>
      <c r="E3" s="88">
        <v>1.4</v>
      </c>
      <c r="F3" s="88">
        <f>C3*E3</f>
        <v>162887.20000000001</v>
      </c>
      <c r="G3" s="88"/>
      <c r="H3" s="88"/>
      <c r="I3" s="93"/>
    </row>
    <row r="4" spans="1:254" s="82" customFormat="1" ht="24" customHeight="1">
      <c r="A4" s="3">
        <v>2</v>
      </c>
      <c r="B4" s="89" t="s">
        <v>613</v>
      </c>
      <c r="C4" s="89">
        <v>4</v>
      </c>
      <c r="D4" s="89" t="s">
        <v>92</v>
      </c>
      <c r="E4" s="88">
        <v>500</v>
      </c>
      <c r="F4" s="88">
        <f t="shared" ref="F4:F18" si="0">C4*E4</f>
        <v>2000</v>
      </c>
      <c r="G4" s="88"/>
      <c r="H4" s="88"/>
      <c r="I4" s="94"/>
      <c r="J4" s="95"/>
      <c r="K4" s="96"/>
    </row>
    <row r="5" spans="1:254" s="82" customFormat="1" ht="33.950000000000003" customHeight="1">
      <c r="A5" s="3">
        <v>3</v>
      </c>
      <c r="B5" s="89" t="s">
        <v>614</v>
      </c>
      <c r="C5" s="89">
        <v>4</v>
      </c>
      <c r="D5" s="89" t="s">
        <v>92</v>
      </c>
      <c r="E5" s="88">
        <v>4500</v>
      </c>
      <c r="F5" s="88">
        <f t="shared" si="0"/>
        <v>18000</v>
      </c>
      <c r="G5" s="88"/>
      <c r="H5" s="88"/>
      <c r="I5" s="94"/>
      <c r="J5" s="95"/>
      <c r="K5" s="96"/>
    </row>
    <row r="6" spans="1:254" s="82" customFormat="1" ht="24" customHeight="1">
      <c r="A6" s="3">
        <v>4</v>
      </c>
      <c r="B6" s="89" t="s">
        <v>615</v>
      </c>
      <c r="C6" s="89">
        <v>4</v>
      </c>
      <c r="D6" s="89" t="s">
        <v>92</v>
      </c>
      <c r="E6" s="88">
        <v>1800</v>
      </c>
      <c r="F6" s="88">
        <f t="shared" si="0"/>
        <v>7200</v>
      </c>
      <c r="G6" s="88"/>
      <c r="H6" s="88"/>
      <c r="I6" s="94"/>
      <c r="J6" s="95"/>
      <c r="K6" s="96"/>
    </row>
    <row r="7" spans="1:254" s="82" customFormat="1" ht="24" customHeight="1">
      <c r="A7" s="3">
        <v>5</v>
      </c>
      <c r="B7" s="89" t="s">
        <v>616</v>
      </c>
      <c r="C7" s="89">
        <v>4</v>
      </c>
      <c r="D7" s="89" t="s">
        <v>92</v>
      </c>
      <c r="E7" s="88">
        <v>2900</v>
      </c>
      <c r="F7" s="88">
        <f t="shared" si="0"/>
        <v>11600</v>
      </c>
      <c r="G7" s="88"/>
      <c r="H7" s="88"/>
      <c r="I7" s="94"/>
      <c r="J7" s="95"/>
      <c r="K7" s="96"/>
    </row>
    <row r="8" spans="1:254" s="82" customFormat="1" ht="24" customHeight="1">
      <c r="A8" s="3">
        <v>6</v>
      </c>
      <c r="B8" s="89" t="s">
        <v>617</v>
      </c>
      <c r="C8" s="89">
        <v>4</v>
      </c>
      <c r="D8" s="89" t="s">
        <v>92</v>
      </c>
      <c r="E8" s="88">
        <v>2450</v>
      </c>
      <c r="F8" s="88">
        <f t="shared" si="0"/>
        <v>9800</v>
      </c>
      <c r="G8" s="88"/>
      <c r="H8" s="88"/>
      <c r="I8" s="94"/>
      <c r="J8" s="95"/>
      <c r="K8" s="96"/>
    </row>
    <row r="9" spans="1:254" s="82" customFormat="1" ht="24" customHeight="1">
      <c r="A9" s="3">
        <v>7</v>
      </c>
      <c r="B9" s="89" t="s">
        <v>618</v>
      </c>
      <c r="C9" s="89">
        <v>4</v>
      </c>
      <c r="D9" s="89" t="s">
        <v>92</v>
      </c>
      <c r="E9" s="88">
        <v>1600</v>
      </c>
      <c r="F9" s="88">
        <f t="shared" si="0"/>
        <v>6400</v>
      </c>
      <c r="G9" s="88"/>
      <c r="H9" s="88"/>
      <c r="I9" s="94"/>
      <c r="J9" s="95"/>
      <c r="K9" s="96"/>
    </row>
    <row r="10" spans="1:254" s="82" customFormat="1" ht="24" customHeight="1">
      <c r="A10" s="3">
        <v>8</v>
      </c>
      <c r="B10" s="89" t="s">
        <v>619</v>
      </c>
      <c r="C10" s="89">
        <v>4</v>
      </c>
      <c r="D10" s="89" t="s">
        <v>92</v>
      </c>
      <c r="E10" s="88">
        <v>1250</v>
      </c>
      <c r="F10" s="88">
        <f t="shared" si="0"/>
        <v>5000</v>
      </c>
      <c r="G10" s="88"/>
      <c r="H10" s="88"/>
      <c r="I10" s="94"/>
      <c r="J10" s="95"/>
      <c r="K10" s="96"/>
    </row>
    <row r="11" spans="1:254" s="82" customFormat="1" ht="24" customHeight="1">
      <c r="A11" s="3">
        <v>9</v>
      </c>
      <c r="B11" s="89" t="s">
        <v>620</v>
      </c>
      <c r="C11" s="89">
        <v>4</v>
      </c>
      <c r="D11" s="89" t="s">
        <v>92</v>
      </c>
      <c r="E11" s="88">
        <v>1000</v>
      </c>
      <c r="F11" s="88">
        <f t="shared" si="0"/>
        <v>4000</v>
      </c>
      <c r="G11" s="88"/>
      <c r="H11" s="88"/>
      <c r="I11" s="94"/>
      <c r="J11" s="95"/>
      <c r="K11" s="96"/>
    </row>
    <row r="12" spans="1:254" s="82" customFormat="1" ht="24" customHeight="1">
      <c r="A12" s="3">
        <v>10</v>
      </c>
      <c r="B12" s="65" t="s">
        <v>621</v>
      </c>
      <c r="C12" s="90">
        <v>2</v>
      </c>
      <c r="D12" s="89" t="s">
        <v>92</v>
      </c>
      <c r="E12" s="88">
        <v>1900</v>
      </c>
      <c r="F12" s="88">
        <f t="shared" si="0"/>
        <v>3800</v>
      </c>
      <c r="G12" s="88"/>
      <c r="H12" s="88"/>
      <c r="I12" s="94"/>
      <c r="J12" s="95"/>
      <c r="K12" s="96"/>
    </row>
    <row r="13" spans="1:254" s="82" customFormat="1" ht="24" customHeight="1">
      <c r="A13" s="3">
        <v>11</v>
      </c>
      <c r="B13" s="36" t="s">
        <v>622</v>
      </c>
      <c r="C13" s="90">
        <v>2</v>
      </c>
      <c r="D13" s="89" t="s">
        <v>92</v>
      </c>
      <c r="E13" s="88">
        <v>1250</v>
      </c>
      <c r="F13" s="88">
        <f t="shared" si="0"/>
        <v>2500</v>
      </c>
      <c r="G13" s="88"/>
      <c r="H13" s="88"/>
      <c r="I13" s="94"/>
      <c r="J13" s="95"/>
      <c r="K13" s="96"/>
    </row>
    <row r="14" spans="1:254" s="82" customFormat="1" ht="24" customHeight="1">
      <c r="A14" s="3">
        <v>12</v>
      </c>
      <c r="B14" s="65" t="s">
        <v>623</v>
      </c>
      <c r="C14" s="90">
        <v>2</v>
      </c>
      <c r="D14" s="89" t="s">
        <v>92</v>
      </c>
      <c r="E14" s="88">
        <v>1250</v>
      </c>
      <c r="F14" s="88">
        <f t="shared" si="0"/>
        <v>2500</v>
      </c>
      <c r="G14" s="88"/>
      <c r="H14" s="88"/>
      <c r="I14" s="94"/>
      <c r="J14" s="95"/>
      <c r="K14" s="96"/>
    </row>
    <row r="15" spans="1:254" s="82" customFormat="1" ht="24" customHeight="1">
      <c r="A15" s="3">
        <v>13</v>
      </c>
      <c r="B15" s="65" t="s">
        <v>624</v>
      </c>
      <c r="C15" s="90">
        <v>2</v>
      </c>
      <c r="D15" s="89" t="s">
        <v>92</v>
      </c>
      <c r="E15" s="88">
        <v>1500</v>
      </c>
      <c r="F15" s="88">
        <f t="shared" si="0"/>
        <v>3000</v>
      </c>
      <c r="G15" s="88"/>
      <c r="H15" s="88"/>
      <c r="I15" s="94"/>
      <c r="J15" s="95"/>
      <c r="K15" s="96"/>
    </row>
    <row r="16" spans="1:254" s="82" customFormat="1" ht="24" customHeight="1">
      <c r="A16" s="3">
        <v>14</v>
      </c>
      <c r="B16" s="65" t="s">
        <v>625</v>
      </c>
      <c r="C16" s="90">
        <v>2</v>
      </c>
      <c r="D16" s="89" t="s">
        <v>92</v>
      </c>
      <c r="E16" s="88">
        <v>1750</v>
      </c>
      <c r="F16" s="88">
        <f t="shared" si="0"/>
        <v>3500</v>
      </c>
      <c r="G16" s="88"/>
      <c r="H16" s="88"/>
      <c r="I16" s="94"/>
      <c r="J16" s="95"/>
      <c r="K16" s="96"/>
    </row>
    <row r="17" spans="1:11" s="82" customFormat="1" ht="24" customHeight="1">
      <c r="A17" s="3">
        <v>15</v>
      </c>
      <c r="B17" s="36" t="s">
        <v>626</v>
      </c>
      <c r="C17" s="90">
        <v>2</v>
      </c>
      <c r="D17" s="89" t="s">
        <v>92</v>
      </c>
      <c r="E17" s="88">
        <v>7500</v>
      </c>
      <c r="F17" s="88">
        <f t="shared" si="0"/>
        <v>15000</v>
      </c>
      <c r="G17" s="88"/>
      <c r="H17" s="88"/>
      <c r="I17" s="94"/>
      <c r="J17" s="95"/>
      <c r="K17" s="96"/>
    </row>
    <row r="18" spans="1:11" s="82" customFormat="1" ht="24" customHeight="1">
      <c r="A18" s="3">
        <v>16</v>
      </c>
      <c r="B18" s="36" t="s">
        <v>627</v>
      </c>
      <c r="C18" s="90">
        <v>2</v>
      </c>
      <c r="D18" s="89" t="s">
        <v>92</v>
      </c>
      <c r="E18" s="88">
        <v>7500</v>
      </c>
      <c r="F18" s="88">
        <f t="shared" si="0"/>
        <v>15000</v>
      </c>
      <c r="G18" s="88"/>
      <c r="H18" s="88"/>
      <c r="I18" s="91"/>
      <c r="J18" s="95"/>
      <c r="K18" s="96"/>
    </row>
    <row r="19" spans="1:11" s="82" customFormat="1" ht="24" customHeight="1">
      <c r="A19" s="293" t="s">
        <v>136</v>
      </c>
      <c r="B19" s="294"/>
      <c r="C19" s="294"/>
      <c r="D19" s="295"/>
      <c r="E19" s="91"/>
      <c r="F19" s="91">
        <f>SUM(F3:F18)</f>
        <v>272187.2</v>
      </c>
      <c r="G19" s="91"/>
      <c r="H19" s="91"/>
      <c r="I19" s="91"/>
      <c r="J19" s="95"/>
      <c r="K19" s="96"/>
    </row>
  </sheetData>
  <mergeCells count="2">
    <mergeCell ref="A1:J1"/>
    <mergeCell ref="A19:D19"/>
  </mergeCells>
  <phoneticPr fontId="27" type="noConversion"/>
  <pageMargins left="0.55486111111111103" right="0.55486111111111103" top="0.60624999999999996" bottom="1" header="0.5" footer="0.5"/>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I2" sqref="I2:J2"/>
    </sheetView>
  </sheetViews>
  <sheetFormatPr defaultColWidth="9" defaultRowHeight="12"/>
  <cols>
    <col min="1" max="1" width="5" style="54" customWidth="1"/>
    <col min="2" max="2" width="7.375" style="54" customWidth="1"/>
    <col min="3" max="3" width="7.625" style="54" customWidth="1"/>
    <col min="4" max="4" width="19.875" style="54" customWidth="1"/>
    <col min="5" max="5" width="9.375" style="54" customWidth="1"/>
    <col min="6" max="6" width="16.375" style="54" customWidth="1"/>
    <col min="7" max="7" width="7.625" style="54" customWidth="1"/>
    <col min="8" max="8" width="5" style="54" customWidth="1"/>
    <col min="9" max="9" width="8.5" style="54" customWidth="1"/>
    <col min="10" max="12" width="18" style="54" customWidth="1"/>
    <col min="13" max="13" width="6.5" style="54" customWidth="1"/>
    <col min="14" max="16384" width="9" style="54"/>
  </cols>
  <sheetData>
    <row r="1" spans="1:13" ht="26.45" customHeight="1">
      <c r="A1" s="296" t="s">
        <v>16</v>
      </c>
      <c r="B1" s="297"/>
      <c r="C1" s="297"/>
      <c r="D1" s="298"/>
      <c r="E1" s="298"/>
      <c r="F1" s="298"/>
      <c r="G1" s="298"/>
      <c r="H1" s="297"/>
      <c r="I1" s="296"/>
      <c r="J1" s="296"/>
      <c r="K1" s="296"/>
      <c r="L1" s="296"/>
      <c r="M1" s="297"/>
    </row>
    <row r="2" spans="1:13" ht="36">
      <c r="A2" s="66" t="s">
        <v>628</v>
      </c>
      <c r="B2" s="66" t="s">
        <v>629</v>
      </c>
      <c r="C2" s="67" t="s">
        <v>630</v>
      </c>
      <c r="D2" s="66" t="s">
        <v>631</v>
      </c>
      <c r="E2" s="66" t="s">
        <v>632</v>
      </c>
      <c r="F2" s="66" t="s">
        <v>633</v>
      </c>
      <c r="G2" s="11" t="s">
        <v>29</v>
      </c>
      <c r="H2" s="68" t="s">
        <v>634</v>
      </c>
      <c r="I2" s="72" t="s">
        <v>30</v>
      </c>
      <c r="J2" s="72" t="s">
        <v>31</v>
      </c>
      <c r="K2" s="72" t="s">
        <v>32</v>
      </c>
      <c r="L2" s="72" t="s">
        <v>33</v>
      </c>
      <c r="M2" s="66" t="s">
        <v>635</v>
      </c>
    </row>
    <row r="3" spans="1:13" ht="30.6" customHeight="1">
      <c r="A3" s="66">
        <v>1</v>
      </c>
      <c r="B3" s="302" t="s">
        <v>636</v>
      </c>
      <c r="C3" s="304" t="s">
        <v>637</v>
      </c>
      <c r="D3" s="66" t="s">
        <v>638</v>
      </c>
      <c r="E3" s="66" t="s">
        <v>578</v>
      </c>
      <c r="F3" s="66" t="s">
        <v>639</v>
      </c>
      <c r="G3" s="66">
        <v>2</v>
      </c>
      <c r="H3" s="66" t="s">
        <v>640</v>
      </c>
      <c r="I3" s="66">
        <v>400</v>
      </c>
      <c r="J3" s="66">
        <f t="shared" ref="J3:J11" si="0">I3*G3</f>
        <v>800</v>
      </c>
      <c r="K3" s="66"/>
      <c r="L3" s="66"/>
      <c r="M3" s="66"/>
    </row>
    <row r="4" spans="1:13" ht="37.5">
      <c r="A4" s="66">
        <v>2</v>
      </c>
      <c r="B4" s="303"/>
      <c r="C4" s="305"/>
      <c r="D4" s="66" t="s">
        <v>641</v>
      </c>
      <c r="E4" s="66" t="s">
        <v>642</v>
      </c>
      <c r="F4" s="66" t="s">
        <v>643</v>
      </c>
      <c r="G4" s="66">
        <v>108</v>
      </c>
      <c r="H4" s="66" t="s">
        <v>644</v>
      </c>
      <c r="I4" s="66">
        <v>75</v>
      </c>
      <c r="J4" s="66">
        <f t="shared" si="0"/>
        <v>8100</v>
      </c>
      <c r="K4" s="66"/>
      <c r="L4" s="66"/>
      <c r="M4" s="66"/>
    </row>
    <row r="5" spans="1:13" ht="12.75">
      <c r="A5" s="66">
        <v>3</v>
      </c>
      <c r="B5" s="303"/>
      <c r="C5" s="305"/>
      <c r="D5" s="66" t="s">
        <v>645</v>
      </c>
      <c r="E5" s="66" t="s">
        <v>646</v>
      </c>
      <c r="F5" s="66" t="s">
        <v>647</v>
      </c>
      <c r="G5" s="66">
        <v>535</v>
      </c>
      <c r="H5" s="66" t="s">
        <v>60</v>
      </c>
      <c r="I5" s="66">
        <v>34</v>
      </c>
      <c r="J5" s="66">
        <f t="shared" si="0"/>
        <v>18190</v>
      </c>
      <c r="K5" s="66"/>
      <c r="L5" s="66"/>
      <c r="M5" s="66"/>
    </row>
    <row r="6" spans="1:13" ht="50.25">
      <c r="A6" s="66">
        <v>4</v>
      </c>
      <c r="B6" s="303"/>
      <c r="C6" s="305"/>
      <c r="D6" s="69" t="s">
        <v>648</v>
      </c>
      <c r="E6" s="69" t="s">
        <v>646</v>
      </c>
      <c r="F6" s="69" t="s">
        <v>649</v>
      </c>
      <c r="G6" s="69">
        <v>535</v>
      </c>
      <c r="H6" s="69" t="s">
        <v>60</v>
      </c>
      <c r="I6" s="66">
        <v>7.5</v>
      </c>
      <c r="J6" s="69">
        <f t="shared" si="0"/>
        <v>4012.5</v>
      </c>
      <c r="K6" s="69"/>
      <c r="L6" s="69"/>
      <c r="M6" s="69"/>
    </row>
    <row r="7" spans="1:13" ht="32.450000000000003" customHeight="1">
      <c r="A7" s="66">
        <v>5</v>
      </c>
      <c r="B7" s="303"/>
      <c r="C7" s="306" t="s">
        <v>650</v>
      </c>
      <c r="D7" s="70" t="s">
        <v>651</v>
      </c>
      <c r="E7" s="19" t="s">
        <v>652</v>
      </c>
      <c r="F7" s="19" t="s">
        <v>653</v>
      </c>
      <c r="G7" s="19">
        <v>5</v>
      </c>
      <c r="H7" s="70" t="s">
        <v>654</v>
      </c>
      <c r="I7" s="66">
        <v>150</v>
      </c>
      <c r="J7" s="19">
        <f t="shared" si="0"/>
        <v>750</v>
      </c>
      <c r="K7" s="19"/>
      <c r="L7" s="19"/>
      <c r="M7" s="19"/>
    </row>
    <row r="8" spans="1:13" ht="32.450000000000003" customHeight="1">
      <c r="A8" s="66">
        <v>6</v>
      </c>
      <c r="B8" s="303"/>
      <c r="C8" s="307"/>
      <c r="D8" s="70" t="s">
        <v>655</v>
      </c>
      <c r="E8" s="19" t="s">
        <v>652</v>
      </c>
      <c r="F8" s="19" t="s">
        <v>656</v>
      </c>
      <c r="G8" s="19">
        <v>10</v>
      </c>
      <c r="H8" s="70" t="s">
        <v>652</v>
      </c>
      <c r="I8" s="66">
        <v>50</v>
      </c>
      <c r="J8" s="19">
        <f t="shared" si="0"/>
        <v>500</v>
      </c>
      <c r="K8" s="19"/>
      <c r="L8" s="19"/>
      <c r="M8" s="19"/>
    </row>
    <row r="9" spans="1:13" ht="32.450000000000003" customHeight="1">
      <c r="A9" s="66">
        <v>7</v>
      </c>
      <c r="B9" s="303"/>
      <c r="C9" s="307"/>
      <c r="D9" s="70" t="s">
        <v>657</v>
      </c>
      <c r="E9" s="19" t="s">
        <v>640</v>
      </c>
      <c r="F9" s="19" t="s">
        <v>658</v>
      </c>
      <c r="G9" s="71">
        <v>10</v>
      </c>
      <c r="H9" s="70" t="s">
        <v>640</v>
      </c>
      <c r="I9" s="66">
        <v>250</v>
      </c>
      <c r="J9" s="19">
        <f t="shared" si="0"/>
        <v>2500</v>
      </c>
      <c r="K9" s="19"/>
      <c r="L9" s="19"/>
      <c r="M9" s="19"/>
    </row>
    <row r="10" spans="1:13" ht="39.6" customHeight="1">
      <c r="A10" s="66">
        <v>8</v>
      </c>
      <c r="B10" s="308" t="s">
        <v>659</v>
      </c>
      <c r="C10" s="309"/>
      <c r="D10" s="72" t="s">
        <v>660</v>
      </c>
      <c r="E10" s="72" t="s">
        <v>578</v>
      </c>
      <c r="F10" s="72" t="s">
        <v>661</v>
      </c>
      <c r="G10" s="73">
        <v>2</v>
      </c>
      <c r="H10" s="72" t="s">
        <v>92</v>
      </c>
      <c r="I10" s="66">
        <v>400</v>
      </c>
      <c r="J10" s="75">
        <f t="shared" si="0"/>
        <v>800</v>
      </c>
      <c r="K10" s="75"/>
      <c r="L10" s="75"/>
      <c r="M10" s="76"/>
    </row>
    <row r="11" spans="1:13" ht="216.75">
      <c r="A11" s="66">
        <v>9</v>
      </c>
      <c r="B11" s="309"/>
      <c r="C11" s="309"/>
      <c r="D11" s="72" t="s">
        <v>662</v>
      </c>
      <c r="E11" s="72" t="s">
        <v>663</v>
      </c>
      <c r="F11" s="74" t="s">
        <v>664</v>
      </c>
      <c r="G11" s="73">
        <v>21</v>
      </c>
      <c r="H11" s="72" t="s">
        <v>65</v>
      </c>
      <c r="I11" s="66">
        <v>75</v>
      </c>
      <c r="J11" s="75">
        <f t="shared" si="0"/>
        <v>1575</v>
      </c>
      <c r="K11" s="75"/>
      <c r="L11" s="75"/>
      <c r="M11" s="76"/>
    </row>
    <row r="12" spans="1:13" ht="22.5" customHeight="1">
      <c r="A12" s="299" t="s">
        <v>136</v>
      </c>
      <c r="B12" s="300"/>
      <c r="C12" s="300"/>
      <c r="D12" s="300"/>
      <c r="E12" s="300"/>
      <c r="F12" s="300"/>
      <c r="G12" s="300"/>
      <c r="H12" s="300"/>
      <c r="I12" s="301"/>
      <c r="J12" s="77">
        <f>SUM(J3:J11)</f>
        <v>37227.5</v>
      </c>
      <c r="K12" s="77"/>
      <c r="L12" s="77"/>
      <c r="M12" s="78"/>
    </row>
  </sheetData>
  <mergeCells count="6">
    <mergeCell ref="A1:M1"/>
    <mergeCell ref="A12:I12"/>
    <mergeCell ref="B3:B9"/>
    <mergeCell ref="C3:C6"/>
    <mergeCell ref="C7:C9"/>
    <mergeCell ref="B10:C11"/>
  </mergeCells>
  <phoneticPr fontId="27"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zoomScale="85" zoomScaleNormal="85" workbookViewId="0">
      <selection activeCell="I2" sqref="I2:J2"/>
    </sheetView>
  </sheetViews>
  <sheetFormatPr defaultColWidth="9" defaultRowHeight="12"/>
  <cols>
    <col min="1" max="1" width="5" style="54" customWidth="1"/>
    <col min="2" max="2" width="5.875" style="54" customWidth="1"/>
    <col min="3" max="3" width="7.625" style="54" customWidth="1"/>
    <col min="4" max="4" width="11.125" style="54" customWidth="1"/>
    <col min="5" max="5" width="23.375" style="54" customWidth="1"/>
    <col min="6" max="6" width="14.625" style="54" customWidth="1"/>
    <col min="7" max="7" width="12" style="54" customWidth="1"/>
    <col min="8" max="8" width="6.625" style="54" customWidth="1"/>
    <col min="9" max="9" width="11" style="56" customWidth="1"/>
    <col min="10" max="12" width="13.625" style="56" customWidth="1"/>
    <col min="13" max="13" width="24.25" style="54" customWidth="1"/>
    <col min="14" max="16384" width="9" style="54"/>
  </cols>
  <sheetData>
    <row r="1" spans="1:13" ht="18.75">
      <c r="A1" s="310" t="s">
        <v>17</v>
      </c>
      <c r="B1" s="311"/>
      <c r="C1" s="311"/>
      <c r="D1" s="311"/>
      <c r="E1" s="311"/>
      <c r="F1" s="311"/>
      <c r="G1" s="311"/>
      <c r="H1" s="311"/>
      <c r="I1" s="310"/>
      <c r="J1" s="310"/>
      <c r="K1" s="310"/>
      <c r="L1" s="310"/>
      <c r="M1" s="311"/>
    </row>
    <row r="2" spans="1:13" s="55" customFormat="1" ht="24.95" customHeight="1">
      <c r="A2" s="57" t="s">
        <v>1</v>
      </c>
      <c r="B2" s="312" t="s">
        <v>160</v>
      </c>
      <c r="C2" s="311"/>
      <c r="D2" s="58" t="s">
        <v>79</v>
      </c>
      <c r="E2" s="58" t="s">
        <v>665</v>
      </c>
      <c r="F2" s="57" t="s">
        <v>666</v>
      </c>
      <c r="G2" s="11" t="s">
        <v>29</v>
      </c>
      <c r="H2" s="57" t="s">
        <v>163</v>
      </c>
      <c r="I2" s="61" t="s">
        <v>30</v>
      </c>
      <c r="J2" s="61" t="s">
        <v>31</v>
      </c>
      <c r="K2" s="61" t="s">
        <v>32</v>
      </c>
      <c r="L2" s="61" t="s">
        <v>33</v>
      </c>
      <c r="M2" s="58" t="s">
        <v>82</v>
      </c>
    </row>
    <row r="3" spans="1:13" ht="48">
      <c r="A3" s="36">
        <v>1</v>
      </c>
      <c r="B3" s="314" t="s">
        <v>667</v>
      </c>
      <c r="C3" s="314" t="s">
        <v>668</v>
      </c>
      <c r="D3" s="64" t="s">
        <v>669</v>
      </c>
      <c r="E3" s="65" t="s">
        <v>670</v>
      </c>
      <c r="F3" s="314" t="s">
        <v>671</v>
      </c>
      <c r="G3" s="64">
        <v>7</v>
      </c>
      <c r="H3" s="64" t="s">
        <v>92</v>
      </c>
      <c r="I3" s="64">
        <v>5000</v>
      </c>
      <c r="J3" s="64">
        <f>I3*G3</f>
        <v>35000</v>
      </c>
      <c r="K3" s="64"/>
      <c r="L3" s="64"/>
      <c r="M3" s="314"/>
    </row>
    <row r="4" spans="1:13" ht="48">
      <c r="A4" s="36">
        <v>2</v>
      </c>
      <c r="B4" s="311"/>
      <c r="C4" s="311"/>
      <c r="D4" s="64" t="s">
        <v>672</v>
      </c>
      <c r="E4" s="65" t="s">
        <v>670</v>
      </c>
      <c r="F4" s="311"/>
      <c r="G4" s="64">
        <v>7</v>
      </c>
      <c r="H4" s="64" t="s">
        <v>92</v>
      </c>
      <c r="I4" s="64">
        <v>5000</v>
      </c>
      <c r="J4" s="64">
        <f>I4*G4</f>
        <v>35000</v>
      </c>
      <c r="K4" s="64"/>
      <c r="L4" s="64"/>
      <c r="M4" s="311"/>
    </row>
    <row r="5" spans="1:13" ht="24" customHeight="1">
      <c r="A5" s="60"/>
      <c r="B5" s="313" t="s">
        <v>673</v>
      </c>
      <c r="C5" s="311"/>
      <c r="D5" s="311"/>
      <c r="E5" s="311"/>
      <c r="F5" s="311"/>
      <c r="G5" s="311"/>
      <c r="H5" s="311"/>
      <c r="I5" s="311"/>
      <c r="J5" s="62">
        <f>SUM(J3:J4)</f>
        <v>70000</v>
      </c>
      <c r="K5" s="62"/>
      <c r="L5" s="62"/>
      <c r="M5" s="63"/>
    </row>
  </sheetData>
  <mergeCells count="7">
    <mergeCell ref="A1:M1"/>
    <mergeCell ref="B2:C2"/>
    <mergeCell ref="B5:I5"/>
    <mergeCell ref="B3:B4"/>
    <mergeCell ref="C3:C4"/>
    <mergeCell ref="F3:F4"/>
    <mergeCell ref="M3:M4"/>
  </mergeCells>
  <phoneticPr fontId="27"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activeCell="I2" sqref="I2:J2"/>
    </sheetView>
  </sheetViews>
  <sheetFormatPr defaultColWidth="9" defaultRowHeight="12"/>
  <cols>
    <col min="1" max="1" width="5" style="54" customWidth="1"/>
    <col min="2" max="2" width="5.875" style="54" customWidth="1"/>
    <col min="3" max="3" width="7.625" style="54" customWidth="1"/>
    <col min="4" max="4" width="11.125" style="54" customWidth="1"/>
    <col min="5" max="5" width="23.375" style="54" customWidth="1"/>
    <col min="6" max="6" width="14.625" style="54" customWidth="1"/>
    <col min="7" max="7" width="12" style="54" customWidth="1"/>
    <col min="8" max="8" width="6.625" style="54" customWidth="1"/>
    <col min="9" max="9" width="11" style="56" customWidth="1"/>
    <col min="10" max="12" width="13.625" style="56" customWidth="1"/>
    <col min="13" max="13" width="24.25" style="54" customWidth="1"/>
    <col min="14" max="16384" width="9" style="54"/>
  </cols>
  <sheetData>
    <row r="1" spans="1:13" ht="18.75">
      <c r="A1" s="310" t="s">
        <v>18</v>
      </c>
      <c r="B1" s="311"/>
      <c r="C1" s="311"/>
      <c r="D1" s="311"/>
      <c r="E1" s="311"/>
      <c r="F1" s="311"/>
      <c r="G1" s="311"/>
      <c r="H1" s="311"/>
      <c r="I1" s="310"/>
      <c r="J1" s="310"/>
      <c r="K1" s="310"/>
      <c r="L1" s="310"/>
      <c r="M1" s="311"/>
    </row>
    <row r="2" spans="1:13" s="55" customFormat="1" ht="24.95" customHeight="1">
      <c r="A2" s="57" t="s">
        <v>1</v>
      </c>
      <c r="B2" s="312" t="s">
        <v>160</v>
      </c>
      <c r="C2" s="311"/>
      <c r="D2" s="58" t="s">
        <v>79</v>
      </c>
      <c r="E2" s="58" t="s">
        <v>665</v>
      </c>
      <c r="F2" s="57" t="s">
        <v>666</v>
      </c>
      <c r="G2" s="11" t="s">
        <v>29</v>
      </c>
      <c r="H2" s="57" t="s">
        <v>163</v>
      </c>
      <c r="I2" s="61" t="s">
        <v>30</v>
      </c>
      <c r="J2" s="61" t="s">
        <v>31</v>
      </c>
      <c r="K2" s="61" t="s">
        <v>32</v>
      </c>
      <c r="L2" s="61" t="s">
        <v>33</v>
      </c>
      <c r="M2" s="58" t="s">
        <v>82</v>
      </c>
    </row>
    <row r="3" spans="1:13" ht="36">
      <c r="A3" s="36">
        <v>1</v>
      </c>
      <c r="B3" s="36" t="s">
        <v>674</v>
      </c>
      <c r="C3" s="268" t="s">
        <v>675</v>
      </c>
      <c r="D3" s="311"/>
      <c r="E3" s="36" t="s">
        <v>676</v>
      </c>
      <c r="F3" s="36" t="s">
        <v>677</v>
      </c>
      <c r="G3" s="59">
        <v>14517</v>
      </c>
      <c r="H3" s="36" t="s">
        <v>663</v>
      </c>
      <c r="I3" s="36">
        <v>1.5</v>
      </c>
      <c r="J3" s="36">
        <f>I3*G3</f>
        <v>21775.5</v>
      </c>
      <c r="K3" s="36"/>
      <c r="L3" s="36"/>
      <c r="M3" s="36" t="s">
        <v>678</v>
      </c>
    </row>
    <row r="4" spans="1:13" ht="36">
      <c r="A4" s="36">
        <v>2</v>
      </c>
      <c r="B4" s="36" t="s">
        <v>674</v>
      </c>
      <c r="C4" s="268" t="s">
        <v>675</v>
      </c>
      <c r="D4" s="311"/>
      <c r="E4" s="36" t="s">
        <v>676</v>
      </c>
      <c r="F4" s="36" t="s">
        <v>677</v>
      </c>
      <c r="G4" s="59">
        <v>7332</v>
      </c>
      <c r="H4" s="36" t="s">
        <v>663</v>
      </c>
      <c r="I4" s="36">
        <v>1.5</v>
      </c>
      <c r="J4" s="36">
        <f>I4*G4</f>
        <v>10998</v>
      </c>
      <c r="K4" s="36"/>
      <c r="L4" s="36"/>
      <c r="M4" s="36" t="s">
        <v>679</v>
      </c>
    </row>
    <row r="5" spans="1:13" ht="24" customHeight="1">
      <c r="A5" s="60"/>
      <c r="B5" s="313" t="s">
        <v>673</v>
      </c>
      <c r="C5" s="311"/>
      <c r="D5" s="311"/>
      <c r="E5" s="311"/>
      <c r="F5" s="311"/>
      <c r="G5" s="311"/>
      <c r="H5" s="311"/>
      <c r="I5" s="311"/>
      <c r="J5" s="62">
        <f>SUM(J3:J4)</f>
        <v>32773.5</v>
      </c>
      <c r="K5" s="62"/>
      <c r="L5" s="62"/>
      <c r="M5" s="63"/>
    </row>
  </sheetData>
  <mergeCells count="5">
    <mergeCell ref="A1:M1"/>
    <mergeCell ref="B2:C2"/>
    <mergeCell ref="C3:D3"/>
    <mergeCell ref="C4:D4"/>
    <mergeCell ref="B5:I5"/>
  </mergeCells>
  <phoneticPr fontId="27"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4"/>
  <sheetViews>
    <sheetView workbookViewId="0">
      <selection activeCell="I3" sqref="I3:J3"/>
    </sheetView>
  </sheetViews>
  <sheetFormatPr defaultColWidth="9" defaultRowHeight="13.5"/>
  <cols>
    <col min="1" max="1" width="5.75" style="1" customWidth="1"/>
    <col min="2" max="2" width="7.375" style="1" customWidth="1"/>
    <col min="3" max="3" width="8.25" style="1" customWidth="1"/>
    <col min="4" max="4" width="20.5" style="1" customWidth="1"/>
    <col min="5" max="5" width="9.75" style="39" customWidth="1"/>
    <col min="6" max="6" width="16.5" style="1" customWidth="1"/>
    <col min="7" max="7" width="7.75" style="40" customWidth="1"/>
    <col min="8" max="8" width="5.375" style="1" customWidth="1"/>
    <col min="9" max="9" width="10.25" style="1" customWidth="1"/>
    <col min="10" max="12" width="9.125" style="1" customWidth="1"/>
    <col min="13" max="13" width="21.75" style="39" customWidth="1"/>
    <col min="14" max="16" width="9" style="1"/>
    <col min="17" max="17" width="10.375" style="1"/>
    <col min="18" max="16384" width="9" style="1"/>
  </cols>
  <sheetData>
    <row r="1" spans="1:13" ht="14.25" customHeight="1">
      <c r="A1" s="320" t="s">
        <v>19</v>
      </c>
      <c r="B1" s="320"/>
      <c r="C1" s="320"/>
      <c r="D1" s="320"/>
      <c r="E1" s="320"/>
      <c r="F1" s="320"/>
      <c r="G1" s="320"/>
      <c r="H1" s="320"/>
      <c r="I1" s="320"/>
      <c r="J1" s="320"/>
      <c r="K1" s="320"/>
      <c r="L1" s="320"/>
      <c r="M1" s="320"/>
    </row>
    <row r="2" spans="1:13" ht="15.75" customHeight="1">
      <c r="A2" s="320"/>
      <c r="B2" s="320"/>
      <c r="C2" s="320"/>
      <c r="D2" s="320"/>
      <c r="E2" s="320"/>
      <c r="F2" s="320"/>
      <c r="G2" s="320"/>
      <c r="H2" s="320"/>
      <c r="I2" s="320"/>
      <c r="J2" s="320"/>
      <c r="K2" s="320"/>
      <c r="L2" s="320"/>
      <c r="M2" s="320"/>
    </row>
    <row r="3" spans="1:13" s="38" customFormat="1" ht="36">
      <c r="A3" s="41" t="s">
        <v>1</v>
      </c>
      <c r="B3" s="41" t="s">
        <v>680</v>
      </c>
      <c r="C3" s="41" t="s">
        <v>681</v>
      </c>
      <c r="D3" s="41" t="s">
        <v>79</v>
      </c>
      <c r="E3" s="42" t="s">
        <v>682</v>
      </c>
      <c r="F3" s="41" t="s">
        <v>162</v>
      </c>
      <c r="G3" s="11" t="s">
        <v>29</v>
      </c>
      <c r="H3" s="41" t="s">
        <v>163</v>
      </c>
      <c r="I3" s="50" t="s">
        <v>30</v>
      </c>
      <c r="J3" s="50" t="s">
        <v>31</v>
      </c>
      <c r="K3" s="51" t="s">
        <v>32</v>
      </c>
      <c r="L3" s="51" t="s">
        <v>33</v>
      </c>
      <c r="M3" s="42" t="s">
        <v>82</v>
      </c>
    </row>
    <row r="4" spans="1:13" ht="30" customHeight="1">
      <c r="A4" s="43">
        <v>1</v>
      </c>
      <c r="B4" s="316" t="s">
        <v>683</v>
      </c>
      <c r="C4" s="43" t="s">
        <v>684</v>
      </c>
      <c r="D4" s="43"/>
      <c r="E4" s="44" t="s">
        <v>685</v>
      </c>
      <c r="F4" s="319" t="s">
        <v>686</v>
      </c>
      <c r="G4" s="45">
        <v>40</v>
      </c>
      <c r="H4" s="43" t="s">
        <v>65</v>
      </c>
      <c r="I4" s="43">
        <v>50</v>
      </c>
      <c r="J4" s="44">
        <f>I4*G4</f>
        <v>2000</v>
      </c>
      <c r="K4" s="44"/>
      <c r="L4" s="44"/>
      <c r="M4" s="44"/>
    </row>
    <row r="5" spans="1:13" ht="33.950000000000003" customHeight="1">
      <c r="A5" s="43">
        <v>2</v>
      </c>
      <c r="B5" s="317"/>
      <c r="C5" s="43" t="s">
        <v>687</v>
      </c>
      <c r="D5" s="43" t="s">
        <v>688</v>
      </c>
      <c r="E5" s="44" t="s">
        <v>685</v>
      </c>
      <c r="F5" s="319"/>
      <c r="G5" s="45">
        <v>60</v>
      </c>
      <c r="H5" s="43" t="s">
        <v>65</v>
      </c>
      <c r="I5" s="43">
        <v>50</v>
      </c>
      <c r="J5" s="44">
        <f>I5*G5</f>
        <v>3000</v>
      </c>
      <c r="K5" s="44"/>
      <c r="L5" s="44"/>
      <c r="M5" s="44"/>
    </row>
    <row r="6" spans="1:13" ht="56.1" customHeight="1">
      <c r="A6" s="43">
        <v>3</v>
      </c>
      <c r="B6" s="317"/>
      <c r="C6" s="43" t="s">
        <v>689</v>
      </c>
      <c r="D6" s="43"/>
      <c r="E6" s="46" t="s">
        <v>612</v>
      </c>
      <c r="F6" s="47" t="s">
        <v>690</v>
      </c>
      <c r="G6" s="48">
        <v>90</v>
      </c>
      <c r="H6" s="46" t="s">
        <v>65</v>
      </c>
      <c r="I6" s="43">
        <v>50</v>
      </c>
      <c r="J6" s="44">
        <f>I6*G6</f>
        <v>4500</v>
      </c>
      <c r="K6" s="44"/>
      <c r="L6" s="44"/>
      <c r="M6" s="52"/>
    </row>
    <row r="7" spans="1:13" ht="37.5" customHeight="1">
      <c r="A7" s="43">
        <v>4</v>
      </c>
      <c r="B7" s="317"/>
      <c r="C7" s="44" t="s">
        <v>691</v>
      </c>
      <c r="D7" s="44" t="s">
        <v>692</v>
      </c>
      <c r="E7" s="49" t="s">
        <v>693</v>
      </c>
      <c r="F7" s="44" t="s">
        <v>694</v>
      </c>
      <c r="G7" s="45">
        <v>2</v>
      </c>
      <c r="H7" s="43" t="s">
        <v>92</v>
      </c>
      <c r="I7" s="43">
        <v>875</v>
      </c>
      <c r="J7" s="44">
        <f>I7*G7</f>
        <v>1750</v>
      </c>
      <c r="K7" s="44"/>
      <c r="L7" s="44"/>
      <c r="M7" s="6"/>
    </row>
    <row r="8" spans="1:13" ht="37.5" customHeight="1">
      <c r="A8" s="43">
        <v>5</v>
      </c>
      <c r="B8" s="318"/>
      <c r="C8" s="44" t="s">
        <v>695</v>
      </c>
      <c r="D8" s="44" t="s">
        <v>696</v>
      </c>
      <c r="E8" s="49"/>
      <c r="F8" s="44" t="s">
        <v>697</v>
      </c>
      <c r="G8" s="45">
        <v>2</v>
      </c>
      <c r="H8" s="43" t="s">
        <v>92</v>
      </c>
      <c r="I8" s="43">
        <v>1375</v>
      </c>
      <c r="J8" s="44">
        <f>I8*G8</f>
        <v>2750</v>
      </c>
      <c r="K8" s="44"/>
      <c r="L8" s="44"/>
      <c r="M8" s="6"/>
    </row>
    <row r="9" spans="1:13" ht="37.5" customHeight="1">
      <c r="A9" s="315" t="s">
        <v>136</v>
      </c>
      <c r="B9" s="315"/>
      <c r="C9" s="315"/>
      <c r="D9" s="315"/>
      <c r="E9" s="315"/>
      <c r="F9" s="315"/>
      <c r="G9" s="315"/>
      <c r="H9" s="315"/>
      <c r="I9" s="43"/>
      <c r="J9" s="43">
        <f>SUM(J4:J8)</f>
        <v>14000</v>
      </c>
      <c r="K9" s="43"/>
      <c r="L9" s="43"/>
      <c r="M9" s="6"/>
    </row>
    <row r="10" spans="1:13" ht="30" customHeight="1"/>
    <row r="11" spans="1:13" ht="30" customHeight="1"/>
    <row r="12" spans="1:13" ht="30" customHeight="1">
      <c r="M12" s="53"/>
    </row>
    <row r="13" spans="1:13" ht="30" customHeight="1">
      <c r="M13" s="53"/>
    </row>
    <row r="14" spans="1:13" ht="30" customHeight="1">
      <c r="M14" s="53"/>
    </row>
    <row r="15" spans="1:13" ht="30" customHeight="1">
      <c r="M15" s="53"/>
    </row>
    <row r="16" spans="1:13" ht="30" customHeight="1">
      <c r="M16" s="53"/>
    </row>
    <row r="17" spans="13:13" ht="30" customHeight="1">
      <c r="M17" s="53"/>
    </row>
    <row r="18" spans="13:13" ht="30" customHeight="1"/>
    <row r="19" spans="13:13" ht="30" customHeight="1"/>
    <row r="20" spans="13:13" ht="30" customHeight="1"/>
    <row r="21" spans="13:13" ht="30" customHeight="1"/>
    <row r="22" spans="13:13" ht="30" customHeight="1"/>
    <row r="23" spans="13:13" ht="30" customHeight="1"/>
    <row r="24" spans="13:13" ht="30" customHeight="1"/>
    <row r="25" spans="13:13" ht="30" customHeight="1"/>
    <row r="26" spans="13:13" ht="30" customHeight="1"/>
    <row r="27" spans="13:13" ht="30" customHeight="1"/>
    <row r="28" spans="13:13" ht="30" customHeight="1"/>
    <row r="29" spans="13:13" ht="30" customHeight="1"/>
    <row r="30" spans="13:13" ht="30" customHeight="1"/>
    <row r="31" spans="13:13" ht="30" customHeight="1"/>
    <row r="32" spans="13:13"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sheetData>
  <mergeCells count="4">
    <mergeCell ref="A9:H9"/>
    <mergeCell ref="B4:B8"/>
    <mergeCell ref="F4:F5"/>
    <mergeCell ref="A1:M2"/>
  </mergeCells>
  <phoneticPr fontId="27" type="noConversion"/>
  <pageMargins left="0.69930555555555596" right="0.69930555555555596" top="0.75" bottom="0.75" header="0.3" footer="0.3"/>
  <pageSetup paperSize="9" orientation="landscape" horizontalDpi="2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F2" sqref="F2:G2"/>
    </sheetView>
  </sheetViews>
  <sheetFormatPr defaultColWidth="8.625" defaultRowHeight="13.5"/>
  <cols>
    <col min="1" max="6" width="8.625" style="25"/>
    <col min="7" max="9" width="10.25" style="25" customWidth="1"/>
    <col min="10" max="16384" width="8.625" style="25"/>
  </cols>
  <sheetData>
    <row r="1" spans="1:10" ht="25.5">
      <c r="A1" s="321" t="s">
        <v>20</v>
      </c>
      <c r="B1" s="322"/>
      <c r="C1" s="322"/>
      <c r="D1" s="322"/>
      <c r="E1" s="322"/>
      <c r="F1" s="322"/>
      <c r="G1" s="322"/>
      <c r="H1" s="322"/>
      <c r="I1" s="322"/>
      <c r="J1" s="322"/>
    </row>
    <row r="2" spans="1:10" ht="36">
      <c r="A2" s="26" t="s">
        <v>1</v>
      </c>
      <c r="B2" s="27" t="s">
        <v>698</v>
      </c>
      <c r="C2" s="28" t="s">
        <v>163</v>
      </c>
      <c r="D2" s="323" t="s">
        <v>29</v>
      </c>
      <c r="E2" s="324"/>
      <c r="F2" s="30" t="s">
        <v>30</v>
      </c>
      <c r="G2" s="30" t="s">
        <v>31</v>
      </c>
      <c r="H2" s="30" t="s">
        <v>32</v>
      </c>
      <c r="I2" s="30" t="s">
        <v>33</v>
      </c>
      <c r="J2" s="30" t="s">
        <v>82</v>
      </c>
    </row>
    <row r="3" spans="1:10">
      <c r="A3" s="26" t="s">
        <v>699</v>
      </c>
      <c r="B3" s="325" t="s">
        <v>700</v>
      </c>
      <c r="C3" s="326"/>
      <c r="D3" s="326"/>
      <c r="E3" s="326"/>
      <c r="F3" s="326"/>
      <c r="G3" s="326"/>
      <c r="H3" s="326"/>
      <c r="I3" s="326"/>
      <c r="J3" s="327"/>
    </row>
    <row r="4" spans="1:10">
      <c r="A4" s="14">
        <f t="shared" ref="A4:A8" si="0">ROW()-ROW($A$3)</f>
        <v>1</v>
      </c>
      <c r="B4" s="31" t="s">
        <v>701</v>
      </c>
      <c r="C4" s="32" t="s">
        <v>65</v>
      </c>
      <c r="D4" s="33">
        <v>40</v>
      </c>
      <c r="E4" s="34"/>
      <c r="F4" s="18">
        <v>125</v>
      </c>
      <c r="G4" s="18">
        <f>$D4*F4</f>
        <v>5000</v>
      </c>
      <c r="H4" s="18"/>
      <c r="I4" s="18"/>
      <c r="J4" s="33"/>
    </row>
    <row r="5" spans="1:10">
      <c r="A5" s="14">
        <f t="shared" si="0"/>
        <v>2</v>
      </c>
      <c r="B5" s="31" t="s">
        <v>702</v>
      </c>
      <c r="C5" s="32" t="s">
        <v>65</v>
      </c>
      <c r="D5" s="19">
        <f t="shared" ref="D5:D7" si="1">$D$4</f>
        <v>40</v>
      </c>
      <c r="E5" s="34"/>
      <c r="F5" s="18">
        <v>125</v>
      </c>
      <c r="G5" s="18">
        <f>$D5*F5</f>
        <v>5000</v>
      </c>
      <c r="H5" s="18"/>
      <c r="I5" s="18"/>
      <c r="J5" s="33"/>
    </row>
    <row r="6" spans="1:10">
      <c r="A6" s="14">
        <f t="shared" si="0"/>
        <v>3</v>
      </c>
      <c r="B6" s="31" t="s">
        <v>703</v>
      </c>
      <c r="C6" s="32" t="s">
        <v>65</v>
      </c>
      <c r="D6" s="19">
        <f t="shared" si="1"/>
        <v>40</v>
      </c>
      <c r="E6" s="34"/>
      <c r="F6" s="18">
        <v>200</v>
      </c>
      <c r="G6" s="18">
        <f>$D6*F6</f>
        <v>8000</v>
      </c>
      <c r="H6" s="18"/>
      <c r="I6" s="18"/>
      <c r="J6" s="19"/>
    </row>
    <row r="7" spans="1:10">
      <c r="A7" s="14">
        <f t="shared" si="0"/>
        <v>4</v>
      </c>
      <c r="B7" s="31" t="s">
        <v>704</v>
      </c>
      <c r="C7" s="32" t="s">
        <v>65</v>
      </c>
      <c r="D7" s="19">
        <f t="shared" si="1"/>
        <v>40</v>
      </c>
      <c r="E7" s="34"/>
      <c r="F7" s="18">
        <v>200</v>
      </c>
      <c r="G7" s="18">
        <f>$D7*F7</f>
        <v>8000</v>
      </c>
      <c r="H7" s="18"/>
      <c r="I7" s="18"/>
      <c r="J7" s="33"/>
    </row>
    <row r="8" spans="1:10">
      <c r="A8" s="14">
        <f t="shared" si="0"/>
        <v>5</v>
      </c>
      <c r="B8" s="325" t="s">
        <v>591</v>
      </c>
      <c r="C8" s="326"/>
      <c r="D8" s="326"/>
      <c r="E8" s="326"/>
      <c r="F8" s="18"/>
      <c r="G8" s="21">
        <f>SUM(G4:G7)</f>
        <v>26000</v>
      </c>
      <c r="H8" s="21"/>
      <c r="I8" s="21"/>
      <c r="J8" s="23"/>
    </row>
    <row r="9" spans="1:10">
      <c r="A9" s="26" t="s">
        <v>705</v>
      </c>
      <c r="B9" s="325" t="s">
        <v>706</v>
      </c>
      <c r="C9" s="326"/>
      <c r="D9" s="326"/>
      <c r="E9" s="326"/>
      <c r="F9" s="326"/>
      <c r="G9" s="326"/>
      <c r="H9" s="326"/>
      <c r="I9" s="326"/>
      <c r="J9" s="327"/>
    </row>
    <row r="10" spans="1:10" ht="26.25">
      <c r="A10" s="26" t="s">
        <v>1</v>
      </c>
      <c r="B10" s="35" t="s">
        <v>698</v>
      </c>
      <c r="C10" s="28" t="s">
        <v>163</v>
      </c>
      <c r="D10" s="29" t="s">
        <v>707</v>
      </c>
      <c r="E10" s="30" t="s">
        <v>708</v>
      </c>
      <c r="F10" s="30" t="s">
        <v>709</v>
      </c>
      <c r="G10" s="30" t="s">
        <v>710</v>
      </c>
      <c r="H10" s="30"/>
      <c r="I10" s="30"/>
      <c r="J10" s="30" t="s">
        <v>82</v>
      </c>
    </row>
    <row r="11" spans="1:10" ht="24">
      <c r="A11" s="14">
        <f t="shared" ref="A11:A15" si="2">ROW()-ROW($A$10)</f>
        <v>1</v>
      </c>
      <c r="B11" s="31" t="str">
        <f t="shared" ref="B11:B14" si="3">B4&amp;"监测"</f>
        <v>支架沉降监测</v>
      </c>
      <c r="C11" s="36" t="s">
        <v>65</v>
      </c>
      <c r="D11" s="19">
        <f t="shared" ref="D11:D14" si="4">$D$4</f>
        <v>40</v>
      </c>
      <c r="E11" s="33">
        <v>24</v>
      </c>
      <c r="F11" s="18">
        <v>21</v>
      </c>
      <c r="G11" s="18">
        <f>$D11*$E11*F11</f>
        <v>20160</v>
      </c>
      <c r="H11" s="18"/>
      <c r="I11" s="18"/>
      <c r="J11" s="23"/>
    </row>
    <row r="12" spans="1:10" ht="24">
      <c r="A12" s="14">
        <f t="shared" si="2"/>
        <v>2</v>
      </c>
      <c r="B12" s="31" t="str">
        <f t="shared" si="3"/>
        <v>立杆位移监测</v>
      </c>
      <c r="C12" s="36" t="s">
        <v>65</v>
      </c>
      <c r="D12" s="19">
        <f t="shared" si="4"/>
        <v>40</v>
      </c>
      <c r="E12" s="14">
        <v>24</v>
      </c>
      <c r="F12" s="18">
        <v>31</v>
      </c>
      <c r="G12" s="18">
        <f>$D12*$E12*F12</f>
        <v>29760</v>
      </c>
      <c r="H12" s="18"/>
      <c r="I12" s="18"/>
      <c r="J12" s="23"/>
    </row>
    <row r="13" spans="1:10" ht="24">
      <c r="A13" s="14">
        <f t="shared" si="2"/>
        <v>3</v>
      </c>
      <c r="B13" s="31" t="str">
        <f t="shared" si="3"/>
        <v>立杆轴力监测</v>
      </c>
      <c r="C13" s="36" t="s">
        <v>65</v>
      </c>
      <c r="D13" s="19">
        <f t="shared" si="4"/>
        <v>40</v>
      </c>
      <c r="E13" s="14">
        <f>$E$11</f>
        <v>24</v>
      </c>
      <c r="F13" s="18">
        <v>58</v>
      </c>
      <c r="G13" s="18">
        <f>$D13*$E13*F13</f>
        <v>55680</v>
      </c>
      <c r="H13" s="18"/>
      <c r="I13" s="18"/>
      <c r="J13" s="23"/>
    </row>
    <row r="14" spans="1:10" ht="24">
      <c r="A14" s="14">
        <f t="shared" si="2"/>
        <v>4</v>
      </c>
      <c r="B14" s="31" t="str">
        <f t="shared" si="3"/>
        <v>立杆倾角监测</v>
      </c>
      <c r="C14" s="36" t="s">
        <v>65</v>
      </c>
      <c r="D14" s="19">
        <f t="shared" si="4"/>
        <v>40</v>
      </c>
      <c r="E14" s="14">
        <f>$E$11</f>
        <v>24</v>
      </c>
      <c r="F14" s="18">
        <v>58</v>
      </c>
      <c r="G14" s="18">
        <f>$D14*$E14*F14</f>
        <v>55680</v>
      </c>
      <c r="H14" s="18"/>
      <c r="I14" s="18"/>
      <c r="J14" s="23"/>
    </row>
    <row r="15" spans="1:10">
      <c r="A15" s="14">
        <f t="shared" si="2"/>
        <v>5</v>
      </c>
      <c r="B15" s="325" t="s">
        <v>591</v>
      </c>
      <c r="C15" s="326"/>
      <c r="D15" s="326"/>
      <c r="E15" s="326"/>
      <c r="F15" s="18"/>
      <c r="G15" s="21">
        <f>SUM(G11:G14)</f>
        <v>161280</v>
      </c>
      <c r="H15" s="21"/>
      <c r="I15" s="21"/>
      <c r="J15" s="23"/>
    </row>
    <row r="16" spans="1:10">
      <c r="A16" s="37" t="s">
        <v>711</v>
      </c>
      <c r="B16" s="328" t="s">
        <v>136</v>
      </c>
      <c r="C16" s="329"/>
      <c r="D16" s="329"/>
      <c r="E16" s="329"/>
      <c r="F16" s="21"/>
      <c r="G16" s="21">
        <f>G8+G15</f>
        <v>187280</v>
      </c>
      <c r="H16" s="22"/>
      <c r="I16" s="22"/>
      <c r="J16" s="24"/>
    </row>
  </sheetData>
  <mergeCells count="7">
    <mergeCell ref="B15:E15"/>
    <mergeCell ref="B16:E16"/>
    <mergeCell ref="A1:J1"/>
    <mergeCell ref="D2:E2"/>
    <mergeCell ref="B3:J3"/>
    <mergeCell ref="B8:E8"/>
    <mergeCell ref="B9:J9"/>
  </mergeCells>
  <phoneticPr fontId="27"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F2" sqref="F2:G2"/>
    </sheetView>
  </sheetViews>
  <sheetFormatPr defaultColWidth="9" defaultRowHeight="13.5"/>
  <cols>
    <col min="1" max="16384" width="9" style="7"/>
  </cols>
  <sheetData>
    <row r="1" spans="1:10" ht="25.5">
      <c r="A1" s="330" t="s">
        <v>21</v>
      </c>
      <c r="B1" s="331"/>
      <c r="C1" s="331"/>
      <c r="D1" s="331"/>
      <c r="E1" s="331"/>
      <c r="F1" s="331"/>
      <c r="G1" s="331"/>
      <c r="H1" s="331"/>
      <c r="I1" s="331"/>
      <c r="J1" s="331"/>
    </row>
    <row r="2" spans="1:10" ht="36">
      <c r="A2" s="8" t="s">
        <v>712</v>
      </c>
      <c r="B2" s="9" t="s">
        <v>713</v>
      </c>
      <c r="C2" s="10" t="s">
        <v>28</v>
      </c>
      <c r="D2" s="11" t="s">
        <v>29</v>
      </c>
      <c r="E2" s="12" t="s">
        <v>714</v>
      </c>
      <c r="F2" s="13" t="s">
        <v>30</v>
      </c>
      <c r="G2" s="13" t="s">
        <v>31</v>
      </c>
      <c r="H2" s="13" t="s">
        <v>32</v>
      </c>
      <c r="I2" s="13" t="s">
        <v>33</v>
      </c>
      <c r="J2" s="12" t="s">
        <v>715</v>
      </c>
    </row>
    <row r="3" spans="1:10">
      <c r="A3" s="8" t="s">
        <v>716</v>
      </c>
      <c r="B3" s="332" t="s">
        <v>717</v>
      </c>
      <c r="C3" s="333"/>
      <c r="D3" s="333"/>
      <c r="E3" s="333"/>
      <c r="F3" s="333"/>
      <c r="G3" s="333"/>
      <c r="H3" s="333"/>
      <c r="I3" s="333"/>
      <c r="J3" s="334"/>
    </row>
    <row r="4" spans="1:10">
      <c r="A4" s="14">
        <f t="shared" ref="A4:A6" si="0">ROW()-ROW($A$3)</f>
        <v>1</v>
      </c>
      <c r="B4" s="15" t="s">
        <v>718</v>
      </c>
      <c r="C4" s="16" t="s">
        <v>644</v>
      </c>
      <c r="D4" s="16">
        <v>3</v>
      </c>
      <c r="E4" s="17"/>
      <c r="F4" s="18">
        <v>125</v>
      </c>
      <c r="G4" s="18">
        <f>$D4*F4</f>
        <v>375</v>
      </c>
      <c r="H4" s="18"/>
      <c r="I4" s="18"/>
      <c r="J4" s="16"/>
    </row>
    <row r="5" spans="1:10">
      <c r="A5" s="14">
        <f t="shared" si="0"/>
        <v>2</v>
      </c>
      <c r="B5" s="15" t="s">
        <v>719</v>
      </c>
      <c r="C5" s="19" t="s">
        <v>644</v>
      </c>
      <c r="D5" s="20">
        <f>(5+2)*8</f>
        <v>56</v>
      </c>
      <c r="E5" s="17"/>
      <c r="F5" s="18">
        <v>125</v>
      </c>
      <c r="G5" s="18">
        <f>$D5*F5</f>
        <v>7000</v>
      </c>
      <c r="H5" s="18"/>
      <c r="I5" s="18"/>
      <c r="J5" s="16"/>
    </row>
    <row r="6" spans="1:10">
      <c r="A6" s="14">
        <f t="shared" si="0"/>
        <v>3</v>
      </c>
      <c r="B6" s="335" t="s">
        <v>720</v>
      </c>
      <c r="C6" s="336"/>
      <c r="D6" s="336"/>
      <c r="E6" s="336"/>
      <c r="F6" s="18"/>
      <c r="G6" s="21">
        <f>SUM(G4:G5)</f>
        <v>7375</v>
      </c>
      <c r="H6" s="21"/>
      <c r="I6" s="21"/>
      <c r="J6" s="23"/>
    </row>
    <row r="7" spans="1:10">
      <c r="A7" s="8" t="s">
        <v>721</v>
      </c>
      <c r="B7" s="332" t="s">
        <v>722</v>
      </c>
      <c r="C7" s="333"/>
      <c r="D7" s="333"/>
      <c r="E7" s="333"/>
      <c r="F7" s="333"/>
      <c r="G7" s="333"/>
      <c r="H7" s="333"/>
      <c r="I7" s="333"/>
      <c r="J7" s="334"/>
    </row>
    <row r="8" spans="1:10" ht="25.5">
      <c r="A8" s="14">
        <v>1</v>
      </c>
      <c r="B8" s="15" t="str">
        <f>B4&amp;"监测"</f>
        <v>沉降基准点监测</v>
      </c>
      <c r="C8" s="16" t="s">
        <v>723</v>
      </c>
      <c r="D8" s="16">
        <v>1</v>
      </c>
      <c r="E8" s="16">
        <v>18</v>
      </c>
      <c r="F8" s="18">
        <v>502.03</v>
      </c>
      <c r="G8" s="18">
        <f>$D8*$E8*F8</f>
        <v>9036.5400000000009</v>
      </c>
      <c r="H8" s="18"/>
      <c r="I8" s="18"/>
      <c r="J8" s="23"/>
    </row>
    <row r="9" spans="1:10" ht="25.5">
      <c r="A9" s="14">
        <v>2</v>
      </c>
      <c r="B9" s="15" t="str">
        <f>B5&amp;"监测"</f>
        <v>沉降观测点监测</v>
      </c>
      <c r="C9" s="19" t="s">
        <v>644</v>
      </c>
      <c r="D9" s="16">
        <f>D5</f>
        <v>56</v>
      </c>
      <c r="E9" s="20">
        <f>E8</f>
        <v>18</v>
      </c>
      <c r="F9" s="18">
        <v>25.62</v>
      </c>
      <c r="G9" s="18">
        <f>$D9*$E9*F9</f>
        <v>25824.959999999999</v>
      </c>
      <c r="H9" s="18"/>
      <c r="I9" s="18"/>
      <c r="J9" s="23"/>
    </row>
    <row r="10" spans="1:10">
      <c r="A10" s="14">
        <f>ROW()-ROW($A$7)</f>
        <v>3</v>
      </c>
      <c r="B10" s="335" t="s">
        <v>720</v>
      </c>
      <c r="C10" s="336"/>
      <c r="D10" s="336"/>
      <c r="E10" s="336"/>
      <c r="F10" s="18"/>
      <c r="G10" s="21">
        <f>SUM(G8:G9)</f>
        <v>34861.5</v>
      </c>
      <c r="H10" s="21"/>
      <c r="I10" s="21"/>
      <c r="J10" s="23"/>
    </row>
    <row r="11" spans="1:10">
      <c r="A11" s="337" t="s">
        <v>724</v>
      </c>
      <c r="B11" s="329"/>
      <c r="C11" s="329"/>
      <c r="D11" s="329"/>
      <c r="E11" s="329"/>
      <c r="F11" s="21"/>
      <c r="G11" s="21">
        <f>G6+G10</f>
        <v>42236.5</v>
      </c>
      <c r="H11" s="22"/>
      <c r="I11" s="22"/>
      <c r="J11" s="24"/>
    </row>
    <row r="12" spans="1:10">
      <c r="A12" s="338" t="s">
        <v>725</v>
      </c>
      <c r="B12" s="338"/>
      <c r="C12" s="338"/>
      <c r="D12" s="338"/>
      <c r="E12" s="338"/>
      <c r="F12" s="338"/>
      <c r="G12" s="338"/>
      <c r="H12" s="338"/>
      <c r="I12" s="338"/>
      <c r="J12" s="338"/>
    </row>
  </sheetData>
  <mergeCells count="7">
    <mergeCell ref="A11:E11"/>
    <mergeCell ref="A12:J12"/>
    <mergeCell ref="A1:J1"/>
    <mergeCell ref="B3:J3"/>
    <mergeCell ref="B6:E6"/>
    <mergeCell ref="B7:J7"/>
    <mergeCell ref="B10:E10"/>
  </mergeCells>
  <phoneticPr fontId="27"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activeCell="F5" sqref="F5"/>
    </sheetView>
  </sheetViews>
  <sheetFormatPr defaultColWidth="8.875" defaultRowHeight="13.5"/>
  <cols>
    <col min="1" max="1" width="8.875" style="1"/>
    <col min="2" max="2" width="24.75" style="1" customWidth="1"/>
    <col min="3" max="3" width="12.5" style="1" customWidth="1"/>
    <col min="4" max="4" width="8.875" style="1"/>
    <col min="5" max="5" width="18.375" style="1" customWidth="1"/>
    <col min="6" max="7" width="23.125" style="1" customWidth="1"/>
    <col min="8" max="9" width="16.5" style="1" customWidth="1"/>
    <col min="10" max="10" width="26.375" style="1" customWidth="1"/>
    <col min="11" max="11" width="5.75" style="1" customWidth="1"/>
    <col min="12" max="16384" width="8.875" style="1"/>
  </cols>
  <sheetData>
    <row r="1" spans="1:10" ht="22.15" customHeight="1">
      <c r="A1" s="339" t="s">
        <v>22</v>
      </c>
      <c r="B1" s="339"/>
      <c r="C1" s="339"/>
      <c r="D1" s="339"/>
      <c r="E1" s="339"/>
      <c r="F1" s="339"/>
      <c r="G1" s="339"/>
      <c r="H1" s="339"/>
      <c r="I1" s="339"/>
      <c r="J1" s="339"/>
    </row>
    <row r="2" spans="1:10" ht="30" customHeight="1">
      <c r="A2" s="2" t="s">
        <v>1</v>
      </c>
      <c r="B2" s="2" t="s">
        <v>726</v>
      </c>
      <c r="C2" s="2" t="s">
        <v>163</v>
      </c>
      <c r="D2" s="2" t="s">
        <v>727</v>
      </c>
      <c r="E2" s="2" t="s">
        <v>728</v>
      </c>
      <c r="F2" s="3" t="s">
        <v>30</v>
      </c>
      <c r="G2" s="3" t="s">
        <v>31</v>
      </c>
      <c r="H2" s="3" t="s">
        <v>32</v>
      </c>
      <c r="I2" s="3" t="s">
        <v>33</v>
      </c>
      <c r="J2" s="3" t="s">
        <v>82</v>
      </c>
    </row>
    <row r="3" spans="1:10" ht="30" customHeight="1">
      <c r="A3" s="4" t="s">
        <v>699</v>
      </c>
      <c r="B3" s="4" t="s">
        <v>700</v>
      </c>
      <c r="C3" s="2"/>
      <c r="D3" s="2"/>
      <c r="E3" s="2"/>
      <c r="F3" s="3"/>
      <c r="G3" s="3"/>
      <c r="H3" s="3"/>
      <c r="I3" s="3"/>
      <c r="J3" s="3"/>
    </row>
    <row r="4" spans="1:10" ht="30" customHeight="1">
      <c r="A4" s="2">
        <v>1</v>
      </c>
      <c r="B4" s="2" t="s">
        <v>729</v>
      </c>
      <c r="C4" s="2" t="s">
        <v>65</v>
      </c>
      <c r="D4" s="2">
        <v>3</v>
      </c>
      <c r="E4" s="2" t="s">
        <v>578</v>
      </c>
      <c r="F4" s="3">
        <v>125</v>
      </c>
      <c r="G4" s="3">
        <f t="shared" ref="G4:G7" si="0">D4*F4</f>
        <v>375</v>
      </c>
      <c r="H4" s="3"/>
      <c r="I4" s="3"/>
      <c r="J4" s="3"/>
    </row>
    <row r="5" spans="1:10" ht="30" customHeight="1">
      <c r="A5" s="2">
        <v>2</v>
      </c>
      <c r="B5" s="2" t="s">
        <v>730</v>
      </c>
      <c r="C5" s="2" t="s">
        <v>65</v>
      </c>
      <c r="D5" s="2">
        <v>3</v>
      </c>
      <c r="E5" s="2" t="s">
        <v>578</v>
      </c>
      <c r="F5" s="3">
        <v>2250</v>
      </c>
      <c r="G5" s="3">
        <f t="shared" si="0"/>
        <v>6750</v>
      </c>
      <c r="H5" s="3"/>
      <c r="I5" s="3"/>
      <c r="J5" s="3"/>
    </row>
    <row r="6" spans="1:10" ht="30" customHeight="1">
      <c r="A6" s="2">
        <v>3</v>
      </c>
      <c r="B6" s="2" t="s">
        <v>731</v>
      </c>
      <c r="C6" s="2" t="s">
        <v>65</v>
      </c>
      <c r="D6" s="2">
        <v>22</v>
      </c>
      <c r="E6" s="2" t="s">
        <v>578</v>
      </c>
      <c r="F6" s="3">
        <v>125</v>
      </c>
      <c r="G6" s="3">
        <f t="shared" si="0"/>
        <v>2750</v>
      </c>
      <c r="H6" s="3"/>
      <c r="I6" s="3"/>
      <c r="J6" s="3"/>
    </row>
    <row r="7" spans="1:10" ht="30" customHeight="1">
      <c r="A7" s="2">
        <v>4</v>
      </c>
      <c r="B7" s="2" t="s">
        <v>732</v>
      </c>
      <c r="C7" s="2" t="s">
        <v>65</v>
      </c>
      <c r="D7" s="2">
        <v>14</v>
      </c>
      <c r="E7" s="2" t="s">
        <v>578</v>
      </c>
      <c r="F7" s="3">
        <v>125</v>
      </c>
      <c r="G7" s="3">
        <f t="shared" si="0"/>
        <v>1750</v>
      </c>
      <c r="H7" s="3"/>
      <c r="I7" s="3"/>
      <c r="J7" s="3"/>
    </row>
    <row r="8" spans="1:10" ht="30" customHeight="1">
      <c r="A8" s="2">
        <v>5</v>
      </c>
      <c r="B8" s="2" t="s">
        <v>733</v>
      </c>
      <c r="C8" s="2" t="s">
        <v>322</v>
      </c>
      <c r="D8" s="2">
        <v>10</v>
      </c>
      <c r="E8" s="2">
        <v>15</v>
      </c>
      <c r="F8" s="3">
        <v>90</v>
      </c>
      <c r="G8" s="3">
        <f t="shared" ref="G8:G11" si="1">D8*E8*F8</f>
        <v>13500</v>
      </c>
      <c r="H8" s="3"/>
      <c r="I8" s="3"/>
      <c r="J8" s="3"/>
    </row>
    <row r="9" spans="1:10" ht="30" customHeight="1">
      <c r="A9" s="2">
        <v>6</v>
      </c>
      <c r="B9" s="2" t="s">
        <v>734</v>
      </c>
      <c r="C9" s="2" t="s">
        <v>322</v>
      </c>
      <c r="D9" s="2">
        <v>3</v>
      </c>
      <c r="E9" s="2"/>
      <c r="F9" s="3">
        <v>1000</v>
      </c>
      <c r="G9" s="3">
        <f>D9*F9</f>
        <v>3000</v>
      </c>
      <c r="H9" s="3"/>
      <c r="I9" s="3"/>
      <c r="J9" s="3"/>
    </row>
    <row r="10" spans="1:10" ht="30" customHeight="1">
      <c r="A10" s="2">
        <v>7</v>
      </c>
      <c r="B10" s="2" t="s">
        <v>735</v>
      </c>
      <c r="C10" s="2" t="s">
        <v>322</v>
      </c>
      <c r="D10" s="2">
        <v>15</v>
      </c>
      <c r="E10" s="2">
        <v>25</v>
      </c>
      <c r="F10" s="3">
        <v>190</v>
      </c>
      <c r="G10" s="3">
        <f t="shared" si="1"/>
        <v>71250</v>
      </c>
      <c r="H10" s="3"/>
      <c r="I10" s="3"/>
      <c r="J10" s="3"/>
    </row>
    <row r="11" spans="1:10" ht="30" customHeight="1">
      <c r="A11" s="2">
        <v>8</v>
      </c>
      <c r="B11" s="2" t="s">
        <v>736</v>
      </c>
      <c r="C11" s="2" t="s">
        <v>322</v>
      </c>
      <c r="D11" s="2">
        <v>3</v>
      </c>
      <c r="E11" s="2">
        <v>25</v>
      </c>
      <c r="F11" s="3">
        <v>500</v>
      </c>
      <c r="G11" s="3">
        <f t="shared" si="1"/>
        <v>37500</v>
      </c>
      <c r="H11" s="3"/>
      <c r="I11" s="3"/>
      <c r="J11" s="3"/>
    </row>
    <row r="12" spans="1:10" ht="30" customHeight="1">
      <c r="A12" s="2">
        <v>9</v>
      </c>
      <c r="B12" s="2" t="s">
        <v>737</v>
      </c>
      <c r="C12" s="2" t="s">
        <v>65</v>
      </c>
      <c r="D12" s="2">
        <v>25</v>
      </c>
      <c r="E12" s="2" t="s">
        <v>578</v>
      </c>
      <c r="F12" s="3">
        <v>125</v>
      </c>
      <c r="G12" s="3">
        <f t="shared" ref="G12:G16" si="2">F12*D12</f>
        <v>3125</v>
      </c>
      <c r="H12" s="3"/>
      <c r="I12" s="3"/>
      <c r="J12" s="3"/>
    </row>
    <row r="13" spans="1:10" ht="30" customHeight="1">
      <c r="A13" s="2">
        <v>10</v>
      </c>
      <c r="B13" s="2" t="s">
        <v>738</v>
      </c>
      <c r="C13" s="2" t="s">
        <v>65</v>
      </c>
      <c r="D13" s="2">
        <v>25</v>
      </c>
      <c r="E13" s="2" t="s">
        <v>578</v>
      </c>
      <c r="F13" s="3">
        <v>125</v>
      </c>
      <c r="G13" s="3">
        <f t="shared" si="2"/>
        <v>3125</v>
      </c>
      <c r="H13" s="3"/>
      <c r="I13" s="3"/>
      <c r="J13" s="3"/>
    </row>
    <row r="14" spans="1:10" ht="30" customHeight="1">
      <c r="A14" s="2">
        <v>11</v>
      </c>
      <c r="B14" s="2" t="s">
        <v>739</v>
      </c>
      <c r="C14" s="2" t="s">
        <v>65</v>
      </c>
      <c r="D14" s="2">
        <v>8</v>
      </c>
      <c r="E14" s="2" t="s">
        <v>578</v>
      </c>
      <c r="F14" s="3">
        <v>800</v>
      </c>
      <c r="G14" s="3">
        <f t="shared" si="2"/>
        <v>6400</v>
      </c>
      <c r="H14" s="3"/>
      <c r="I14" s="3"/>
      <c r="J14" s="3"/>
    </row>
    <row r="15" spans="1:10" ht="30" customHeight="1">
      <c r="A15" s="2">
        <v>12</v>
      </c>
      <c r="B15" s="2" t="s">
        <v>740</v>
      </c>
      <c r="C15" s="2" t="s">
        <v>65</v>
      </c>
      <c r="D15" s="2">
        <v>4</v>
      </c>
      <c r="E15" s="2" t="s">
        <v>578</v>
      </c>
      <c r="F15" s="3">
        <v>760</v>
      </c>
      <c r="G15" s="3">
        <f t="shared" si="2"/>
        <v>3040</v>
      </c>
      <c r="H15" s="3"/>
      <c r="I15" s="3"/>
      <c r="J15" s="3"/>
    </row>
    <row r="16" spans="1:10" ht="30" customHeight="1">
      <c r="A16" s="2">
        <v>13</v>
      </c>
      <c r="B16" s="2" t="s">
        <v>741</v>
      </c>
      <c r="C16" s="2" t="s">
        <v>65</v>
      </c>
      <c r="D16" s="2">
        <v>3</v>
      </c>
      <c r="E16" s="2" t="s">
        <v>578</v>
      </c>
      <c r="F16" s="3">
        <v>125</v>
      </c>
      <c r="G16" s="3">
        <f t="shared" si="2"/>
        <v>375</v>
      </c>
      <c r="H16" s="3"/>
      <c r="I16" s="3"/>
      <c r="J16" s="3"/>
    </row>
    <row r="17" spans="1:10" ht="30" customHeight="1">
      <c r="A17" s="2">
        <v>14</v>
      </c>
      <c r="B17" s="2" t="s">
        <v>742</v>
      </c>
      <c r="C17" s="2" t="s">
        <v>322</v>
      </c>
      <c r="D17" s="2">
        <v>6</v>
      </c>
      <c r="E17" s="2">
        <v>25</v>
      </c>
      <c r="F17" s="3">
        <v>190</v>
      </c>
      <c r="G17" s="3">
        <f>F17*E17*D17</f>
        <v>28500</v>
      </c>
      <c r="H17" s="3"/>
      <c r="I17" s="3"/>
      <c r="J17" s="3"/>
    </row>
    <row r="18" spans="1:10" ht="30" customHeight="1">
      <c r="A18" s="2">
        <v>15</v>
      </c>
      <c r="B18" s="3" t="s">
        <v>743</v>
      </c>
      <c r="C18" s="3" t="s">
        <v>744</v>
      </c>
      <c r="D18" s="3">
        <v>4</v>
      </c>
      <c r="E18" s="3">
        <v>4</v>
      </c>
      <c r="F18" s="3">
        <v>125</v>
      </c>
      <c r="G18" s="3">
        <f>F18*E18*D18</f>
        <v>2000</v>
      </c>
      <c r="H18" s="3"/>
      <c r="I18" s="3"/>
      <c r="J18" s="3"/>
    </row>
    <row r="19" spans="1:10" ht="30" customHeight="1">
      <c r="A19" s="3"/>
      <c r="B19" s="3" t="s">
        <v>591</v>
      </c>
      <c r="C19" s="3"/>
      <c r="D19" s="3"/>
      <c r="E19" s="3"/>
      <c r="F19" s="3"/>
      <c r="G19" s="3">
        <f>SUM(G4:G18)</f>
        <v>183440</v>
      </c>
      <c r="H19" s="3"/>
      <c r="I19" s="3"/>
      <c r="J19" s="3"/>
    </row>
    <row r="20" spans="1:10" ht="30" customHeight="1">
      <c r="A20" s="5" t="s">
        <v>705</v>
      </c>
      <c r="B20" s="5" t="s">
        <v>706</v>
      </c>
      <c r="C20" s="3"/>
      <c r="D20" s="3"/>
      <c r="E20" s="3"/>
      <c r="F20" s="3"/>
      <c r="G20" s="3"/>
      <c r="H20" s="3"/>
      <c r="I20" s="3"/>
      <c r="J20" s="3"/>
    </row>
    <row r="21" spans="1:10" ht="30" customHeight="1">
      <c r="A21" s="2" t="s">
        <v>1</v>
      </c>
      <c r="B21" s="2" t="s">
        <v>726</v>
      </c>
      <c r="C21" s="2" t="s">
        <v>163</v>
      </c>
      <c r="D21" s="2" t="s">
        <v>727</v>
      </c>
      <c r="E21" s="2" t="s">
        <v>745</v>
      </c>
      <c r="F21" s="3" t="s">
        <v>746</v>
      </c>
      <c r="G21" s="3" t="s">
        <v>747</v>
      </c>
      <c r="H21" s="3"/>
      <c r="I21" s="3"/>
      <c r="J21" s="3"/>
    </row>
    <row r="22" spans="1:10" ht="30" customHeight="1">
      <c r="A22" s="2">
        <v>1</v>
      </c>
      <c r="B22" s="2" t="s">
        <v>748</v>
      </c>
      <c r="C22" s="2" t="s">
        <v>749</v>
      </c>
      <c r="D22" s="2">
        <v>3</v>
      </c>
      <c r="E22" s="2">
        <v>10</v>
      </c>
      <c r="F22" s="3">
        <v>411.5</v>
      </c>
      <c r="G22" s="3">
        <f t="shared" ref="G22:G36" si="3">F22*D22*E22</f>
        <v>12345</v>
      </c>
      <c r="H22" s="3"/>
      <c r="I22" s="3"/>
      <c r="J22" s="3"/>
    </row>
    <row r="23" spans="1:10" ht="30" customHeight="1">
      <c r="A23" s="2">
        <v>2</v>
      </c>
      <c r="B23" s="2" t="s">
        <v>750</v>
      </c>
      <c r="C23" s="2" t="s">
        <v>65</v>
      </c>
      <c r="D23" s="2">
        <v>3</v>
      </c>
      <c r="E23" s="2">
        <v>10</v>
      </c>
      <c r="F23" s="3">
        <v>642.5</v>
      </c>
      <c r="G23" s="3">
        <f t="shared" si="3"/>
        <v>19275</v>
      </c>
      <c r="H23" s="3"/>
      <c r="I23" s="3"/>
      <c r="J23" s="3"/>
    </row>
    <row r="24" spans="1:10" ht="30" customHeight="1">
      <c r="A24" s="2">
        <v>3</v>
      </c>
      <c r="B24" s="2" t="s">
        <v>751</v>
      </c>
      <c r="C24" s="2" t="s">
        <v>65</v>
      </c>
      <c r="D24" s="2">
        <v>22</v>
      </c>
      <c r="E24" s="2">
        <v>130</v>
      </c>
      <c r="F24" s="3">
        <v>21</v>
      </c>
      <c r="G24" s="3">
        <f t="shared" si="3"/>
        <v>60060</v>
      </c>
      <c r="H24" s="3"/>
      <c r="I24" s="3"/>
      <c r="J24" s="3"/>
    </row>
    <row r="25" spans="1:10" ht="30" customHeight="1">
      <c r="A25" s="2">
        <v>4</v>
      </c>
      <c r="B25" s="2" t="s">
        <v>752</v>
      </c>
      <c r="C25" s="2" t="s">
        <v>65</v>
      </c>
      <c r="D25" s="2">
        <v>14</v>
      </c>
      <c r="E25" s="2">
        <v>160</v>
      </c>
      <c r="F25" s="3">
        <v>21</v>
      </c>
      <c r="G25" s="3">
        <f t="shared" si="3"/>
        <v>47040</v>
      </c>
      <c r="H25" s="3"/>
      <c r="I25" s="3"/>
      <c r="J25" s="3"/>
    </row>
    <row r="26" spans="1:10" ht="30" customHeight="1">
      <c r="A26" s="2">
        <v>5</v>
      </c>
      <c r="B26" s="2" t="s">
        <v>753</v>
      </c>
      <c r="C26" s="2" t="s">
        <v>322</v>
      </c>
      <c r="D26" s="2">
        <v>7</v>
      </c>
      <c r="E26" s="2">
        <v>130</v>
      </c>
      <c r="F26" s="3">
        <v>80</v>
      </c>
      <c r="G26" s="3">
        <f t="shared" si="3"/>
        <v>72800</v>
      </c>
      <c r="H26" s="3"/>
      <c r="I26" s="3"/>
      <c r="J26" s="6"/>
    </row>
    <row r="27" spans="1:10" ht="30" customHeight="1">
      <c r="A27" s="2">
        <v>6</v>
      </c>
      <c r="B27" s="2" t="s">
        <v>734</v>
      </c>
      <c r="C27" s="2" t="s">
        <v>322</v>
      </c>
      <c r="D27" s="2">
        <v>3</v>
      </c>
      <c r="E27" s="2">
        <v>260</v>
      </c>
      <c r="F27" s="3">
        <v>80</v>
      </c>
      <c r="G27" s="3">
        <f t="shared" si="3"/>
        <v>62400</v>
      </c>
      <c r="H27" s="3"/>
      <c r="I27" s="3"/>
      <c r="J27" s="6"/>
    </row>
    <row r="28" spans="1:10" ht="30" customHeight="1">
      <c r="A28" s="2">
        <v>7</v>
      </c>
      <c r="B28" s="2" t="s">
        <v>754</v>
      </c>
      <c r="C28" s="2" t="s">
        <v>322</v>
      </c>
      <c r="D28" s="2">
        <v>12</v>
      </c>
      <c r="E28" s="2">
        <v>130</v>
      </c>
      <c r="F28" s="3">
        <v>200</v>
      </c>
      <c r="G28" s="3">
        <f t="shared" si="3"/>
        <v>312000</v>
      </c>
      <c r="H28" s="3"/>
      <c r="I28" s="3"/>
      <c r="J28" s="6"/>
    </row>
    <row r="29" spans="1:10" ht="30" customHeight="1">
      <c r="A29" s="2">
        <v>8</v>
      </c>
      <c r="B29" s="2" t="s">
        <v>755</v>
      </c>
      <c r="C29" s="2" t="s">
        <v>322</v>
      </c>
      <c r="D29" s="2">
        <v>3</v>
      </c>
      <c r="E29" s="2">
        <v>260</v>
      </c>
      <c r="F29" s="3">
        <v>200</v>
      </c>
      <c r="G29" s="3">
        <f t="shared" si="3"/>
        <v>156000</v>
      </c>
      <c r="H29" s="3"/>
      <c r="I29" s="3"/>
      <c r="J29" s="6"/>
    </row>
    <row r="30" spans="1:10" ht="30" customHeight="1">
      <c r="A30" s="2">
        <v>9</v>
      </c>
      <c r="B30" s="2" t="s">
        <v>756</v>
      </c>
      <c r="C30" s="2" t="s">
        <v>65</v>
      </c>
      <c r="D30" s="2">
        <v>25</v>
      </c>
      <c r="E30" s="2">
        <v>130</v>
      </c>
      <c r="F30" s="3">
        <v>31</v>
      </c>
      <c r="G30" s="3">
        <f t="shared" si="3"/>
        <v>100750</v>
      </c>
      <c r="H30" s="3"/>
      <c r="I30" s="3"/>
      <c r="J30" s="3"/>
    </row>
    <row r="31" spans="1:10" ht="30" customHeight="1">
      <c r="A31" s="2">
        <v>10</v>
      </c>
      <c r="B31" s="2" t="s">
        <v>757</v>
      </c>
      <c r="C31" s="2" t="s">
        <v>65</v>
      </c>
      <c r="D31" s="2">
        <v>25</v>
      </c>
      <c r="E31" s="2">
        <v>130</v>
      </c>
      <c r="F31" s="3">
        <v>21</v>
      </c>
      <c r="G31" s="3">
        <f t="shared" si="3"/>
        <v>68250</v>
      </c>
      <c r="H31" s="3"/>
      <c r="I31" s="3"/>
      <c r="J31" s="3"/>
    </row>
    <row r="32" spans="1:10" ht="30" customHeight="1">
      <c r="A32" s="2">
        <v>11</v>
      </c>
      <c r="B32" s="2" t="s">
        <v>758</v>
      </c>
      <c r="C32" s="2" t="s">
        <v>65</v>
      </c>
      <c r="D32" s="2">
        <v>8</v>
      </c>
      <c r="E32" s="2">
        <v>130</v>
      </c>
      <c r="F32" s="3">
        <v>58</v>
      </c>
      <c r="G32" s="3">
        <f t="shared" si="3"/>
        <v>60320</v>
      </c>
      <c r="H32" s="3"/>
      <c r="I32" s="3"/>
      <c r="J32" s="3"/>
    </row>
    <row r="33" spans="1:10" ht="30" customHeight="1">
      <c r="A33" s="2">
        <v>12</v>
      </c>
      <c r="B33" s="2" t="s">
        <v>759</v>
      </c>
      <c r="C33" s="2" t="s">
        <v>65</v>
      </c>
      <c r="D33" s="2">
        <v>4</v>
      </c>
      <c r="E33" s="2">
        <v>130</v>
      </c>
      <c r="F33" s="3">
        <v>58</v>
      </c>
      <c r="G33" s="3">
        <f t="shared" si="3"/>
        <v>30160</v>
      </c>
      <c r="H33" s="3"/>
      <c r="I33" s="3"/>
      <c r="J33" s="3"/>
    </row>
    <row r="34" spans="1:10" ht="30" customHeight="1">
      <c r="A34" s="2">
        <v>13</v>
      </c>
      <c r="B34" s="2" t="s">
        <v>760</v>
      </c>
      <c r="C34" s="2" t="s">
        <v>65</v>
      </c>
      <c r="D34" s="2">
        <v>3</v>
      </c>
      <c r="E34" s="2">
        <v>130</v>
      </c>
      <c r="F34" s="3">
        <v>21</v>
      </c>
      <c r="G34" s="3">
        <f t="shared" si="3"/>
        <v>8190</v>
      </c>
      <c r="H34" s="3"/>
      <c r="I34" s="3"/>
      <c r="J34" s="3"/>
    </row>
    <row r="35" spans="1:10" ht="30" customHeight="1">
      <c r="A35" s="2">
        <v>14</v>
      </c>
      <c r="B35" s="2" t="s">
        <v>761</v>
      </c>
      <c r="C35" s="2" t="s">
        <v>322</v>
      </c>
      <c r="D35" s="2">
        <v>6</v>
      </c>
      <c r="E35" s="2">
        <v>130</v>
      </c>
      <c r="F35" s="3">
        <v>130</v>
      </c>
      <c r="G35" s="3">
        <f t="shared" si="3"/>
        <v>101400</v>
      </c>
      <c r="H35" s="3"/>
      <c r="I35" s="3"/>
      <c r="J35" s="3"/>
    </row>
    <row r="36" spans="1:10" ht="30" customHeight="1">
      <c r="A36" s="2">
        <v>15</v>
      </c>
      <c r="B36" s="3" t="s">
        <v>762</v>
      </c>
      <c r="C36" s="3" t="s">
        <v>65</v>
      </c>
      <c r="D36" s="3">
        <v>4</v>
      </c>
      <c r="E36" s="3">
        <v>130</v>
      </c>
      <c r="F36" s="3">
        <v>200</v>
      </c>
      <c r="G36" s="3">
        <f t="shared" si="3"/>
        <v>104000</v>
      </c>
      <c r="H36" s="3"/>
      <c r="I36" s="3"/>
      <c r="J36" s="3"/>
    </row>
    <row r="37" spans="1:10" ht="30" customHeight="1">
      <c r="A37" s="3"/>
      <c r="B37" s="3" t="s">
        <v>591</v>
      </c>
      <c r="C37" s="3"/>
      <c r="D37" s="3"/>
      <c r="E37" s="3"/>
      <c r="F37" s="3"/>
      <c r="G37" s="3">
        <f>SUM(G22:G36)</f>
        <v>1214990</v>
      </c>
      <c r="H37" s="3"/>
      <c r="I37" s="3"/>
      <c r="J37" s="3"/>
    </row>
    <row r="38" spans="1:10" ht="30" customHeight="1">
      <c r="A38" s="5" t="s">
        <v>711</v>
      </c>
      <c r="B38" s="5" t="s">
        <v>136</v>
      </c>
      <c r="C38" s="5"/>
      <c r="D38" s="5"/>
      <c r="E38" s="5"/>
      <c r="F38" s="5"/>
      <c r="G38" s="5">
        <f>G37+G19</f>
        <v>1398430</v>
      </c>
      <c r="H38" s="5"/>
      <c r="I38" s="5"/>
      <c r="J38" s="3"/>
    </row>
    <row r="39" spans="1:10" ht="39.950000000000003" customHeight="1">
      <c r="A39" s="340"/>
      <c r="B39" s="340"/>
      <c r="C39" s="340"/>
      <c r="D39" s="340"/>
      <c r="E39" s="340"/>
      <c r="F39" s="340"/>
      <c r="G39" s="340"/>
      <c r="H39" s="340"/>
      <c r="I39" s="340"/>
      <c r="J39" s="340"/>
    </row>
  </sheetData>
  <mergeCells count="2">
    <mergeCell ref="A1:J1"/>
    <mergeCell ref="A39:J39"/>
  </mergeCells>
  <phoneticPr fontId="27"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70" zoomScaleNormal="70" workbookViewId="0">
      <pane ySplit="2" topLeftCell="A3" activePane="bottomLeft" state="frozen"/>
      <selection pane="bottomLeft" activeCell="F2" sqref="F2:G2"/>
    </sheetView>
  </sheetViews>
  <sheetFormatPr defaultColWidth="9" defaultRowHeight="15"/>
  <cols>
    <col min="1" max="1" width="9" style="208"/>
    <col min="2" max="2" width="19.5" style="208" customWidth="1"/>
    <col min="3" max="3" width="18" style="208" customWidth="1"/>
    <col min="4" max="4" width="17.5" style="208" customWidth="1"/>
    <col min="5" max="5" width="12" style="208" customWidth="1"/>
    <col min="6" max="9" width="14.375" style="211" customWidth="1"/>
    <col min="10" max="10" width="20.125" style="208" customWidth="1"/>
    <col min="11" max="11" width="9" style="208"/>
    <col min="12" max="12" width="11" style="208" customWidth="1"/>
    <col min="13" max="16384" width="9" style="208"/>
  </cols>
  <sheetData>
    <row r="1" spans="1:10" ht="41.1" customHeight="1">
      <c r="A1" s="249" t="s">
        <v>24</v>
      </c>
      <c r="B1" s="250"/>
      <c r="C1" s="250"/>
      <c r="D1" s="250"/>
      <c r="E1" s="250"/>
      <c r="F1" s="251"/>
      <c r="G1" s="251"/>
      <c r="H1" s="251"/>
      <c r="I1" s="251"/>
      <c r="J1" s="250"/>
    </row>
    <row r="2" spans="1:10" ht="24">
      <c r="A2" s="212" t="s">
        <v>25</v>
      </c>
      <c r="B2" s="212" t="s">
        <v>26</v>
      </c>
      <c r="C2" s="213" t="s">
        <v>27</v>
      </c>
      <c r="D2" s="214" t="s">
        <v>28</v>
      </c>
      <c r="E2" s="11" t="s">
        <v>29</v>
      </c>
      <c r="F2" s="125" t="s">
        <v>30</v>
      </c>
      <c r="G2" s="125" t="s">
        <v>31</v>
      </c>
      <c r="H2" s="125" t="s">
        <v>32</v>
      </c>
      <c r="I2" s="125" t="s">
        <v>33</v>
      </c>
      <c r="J2" s="212" t="s">
        <v>34</v>
      </c>
    </row>
    <row r="3" spans="1:10" ht="30" customHeight="1">
      <c r="A3" s="212" t="s">
        <v>35</v>
      </c>
      <c r="B3" s="252" t="s">
        <v>5</v>
      </c>
      <c r="C3" s="253"/>
      <c r="D3" s="253"/>
      <c r="E3" s="253"/>
      <c r="F3" s="253"/>
      <c r="G3" s="253"/>
      <c r="H3" s="253"/>
      <c r="I3" s="253"/>
      <c r="J3" s="254"/>
    </row>
    <row r="4" spans="1:10" ht="30" customHeight="1">
      <c r="A4" s="215">
        <v>1</v>
      </c>
      <c r="B4" s="36" t="s">
        <v>36</v>
      </c>
      <c r="C4" s="36" t="s">
        <v>37</v>
      </c>
      <c r="D4" s="215" t="s">
        <v>38</v>
      </c>
      <c r="E4" s="129">
        <v>1200</v>
      </c>
      <c r="F4" s="128">
        <v>150</v>
      </c>
      <c r="G4" s="128">
        <v>180000</v>
      </c>
      <c r="H4" s="128"/>
      <c r="I4" s="128"/>
      <c r="J4" s="215"/>
    </row>
    <row r="5" spans="1:10" ht="30" customHeight="1">
      <c r="A5" s="215">
        <v>2</v>
      </c>
      <c r="B5" s="36" t="s">
        <v>39</v>
      </c>
      <c r="C5" s="36" t="s">
        <v>37</v>
      </c>
      <c r="D5" s="129" t="s">
        <v>40</v>
      </c>
      <c r="E5" s="129">
        <v>300</v>
      </c>
      <c r="F5" s="128">
        <v>250</v>
      </c>
      <c r="G5" s="128">
        <v>75000</v>
      </c>
      <c r="H5" s="128"/>
      <c r="I5" s="128"/>
      <c r="J5" s="223"/>
    </row>
    <row r="6" spans="1:10" ht="30" customHeight="1">
      <c r="A6" s="215">
        <v>3</v>
      </c>
      <c r="B6" s="36" t="s">
        <v>41</v>
      </c>
      <c r="C6" s="36" t="s">
        <v>37</v>
      </c>
      <c r="D6" s="216" t="s">
        <v>42</v>
      </c>
      <c r="E6" s="129">
        <v>3000</v>
      </c>
      <c r="F6" s="128">
        <v>15</v>
      </c>
      <c r="G6" s="128">
        <v>45000</v>
      </c>
      <c r="H6" s="217"/>
      <c r="I6" s="217"/>
      <c r="J6" s="224"/>
    </row>
    <row r="7" spans="1:10" ht="30" customHeight="1">
      <c r="A7" s="215">
        <v>4</v>
      </c>
      <c r="B7" s="36" t="s">
        <v>43</v>
      </c>
      <c r="C7" s="36" t="s">
        <v>37</v>
      </c>
      <c r="D7" s="129" t="s">
        <v>44</v>
      </c>
      <c r="E7" s="129">
        <v>1200</v>
      </c>
      <c r="F7" s="128">
        <v>200</v>
      </c>
      <c r="G7" s="128">
        <v>240000</v>
      </c>
      <c r="H7" s="217"/>
      <c r="I7" s="217"/>
      <c r="J7" s="225"/>
    </row>
    <row r="8" spans="1:10" ht="30" customHeight="1">
      <c r="A8" s="215">
        <v>5</v>
      </c>
      <c r="B8" s="36" t="s">
        <v>45</v>
      </c>
      <c r="C8" s="36" t="s">
        <v>46</v>
      </c>
      <c r="D8" s="129" t="s">
        <v>40</v>
      </c>
      <c r="E8" s="129">
        <v>1</v>
      </c>
      <c r="F8" s="128">
        <v>3000</v>
      </c>
      <c r="G8" s="128">
        <v>3000</v>
      </c>
      <c r="H8" s="217"/>
      <c r="I8" s="217"/>
      <c r="J8" s="226"/>
    </row>
    <row r="9" spans="1:10" ht="30" customHeight="1">
      <c r="A9" s="215">
        <v>6</v>
      </c>
      <c r="B9" s="36" t="s">
        <v>47</v>
      </c>
      <c r="C9" s="36" t="s">
        <v>46</v>
      </c>
      <c r="D9" s="215" t="s">
        <v>48</v>
      </c>
      <c r="E9" s="129">
        <v>5000</v>
      </c>
      <c r="F9" s="128">
        <v>50</v>
      </c>
      <c r="G9" s="128">
        <v>250000</v>
      </c>
      <c r="H9" s="217"/>
      <c r="I9" s="217"/>
      <c r="J9" s="227"/>
    </row>
    <row r="10" spans="1:10" ht="30" customHeight="1">
      <c r="A10" s="215">
        <v>7</v>
      </c>
      <c r="B10" s="36" t="s">
        <v>49</v>
      </c>
      <c r="C10" s="36" t="s">
        <v>46</v>
      </c>
      <c r="D10" s="215" t="s">
        <v>38</v>
      </c>
      <c r="E10" s="129">
        <v>10</v>
      </c>
      <c r="F10" s="128">
        <v>5000</v>
      </c>
      <c r="G10" s="128">
        <v>50000</v>
      </c>
      <c r="H10" s="217"/>
      <c r="I10" s="217"/>
      <c r="J10" s="227"/>
    </row>
    <row r="11" spans="1:10" ht="30" customHeight="1">
      <c r="A11" s="215">
        <v>8</v>
      </c>
      <c r="B11" s="36" t="s">
        <v>50</v>
      </c>
      <c r="C11" s="36" t="s">
        <v>46</v>
      </c>
      <c r="D11" s="215" t="s">
        <v>38</v>
      </c>
      <c r="E11" s="129">
        <v>1</v>
      </c>
      <c r="F11" s="128">
        <v>5000</v>
      </c>
      <c r="G11" s="128">
        <v>5000</v>
      </c>
      <c r="H11" s="217"/>
      <c r="I11" s="217"/>
      <c r="J11" s="228"/>
    </row>
    <row r="12" spans="1:10" ht="30" customHeight="1">
      <c r="A12" s="215">
        <v>9</v>
      </c>
      <c r="B12" s="36" t="s">
        <v>51</v>
      </c>
      <c r="C12" s="36" t="s">
        <v>46</v>
      </c>
      <c r="D12" s="215" t="s">
        <v>48</v>
      </c>
      <c r="E12" s="129">
        <v>12000</v>
      </c>
      <c r="F12" s="128">
        <v>50</v>
      </c>
      <c r="G12" s="128">
        <v>600000</v>
      </c>
      <c r="H12" s="128"/>
      <c r="I12" s="128"/>
      <c r="J12" s="229"/>
    </row>
    <row r="13" spans="1:10" ht="30" customHeight="1">
      <c r="A13" s="215">
        <v>10</v>
      </c>
      <c r="B13" s="36" t="s">
        <v>52</v>
      </c>
      <c r="C13" s="36" t="s">
        <v>46</v>
      </c>
      <c r="D13" s="215" t="s">
        <v>48</v>
      </c>
      <c r="E13" s="129">
        <v>3000</v>
      </c>
      <c r="F13" s="128">
        <v>50</v>
      </c>
      <c r="G13" s="128">
        <v>150000</v>
      </c>
      <c r="H13" s="217"/>
      <c r="I13" s="217"/>
      <c r="J13" s="230"/>
    </row>
    <row r="14" spans="1:10" ht="30" customHeight="1">
      <c r="A14" s="215">
        <v>11</v>
      </c>
      <c r="B14" s="36" t="s">
        <v>53</v>
      </c>
      <c r="C14" s="36" t="s">
        <v>46</v>
      </c>
      <c r="D14" s="215" t="s">
        <v>48</v>
      </c>
      <c r="E14" s="129">
        <v>1</v>
      </c>
      <c r="F14" s="128">
        <v>50</v>
      </c>
      <c r="G14" s="128">
        <v>50</v>
      </c>
      <c r="H14" s="217"/>
      <c r="I14" s="217"/>
      <c r="J14" s="228"/>
    </row>
    <row r="15" spans="1:10" ht="30" customHeight="1">
      <c r="A15" s="215">
        <v>12</v>
      </c>
      <c r="B15" s="36" t="s">
        <v>54</v>
      </c>
      <c r="C15" s="36" t="s">
        <v>55</v>
      </c>
      <c r="D15" s="129" t="s">
        <v>44</v>
      </c>
      <c r="E15" s="129">
        <v>200</v>
      </c>
      <c r="F15" s="128">
        <v>250</v>
      </c>
      <c r="G15" s="128">
        <v>50000</v>
      </c>
      <c r="H15" s="217"/>
      <c r="I15" s="217"/>
      <c r="J15" s="231"/>
    </row>
    <row r="16" spans="1:10" ht="30" customHeight="1">
      <c r="A16" s="215">
        <v>13</v>
      </c>
      <c r="B16" s="36" t="s">
        <v>56</v>
      </c>
      <c r="C16" s="36" t="s">
        <v>57</v>
      </c>
      <c r="D16" s="129" t="s">
        <v>40</v>
      </c>
      <c r="E16" s="129">
        <v>10</v>
      </c>
      <c r="F16" s="128">
        <v>2500</v>
      </c>
      <c r="G16" s="128">
        <v>25000</v>
      </c>
      <c r="H16" s="217"/>
      <c r="I16" s="217"/>
      <c r="J16" s="231"/>
    </row>
    <row r="17" spans="1:11" ht="30" customHeight="1">
      <c r="A17" s="215">
        <v>14</v>
      </c>
      <c r="B17" s="36" t="s">
        <v>58</v>
      </c>
      <c r="C17" s="36" t="s">
        <v>59</v>
      </c>
      <c r="D17" s="129" t="s">
        <v>60</v>
      </c>
      <c r="E17" s="129">
        <v>200</v>
      </c>
      <c r="F17" s="128">
        <v>100</v>
      </c>
      <c r="G17" s="128">
        <v>20000</v>
      </c>
      <c r="H17" s="128"/>
      <c r="I17" s="128"/>
      <c r="J17" s="223"/>
    </row>
    <row r="18" spans="1:11" s="209" customFormat="1" ht="30" customHeight="1">
      <c r="A18" s="215">
        <v>15</v>
      </c>
      <c r="B18" s="36" t="s">
        <v>61</v>
      </c>
      <c r="C18" s="36" t="s">
        <v>59</v>
      </c>
      <c r="D18" s="129" t="s">
        <v>60</v>
      </c>
      <c r="E18" s="129">
        <v>50</v>
      </c>
      <c r="F18" s="128">
        <v>250</v>
      </c>
      <c r="G18" s="128">
        <v>12500</v>
      </c>
      <c r="H18" s="128"/>
      <c r="I18" s="128"/>
      <c r="J18" s="223"/>
      <c r="K18" s="208"/>
    </row>
    <row r="19" spans="1:11" ht="30" customHeight="1">
      <c r="A19" s="215">
        <v>16</v>
      </c>
      <c r="B19" s="36" t="s">
        <v>62</v>
      </c>
      <c r="C19" s="36" t="s">
        <v>59</v>
      </c>
      <c r="D19" s="129" t="s">
        <v>63</v>
      </c>
      <c r="E19" s="129">
        <v>100</v>
      </c>
      <c r="F19" s="128">
        <v>300</v>
      </c>
      <c r="G19" s="128">
        <v>30000</v>
      </c>
      <c r="H19" s="217"/>
      <c r="I19" s="217"/>
      <c r="J19" s="228"/>
    </row>
    <row r="20" spans="1:11" ht="30" customHeight="1">
      <c r="A20" s="215">
        <v>17</v>
      </c>
      <c r="B20" s="36" t="s">
        <v>64</v>
      </c>
      <c r="C20" s="36" t="s">
        <v>46</v>
      </c>
      <c r="D20" s="129" t="s">
        <v>65</v>
      </c>
      <c r="E20" s="129">
        <v>6</v>
      </c>
      <c r="F20" s="128">
        <v>3904</v>
      </c>
      <c r="G20" s="128">
        <v>23424</v>
      </c>
      <c r="H20" s="128"/>
      <c r="I20" s="128"/>
      <c r="J20" s="223"/>
    </row>
    <row r="21" spans="1:11" s="209" customFormat="1" ht="30" customHeight="1">
      <c r="A21" s="215">
        <v>18</v>
      </c>
      <c r="B21" s="36" t="s">
        <v>66</v>
      </c>
      <c r="C21" s="218" t="s">
        <v>37</v>
      </c>
      <c r="D21" s="129" t="s">
        <v>44</v>
      </c>
      <c r="E21" s="129">
        <v>200</v>
      </c>
      <c r="F21" s="128">
        <v>140</v>
      </c>
      <c r="G21" s="128">
        <v>28000</v>
      </c>
      <c r="H21" s="128"/>
      <c r="I21" s="128"/>
      <c r="J21" s="223"/>
      <c r="K21" s="208"/>
    </row>
    <row r="22" spans="1:11" ht="29.1" customHeight="1">
      <c r="A22" s="215">
        <v>19</v>
      </c>
      <c r="B22" s="36" t="s">
        <v>67</v>
      </c>
      <c r="C22" s="36" t="s">
        <v>46</v>
      </c>
      <c r="D22" s="129" t="s">
        <v>65</v>
      </c>
      <c r="E22" s="129">
        <v>3</v>
      </c>
      <c r="F22" s="128">
        <v>3904</v>
      </c>
      <c r="G22" s="128">
        <v>11712</v>
      </c>
      <c r="H22" s="128"/>
      <c r="I22" s="128"/>
      <c r="J22" s="223"/>
    </row>
    <row r="23" spans="1:11" s="209" customFormat="1" ht="30" customHeight="1">
      <c r="A23" s="215">
        <v>20</v>
      </c>
      <c r="B23" s="36" t="s">
        <v>68</v>
      </c>
      <c r="C23" s="36" t="s">
        <v>46</v>
      </c>
      <c r="D23" s="36" t="s">
        <v>65</v>
      </c>
      <c r="E23" s="36">
        <v>3</v>
      </c>
      <c r="F23" s="128">
        <v>3904</v>
      </c>
      <c r="G23" s="128">
        <v>11712</v>
      </c>
      <c r="H23" s="128"/>
      <c r="I23" s="128"/>
      <c r="J23" s="223"/>
      <c r="K23" s="208"/>
    </row>
    <row r="24" spans="1:11" s="209" customFormat="1" ht="30" customHeight="1">
      <c r="A24" s="215">
        <v>21</v>
      </c>
      <c r="B24" s="36" t="s">
        <v>69</v>
      </c>
      <c r="C24" s="36" t="s">
        <v>70</v>
      </c>
      <c r="D24" s="129" t="s">
        <v>71</v>
      </c>
      <c r="E24" s="129">
        <v>30</v>
      </c>
      <c r="F24" s="128">
        <v>375</v>
      </c>
      <c r="G24" s="128">
        <v>11250</v>
      </c>
      <c r="H24" s="128"/>
      <c r="I24" s="128"/>
      <c r="J24" s="223"/>
      <c r="K24" s="208"/>
    </row>
    <row r="25" spans="1:11" s="209" customFormat="1" ht="30" customHeight="1">
      <c r="A25" s="215">
        <v>22</v>
      </c>
      <c r="B25" s="129" t="s">
        <v>72</v>
      </c>
      <c r="C25" s="219" t="s">
        <v>46</v>
      </c>
      <c r="D25" s="220" t="s">
        <v>40</v>
      </c>
      <c r="E25" s="219">
        <v>6</v>
      </c>
      <c r="F25" s="128">
        <v>5000</v>
      </c>
      <c r="G25" s="128">
        <v>30000</v>
      </c>
      <c r="H25" s="217"/>
      <c r="I25" s="217"/>
      <c r="J25" s="232"/>
      <c r="K25" s="208"/>
    </row>
    <row r="26" spans="1:11" s="209" customFormat="1" ht="30" customHeight="1">
      <c r="A26" s="215">
        <v>23</v>
      </c>
      <c r="B26" s="36" t="s">
        <v>73</v>
      </c>
      <c r="C26" s="36" t="s">
        <v>74</v>
      </c>
      <c r="D26" s="129" t="s">
        <v>40</v>
      </c>
      <c r="E26" s="129">
        <v>6</v>
      </c>
      <c r="F26" s="128">
        <v>10000</v>
      </c>
      <c r="G26" s="128">
        <v>60000</v>
      </c>
      <c r="H26" s="217"/>
      <c r="I26" s="217"/>
      <c r="J26" s="231"/>
      <c r="K26" s="208"/>
    </row>
    <row r="27" spans="1:11" s="209" customFormat="1" ht="30" customHeight="1">
      <c r="A27" s="215">
        <v>24</v>
      </c>
      <c r="B27" s="36" t="s">
        <v>75</v>
      </c>
      <c r="C27" s="36" t="s">
        <v>76</v>
      </c>
      <c r="D27" s="129" t="s">
        <v>65</v>
      </c>
      <c r="E27" s="129">
        <v>3</v>
      </c>
      <c r="F27" s="128">
        <v>10000</v>
      </c>
      <c r="G27" s="128">
        <v>30000</v>
      </c>
      <c r="H27" s="128"/>
      <c r="I27" s="128"/>
      <c r="J27" s="223"/>
      <c r="K27" s="208"/>
    </row>
    <row r="28" spans="1:11" s="210" customFormat="1" ht="30" customHeight="1">
      <c r="A28" s="255" t="s">
        <v>77</v>
      </c>
      <c r="B28" s="256"/>
      <c r="C28" s="256"/>
      <c r="D28" s="256"/>
      <c r="E28" s="256"/>
      <c r="F28" s="221"/>
      <c r="G28" s="221">
        <f>SUM(G4:G27)</f>
        <v>1941648</v>
      </c>
      <c r="H28" s="221"/>
      <c r="I28" s="221"/>
      <c r="J28" s="233"/>
      <c r="K28" s="208"/>
    </row>
    <row r="29" spans="1:11" s="210" customFormat="1" ht="30" customHeight="1">
      <c r="F29" s="222"/>
      <c r="G29" s="222"/>
      <c r="H29" s="222"/>
      <c r="I29" s="222"/>
      <c r="K29" s="208"/>
    </row>
    <row r="30" spans="1:11" s="210" customFormat="1" ht="30" customHeight="1">
      <c r="F30" s="222"/>
      <c r="G30" s="222"/>
      <c r="H30" s="222"/>
      <c r="I30" s="222"/>
      <c r="K30" s="208"/>
    </row>
    <row r="31" spans="1:11" s="210" customFormat="1" ht="36" customHeight="1">
      <c r="F31" s="222"/>
      <c r="G31" s="222"/>
      <c r="H31" s="222"/>
      <c r="I31" s="222"/>
      <c r="K31" s="208"/>
    </row>
  </sheetData>
  <mergeCells count="3">
    <mergeCell ref="A1:J1"/>
    <mergeCell ref="B3:J3"/>
    <mergeCell ref="A28:E28"/>
  </mergeCells>
  <phoneticPr fontId="2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25"/>
  <sheetViews>
    <sheetView workbookViewId="0">
      <pane ySplit="2" topLeftCell="A3" activePane="bottomLeft" state="frozen"/>
      <selection pane="bottomLeft" activeCell="F2" sqref="F2:G2"/>
    </sheetView>
  </sheetViews>
  <sheetFormatPr defaultColWidth="9" defaultRowHeight="23.1" customHeight="1"/>
  <cols>
    <col min="1" max="1" width="8.75" style="184" customWidth="1"/>
    <col min="2" max="2" width="19.125" style="185" customWidth="1"/>
    <col min="3" max="3" width="17" style="186" customWidth="1"/>
    <col min="4" max="4" width="6.25" style="185" customWidth="1"/>
    <col min="5" max="5" width="10.25" style="187" customWidth="1"/>
    <col min="6" max="6" width="11.75" style="188" customWidth="1"/>
    <col min="7" max="9" width="14.125" style="188" customWidth="1"/>
    <col min="10" max="10" width="12.625" style="189" customWidth="1"/>
    <col min="11" max="16384" width="9" style="181"/>
  </cols>
  <sheetData>
    <row r="1" spans="1:10" ht="27.75" customHeight="1">
      <c r="A1" s="257" t="s">
        <v>78</v>
      </c>
      <c r="B1" s="257"/>
      <c r="C1" s="257"/>
      <c r="D1" s="257"/>
      <c r="E1" s="257"/>
      <c r="F1" s="258"/>
      <c r="G1" s="258"/>
      <c r="H1" s="258"/>
      <c r="I1" s="258"/>
      <c r="J1" s="257"/>
    </row>
    <row r="2" spans="1:10" s="182" customFormat="1" ht="60.95" customHeight="1">
      <c r="A2" s="190" t="s">
        <v>1</v>
      </c>
      <c r="B2" s="61" t="s">
        <v>79</v>
      </c>
      <c r="C2" s="61" t="s">
        <v>80</v>
      </c>
      <c r="D2" s="61" t="s">
        <v>81</v>
      </c>
      <c r="E2" s="11" t="s">
        <v>29</v>
      </c>
      <c r="F2" s="191" t="s">
        <v>30</v>
      </c>
      <c r="G2" s="191" t="s">
        <v>31</v>
      </c>
      <c r="H2" s="125" t="s">
        <v>32</v>
      </c>
      <c r="I2" s="125" t="s">
        <v>33</v>
      </c>
      <c r="J2" s="199" t="s">
        <v>82</v>
      </c>
    </row>
    <row r="3" spans="1:10" s="183" customFormat="1" ht="32.25" customHeight="1">
      <c r="A3" s="190" t="s">
        <v>83</v>
      </c>
      <c r="B3" s="192" t="s">
        <v>84</v>
      </c>
      <c r="C3" s="193"/>
      <c r="D3" s="193"/>
      <c r="E3" s="194"/>
      <c r="F3" s="195"/>
      <c r="G3" s="195"/>
      <c r="H3" s="195"/>
      <c r="I3" s="195"/>
      <c r="J3" s="200"/>
    </row>
    <row r="4" spans="1:10" s="183" customFormat="1" ht="32.25" customHeight="1">
      <c r="A4" s="190" t="s">
        <v>85</v>
      </c>
      <c r="B4" s="196" t="s">
        <v>86</v>
      </c>
      <c r="C4" s="152" t="s">
        <v>87</v>
      </c>
      <c r="D4" s="155" t="s">
        <v>88</v>
      </c>
      <c r="E4" s="197">
        <v>480</v>
      </c>
      <c r="F4" s="198">
        <v>250</v>
      </c>
      <c r="G4" s="198">
        <f t="shared" ref="G4:G16" si="0">E4*F4</f>
        <v>120000</v>
      </c>
      <c r="H4" s="198"/>
      <c r="I4" s="198"/>
      <c r="J4" s="201"/>
    </row>
    <row r="5" spans="1:10" s="183" customFormat="1" ht="32.25" customHeight="1">
      <c r="A5" s="190" t="s">
        <v>89</v>
      </c>
      <c r="B5" s="176" t="s">
        <v>90</v>
      </c>
      <c r="C5" s="152" t="s">
        <v>91</v>
      </c>
      <c r="D5" s="155" t="s">
        <v>92</v>
      </c>
      <c r="E5" s="197">
        <v>150</v>
      </c>
      <c r="F5" s="198">
        <v>750</v>
      </c>
      <c r="G5" s="198">
        <f t="shared" si="0"/>
        <v>112500</v>
      </c>
      <c r="H5" s="198"/>
      <c r="I5" s="198"/>
      <c r="J5" s="201"/>
    </row>
    <row r="6" spans="1:10" s="183" customFormat="1" ht="32.25" customHeight="1">
      <c r="A6" s="190" t="s">
        <v>93</v>
      </c>
      <c r="B6" s="196" t="s">
        <v>94</v>
      </c>
      <c r="C6" s="152" t="s">
        <v>87</v>
      </c>
      <c r="D6" s="155" t="s">
        <v>95</v>
      </c>
      <c r="E6" s="197">
        <v>1000</v>
      </c>
      <c r="F6" s="198">
        <v>30</v>
      </c>
      <c r="G6" s="198">
        <f t="shared" si="0"/>
        <v>30000</v>
      </c>
      <c r="H6" s="198"/>
      <c r="I6" s="198"/>
      <c r="J6" s="202"/>
    </row>
    <row r="7" spans="1:10" s="183" customFormat="1" ht="27.75" customHeight="1">
      <c r="A7" s="190" t="s">
        <v>96</v>
      </c>
      <c r="B7" s="196" t="s">
        <v>97</v>
      </c>
      <c r="C7" s="152" t="s">
        <v>97</v>
      </c>
      <c r="D7" s="155" t="s">
        <v>98</v>
      </c>
      <c r="E7" s="197">
        <v>390</v>
      </c>
      <c r="F7" s="198">
        <v>250</v>
      </c>
      <c r="G7" s="198">
        <f t="shared" si="0"/>
        <v>97500</v>
      </c>
      <c r="H7" s="198"/>
      <c r="I7" s="198"/>
      <c r="J7" s="202"/>
    </row>
    <row r="8" spans="1:10" s="183" customFormat="1" ht="27.75" customHeight="1">
      <c r="A8" s="190" t="s">
        <v>99</v>
      </c>
      <c r="B8" s="196" t="s">
        <v>100</v>
      </c>
      <c r="C8" s="152" t="s">
        <v>101</v>
      </c>
      <c r="D8" s="155" t="s">
        <v>98</v>
      </c>
      <c r="E8" s="197">
        <v>390</v>
      </c>
      <c r="F8" s="198">
        <v>250</v>
      </c>
      <c r="G8" s="198">
        <f t="shared" si="0"/>
        <v>97500</v>
      </c>
      <c r="H8" s="198"/>
      <c r="I8" s="198"/>
      <c r="J8" s="202"/>
    </row>
    <row r="9" spans="1:10" s="183" customFormat="1" ht="32.25" customHeight="1">
      <c r="A9" s="190" t="s">
        <v>102</v>
      </c>
      <c r="B9" s="196" t="s">
        <v>103</v>
      </c>
      <c r="C9" s="152" t="s">
        <v>104</v>
      </c>
      <c r="D9" s="155" t="s">
        <v>98</v>
      </c>
      <c r="E9" s="197">
        <v>200</v>
      </c>
      <c r="F9" s="198">
        <v>75</v>
      </c>
      <c r="G9" s="198">
        <f t="shared" si="0"/>
        <v>15000</v>
      </c>
      <c r="H9" s="198"/>
      <c r="I9" s="198"/>
      <c r="J9" s="202"/>
    </row>
    <row r="10" spans="1:10" s="183" customFormat="1" ht="27.75" customHeight="1">
      <c r="A10" s="190" t="s">
        <v>105</v>
      </c>
      <c r="B10" s="196" t="s">
        <v>106</v>
      </c>
      <c r="C10" s="152" t="s">
        <v>107</v>
      </c>
      <c r="D10" s="155" t="s">
        <v>40</v>
      </c>
      <c r="E10" s="197">
        <v>90</v>
      </c>
      <c r="F10" s="198">
        <v>600</v>
      </c>
      <c r="G10" s="198">
        <f t="shared" si="0"/>
        <v>54000</v>
      </c>
      <c r="H10" s="198"/>
      <c r="I10" s="198"/>
      <c r="J10" s="202"/>
    </row>
    <row r="11" spans="1:10" s="183" customFormat="1" ht="28.5" customHeight="1">
      <c r="A11" s="190" t="s">
        <v>108</v>
      </c>
      <c r="B11" s="176" t="s">
        <v>109</v>
      </c>
      <c r="C11" s="152" t="s">
        <v>110</v>
      </c>
      <c r="D11" s="155" t="s">
        <v>111</v>
      </c>
      <c r="E11" s="197">
        <v>50</v>
      </c>
      <c r="F11" s="198">
        <v>600</v>
      </c>
      <c r="G11" s="198">
        <f t="shared" si="0"/>
        <v>30000</v>
      </c>
      <c r="H11" s="198"/>
      <c r="I11" s="198"/>
      <c r="J11" s="202"/>
    </row>
    <row r="12" spans="1:10" s="183" customFormat="1" ht="32.25" customHeight="1">
      <c r="A12" s="190" t="s">
        <v>112</v>
      </c>
      <c r="B12" s="176" t="s">
        <v>113</v>
      </c>
      <c r="C12" s="152" t="s">
        <v>114</v>
      </c>
      <c r="D12" s="65" t="s">
        <v>115</v>
      </c>
      <c r="E12" s="197">
        <v>7</v>
      </c>
      <c r="F12" s="198">
        <v>12500</v>
      </c>
      <c r="G12" s="198">
        <f t="shared" si="0"/>
        <v>87500</v>
      </c>
      <c r="H12" s="198"/>
      <c r="I12" s="198"/>
      <c r="J12" s="202"/>
    </row>
    <row r="13" spans="1:10" s="183" customFormat="1" ht="32.25" customHeight="1">
      <c r="A13" s="190" t="s">
        <v>116</v>
      </c>
      <c r="B13" s="176" t="s">
        <v>117</v>
      </c>
      <c r="C13" s="152" t="s">
        <v>117</v>
      </c>
      <c r="D13" s="65" t="s">
        <v>92</v>
      </c>
      <c r="E13" s="197">
        <v>9</v>
      </c>
      <c r="F13" s="198">
        <v>15000</v>
      </c>
      <c r="G13" s="198">
        <f t="shared" si="0"/>
        <v>135000</v>
      </c>
      <c r="H13" s="198"/>
      <c r="I13" s="198"/>
      <c r="J13" s="207"/>
    </row>
    <row r="14" spans="1:10" s="183" customFormat="1" ht="32.25" customHeight="1">
      <c r="A14" s="190" t="s">
        <v>118</v>
      </c>
      <c r="B14" s="176" t="s">
        <v>119</v>
      </c>
      <c r="C14" s="205" t="s">
        <v>120</v>
      </c>
      <c r="D14" s="65" t="s">
        <v>92</v>
      </c>
      <c r="E14" s="197">
        <v>20</v>
      </c>
      <c r="F14" s="198">
        <v>500</v>
      </c>
      <c r="G14" s="198">
        <f t="shared" si="0"/>
        <v>10000</v>
      </c>
      <c r="H14" s="198"/>
      <c r="I14" s="198"/>
      <c r="J14" s="207"/>
    </row>
    <row r="15" spans="1:10" s="183" customFormat="1" ht="32.25" customHeight="1">
      <c r="A15" s="190" t="s">
        <v>121</v>
      </c>
      <c r="B15" s="176" t="s">
        <v>122</v>
      </c>
      <c r="C15" s="205" t="s">
        <v>123</v>
      </c>
      <c r="D15" s="65" t="s">
        <v>98</v>
      </c>
      <c r="E15" s="197">
        <v>10</v>
      </c>
      <c r="F15" s="198">
        <v>250</v>
      </c>
      <c r="G15" s="198">
        <f t="shared" si="0"/>
        <v>2500</v>
      </c>
      <c r="H15" s="198"/>
      <c r="I15" s="198"/>
      <c r="J15" s="200"/>
    </row>
    <row r="16" spans="1:10" s="183" customFormat="1" ht="32.25" customHeight="1">
      <c r="A16" s="190" t="s">
        <v>124</v>
      </c>
      <c r="B16" s="176" t="s">
        <v>125</v>
      </c>
      <c r="C16" s="152" t="s">
        <v>126</v>
      </c>
      <c r="D16" s="65" t="s">
        <v>92</v>
      </c>
      <c r="E16" s="197">
        <v>20</v>
      </c>
      <c r="F16" s="198">
        <v>1250</v>
      </c>
      <c r="G16" s="198">
        <f t="shared" si="0"/>
        <v>25000</v>
      </c>
      <c r="H16" s="198"/>
      <c r="I16" s="198"/>
      <c r="J16" s="200"/>
    </row>
    <row r="17" spans="1:12" s="183" customFormat="1" ht="32.25" customHeight="1">
      <c r="A17" s="190" t="s">
        <v>127</v>
      </c>
      <c r="B17" s="206" t="s">
        <v>128</v>
      </c>
      <c r="C17" s="152"/>
      <c r="D17" s="65"/>
      <c r="E17" s="197"/>
      <c r="F17" s="198"/>
      <c r="G17" s="198"/>
      <c r="H17" s="198"/>
      <c r="I17" s="198"/>
      <c r="J17" s="200"/>
    </row>
    <row r="18" spans="1:12" s="183" customFormat="1" ht="32.25" customHeight="1">
      <c r="A18" s="190" t="s">
        <v>129</v>
      </c>
      <c r="B18" s="196" t="s">
        <v>86</v>
      </c>
      <c r="C18" s="152" t="s">
        <v>87</v>
      </c>
      <c r="D18" s="155" t="s">
        <v>88</v>
      </c>
      <c r="E18" s="197">
        <v>45</v>
      </c>
      <c r="F18" s="198">
        <v>250</v>
      </c>
      <c r="G18" s="198">
        <f>E18*F18</f>
        <v>11250</v>
      </c>
      <c r="H18" s="198"/>
      <c r="I18" s="198"/>
      <c r="J18" s="202"/>
    </row>
    <row r="19" spans="1:12" s="183" customFormat="1" ht="32.25" customHeight="1">
      <c r="A19" s="190" t="s">
        <v>130</v>
      </c>
      <c r="B19" s="196" t="s">
        <v>94</v>
      </c>
      <c r="C19" s="152" t="s">
        <v>87</v>
      </c>
      <c r="D19" s="155" t="s">
        <v>95</v>
      </c>
      <c r="E19" s="197">
        <v>450</v>
      </c>
      <c r="F19" s="198">
        <v>30</v>
      </c>
      <c r="G19" s="198">
        <f>E19*F19</f>
        <v>13500</v>
      </c>
      <c r="H19" s="198"/>
      <c r="I19" s="198"/>
      <c r="J19" s="202"/>
    </row>
    <row r="20" spans="1:12" s="183" customFormat="1" ht="32.25" customHeight="1">
      <c r="A20" s="190" t="s">
        <v>131</v>
      </c>
      <c r="B20" s="196" t="s">
        <v>97</v>
      </c>
      <c r="C20" s="152" t="s">
        <v>132</v>
      </c>
      <c r="D20" s="155" t="s">
        <v>98</v>
      </c>
      <c r="E20" s="197">
        <v>60</v>
      </c>
      <c r="F20" s="198">
        <v>250</v>
      </c>
      <c r="G20" s="198">
        <f>E20*F20</f>
        <v>15000</v>
      </c>
      <c r="H20" s="198"/>
      <c r="I20" s="198"/>
      <c r="J20" s="202"/>
    </row>
    <row r="21" spans="1:12" s="183" customFormat="1" ht="32.25" customHeight="1">
      <c r="A21" s="190" t="s">
        <v>133</v>
      </c>
      <c r="B21" s="196" t="s">
        <v>100</v>
      </c>
      <c r="C21" s="152" t="s">
        <v>101</v>
      </c>
      <c r="D21" s="155" t="s">
        <v>98</v>
      </c>
      <c r="E21" s="197">
        <v>60</v>
      </c>
      <c r="F21" s="198">
        <v>250</v>
      </c>
      <c r="G21" s="198">
        <f>E21*F21</f>
        <v>15000</v>
      </c>
      <c r="H21" s="198"/>
      <c r="I21" s="198"/>
      <c r="J21" s="202"/>
    </row>
    <row r="22" spans="1:12" s="183" customFormat="1" ht="32.25" customHeight="1">
      <c r="A22" s="190" t="s">
        <v>134</v>
      </c>
      <c r="B22" s="196" t="s">
        <v>103</v>
      </c>
      <c r="C22" s="152" t="s">
        <v>135</v>
      </c>
      <c r="D22" s="155" t="s">
        <v>98</v>
      </c>
      <c r="E22" s="197">
        <v>75</v>
      </c>
      <c r="F22" s="198">
        <v>75</v>
      </c>
      <c r="G22" s="198">
        <f>E22*F22</f>
        <v>5625</v>
      </c>
      <c r="H22" s="198"/>
      <c r="I22" s="198"/>
      <c r="J22" s="202"/>
    </row>
    <row r="23" spans="1:12" s="183" customFormat="1" ht="32.25" customHeight="1">
      <c r="A23" s="259" t="s">
        <v>136</v>
      </c>
      <c r="B23" s="260"/>
      <c r="C23" s="260"/>
      <c r="D23" s="260"/>
      <c r="E23" s="260"/>
      <c r="F23" s="195"/>
      <c r="G23" s="195">
        <f>SUM(G4:G22)</f>
        <v>876875</v>
      </c>
      <c r="H23" s="195"/>
      <c r="I23" s="195"/>
      <c r="J23" s="203"/>
    </row>
    <row r="25" spans="1:12" ht="23.1" customHeight="1">
      <c r="J25" s="204"/>
      <c r="K25" s="204"/>
      <c r="L25" s="204"/>
    </row>
  </sheetData>
  <mergeCells count="2">
    <mergeCell ref="A1:J1"/>
    <mergeCell ref="A23:E23"/>
  </mergeCells>
  <phoneticPr fontId="27" type="noConversion"/>
  <pageMargins left="0.31458333333333299" right="0.31458333333333299" top="0.55069444444444404" bottom="0.55069444444444404" header="0.31458333333333299" footer="0.31458333333333299"/>
  <pageSetup paperSize="9" fitToHeight="0" orientation="landscape" blackAndWhite="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10"/>
  <sheetViews>
    <sheetView workbookViewId="0">
      <pane ySplit="2" topLeftCell="A3" activePane="bottomLeft" state="frozen"/>
      <selection pane="bottomLeft" activeCell="F2" sqref="F2:G2"/>
    </sheetView>
  </sheetViews>
  <sheetFormatPr defaultColWidth="9" defaultRowHeight="23.1" customHeight="1"/>
  <cols>
    <col min="1" max="1" width="8.75" style="184" customWidth="1"/>
    <col min="2" max="2" width="19.125" style="185" customWidth="1"/>
    <col min="3" max="3" width="17" style="186" customWidth="1"/>
    <col min="4" max="4" width="6.25" style="185" customWidth="1"/>
    <col min="5" max="5" width="10.25" style="187" customWidth="1"/>
    <col min="6" max="6" width="11.75" style="188" customWidth="1"/>
    <col min="7" max="9" width="14.125" style="188" customWidth="1"/>
    <col min="10" max="10" width="12.625" style="189" customWidth="1"/>
    <col min="11" max="16384" width="9" style="181"/>
  </cols>
  <sheetData>
    <row r="1" spans="1:12" ht="27.75" customHeight="1">
      <c r="A1" s="257" t="s">
        <v>137</v>
      </c>
      <c r="B1" s="257"/>
      <c r="C1" s="257"/>
      <c r="D1" s="257"/>
      <c r="E1" s="257"/>
      <c r="F1" s="258"/>
      <c r="G1" s="258"/>
      <c r="H1" s="258"/>
      <c r="I1" s="258"/>
      <c r="J1" s="257"/>
    </row>
    <row r="2" spans="1:12" s="182" customFormat="1" ht="60.95" customHeight="1">
      <c r="A2" s="190" t="s">
        <v>1</v>
      </c>
      <c r="B2" s="61" t="s">
        <v>79</v>
      </c>
      <c r="C2" s="61" t="s">
        <v>80</v>
      </c>
      <c r="D2" s="61" t="s">
        <v>81</v>
      </c>
      <c r="E2" s="11" t="s">
        <v>29</v>
      </c>
      <c r="F2" s="191" t="s">
        <v>30</v>
      </c>
      <c r="G2" s="191" t="s">
        <v>31</v>
      </c>
      <c r="H2" s="191" t="s">
        <v>32</v>
      </c>
      <c r="I2" s="191" t="s">
        <v>33</v>
      </c>
      <c r="J2" s="199" t="s">
        <v>82</v>
      </c>
    </row>
    <row r="3" spans="1:12" s="183" customFormat="1" ht="32.25" customHeight="1">
      <c r="A3" s="190" t="s">
        <v>83</v>
      </c>
      <c r="B3" s="192" t="s">
        <v>137</v>
      </c>
      <c r="C3" s="193"/>
      <c r="D3" s="193"/>
      <c r="E3" s="194"/>
      <c r="F3" s="195"/>
      <c r="G3" s="195"/>
      <c r="H3" s="195"/>
      <c r="I3" s="195"/>
      <c r="J3" s="200"/>
    </row>
    <row r="4" spans="1:12" s="183" customFormat="1" ht="32.25" customHeight="1">
      <c r="A4" s="190" t="s">
        <v>138</v>
      </c>
      <c r="B4" s="196" t="s">
        <v>139</v>
      </c>
      <c r="C4" s="152" t="s">
        <v>140</v>
      </c>
      <c r="D4" s="155" t="s">
        <v>44</v>
      </c>
      <c r="E4" s="197">
        <v>55</v>
      </c>
      <c r="F4" s="198">
        <v>75</v>
      </c>
      <c r="G4" s="198">
        <f>E4*F4</f>
        <v>4125</v>
      </c>
      <c r="H4" s="198"/>
      <c r="I4" s="198"/>
      <c r="J4" s="201"/>
    </row>
    <row r="5" spans="1:12" s="183" customFormat="1" ht="32.25" customHeight="1">
      <c r="A5" s="190" t="s">
        <v>141</v>
      </c>
      <c r="B5" s="176" t="s">
        <v>140</v>
      </c>
      <c r="C5" s="152" t="s">
        <v>140</v>
      </c>
      <c r="D5" s="155" t="s">
        <v>44</v>
      </c>
      <c r="E5" s="197">
        <v>55</v>
      </c>
      <c r="F5" s="198">
        <v>75</v>
      </c>
      <c r="G5" s="198">
        <f>E5*F5</f>
        <v>4125</v>
      </c>
      <c r="H5" s="198"/>
      <c r="I5" s="198"/>
      <c r="J5" s="201"/>
    </row>
    <row r="6" spans="1:12" s="183" customFormat="1" ht="32.25" customHeight="1">
      <c r="A6" s="190" t="s">
        <v>142</v>
      </c>
      <c r="B6" s="196" t="s">
        <v>143</v>
      </c>
      <c r="C6" s="152" t="s">
        <v>144</v>
      </c>
      <c r="D6" s="155" t="s">
        <v>98</v>
      </c>
      <c r="E6" s="197">
        <v>55</v>
      </c>
      <c r="F6" s="198">
        <v>125</v>
      </c>
      <c r="G6" s="198">
        <f>E6*F6</f>
        <v>6875</v>
      </c>
      <c r="H6" s="198"/>
      <c r="I6" s="198"/>
      <c r="J6" s="202"/>
    </row>
    <row r="7" spans="1:12" s="183" customFormat="1" ht="27.75" customHeight="1">
      <c r="A7" s="190" t="s">
        <v>145</v>
      </c>
      <c r="B7" s="196" t="s">
        <v>146</v>
      </c>
      <c r="C7" s="152" t="s">
        <v>147</v>
      </c>
      <c r="D7" s="155" t="s">
        <v>98</v>
      </c>
      <c r="E7" s="197">
        <v>55</v>
      </c>
      <c r="F7" s="198">
        <v>125</v>
      </c>
      <c r="G7" s="198">
        <f>E7*F7</f>
        <v>6875</v>
      </c>
      <c r="H7" s="198"/>
      <c r="I7" s="198"/>
      <c r="J7" s="202"/>
    </row>
    <row r="8" spans="1:12" s="183" customFormat="1" ht="32.25" customHeight="1">
      <c r="A8" s="259" t="s">
        <v>136</v>
      </c>
      <c r="B8" s="260"/>
      <c r="C8" s="260"/>
      <c r="D8" s="260"/>
      <c r="E8" s="260"/>
      <c r="F8" s="195"/>
      <c r="G8" s="195">
        <f>SUM(G4:G7)</f>
        <v>22000</v>
      </c>
      <c r="H8" s="195"/>
      <c r="I8" s="195"/>
      <c r="J8" s="203"/>
    </row>
    <row r="10" spans="1:12" ht="23.1" customHeight="1">
      <c r="J10" s="204"/>
      <c r="K10" s="204"/>
      <c r="L10" s="204"/>
    </row>
  </sheetData>
  <mergeCells count="2">
    <mergeCell ref="A1:J1"/>
    <mergeCell ref="A8:E8"/>
  </mergeCells>
  <phoneticPr fontId="27" type="noConversion"/>
  <pageMargins left="0.31458333333333299" right="0.31458333333333299" top="0.55069444444444404" bottom="0.55069444444444404" header="0.31458333333333299" footer="0.31458333333333299"/>
  <pageSetup paperSize="9" fitToHeight="0" orientation="landscape" blackAndWhite="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14"/>
  <sheetViews>
    <sheetView workbookViewId="0">
      <pane ySplit="2" topLeftCell="A3" activePane="bottomLeft" state="frozen"/>
      <selection pane="bottomLeft" activeCell="G8" sqref="G8"/>
    </sheetView>
  </sheetViews>
  <sheetFormatPr defaultColWidth="9" defaultRowHeight="23.1" customHeight="1"/>
  <cols>
    <col min="1" max="1" width="8.75" style="184" customWidth="1"/>
    <col min="2" max="2" width="19.125" style="185" customWidth="1"/>
    <col min="3" max="3" width="17" style="186" customWidth="1"/>
    <col min="4" max="4" width="6.25" style="185" customWidth="1"/>
    <col min="5" max="5" width="10.25" style="187" customWidth="1"/>
    <col min="6" max="6" width="11.75" style="188" customWidth="1"/>
    <col min="7" max="9" width="14.125" style="188" customWidth="1"/>
    <col min="10" max="10" width="12.625" style="189" customWidth="1"/>
    <col min="11" max="16384" width="9" style="181"/>
  </cols>
  <sheetData>
    <row r="1" spans="1:12" ht="27.75" customHeight="1">
      <c r="A1" s="257" t="s">
        <v>148</v>
      </c>
      <c r="B1" s="257"/>
      <c r="C1" s="257"/>
      <c r="D1" s="257"/>
      <c r="E1" s="257"/>
      <c r="F1" s="258"/>
      <c r="G1" s="258"/>
      <c r="H1" s="258"/>
      <c r="I1" s="258"/>
      <c r="J1" s="257"/>
    </row>
    <row r="2" spans="1:12" s="182" customFormat="1" ht="60.95" customHeight="1">
      <c r="A2" s="190" t="s">
        <v>1</v>
      </c>
      <c r="B2" s="61" t="s">
        <v>79</v>
      </c>
      <c r="C2" s="61" t="s">
        <v>80</v>
      </c>
      <c r="D2" s="61" t="s">
        <v>81</v>
      </c>
      <c r="E2" s="11" t="s">
        <v>29</v>
      </c>
      <c r="F2" s="191" t="s">
        <v>30</v>
      </c>
      <c r="G2" s="191" t="s">
        <v>31</v>
      </c>
      <c r="H2" s="191" t="s">
        <v>32</v>
      </c>
      <c r="I2" s="191" t="s">
        <v>33</v>
      </c>
      <c r="J2" s="199" t="s">
        <v>82</v>
      </c>
    </row>
    <row r="3" spans="1:12" s="183" customFormat="1" ht="32.25" customHeight="1">
      <c r="A3" s="190" t="s">
        <v>83</v>
      </c>
      <c r="B3" s="192" t="s">
        <v>8</v>
      </c>
      <c r="C3" s="193"/>
      <c r="D3" s="193"/>
      <c r="E3" s="194"/>
      <c r="F3" s="195"/>
      <c r="G3" s="195"/>
      <c r="H3" s="195"/>
      <c r="I3" s="195"/>
      <c r="J3" s="200"/>
    </row>
    <row r="4" spans="1:12" s="183" customFormat="1" ht="32.25" customHeight="1">
      <c r="A4" s="190">
        <v>1</v>
      </c>
      <c r="B4" s="196" t="s">
        <v>149</v>
      </c>
      <c r="C4" s="152" t="s">
        <v>150</v>
      </c>
      <c r="D4" s="155" t="s">
        <v>151</v>
      </c>
      <c r="E4" s="197">
        <v>15</v>
      </c>
      <c r="F4" s="198">
        <v>1380</v>
      </c>
      <c r="G4" s="198">
        <f t="shared" ref="G4:G11" si="0">E4*F4</f>
        <v>20700</v>
      </c>
      <c r="H4" s="198"/>
      <c r="I4" s="198"/>
      <c r="J4" s="201"/>
    </row>
    <row r="5" spans="1:12" s="183" customFormat="1" ht="32.25" customHeight="1">
      <c r="A5" s="190">
        <v>2</v>
      </c>
      <c r="B5" s="176" t="s">
        <v>152</v>
      </c>
      <c r="C5" s="152" t="s">
        <v>150</v>
      </c>
      <c r="D5" s="155" t="s">
        <v>151</v>
      </c>
      <c r="E5" s="197">
        <v>39</v>
      </c>
      <c r="F5" s="198">
        <v>1130</v>
      </c>
      <c r="G5" s="198">
        <f t="shared" si="0"/>
        <v>44070</v>
      </c>
      <c r="H5" s="198"/>
      <c r="I5" s="198"/>
      <c r="J5" s="201"/>
    </row>
    <row r="6" spans="1:12" s="183" customFormat="1" ht="32.25" customHeight="1">
      <c r="A6" s="190">
        <v>3</v>
      </c>
      <c r="B6" s="196" t="s">
        <v>153</v>
      </c>
      <c r="C6" s="152" t="s">
        <v>150</v>
      </c>
      <c r="D6" s="155" t="s">
        <v>151</v>
      </c>
      <c r="E6" s="197">
        <v>15</v>
      </c>
      <c r="F6" s="198">
        <v>955</v>
      </c>
      <c r="G6" s="198">
        <f t="shared" si="0"/>
        <v>14325</v>
      </c>
      <c r="H6" s="198"/>
      <c r="I6" s="198"/>
      <c r="J6" s="202"/>
    </row>
    <row r="7" spans="1:12" s="183" customFormat="1" ht="27.75" customHeight="1">
      <c r="A7" s="190">
        <v>4</v>
      </c>
      <c r="B7" s="196" t="s">
        <v>154</v>
      </c>
      <c r="C7" s="152" t="s">
        <v>150</v>
      </c>
      <c r="D7" s="155" t="s">
        <v>115</v>
      </c>
      <c r="E7" s="197">
        <v>20</v>
      </c>
      <c r="F7" s="198">
        <v>655</v>
      </c>
      <c r="G7" s="198">
        <f t="shared" si="0"/>
        <v>13100</v>
      </c>
      <c r="H7" s="198"/>
      <c r="I7" s="198"/>
      <c r="J7" s="202"/>
    </row>
    <row r="8" spans="1:12" s="183" customFormat="1" ht="27.75" customHeight="1">
      <c r="A8" s="190">
        <v>5</v>
      </c>
      <c r="B8" s="196" t="s">
        <v>155</v>
      </c>
      <c r="C8" s="152" t="s">
        <v>150</v>
      </c>
      <c r="D8" s="155" t="s">
        <v>115</v>
      </c>
      <c r="E8" s="197">
        <v>30</v>
      </c>
      <c r="F8" s="198">
        <v>790</v>
      </c>
      <c r="G8" s="198">
        <f t="shared" si="0"/>
        <v>23700</v>
      </c>
      <c r="H8" s="198"/>
      <c r="I8" s="198"/>
      <c r="J8" s="202"/>
    </row>
    <row r="9" spans="1:12" s="183" customFormat="1" ht="32.25" customHeight="1">
      <c r="A9" s="190">
        <v>6</v>
      </c>
      <c r="B9" s="196" t="s">
        <v>156</v>
      </c>
      <c r="C9" s="152" t="s">
        <v>150</v>
      </c>
      <c r="D9" s="155" t="s">
        <v>115</v>
      </c>
      <c r="E9" s="197">
        <v>30</v>
      </c>
      <c r="F9" s="198">
        <v>390</v>
      </c>
      <c r="G9" s="198">
        <f t="shared" si="0"/>
        <v>11700</v>
      </c>
      <c r="H9" s="198"/>
      <c r="I9" s="198"/>
      <c r="J9" s="202"/>
    </row>
    <row r="10" spans="1:12" s="183" customFormat="1" ht="27.75" customHeight="1">
      <c r="A10" s="190">
        <v>7</v>
      </c>
      <c r="B10" s="196" t="s">
        <v>157</v>
      </c>
      <c r="C10" s="152" t="s">
        <v>150</v>
      </c>
      <c r="D10" s="155" t="s">
        <v>115</v>
      </c>
      <c r="E10" s="197">
        <v>5</v>
      </c>
      <c r="F10" s="198">
        <v>720</v>
      </c>
      <c r="G10" s="198">
        <f t="shared" si="0"/>
        <v>3600</v>
      </c>
      <c r="H10" s="198"/>
      <c r="I10" s="198"/>
      <c r="J10" s="202"/>
    </row>
    <row r="11" spans="1:12" s="183" customFormat="1" ht="28.5" customHeight="1">
      <c r="A11" s="190">
        <v>8</v>
      </c>
      <c r="B11" s="176" t="s">
        <v>158</v>
      </c>
      <c r="C11" s="152" t="s">
        <v>150</v>
      </c>
      <c r="D11" s="155" t="s">
        <v>159</v>
      </c>
      <c r="E11" s="197">
        <v>8</v>
      </c>
      <c r="F11" s="198">
        <v>300</v>
      </c>
      <c r="G11" s="198">
        <f t="shared" si="0"/>
        <v>2400</v>
      </c>
      <c r="H11" s="198"/>
      <c r="I11" s="198"/>
      <c r="J11" s="202"/>
    </row>
    <row r="12" spans="1:12" s="183" customFormat="1" ht="32.25" customHeight="1">
      <c r="A12" s="259" t="s">
        <v>136</v>
      </c>
      <c r="B12" s="260"/>
      <c r="C12" s="260"/>
      <c r="D12" s="260"/>
      <c r="E12" s="260"/>
      <c r="F12" s="195"/>
      <c r="G12" s="195">
        <f>SUM(G4:G11)</f>
        <v>133595</v>
      </c>
      <c r="H12" s="195"/>
      <c r="I12" s="195"/>
      <c r="J12" s="203"/>
    </row>
    <row r="14" spans="1:12" ht="23.1" customHeight="1">
      <c r="J14" s="204"/>
      <c r="K14" s="204"/>
      <c r="L14" s="204"/>
    </row>
  </sheetData>
  <mergeCells count="2">
    <mergeCell ref="A1:J1"/>
    <mergeCell ref="A12:E12"/>
  </mergeCells>
  <phoneticPr fontId="27" type="noConversion"/>
  <pageMargins left="0.31458333333333299" right="0.31458333333333299" top="0.55069444444444404" bottom="0.55069444444444404" header="0.31458333333333299" footer="0.31458333333333299"/>
  <pageSetup paperSize="9" fitToHeight="0" orientation="landscape" blackAndWhite="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7"/>
  <sheetViews>
    <sheetView zoomScale="85" zoomScaleNormal="85" zoomScaleSheetLayoutView="115" workbookViewId="0">
      <pane ySplit="2" topLeftCell="A89" activePane="bottomLeft" state="frozen"/>
      <selection pane="bottomLeft" activeCell="H92" sqref="H92"/>
    </sheetView>
  </sheetViews>
  <sheetFormatPr defaultColWidth="9" defaultRowHeight="12.75"/>
  <cols>
    <col min="1" max="1" width="5.625" style="150" customWidth="1"/>
    <col min="2" max="2" width="15.375" style="150" customWidth="1"/>
    <col min="3" max="3" width="25.875" style="150" customWidth="1"/>
    <col min="4" max="4" width="28.875" style="151" customWidth="1"/>
    <col min="5" max="5" width="5.25" style="151" customWidth="1"/>
    <col min="6" max="6" width="8.875" style="145" customWidth="1"/>
    <col min="7" max="7" width="9.375" style="145" customWidth="1"/>
    <col min="8" max="8" width="9.75" style="145" customWidth="1"/>
    <col min="9" max="9" width="9" style="150"/>
    <col min="10" max="12" width="9" style="145"/>
    <col min="13" max="13" width="9.625" style="145"/>
    <col min="14" max="17" width="9" style="145"/>
    <col min="18" max="18" width="10.875" style="145" customWidth="1"/>
    <col min="19" max="16384" width="9" style="145"/>
  </cols>
  <sheetData>
    <row r="1" spans="1:10" ht="30.95" customHeight="1">
      <c r="A1" s="261" t="s">
        <v>9</v>
      </c>
      <c r="B1" s="261"/>
      <c r="C1" s="261"/>
      <c r="D1" s="261"/>
      <c r="E1" s="261"/>
      <c r="F1" s="261"/>
      <c r="G1" s="261"/>
      <c r="H1" s="261"/>
      <c r="I1" s="261"/>
      <c r="J1" s="261"/>
    </row>
    <row r="2" spans="1:10" ht="25.5">
      <c r="A2" s="11" t="s">
        <v>1</v>
      </c>
      <c r="B2" s="11" t="s">
        <v>160</v>
      </c>
      <c r="C2" s="11" t="s">
        <v>161</v>
      </c>
      <c r="D2" s="11" t="s">
        <v>162</v>
      </c>
      <c r="E2" s="11" t="s">
        <v>163</v>
      </c>
      <c r="F2" s="11" t="s">
        <v>29</v>
      </c>
      <c r="G2" s="11" t="s">
        <v>30</v>
      </c>
      <c r="H2" s="11" t="s">
        <v>31</v>
      </c>
      <c r="I2" s="90" t="s">
        <v>32</v>
      </c>
      <c r="J2" s="163" t="s">
        <v>33</v>
      </c>
    </row>
    <row r="3" spans="1:10" ht="48">
      <c r="A3" s="65">
        <v>1</v>
      </c>
      <c r="B3" s="65" t="s">
        <v>164</v>
      </c>
      <c r="C3" s="65" t="s">
        <v>165</v>
      </c>
      <c r="D3" s="152" t="s">
        <v>166</v>
      </c>
      <c r="E3" s="65" t="s">
        <v>92</v>
      </c>
      <c r="F3" s="153">
        <v>10</v>
      </c>
      <c r="G3" s="153">
        <v>600</v>
      </c>
      <c r="H3" s="153">
        <f>F3*G3</f>
        <v>6000</v>
      </c>
      <c r="I3" s="60"/>
      <c r="J3" s="164"/>
    </row>
    <row r="4" spans="1:10" ht="36">
      <c r="A4" s="65">
        <v>2</v>
      </c>
      <c r="B4" s="65" t="s">
        <v>167</v>
      </c>
      <c r="C4" s="65" t="s">
        <v>168</v>
      </c>
      <c r="D4" s="152" t="s">
        <v>169</v>
      </c>
      <c r="E4" s="65" t="s">
        <v>92</v>
      </c>
      <c r="F4" s="153">
        <v>10</v>
      </c>
      <c r="G4" s="153">
        <v>600</v>
      </c>
      <c r="H4" s="153">
        <f t="shared" ref="H4:H35" si="0">F4*G4</f>
        <v>6000</v>
      </c>
      <c r="I4" s="60"/>
      <c r="J4" s="164"/>
    </row>
    <row r="5" spans="1:10" ht="36">
      <c r="A5" s="65">
        <v>3</v>
      </c>
      <c r="B5" s="65" t="s">
        <v>170</v>
      </c>
      <c r="C5" s="65" t="s">
        <v>171</v>
      </c>
      <c r="D5" s="152" t="s">
        <v>169</v>
      </c>
      <c r="E5" s="65" t="s">
        <v>92</v>
      </c>
      <c r="F5" s="153">
        <v>10</v>
      </c>
      <c r="G5" s="153">
        <v>650</v>
      </c>
      <c r="H5" s="153">
        <f t="shared" si="0"/>
        <v>6500</v>
      </c>
      <c r="I5" s="60"/>
      <c r="J5" s="164"/>
    </row>
    <row r="6" spans="1:10" ht="36">
      <c r="A6" s="65">
        <v>4</v>
      </c>
      <c r="B6" s="65" t="s">
        <v>172</v>
      </c>
      <c r="C6" s="65" t="s">
        <v>173</v>
      </c>
      <c r="D6" s="154" t="s">
        <v>174</v>
      </c>
      <c r="E6" s="65" t="s">
        <v>92</v>
      </c>
      <c r="F6" s="153">
        <v>10</v>
      </c>
      <c r="G6" s="153">
        <v>750</v>
      </c>
      <c r="H6" s="153">
        <f t="shared" si="0"/>
        <v>7500</v>
      </c>
      <c r="I6" s="60"/>
      <c r="J6" s="164"/>
    </row>
    <row r="7" spans="1:10" ht="36">
      <c r="A7" s="65">
        <v>5</v>
      </c>
      <c r="B7" s="65" t="s">
        <v>175</v>
      </c>
      <c r="C7" s="65" t="s">
        <v>176</v>
      </c>
      <c r="D7" s="154" t="s">
        <v>177</v>
      </c>
      <c r="E7" s="65" t="s">
        <v>92</v>
      </c>
      <c r="F7" s="153">
        <v>10</v>
      </c>
      <c r="G7" s="153">
        <v>1150</v>
      </c>
      <c r="H7" s="153">
        <f t="shared" si="0"/>
        <v>11500</v>
      </c>
      <c r="I7" s="60"/>
      <c r="J7" s="164"/>
    </row>
    <row r="8" spans="1:10" ht="36">
      <c r="A8" s="65">
        <v>6</v>
      </c>
      <c r="B8" s="65" t="s">
        <v>178</v>
      </c>
      <c r="C8" s="65" t="s">
        <v>179</v>
      </c>
      <c r="D8" s="154" t="s">
        <v>180</v>
      </c>
      <c r="E8" s="65" t="s">
        <v>92</v>
      </c>
      <c r="F8" s="153">
        <v>10</v>
      </c>
      <c r="G8" s="153">
        <v>1450</v>
      </c>
      <c r="H8" s="153">
        <f t="shared" si="0"/>
        <v>14500</v>
      </c>
      <c r="I8" s="60"/>
      <c r="J8" s="164"/>
    </row>
    <row r="9" spans="1:10" ht="36">
      <c r="A9" s="65">
        <v>7</v>
      </c>
      <c r="B9" s="65" t="s">
        <v>181</v>
      </c>
      <c r="C9" s="65" t="s">
        <v>182</v>
      </c>
      <c r="D9" s="152" t="s">
        <v>183</v>
      </c>
      <c r="E9" s="65" t="s">
        <v>92</v>
      </c>
      <c r="F9" s="153">
        <v>4</v>
      </c>
      <c r="G9" s="153">
        <v>650</v>
      </c>
      <c r="H9" s="153">
        <f t="shared" si="0"/>
        <v>2600</v>
      </c>
      <c r="I9" s="60"/>
      <c r="J9" s="164"/>
    </row>
    <row r="10" spans="1:10">
      <c r="A10" s="65">
        <v>8</v>
      </c>
      <c r="B10" s="262" t="s">
        <v>184</v>
      </c>
      <c r="C10" s="65" t="s">
        <v>185</v>
      </c>
      <c r="D10" s="152" t="s">
        <v>186</v>
      </c>
      <c r="E10" s="65" t="s">
        <v>92</v>
      </c>
      <c r="F10" s="153">
        <v>10</v>
      </c>
      <c r="G10" s="153">
        <v>500</v>
      </c>
      <c r="H10" s="153">
        <f t="shared" si="0"/>
        <v>5000</v>
      </c>
      <c r="I10" s="60"/>
      <c r="J10" s="164"/>
    </row>
    <row r="11" spans="1:10" ht="119.1" customHeight="1">
      <c r="A11" s="65">
        <v>9</v>
      </c>
      <c r="B11" s="262"/>
      <c r="C11" s="65" t="s">
        <v>187</v>
      </c>
      <c r="D11" s="152" t="s">
        <v>188</v>
      </c>
      <c r="E11" s="65" t="s">
        <v>92</v>
      </c>
      <c r="F11" s="153">
        <v>1200</v>
      </c>
      <c r="G11" s="153">
        <v>30</v>
      </c>
      <c r="H11" s="153">
        <f t="shared" si="0"/>
        <v>36000</v>
      </c>
      <c r="I11" s="60"/>
      <c r="J11" s="164"/>
    </row>
    <row r="12" spans="1:10" ht="24">
      <c r="A12" s="65">
        <v>10</v>
      </c>
      <c r="B12" s="262"/>
      <c r="C12" s="65" t="s">
        <v>189</v>
      </c>
      <c r="D12" s="152" t="s">
        <v>190</v>
      </c>
      <c r="E12" s="65" t="s">
        <v>92</v>
      </c>
      <c r="F12" s="153">
        <v>10</v>
      </c>
      <c r="G12" s="153">
        <v>150</v>
      </c>
      <c r="H12" s="153">
        <f t="shared" si="0"/>
        <v>1500</v>
      </c>
      <c r="I12" s="60"/>
      <c r="J12" s="164"/>
    </row>
    <row r="13" spans="1:10" ht="48">
      <c r="A13" s="65">
        <v>11</v>
      </c>
      <c r="B13" s="262"/>
      <c r="C13" s="65" t="s">
        <v>191</v>
      </c>
      <c r="D13" s="152" t="s">
        <v>192</v>
      </c>
      <c r="E13" s="65" t="s">
        <v>92</v>
      </c>
      <c r="F13" s="153">
        <v>40</v>
      </c>
      <c r="G13" s="153">
        <v>250</v>
      </c>
      <c r="H13" s="153">
        <f t="shared" si="0"/>
        <v>10000</v>
      </c>
      <c r="I13" s="60"/>
      <c r="J13" s="164"/>
    </row>
    <row r="14" spans="1:10" ht="48">
      <c r="A14" s="65">
        <v>12</v>
      </c>
      <c r="B14" s="262"/>
      <c r="C14" s="65" t="s">
        <v>193</v>
      </c>
      <c r="D14" s="152" t="s">
        <v>192</v>
      </c>
      <c r="E14" s="65" t="s">
        <v>92</v>
      </c>
      <c r="F14" s="153">
        <v>40</v>
      </c>
      <c r="G14" s="153">
        <v>350</v>
      </c>
      <c r="H14" s="153">
        <f t="shared" si="0"/>
        <v>14000</v>
      </c>
      <c r="I14" s="60"/>
      <c r="J14" s="164"/>
    </row>
    <row r="15" spans="1:10">
      <c r="A15" s="65">
        <v>13</v>
      </c>
      <c r="B15" s="262"/>
      <c r="C15" s="65" t="s">
        <v>194</v>
      </c>
      <c r="D15" s="152" t="s">
        <v>195</v>
      </c>
      <c r="E15" s="65" t="s">
        <v>92</v>
      </c>
      <c r="F15" s="153">
        <v>10</v>
      </c>
      <c r="G15" s="153">
        <v>750</v>
      </c>
      <c r="H15" s="153">
        <f t="shared" si="0"/>
        <v>7500</v>
      </c>
      <c r="I15" s="60"/>
      <c r="J15" s="164"/>
    </row>
    <row r="16" spans="1:10">
      <c r="A16" s="65">
        <v>14</v>
      </c>
      <c r="B16" s="262"/>
      <c r="C16" s="65" t="s">
        <v>196</v>
      </c>
      <c r="D16" s="152" t="s">
        <v>195</v>
      </c>
      <c r="E16" s="65" t="s">
        <v>92</v>
      </c>
      <c r="F16" s="153">
        <v>20</v>
      </c>
      <c r="G16" s="153">
        <v>500</v>
      </c>
      <c r="H16" s="153">
        <f t="shared" si="0"/>
        <v>10000</v>
      </c>
      <c r="I16" s="60"/>
      <c r="J16" s="164"/>
    </row>
    <row r="17" spans="1:10">
      <c r="A17" s="65">
        <v>15</v>
      </c>
      <c r="B17" s="262"/>
      <c r="C17" s="65" t="s">
        <v>197</v>
      </c>
      <c r="D17" s="152" t="s">
        <v>198</v>
      </c>
      <c r="E17" s="65" t="s">
        <v>92</v>
      </c>
      <c r="F17" s="153">
        <v>20</v>
      </c>
      <c r="G17" s="153">
        <v>1500</v>
      </c>
      <c r="H17" s="153">
        <f t="shared" si="0"/>
        <v>30000</v>
      </c>
      <c r="I17" s="60"/>
      <c r="J17" s="164"/>
    </row>
    <row r="18" spans="1:10" ht="48">
      <c r="A18" s="65">
        <v>16</v>
      </c>
      <c r="B18" s="65" t="s">
        <v>199</v>
      </c>
      <c r="C18" s="65" t="s">
        <v>187</v>
      </c>
      <c r="D18" s="152" t="s">
        <v>200</v>
      </c>
      <c r="E18" s="65" t="s">
        <v>92</v>
      </c>
      <c r="F18" s="153">
        <v>50</v>
      </c>
      <c r="G18" s="153">
        <v>25</v>
      </c>
      <c r="H18" s="153">
        <f t="shared" si="0"/>
        <v>1250</v>
      </c>
      <c r="I18" s="60"/>
      <c r="J18" s="164"/>
    </row>
    <row r="19" spans="1:10" ht="24">
      <c r="A19" s="65">
        <v>17</v>
      </c>
      <c r="B19" s="65" t="s">
        <v>201</v>
      </c>
      <c r="C19" s="65" t="s">
        <v>202</v>
      </c>
      <c r="D19" s="152" t="s">
        <v>203</v>
      </c>
      <c r="E19" s="65" t="s">
        <v>92</v>
      </c>
      <c r="F19" s="153">
        <v>300</v>
      </c>
      <c r="G19" s="153">
        <v>190</v>
      </c>
      <c r="H19" s="153">
        <f t="shared" si="0"/>
        <v>57000</v>
      </c>
      <c r="I19" s="60"/>
      <c r="J19" s="164"/>
    </row>
    <row r="20" spans="1:10" ht="24">
      <c r="A20" s="65">
        <v>18</v>
      </c>
      <c r="B20" s="65" t="s">
        <v>204</v>
      </c>
      <c r="C20" s="65" t="s">
        <v>205</v>
      </c>
      <c r="D20" s="152" t="s">
        <v>203</v>
      </c>
      <c r="E20" s="65" t="s">
        <v>92</v>
      </c>
      <c r="F20" s="153">
        <v>100</v>
      </c>
      <c r="G20" s="153">
        <v>100</v>
      </c>
      <c r="H20" s="153">
        <f t="shared" si="0"/>
        <v>10000</v>
      </c>
      <c r="I20" s="60"/>
      <c r="J20" s="164"/>
    </row>
    <row r="21" spans="1:10" ht="60">
      <c r="A21" s="65">
        <v>19</v>
      </c>
      <c r="B21" s="65" t="s">
        <v>206</v>
      </c>
      <c r="C21" s="65" t="s">
        <v>207</v>
      </c>
      <c r="D21" s="152" t="s">
        <v>208</v>
      </c>
      <c r="E21" s="65" t="s">
        <v>92</v>
      </c>
      <c r="F21" s="153">
        <v>300</v>
      </c>
      <c r="G21" s="153">
        <v>90</v>
      </c>
      <c r="H21" s="153">
        <f t="shared" si="0"/>
        <v>27000</v>
      </c>
      <c r="I21" s="60"/>
      <c r="J21" s="164"/>
    </row>
    <row r="22" spans="1:10" ht="36">
      <c r="A22" s="65">
        <v>20</v>
      </c>
      <c r="B22" s="262" t="s">
        <v>209</v>
      </c>
      <c r="C22" s="65" t="s">
        <v>210</v>
      </c>
      <c r="D22" s="152" t="s">
        <v>211</v>
      </c>
      <c r="E22" s="65" t="s">
        <v>92</v>
      </c>
      <c r="F22" s="153">
        <v>300</v>
      </c>
      <c r="G22" s="153">
        <v>50</v>
      </c>
      <c r="H22" s="153">
        <f t="shared" si="0"/>
        <v>15000</v>
      </c>
      <c r="I22" s="60"/>
      <c r="J22" s="164"/>
    </row>
    <row r="23" spans="1:10">
      <c r="A23" s="65">
        <v>21</v>
      </c>
      <c r="B23" s="262"/>
      <c r="C23" s="65" t="s">
        <v>212</v>
      </c>
      <c r="D23" s="152" t="s">
        <v>213</v>
      </c>
      <c r="E23" s="65" t="s">
        <v>92</v>
      </c>
      <c r="F23" s="153">
        <v>50</v>
      </c>
      <c r="G23" s="153">
        <v>250</v>
      </c>
      <c r="H23" s="153">
        <f t="shared" si="0"/>
        <v>12500</v>
      </c>
      <c r="I23" s="60"/>
      <c r="J23" s="164"/>
    </row>
    <row r="24" spans="1:10" ht="24">
      <c r="A24" s="65">
        <v>22</v>
      </c>
      <c r="B24" s="65" t="s">
        <v>214</v>
      </c>
      <c r="C24" s="65" t="s">
        <v>215</v>
      </c>
      <c r="D24" s="152" t="s">
        <v>216</v>
      </c>
      <c r="E24" s="65" t="s">
        <v>92</v>
      </c>
      <c r="F24" s="153">
        <v>45</v>
      </c>
      <c r="G24" s="153">
        <v>75</v>
      </c>
      <c r="H24" s="153">
        <f t="shared" si="0"/>
        <v>3375</v>
      </c>
      <c r="I24" s="60"/>
      <c r="J24" s="164"/>
    </row>
    <row r="25" spans="1:10">
      <c r="A25" s="65">
        <v>23</v>
      </c>
      <c r="B25" s="65" t="s">
        <v>214</v>
      </c>
      <c r="C25" s="65" t="s">
        <v>217</v>
      </c>
      <c r="D25" s="152" t="s">
        <v>218</v>
      </c>
      <c r="E25" s="65" t="s">
        <v>92</v>
      </c>
      <c r="F25" s="153">
        <v>35</v>
      </c>
      <c r="G25" s="153">
        <v>100</v>
      </c>
      <c r="H25" s="153">
        <f t="shared" si="0"/>
        <v>3500</v>
      </c>
      <c r="I25" s="60"/>
      <c r="J25" s="164"/>
    </row>
    <row r="26" spans="1:10" ht="24">
      <c r="A26" s="65">
        <v>24</v>
      </c>
      <c r="B26" s="65" t="s">
        <v>219</v>
      </c>
      <c r="C26" s="65" t="s">
        <v>215</v>
      </c>
      <c r="D26" s="152" t="s">
        <v>220</v>
      </c>
      <c r="E26" s="65" t="s">
        <v>92</v>
      </c>
      <c r="F26" s="153">
        <v>20</v>
      </c>
      <c r="G26" s="153">
        <v>250</v>
      </c>
      <c r="H26" s="153">
        <f t="shared" si="0"/>
        <v>5000</v>
      </c>
      <c r="I26" s="60"/>
      <c r="J26" s="164"/>
    </row>
    <row r="27" spans="1:10" ht="36">
      <c r="A27" s="65">
        <v>25</v>
      </c>
      <c r="B27" s="65" t="s">
        <v>221</v>
      </c>
      <c r="C27" s="65" t="s">
        <v>222</v>
      </c>
      <c r="D27" s="152" t="s">
        <v>223</v>
      </c>
      <c r="E27" s="65" t="s">
        <v>92</v>
      </c>
      <c r="F27" s="153">
        <v>10</v>
      </c>
      <c r="G27" s="153">
        <v>1050</v>
      </c>
      <c r="H27" s="153">
        <f t="shared" si="0"/>
        <v>10500</v>
      </c>
      <c r="I27" s="60"/>
      <c r="J27" s="164"/>
    </row>
    <row r="28" spans="1:10">
      <c r="A28" s="65">
        <v>26</v>
      </c>
      <c r="B28" s="65" t="s">
        <v>224</v>
      </c>
      <c r="C28" s="65" t="s">
        <v>225</v>
      </c>
      <c r="D28" s="152" t="s">
        <v>226</v>
      </c>
      <c r="E28" s="65" t="s">
        <v>92</v>
      </c>
      <c r="F28" s="153">
        <v>8</v>
      </c>
      <c r="G28" s="153">
        <v>700</v>
      </c>
      <c r="H28" s="153">
        <f t="shared" si="0"/>
        <v>5600</v>
      </c>
      <c r="I28" s="60"/>
      <c r="J28" s="164"/>
    </row>
    <row r="29" spans="1:10" ht="24">
      <c r="A29" s="65">
        <v>27</v>
      </c>
      <c r="B29" s="65" t="s">
        <v>227</v>
      </c>
      <c r="C29" s="65" t="s">
        <v>228</v>
      </c>
      <c r="D29" s="152" t="s">
        <v>229</v>
      </c>
      <c r="E29" s="65" t="s">
        <v>92</v>
      </c>
      <c r="F29" s="153">
        <v>15</v>
      </c>
      <c r="G29" s="153">
        <v>400</v>
      </c>
      <c r="H29" s="153">
        <f t="shared" si="0"/>
        <v>6000</v>
      </c>
      <c r="I29" s="60"/>
      <c r="J29" s="164"/>
    </row>
    <row r="30" spans="1:10" ht="24">
      <c r="A30" s="65">
        <v>28</v>
      </c>
      <c r="B30" s="65" t="s">
        <v>230</v>
      </c>
      <c r="C30" s="65" t="s">
        <v>231</v>
      </c>
      <c r="D30" s="152" t="s">
        <v>232</v>
      </c>
      <c r="E30" s="65" t="s">
        <v>92</v>
      </c>
      <c r="F30" s="153">
        <v>10</v>
      </c>
      <c r="G30" s="153">
        <v>250</v>
      </c>
      <c r="H30" s="153">
        <f t="shared" si="0"/>
        <v>2500</v>
      </c>
      <c r="I30" s="60"/>
      <c r="J30" s="164"/>
    </row>
    <row r="31" spans="1:10" ht="24">
      <c r="A31" s="65">
        <v>29</v>
      </c>
      <c r="B31" s="65" t="s">
        <v>233</v>
      </c>
      <c r="C31" s="65" t="s">
        <v>234</v>
      </c>
      <c r="D31" s="152" t="s">
        <v>235</v>
      </c>
      <c r="E31" s="65" t="s">
        <v>92</v>
      </c>
      <c r="F31" s="153">
        <v>5</v>
      </c>
      <c r="G31" s="153">
        <v>1000</v>
      </c>
      <c r="H31" s="153">
        <f t="shared" si="0"/>
        <v>5000</v>
      </c>
      <c r="I31" s="60"/>
      <c r="J31" s="164"/>
    </row>
    <row r="32" spans="1:10" ht="36">
      <c r="A32" s="65">
        <v>30</v>
      </c>
      <c r="B32" s="65" t="s">
        <v>236</v>
      </c>
      <c r="C32" s="65" t="s">
        <v>237</v>
      </c>
      <c r="D32" s="152" t="s">
        <v>235</v>
      </c>
      <c r="E32" s="65" t="s">
        <v>92</v>
      </c>
      <c r="F32" s="153">
        <v>5</v>
      </c>
      <c r="G32" s="153">
        <v>950</v>
      </c>
      <c r="H32" s="153">
        <f t="shared" si="0"/>
        <v>4750</v>
      </c>
      <c r="I32" s="60"/>
      <c r="J32" s="164"/>
    </row>
    <row r="33" spans="1:10" ht="28.5">
      <c r="A33" s="65">
        <v>31</v>
      </c>
      <c r="B33" s="65" t="s">
        <v>238</v>
      </c>
      <c r="C33" s="65" t="s">
        <v>239</v>
      </c>
      <c r="D33" s="152" t="s">
        <v>240</v>
      </c>
      <c r="E33" s="65" t="s">
        <v>92</v>
      </c>
      <c r="F33" s="153">
        <v>12</v>
      </c>
      <c r="G33" s="153">
        <v>700</v>
      </c>
      <c r="H33" s="153">
        <f t="shared" si="0"/>
        <v>8400</v>
      </c>
      <c r="I33" s="60"/>
      <c r="J33" s="164"/>
    </row>
    <row r="34" spans="1:10" ht="96">
      <c r="A34" s="65">
        <v>32</v>
      </c>
      <c r="B34" s="65" t="s">
        <v>241</v>
      </c>
      <c r="C34" s="65" t="s">
        <v>242</v>
      </c>
      <c r="D34" s="152" t="s">
        <v>243</v>
      </c>
      <c r="E34" s="65" t="s">
        <v>92</v>
      </c>
      <c r="F34" s="153">
        <v>3</v>
      </c>
      <c r="G34" s="153">
        <v>500</v>
      </c>
      <c r="H34" s="153">
        <f t="shared" si="0"/>
        <v>1500</v>
      </c>
      <c r="I34" s="60"/>
      <c r="J34" s="164"/>
    </row>
    <row r="35" spans="1:10" ht="24">
      <c r="A35" s="65">
        <v>33</v>
      </c>
      <c r="B35" s="65" t="s">
        <v>244</v>
      </c>
      <c r="C35" s="65" t="s">
        <v>245</v>
      </c>
      <c r="D35" s="152" t="s">
        <v>246</v>
      </c>
      <c r="E35" s="65" t="s">
        <v>92</v>
      </c>
      <c r="F35" s="153">
        <v>6</v>
      </c>
      <c r="G35" s="153">
        <v>900</v>
      </c>
      <c r="H35" s="153">
        <f t="shared" si="0"/>
        <v>5400</v>
      </c>
      <c r="I35" s="60"/>
      <c r="J35" s="164"/>
    </row>
    <row r="36" spans="1:10" ht="24">
      <c r="A36" s="65">
        <v>34</v>
      </c>
      <c r="B36" s="65" t="s">
        <v>247</v>
      </c>
      <c r="C36" s="65" t="s">
        <v>248</v>
      </c>
      <c r="D36" s="152" t="s">
        <v>246</v>
      </c>
      <c r="E36" s="65" t="s">
        <v>92</v>
      </c>
      <c r="F36" s="153">
        <v>6</v>
      </c>
      <c r="G36" s="153">
        <v>1150</v>
      </c>
      <c r="H36" s="153">
        <f t="shared" ref="H36:H67" si="1">F36*G36</f>
        <v>6900</v>
      </c>
      <c r="I36" s="60"/>
      <c r="J36" s="164"/>
    </row>
    <row r="37" spans="1:10" ht="24">
      <c r="A37" s="65">
        <v>35</v>
      </c>
      <c r="B37" s="65" t="s">
        <v>249</v>
      </c>
      <c r="C37" s="65" t="s">
        <v>250</v>
      </c>
      <c r="D37" s="152" t="s">
        <v>246</v>
      </c>
      <c r="E37" s="65" t="s">
        <v>92</v>
      </c>
      <c r="F37" s="153">
        <v>6</v>
      </c>
      <c r="G37" s="153">
        <v>1400</v>
      </c>
      <c r="H37" s="153">
        <f t="shared" si="1"/>
        <v>8400</v>
      </c>
      <c r="I37" s="60"/>
      <c r="J37" s="164"/>
    </row>
    <row r="38" spans="1:10" ht="24">
      <c r="A38" s="65">
        <v>36</v>
      </c>
      <c r="B38" s="65" t="s">
        <v>251</v>
      </c>
      <c r="C38" s="65" t="s">
        <v>252</v>
      </c>
      <c r="D38" s="152" t="s">
        <v>253</v>
      </c>
      <c r="E38" s="155" t="s">
        <v>92</v>
      </c>
      <c r="F38" s="153">
        <v>16</v>
      </c>
      <c r="G38" s="153">
        <v>250</v>
      </c>
      <c r="H38" s="153">
        <f t="shared" si="1"/>
        <v>4000</v>
      </c>
      <c r="I38" s="60"/>
      <c r="J38" s="164"/>
    </row>
    <row r="39" spans="1:10" ht="36">
      <c r="A39" s="65">
        <v>37</v>
      </c>
      <c r="B39" s="156" t="s">
        <v>254</v>
      </c>
      <c r="C39" s="65" t="s">
        <v>255</v>
      </c>
      <c r="D39" s="152" t="s">
        <v>256</v>
      </c>
      <c r="E39" s="155" t="s">
        <v>92</v>
      </c>
      <c r="F39" s="153">
        <v>5</v>
      </c>
      <c r="G39" s="153">
        <v>500</v>
      </c>
      <c r="H39" s="153">
        <f t="shared" si="1"/>
        <v>2500</v>
      </c>
      <c r="I39" s="60"/>
      <c r="J39" s="164"/>
    </row>
    <row r="40" spans="1:10" ht="24">
      <c r="A40" s="65">
        <v>38</v>
      </c>
      <c r="B40" s="65" t="s">
        <v>257</v>
      </c>
      <c r="C40" s="65" t="s">
        <v>258</v>
      </c>
      <c r="D40" s="152" t="s">
        <v>218</v>
      </c>
      <c r="E40" s="65" t="s">
        <v>92</v>
      </c>
      <c r="F40" s="153">
        <v>5</v>
      </c>
      <c r="G40" s="153">
        <v>600</v>
      </c>
      <c r="H40" s="153">
        <f t="shared" si="1"/>
        <v>3000</v>
      </c>
      <c r="I40" s="60"/>
      <c r="J40" s="164"/>
    </row>
    <row r="41" spans="1:10" ht="48">
      <c r="A41" s="65">
        <v>39</v>
      </c>
      <c r="B41" s="65" t="s">
        <v>259</v>
      </c>
      <c r="C41" s="65" t="s">
        <v>260</v>
      </c>
      <c r="D41" s="152" t="s">
        <v>261</v>
      </c>
      <c r="E41" s="157" t="s">
        <v>92</v>
      </c>
      <c r="F41" s="153">
        <v>4</v>
      </c>
      <c r="G41" s="153">
        <v>650</v>
      </c>
      <c r="H41" s="153">
        <f t="shared" si="1"/>
        <v>2600</v>
      </c>
      <c r="I41" s="60"/>
      <c r="J41" s="164"/>
    </row>
    <row r="42" spans="1:10">
      <c r="A42" s="65">
        <v>40</v>
      </c>
      <c r="B42" s="65" t="s">
        <v>262</v>
      </c>
      <c r="C42" s="65" t="s">
        <v>263</v>
      </c>
      <c r="D42" s="152" t="s">
        <v>218</v>
      </c>
      <c r="E42" s="65" t="s">
        <v>92</v>
      </c>
      <c r="F42" s="153">
        <v>12</v>
      </c>
      <c r="G42" s="153">
        <v>550</v>
      </c>
      <c r="H42" s="153">
        <f t="shared" si="1"/>
        <v>6600</v>
      </c>
      <c r="I42" s="60"/>
      <c r="J42" s="164"/>
    </row>
    <row r="43" spans="1:10" ht="36">
      <c r="A43" s="65">
        <v>41</v>
      </c>
      <c r="B43" s="65" t="s">
        <v>264</v>
      </c>
      <c r="C43" s="65" t="s">
        <v>265</v>
      </c>
      <c r="D43" s="152" t="s">
        <v>218</v>
      </c>
      <c r="E43" s="65" t="s">
        <v>92</v>
      </c>
      <c r="F43" s="153">
        <v>8</v>
      </c>
      <c r="G43" s="153">
        <v>1125</v>
      </c>
      <c r="H43" s="153">
        <f t="shared" si="1"/>
        <v>9000</v>
      </c>
      <c r="I43" s="60"/>
      <c r="J43" s="164"/>
    </row>
    <row r="44" spans="1:10" ht="36">
      <c r="A44" s="65">
        <v>42</v>
      </c>
      <c r="B44" s="65" t="s">
        <v>266</v>
      </c>
      <c r="C44" s="65" t="s">
        <v>267</v>
      </c>
      <c r="D44" s="152" t="s">
        <v>218</v>
      </c>
      <c r="E44" s="65" t="s">
        <v>92</v>
      </c>
      <c r="F44" s="153">
        <v>10</v>
      </c>
      <c r="G44" s="153">
        <v>750</v>
      </c>
      <c r="H44" s="153">
        <f t="shared" si="1"/>
        <v>7500</v>
      </c>
      <c r="I44" s="60"/>
      <c r="J44" s="164"/>
    </row>
    <row r="45" spans="1:10" ht="48">
      <c r="A45" s="65">
        <v>43</v>
      </c>
      <c r="B45" s="65" t="s">
        <v>268</v>
      </c>
      <c r="C45" s="65" t="s">
        <v>269</v>
      </c>
      <c r="D45" s="152" t="s">
        <v>218</v>
      </c>
      <c r="E45" s="65" t="s">
        <v>92</v>
      </c>
      <c r="F45" s="153">
        <v>6</v>
      </c>
      <c r="G45" s="153">
        <v>925</v>
      </c>
      <c r="H45" s="153">
        <f t="shared" si="1"/>
        <v>5550</v>
      </c>
      <c r="I45" s="60"/>
      <c r="J45" s="164"/>
    </row>
    <row r="46" spans="1:10" ht="24">
      <c r="A46" s="65">
        <v>44</v>
      </c>
      <c r="B46" s="65" t="s">
        <v>270</v>
      </c>
      <c r="C46" s="65" t="s">
        <v>271</v>
      </c>
      <c r="D46" s="152" t="s">
        <v>218</v>
      </c>
      <c r="E46" s="65" t="s">
        <v>92</v>
      </c>
      <c r="F46" s="153">
        <v>5</v>
      </c>
      <c r="G46" s="153">
        <v>250</v>
      </c>
      <c r="H46" s="153">
        <f t="shared" si="1"/>
        <v>1250</v>
      </c>
      <c r="I46" s="60"/>
      <c r="J46" s="164"/>
    </row>
    <row r="47" spans="1:10" ht="36">
      <c r="A47" s="65">
        <v>45</v>
      </c>
      <c r="B47" s="65" t="s">
        <v>272</v>
      </c>
      <c r="C47" s="65" t="s">
        <v>273</v>
      </c>
      <c r="D47" s="152" t="s">
        <v>218</v>
      </c>
      <c r="E47" s="65" t="s">
        <v>92</v>
      </c>
      <c r="F47" s="153">
        <v>5</v>
      </c>
      <c r="G47" s="153">
        <v>750</v>
      </c>
      <c r="H47" s="153">
        <f t="shared" si="1"/>
        <v>3750</v>
      </c>
      <c r="I47" s="60"/>
      <c r="J47" s="164"/>
    </row>
    <row r="48" spans="1:10" ht="60">
      <c r="A48" s="65">
        <v>46</v>
      </c>
      <c r="B48" s="65" t="s">
        <v>274</v>
      </c>
      <c r="C48" s="65" t="s">
        <v>275</v>
      </c>
      <c r="D48" s="152" t="s">
        <v>276</v>
      </c>
      <c r="E48" s="65" t="s">
        <v>92</v>
      </c>
      <c r="F48" s="153">
        <v>5</v>
      </c>
      <c r="G48" s="153">
        <v>2825</v>
      </c>
      <c r="H48" s="153">
        <f t="shared" si="1"/>
        <v>14125</v>
      </c>
      <c r="I48" s="60"/>
      <c r="J48" s="164"/>
    </row>
    <row r="49" spans="1:10" ht="36">
      <c r="A49" s="65">
        <v>47</v>
      </c>
      <c r="B49" s="65" t="s">
        <v>277</v>
      </c>
      <c r="C49" s="65" t="s">
        <v>278</v>
      </c>
      <c r="D49" s="152" t="s">
        <v>218</v>
      </c>
      <c r="E49" s="157" t="s">
        <v>92</v>
      </c>
      <c r="F49" s="153">
        <v>3</v>
      </c>
      <c r="G49" s="153">
        <v>650</v>
      </c>
      <c r="H49" s="153">
        <f t="shared" si="1"/>
        <v>1950</v>
      </c>
      <c r="I49" s="60"/>
      <c r="J49" s="164"/>
    </row>
    <row r="50" spans="1:10" ht="24">
      <c r="A50" s="65">
        <v>48</v>
      </c>
      <c r="B50" s="65" t="s">
        <v>279</v>
      </c>
      <c r="C50" s="65" t="s">
        <v>280</v>
      </c>
      <c r="D50" s="152" t="s">
        <v>218</v>
      </c>
      <c r="E50" s="157" t="s">
        <v>92</v>
      </c>
      <c r="F50" s="153">
        <v>3</v>
      </c>
      <c r="G50" s="153">
        <v>500</v>
      </c>
      <c r="H50" s="153">
        <f t="shared" si="1"/>
        <v>1500</v>
      </c>
      <c r="I50" s="60"/>
      <c r="J50" s="164"/>
    </row>
    <row r="51" spans="1:10" ht="24">
      <c r="A51" s="65">
        <v>49</v>
      </c>
      <c r="B51" s="65" t="s">
        <v>281</v>
      </c>
      <c r="C51" s="65" t="s">
        <v>282</v>
      </c>
      <c r="D51" s="152" t="s">
        <v>218</v>
      </c>
      <c r="E51" s="158" t="s">
        <v>92</v>
      </c>
      <c r="F51" s="153">
        <v>3</v>
      </c>
      <c r="G51" s="153">
        <v>650</v>
      </c>
      <c r="H51" s="153">
        <f t="shared" si="1"/>
        <v>1950</v>
      </c>
      <c r="I51" s="60"/>
      <c r="J51" s="164"/>
    </row>
    <row r="52" spans="1:10">
      <c r="A52" s="65">
        <v>50</v>
      </c>
      <c r="B52" s="65" t="s">
        <v>283</v>
      </c>
      <c r="C52" s="65" t="s">
        <v>284</v>
      </c>
      <c r="D52" s="152" t="s">
        <v>285</v>
      </c>
      <c r="E52" s="157" t="s">
        <v>92</v>
      </c>
      <c r="F52" s="153">
        <v>3</v>
      </c>
      <c r="G52" s="153">
        <v>500</v>
      </c>
      <c r="H52" s="153">
        <f t="shared" si="1"/>
        <v>1500</v>
      </c>
      <c r="I52" s="60"/>
      <c r="J52" s="164"/>
    </row>
    <row r="53" spans="1:10" ht="36">
      <c r="A53" s="65">
        <v>51</v>
      </c>
      <c r="B53" s="65" t="s">
        <v>286</v>
      </c>
      <c r="C53" s="65" t="s">
        <v>287</v>
      </c>
      <c r="D53" s="152" t="s">
        <v>288</v>
      </c>
      <c r="E53" s="65" t="s">
        <v>92</v>
      </c>
      <c r="F53" s="153">
        <v>6</v>
      </c>
      <c r="G53" s="153">
        <v>200</v>
      </c>
      <c r="H53" s="153">
        <f t="shared" si="1"/>
        <v>1200</v>
      </c>
      <c r="I53" s="60"/>
      <c r="J53" s="164"/>
    </row>
    <row r="54" spans="1:10" ht="24">
      <c r="A54" s="65">
        <v>52</v>
      </c>
      <c r="B54" s="65" t="s">
        <v>289</v>
      </c>
      <c r="C54" s="159" t="s">
        <v>290</v>
      </c>
      <c r="D54" s="152" t="s">
        <v>291</v>
      </c>
      <c r="E54" s="157" t="s">
        <v>92</v>
      </c>
      <c r="F54" s="153">
        <v>6</v>
      </c>
      <c r="G54" s="153">
        <v>1150</v>
      </c>
      <c r="H54" s="153">
        <f t="shared" si="1"/>
        <v>6900</v>
      </c>
      <c r="I54" s="60"/>
      <c r="J54" s="164"/>
    </row>
    <row r="55" spans="1:10" ht="24">
      <c r="A55" s="65">
        <v>53</v>
      </c>
      <c r="B55" s="65" t="s">
        <v>292</v>
      </c>
      <c r="C55" s="65" t="s">
        <v>293</v>
      </c>
      <c r="D55" s="152" t="s">
        <v>218</v>
      </c>
      <c r="E55" s="157" t="s">
        <v>92</v>
      </c>
      <c r="F55" s="153">
        <v>3</v>
      </c>
      <c r="G55" s="153">
        <v>2000</v>
      </c>
      <c r="H55" s="153">
        <f t="shared" si="1"/>
        <v>6000</v>
      </c>
      <c r="I55" s="60"/>
      <c r="J55" s="164"/>
    </row>
    <row r="56" spans="1:10" ht="36">
      <c r="A56" s="65">
        <v>54</v>
      </c>
      <c r="B56" s="65" t="s">
        <v>294</v>
      </c>
      <c r="C56" s="65" t="s">
        <v>295</v>
      </c>
      <c r="D56" s="152" t="s">
        <v>296</v>
      </c>
      <c r="E56" s="65" t="s">
        <v>92</v>
      </c>
      <c r="F56" s="153">
        <v>3</v>
      </c>
      <c r="G56" s="153">
        <v>300</v>
      </c>
      <c r="H56" s="153">
        <f t="shared" si="1"/>
        <v>900</v>
      </c>
      <c r="I56" s="60"/>
      <c r="J56" s="164"/>
    </row>
    <row r="57" spans="1:10" ht="24">
      <c r="A57" s="65">
        <v>55</v>
      </c>
      <c r="B57" s="65" t="s">
        <v>297</v>
      </c>
      <c r="C57" s="65" t="s">
        <v>298</v>
      </c>
      <c r="D57" s="152" t="s">
        <v>218</v>
      </c>
      <c r="E57" s="65" t="s">
        <v>92</v>
      </c>
      <c r="F57" s="153">
        <v>15</v>
      </c>
      <c r="G57" s="153">
        <v>600</v>
      </c>
      <c r="H57" s="153">
        <f t="shared" si="1"/>
        <v>9000</v>
      </c>
      <c r="I57" s="60"/>
      <c r="J57" s="164"/>
    </row>
    <row r="58" spans="1:10" ht="24">
      <c r="A58" s="65">
        <v>56</v>
      </c>
      <c r="B58" s="65" t="s">
        <v>299</v>
      </c>
      <c r="C58" s="65" t="s">
        <v>300</v>
      </c>
      <c r="D58" s="152" t="s">
        <v>218</v>
      </c>
      <c r="E58" s="65" t="s">
        <v>92</v>
      </c>
      <c r="F58" s="153">
        <v>6</v>
      </c>
      <c r="G58" s="153">
        <v>1350</v>
      </c>
      <c r="H58" s="153">
        <f t="shared" si="1"/>
        <v>8100</v>
      </c>
      <c r="I58" s="60"/>
      <c r="J58" s="164"/>
    </row>
    <row r="59" spans="1:10" ht="24">
      <c r="A59" s="65">
        <v>57</v>
      </c>
      <c r="B59" s="65" t="s">
        <v>301</v>
      </c>
      <c r="C59" s="65" t="s">
        <v>302</v>
      </c>
      <c r="D59" s="152" t="s">
        <v>218</v>
      </c>
      <c r="E59" s="65" t="s">
        <v>92</v>
      </c>
      <c r="F59" s="153">
        <v>5</v>
      </c>
      <c r="G59" s="153">
        <v>1600</v>
      </c>
      <c r="H59" s="153">
        <f t="shared" si="1"/>
        <v>8000</v>
      </c>
      <c r="I59" s="60"/>
      <c r="J59" s="164"/>
    </row>
    <row r="60" spans="1:10" ht="22.5">
      <c r="A60" s="65">
        <v>58</v>
      </c>
      <c r="B60" s="160" t="s">
        <v>303</v>
      </c>
      <c r="C60" s="161" t="s">
        <v>304</v>
      </c>
      <c r="D60" s="162" t="s">
        <v>305</v>
      </c>
      <c r="E60" s="65" t="s">
        <v>92</v>
      </c>
      <c r="F60" s="153">
        <v>5</v>
      </c>
      <c r="G60" s="153">
        <v>700</v>
      </c>
      <c r="H60" s="153">
        <f t="shared" si="1"/>
        <v>3500</v>
      </c>
      <c r="I60" s="60"/>
      <c r="J60" s="164"/>
    </row>
    <row r="61" spans="1:10" ht="24">
      <c r="A61" s="65">
        <v>59</v>
      </c>
      <c r="B61" s="65" t="s">
        <v>306</v>
      </c>
      <c r="C61" s="65" t="s">
        <v>307</v>
      </c>
      <c r="D61" s="152" t="s">
        <v>308</v>
      </c>
      <c r="E61" s="65" t="s">
        <v>92</v>
      </c>
      <c r="F61" s="153">
        <v>2</v>
      </c>
      <c r="G61" s="153">
        <v>400</v>
      </c>
      <c r="H61" s="153">
        <f t="shared" si="1"/>
        <v>800</v>
      </c>
      <c r="I61" s="60"/>
      <c r="J61" s="164"/>
    </row>
    <row r="62" spans="1:10">
      <c r="A62" s="65">
        <v>60</v>
      </c>
      <c r="B62" s="65" t="s">
        <v>309</v>
      </c>
      <c r="C62" s="65" t="s">
        <v>310</v>
      </c>
      <c r="D62" s="152" t="s">
        <v>218</v>
      </c>
      <c r="E62" s="155" t="s">
        <v>92</v>
      </c>
      <c r="F62" s="153">
        <v>5</v>
      </c>
      <c r="G62" s="153">
        <v>900</v>
      </c>
      <c r="H62" s="153">
        <f t="shared" si="1"/>
        <v>4500</v>
      </c>
      <c r="I62" s="60"/>
      <c r="J62" s="164"/>
    </row>
    <row r="63" spans="1:10" ht="36">
      <c r="A63" s="65">
        <v>61</v>
      </c>
      <c r="B63" s="65" t="s">
        <v>311</v>
      </c>
      <c r="C63" s="65" t="s">
        <v>312</v>
      </c>
      <c r="D63" s="152" t="s">
        <v>313</v>
      </c>
      <c r="E63" s="155" t="s">
        <v>92</v>
      </c>
      <c r="F63" s="153">
        <v>5</v>
      </c>
      <c r="G63" s="153">
        <v>2300</v>
      </c>
      <c r="H63" s="153">
        <f t="shared" si="1"/>
        <v>11500</v>
      </c>
      <c r="I63" s="60"/>
      <c r="J63" s="164"/>
    </row>
    <row r="64" spans="1:10" ht="24">
      <c r="A64" s="65">
        <v>62</v>
      </c>
      <c r="B64" s="65" t="s">
        <v>314</v>
      </c>
      <c r="C64" s="65" t="s">
        <v>315</v>
      </c>
      <c r="D64" s="152" t="s">
        <v>203</v>
      </c>
      <c r="E64" s="65" t="s">
        <v>92</v>
      </c>
      <c r="F64" s="153">
        <v>3</v>
      </c>
      <c r="G64" s="153">
        <v>625</v>
      </c>
      <c r="H64" s="153">
        <f t="shared" si="1"/>
        <v>1875</v>
      </c>
      <c r="I64" s="60"/>
      <c r="J64" s="164"/>
    </row>
    <row r="65" spans="1:13">
      <c r="A65" s="65">
        <v>63</v>
      </c>
      <c r="B65" s="65" t="s">
        <v>316</v>
      </c>
      <c r="C65" s="65" t="s">
        <v>317</v>
      </c>
      <c r="D65" s="152" t="s">
        <v>318</v>
      </c>
      <c r="E65" s="65" t="s">
        <v>115</v>
      </c>
      <c r="F65" s="153">
        <v>8</v>
      </c>
      <c r="G65" s="153">
        <v>25</v>
      </c>
      <c r="H65" s="153">
        <f t="shared" si="1"/>
        <v>200</v>
      </c>
      <c r="I65" s="60"/>
      <c r="J65" s="164"/>
    </row>
    <row r="66" spans="1:13">
      <c r="A66" s="65">
        <v>64</v>
      </c>
      <c r="B66" s="65" t="s">
        <v>319</v>
      </c>
      <c r="C66" s="65" t="s">
        <v>320</v>
      </c>
      <c r="D66" s="152" t="s">
        <v>321</v>
      </c>
      <c r="E66" s="65" t="s">
        <v>322</v>
      </c>
      <c r="F66" s="153">
        <v>15</v>
      </c>
      <c r="G66" s="153">
        <v>750</v>
      </c>
      <c r="H66" s="153">
        <f t="shared" si="1"/>
        <v>11250</v>
      </c>
      <c r="I66" s="60"/>
      <c r="J66" s="164"/>
    </row>
    <row r="67" spans="1:13" s="146" customFormat="1" ht="13.5">
      <c r="A67" s="65">
        <v>65</v>
      </c>
      <c r="B67" s="65" t="s">
        <v>323</v>
      </c>
      <c r="C67" s="65" t="s">
        <v>185</v>
      </c>
      <c r="D67" s="152" t="s">
        <v>186</v>
      </c>
      <c r="E67" s="65" t="s">
        <v>92</v>
      </c>
      <c r="F67" s="165">
        <v>6</v>
      </c>
      <c r="G67" s="153">
        <v>300</v>
      </c>
      <c r="H67" s="153">
        <f t="shared" si="1"/>
        <v>1800</v>
      </c>
      <c r="I67" s="60"/>
      <c r="J67" s="175"/>
      <c r="M67" s="145"/>
    </row>
    <row r="68" spans="1:13" s="146" customFormat="1" ht="36">
      <c r="A68" s="65">
        <v>66</v>
      </c>
      <c r="B68" s="65" t="s">
        <v>324</v>
      </c>
      <c r="C68" s="65" t="s">
        <v>325</v>
      </c>
      <c r="D68" s="152" t="s">
        <v>326</v>
      </c>
      <c r="E68" s="65" t="s">
        <v>92</v>
      </c>
      <c r="F68" s="165">
        <v>3</v>
      </c>
      <c r="G68" s="153">
        <v>900</v>
      </c>
      <c r="H68" s="153">
        <f t="shared" ref="H68:H99" si="2">F68*G68</f>
        <v>2700</v>
      </c>
      <c r="I68" s="60"/>
      <c r="J68" s="175"/>
      <c r="M68" s="145"/>
    </row>
    <row r="69" spans="1:13" s="146" customFormat="1" ht="24">
      <c r="A69" s="65">
        <v>67</v>
      </c>
      <c r="B69" s="65" t="s">
        <v>327</v>
      </c>
      <c r="C69" s="65" t="s">
        <v>328</v>
      </c>
      <c r="D69" s="152" t="s">
        <v>329</v>
      </c>
      <c r="E69" s="65" t="s">
        <v>92</v>
      </c>
      <c r="F69" s="165">
        <v>3</v>
      </c>
      <c r="G69" s="153">
        <v>375</v>
      </c>
      <c r="H69" s="153">
        <f t="shared" si="2"/>
        <v>1125</v>
      </c>
      <c r="I69" s="60"/>
      <c r="J69" s="175"/>
      <c r="M69" s="145"/>
    </row>
    <row r="70" spans="1:13" s="146" customFormat="1" ht="24" customHeight="1">
      <c r="A70" s="65">
        <v>68</v>
      </c>
      <c r="B70" s="65" t="s">
        <v>330</v>
      </c>
      <c r="C70" s="65" t="s">
        <v>331</v>
      </c>
      <c r="D70" s="152" t="s">
        <v>186</v>
      </c>
      <c r="E70" s="65" t="s">
        <v>92</v>
      </c>
      <c r="F70" s="165">
        <v>3</v>
      </c>
      <c r="G70" s="153">
        <v>1500</v>
      </c>
      <c r="H70" s="153">
        <f t="shared" si="2"/>
        <v>4500</v>
      </c>
      <c r="I70" s="60"/>
      <c r="J70" s="175"/>
      <c r="M70" s="145"/>
    </row>
    <row r="71" spans="1:13" s="146" customFormat="1" ht="24">
      <c r="A71" s="65">
        <v>69</v>
      </c>
      <c r="B71" s="65" t="s">
        <v>332</v>
      </c>
      <c r="C71" s="65" t="s">
        <v>333</v>
      </c>
      <c r="D71" s="166" t="s">
        <v>334</v>
      </c>
      <c r="E71" s="65" t="s">
        <v>92</v>
      </c>
      <c r="F71" s="165">
        <v>6</v>
      </c>
      <c r="G71" s="153">
        <v>850</v>
      </c>
      <c r="H71" s="153">
        <f t="shared" si="2"/>
        <v>5100</v>
      </c>
      <c r="I71" s="60"/>
      <c r="J71" s="175"/>
      <c r="M71" s="145"/>
    </row>
    <row r="72" spans="1:13" s="146" customFormat="1" ht="84">
      <c r="A72" s="65">
        <v>70</v>
      </c>
      <c r="B72" s="65" t="s">
        <v>335</v>
      </c>
      <c r="C72" s="65" t="s">
        <v>336</v>
      </c>
      <c r="D72" s="152" t="s">
        <v>337</v>
      </c>
      <c r="E72" s="65" t="s">
        <v>92</v>
      </c>
      <c r="F72" s="165">
        <v>8</v>
      </c>
      <c r="G72" s="153">
        <v>450</v>
      </c>
      <c r="H72" s="153">
        <f t="shared" si="2"/>
        <v>3600</v>
      </c>
      <c r="I72" s="60"/>
      <c r="J72" s="175"/>
      <c r="M72" s="145"/>
    </row>
    <row r="73" spans="1:13" s="146" customFormat="1" ht="36">
      <c r="A73" s="65">
        <v>71</v>
      </c>
      <c r="B73" s="65" t="s">
        <v>338</v>
      </c>
      <c r="C73" s="65" t="s">
        <v>339</v>
      </c>
      <c r="D73" s="152" t="s">
        <v>340</v>
      </c>
      <c r="E73" s="65" t="s">
        <v>92</v>
      </c>
      <c r="F73" s="165">
        <v>3</v>
      </c>
      <c r="G73" s="153">
        <v>1300</v>
      </c>
      <c r="H73" s="153">
        <f t="shared" si="2"/>
        <v>3900</v>
      </c>
      <c r="I73" s="60"/>
      <c r="J73" s="175"/>
      <c r="M73" s="145"/>
    </row>
    <row r="74" spans="1:13" s="146" customFormat="1" ht="72">
      <c r="A74" s="65">
        <v>72</v>
      </c>
      <c r="B74" s="65" t="s">
        <v>341</v>
      </c>
      <c r="C74" s="65" t="s">
        <v>342</v>
      </c>
      <c r="D74" s="166" t="s">
        <v>343</v>
      </c>
      <c r="E74" s="65" t="s">
        <v>92</v>
      </c>
      <c r="F74" s="165">
        <v>3</v>
      </c>
      <c r="G74" s="153">
        <v>750</v>
      </c>
      <c r="H74" s="153">
        <f t="shared" si="2"/>
        <v>2250</v>
      </c>
      <c r="I74" s="60"/>
      <c r="J74" s="175"/>
      <c r="M74" s="145"/>
    </row>
    <row r="75" spans="1:13" s="146" customFormat="1" ht="24">
      <c r="A75" s="65">
        <v>73</v>
      </c>
      <c r="B75" s="65" t="s">
        <v>344</v>
      </c>
      <c r="C75" s="65" t="s">
        <v>187</v>
      </c>
      <c r="D75" s="152" t="s">
        <v>345</v>
      </c>
      <c r="E75" s="65" t="s">
        <v>92</v>
      </c>
      <c r="F75" s="165">
        <v>3</v>
      </c>
      <c r="G75" s="153">
        <v>250</v>
      </c>
      <c r="H75" s="153">
        <f t="shared" si="2"/>
        <v>750</v>
      </c>
      <c r="I75" s="60"/>
      <c r="J75" s="175"/>
      <c r="M75" s="145"/>
    </row>
    <row r="76" spans="1:13" s="146" customFormat="1" ht="24">
      <c r="A76" s="65">
        <v>74</v>
      </c>
      <c r="B76" s="65" t="s">
        <v>346</v>
      </c>
      <c r="C76" s="65" t="s">
        <v>347</v>
      </c>
      <c r="D76" s="152" t="s">
        <v>348</v>
      </c>
      <c r="E76" s="65" t="s">
        <v>92</v>
      </c>
      <c r="F76" s="165">
        <v>3</v>
      </c>
      <c r="G76" s="153">
        <v>925</v>
      </c>
      <c r="H76" s="153">
        <f t="shared" si="2"/>
        <v>2775</v>
      </c>
      <c r="I76" s="60"/>
      <c r="J76" s="175"/>
      <c r="M76" s="145"/>
    </row>
    <row r="77" spans="1:13" s="146" customFormat="1" ht="24">
      <c r="A77" s="65">
        <v>75</v>
      </c>
      <c r="B77" s="65" t="s">
        <v>349</v>
      </c>
      <c r="C77" s="159" t="s">
        <v>350</v>
      </c>
      <c r="D77" s="152" t="s">
        <v>351</v>
      </c>
      <c r="E77" s="65" t="s">
        <v>92</v>
      </c>
      <c r="F77" s="90">
        <v>3</v>
      </c>
      <c r="G77" s="153">
        <v>750</v>
      </c>
      <c r="H77" s="153">
        <f t="shared" si="2"/>
        <v>2250</v>
      </c>
      <c r="I77" s="60"/>
      <c r="J77" s="175"/>
      <c r="M77" s="145"/>
    </row>
    <row r="78" spans="1:13" s="146" customFormat="1" ht="24">
      <c r="A78" s="65">
        <v>76</v>
      </c>
      <c r="B78" s="36" t="s">
        <v>352</v>
      </c>
      <c r="C78" s="36" t="s">
        <v>353</v>
      </c>
      <c r="D78" s="166" t="s">
        <v>354</v>
      </c>
      <c r="E78" s="36" t="s">
        <v>92</v>
      </c>
      <c r="F78" s="90">
        <v>5</v>
      </c>
      <c r="G78" s="153">
        <v>750</v>
      </c>
      <c r="H78" s="153">
        <f t="shared" si="2"/>
        <v>3750</v>
      </c>
      <c r="I78" s="60"/>
      <c r="J78" s="175"/>
      <c r="M78" s="145"/>
    </row>
    <row r="79" spans="1:13" s="146" customFormat="1" ht="36.75">
      <c r="A79" s="65">
        <v>77</v>
      </c>
      <c r="B79" s="90" t="s">
        <v>355</v>
      </c>
      <c r="C79" s="36" t="s">
        <v>356</v>
      </c>
      <c r="D79" s="166" t="s">
        <v>354</v>
      </c>
      <c r="E79" s="36" t="s">
        <v>92</v>
      </c>
      <c r="F79" s="90">
        <v>5</v>
      </c>
      <c r="G79" s="153">
        <v>650</v>
      </c>
      <c r="H79" s="153">
        <f t="shared" si="2"/>
        <v>3250</v>
      </c>
      <c r="I79" s="60"/>
      <c r="J79" s="175"/>
      <c r="M79" s="145"/>
    </row>
    <row r="80" spans="1:13" s="146" customFormat="1" ht="24">
      <c r="A80" s="65">
        <v>78</v>
      </c>
      <c r="B80" s="90" t="s">
        <v>357</v>
      </c>
      <c r="C80" s="36" t="s">
        <v>358</v>
      </c>
      <c r="D80" s="166" t="s">
        <v>354</v>
      </c>
      <c r="E80" s="36" t="s">
        <v>92</v>
      </c>
      <c r="F80" s="90">
        <v>5</v>
      </c>
      <c r="G80" s="153">
        <v>400</v>
      </c>
      <c r="H80" s="153">
        <f t="shared" si="2"/>
        <v>2000</v>
      </c>
      <c r="I80" s="60"/>
      <c r="J80" s="175"/>
      <c r="M80" s="145"/>
    </row>
    <row r="81" spans="1:13" s="146" customFormat="1" ht="24">
      <c r="A81" s="65">
        <v>79</v>
      </c>
      <c r="B81" s="90" t="s">
        <v>359</v>
      </c>
      <c r="C81" s="36" t="s">
        <v>360</v>
      </c>
      <c r="D81" s="166" t="s">
        <v>361</v>
      </c>
      <c r="E81" s="167" t="s">
        <v>92</v>
      </c>
      <c r="F81" s="168">
        <v>3</v>
      </c>
      <c r="G81" s="153">
        <v>700</v>
      </c>
      <c r="H81" s="153">
        <f t="shared" si="2"/>
        <v>2100</v>
      </c>
      <c r="I81" s="60"/>
      <c r="J81" s="175"/>
      <c r="M81" s="145"/>
    </row>
    <row r="82" spans="1:13" s="146" customFormat="1" ht="24">
      <c r="A82" s="65">
        <v>80</v>
      </c>
      <c r="B82" s="36" t="s">
        <v>362</v>
      </c>
      <c r="C82" s="36" t="s">
        <v>363</v>
      </c>
      <c r="D82" s="166" t="s">
        <v>361</v>
      </c>
      <c r="E82" s="167" t="s">
        <v>92</v>
      </c>
      <c r="F82" s="168">
        <v>5</v>
      </c>
      <c r="G82" s="153">
        <v>600</v>
      </c>
      <c r="H82" s="153">
        <f t="shared" si="2"/>
        <v>3000</v>
      </c>
      <c r="I82" s="60"/>
      <c r="J82" s="175"/>
      <c r="M82" s="145"/>
    </row>
    <row r="83" spans="1:13" s="146" customFormat="1" ht="24">
      <c r="A83" s="65">
        <v>81</v>
      </c>
      <c r="B83" s="36" t="s">
        <v>364</v>
      </c>
      <c r="C83" s="36" t="s">
        <v>365</v>
      </c>
      <c r="D83" s="166" t="s">
        <v>361</v>
      </c>
      <c r="E83" s="167" t="s">
        <v>92</v>
      </c>
      <c r="F83" s="168">
        <v>5</v>
      </c>
      <c r="G83" s="153">
        <v>400</v>
      </c>
      <c r="H83" s="153">
        <f t="shared" si="2"/>
        <v>2000</v>
      </c>
      <c r="I83" s="60"/>
      <c r="J83" s="175"/>
      <c r="M83" s="145"/>
    </row>
    <row r="84" spans="1:13" s="146" customFormat="1" ht="48">
      <c r="A84" s="65">
        <v>82</v>
      </c>
      <c r="B84" s="36" t="s">
        <v>366</v>
      </c>
      <c r="C84" s="36" t="s">
        <v>367</v>
      </c>
      <c r="D84" s="166" t="s">
        <v>368</v>
      </c>
      <c r="E84" s="36" t="s">
        <v>92</v>
      </c>
      <c r="F84" s="90">
        <v>3</v>
      </c>
      <c r="G84" s="153">
        <v>800</v>
      </c>
      <c r="H84" s="153">
        <f t="shared" si="2"/>
        <v>2400</v>
      </c>
      <c r="I84" s="60"/>
      <c r="J84" s="175"/>
      <c r="M84" s="145"/>
    </row>
    <row r="85" spans="1:13" s="146" customFormat="1" ht="36">
      <c r="A85" s="65">
        <v>83</v>
      </c>
      <c r="B85" s="36" t="s">
        <v>369</v>
      </c>
      <c r="C85" s="36" t="s">
        <v>370</v>
      </c>
      <c r="D85" s="166" t="s">
        <v>361</v>
      </c>
      <c r="E85" s="167" t="s">
        <v>92</v>
      </c>
      <c r="F85" s="168">
        <v>5</v>
      </c>
      <c r="G85" s="153">
        <v>775</v>
      </c>
      <c r="H85" s="153">
        <f t="shared" si="2"/>
        <v>3875</v>
      </c>
      <c r="I85" s="60"/>
      <c r="J85" s="175"/>
      <c r="M85" s="145"/>
    </row>
    <row r="86" spans="1:13" s="146" customFormat="1" ht="24">
      <c r="A86" s="65">
        <v>84</v>
      </c>
      <c r="B86" s="36" t="s">
        <v>371</v>
      </c>
      <c r="C86" s="36" t="s">
        <v>372</v>
      </c>
      <c r="D86" s="166" t="s">
        <v>354</v>
      </c>
      <c r="E86" s="36" t="s">
        <v>92</v>
      </c>
      <c r="F86" s="90">
        <v>5</v>
      </c>
      <c r="G86" s="153">
        <v>475</v>
      </c>
      <c r="H86" s="153">
        <f t="shared" si="2"/>
        <v>2375</v>
      </c>
      <c r="I86" s="60"/>
      <c r="J86" s="164"/>
      <c r="K86" s="145"/>
      <c r="L86" s="145"/>
      <c r="M86" s="145"/>
    </row>
    <row r="87" spans="1:13" ht="24">
      <c r="A87" s="65">
        <v>85</v>
      </c>
      <c r="B87" s="36" t="s">
        <v>373</v>
      </c>
      <c r="C87" s="36" t="s">
        <v>374</v>
      </c>
      <c r="D87" s="166" t="s">
        <v>361</v>
      </c>
      <c r="E87" s="167" t="s">
        <v>92</v>
      </c>
      <c r="F87" s="168">
        <v>5</v>
      </c>
      <c r="G87" s="153">
        <v>575</v>
      </c>
      <c r="H87" s="153">
        <f t="shared" si="2"/>
        <v>2875</v>
      </c>
      <c r="I87" s="60"/>
      <c r="J87" s="164"/>
    </row>
    <row r="88" spans="1:13" ht="72">
      <c r="A88" s="65">
        <v>86</v>
      </c>
      <c r="B88" s="36" t="s">
        <v>375</v>
      </c>
      <c r="C88" s="36" t="s">
        <v>376</v>
      </c>
      <c r="D88" s="166" t="s">
        <v>361</v>
      </c>
      <c r="E88" s="167" t="s">
        <v>92</v>
      </c>
      <c r="F88" s="168">
        <v>8</v>
      </c>
      <c r="G88" s="153">
        <v>840</v>
      </c>
      <c r="H88" s="153">
        <f t="shared" si="2"/>
        <v>6720</v>
      </c>
      <c r="I88" s="60"/>
      <c r="J88" s="164"/>
    </row>
    <row r="89" spans="1:13" ht="48">
      <c r="A89" s="65">
        <v>87</v>
      </c>
      <c r="B89" s="36" t="s">
        <v>377</v>
      </c>
      <c r="C89" s="36" t="s">
        <v>378</v>
      </c>
      <c r="D89" s="166" t="s">
        <v>379</v>
      </c>
      <c r="E89" s="167" t="s">
        <v>92</v>
      </c>
      <c r="F89" s="168">
        <v>6</v>
      </c>
      <c r="G89" s="153">
        <v>1230</v>
      </c>
      <c r="H89" s="153">
        <f t="shared" si="2"/>
        <v>7380</v>
      </c>
      <c r="I89" s="65"/>
      <c r="J89" s="164"/>
    </row>
    <row r="90" spans="1:13" ht="48">
      <c r="A90" s="65">
        <v>88</v>
      </c>
      <c r="B90" s="36" t="s">
        <v>380</v>
      </c>
      <c r="C90" s="36" t="s">
        <v>378</v>
      </c>
      <c r="D90" s="166" t="s">
        <v>379</v>
      </c>
      <c r="E90" s="167" t="s">
        <v>92</v>
      </c>
      <c r="F90" s="168">
        <v>6</v>
      </c>
      <c r="G90" s="153">
        <v>1495</v>
      </c>
      <c r="H90" s="153">
        <f t="shared" si="2"/>
        <v>8970</v>
      </c>
      <c r="I90" s="65"/>
      <c r="J90" s="164"/>
    </row>
    <row r="91" spans="1:13" ht="48">
      <c r="A91" s="65">
        <v>89</v>
      </c>
      <c r="B91" s="36" t="s">
        <v>381</v>
      </c>
      <c r="C91" s="36" t="s">
        <v>378</v>
      </c>
      <c r="D91" s="166" t="s">
        <v>379</v>
      </c>
      <c r="E91" s="167" t="s">
        <v>92</v>
      </c>
      <c r="F91" s="168">
        <v>6</v>
      </c>
      <c r="G91" s="153">
        <v>1760</v>
      </c>
      <c r="H91" s="153">
        <f t="shared" si="2"/>
        <v>10560</v>
      </c>
      <c r="I91" s="65"/>
      <c r="J91" s="164"/>
    </row>
    <row r="92" spans="1:13" ht="48">
      <c r="A92" s="65">
        <v>90</v>
      </c>
      <c r="B92" s="36" t="s">
        <v>382</v>
      </c>
      <c r="C92" s="36" t="s">
        <v>378</v>
      </c>
      <c r="D92" s="166" t="s">
        <v>379</v>
      </c>
      <c r="E92" s="167" t="s">
        <v>92</v>
      </c>
      <c r="F92" s="168">
        <v>6</v>
      </c>
      <c r="G92" s="153">
        <v>2025</v>
      </c>
      <c r="H92" s="153">
        <f t="shared" si="2"/>
        <v>12150</v>
      </c>
      <c r="I92" s="65"/>
      <c r="J92" s="164"/>
    </row>
    <row r="93" spans="1:13" ht="61.5">
      <c r="A93" s="65">
        <v>91</v>
      </c>
      <c r="B93" s="36" t="s">
        <v>383</v>
      </c>
      <c r="C93" s="36" t="s">
        <v>384</v>
      </c>
      <c r="D93" s="166" t="s">
        <v>385</v>
      </c>
      <c r="E93" s="36" t="s">
        <v>92</v>
      </c>
      <c r="F93" s="90">
        <v>5</v>
      </c>
      <c r="G93" s="153">
        <v>1200</v>
      </c>
      <c r="H93" s="153">
        <f t="shared" si="2"/>
        <v>6000</v>
      </c>
      <c r="I93" s="60"/>
      <c r="J93" s="164"/>
    </row>
    <row r="94" spans="1:13" ht="48">
      <c r="A94" s="65">
        <v>92</v>
      </c>
      <c r="B94" s="36" t="s">
        <v>386</v>
      </c>
      <c r="C94" s="36" t="s">
        <v>387</v>
      </c>
      <c r="D94" s="166" t="s">
        <v>361</v>
      </c>
      <c r="E94" s="167" t="s">
        <v>92</v>
      </c>
      <c r="F94" s="90">
        <v>5</v>
      </c>
      <c r="G94" s="153">
        <v>1200</v>
      </c>
      <c r="H94" s="153">
        <f t="shared" si="2"/>
        <v>6000</v>
      </c>
      <c r="I94" s="60"/>
      <c r="J94" s="164"/>
    </row>
    <row r="95" spans="1:13" ht="48">
      <c r="A95" s="65">
        <v>93</v>
      </c>
      <c r="B95" s="36" t="s">
        <v>388</v>
      </c>
      <c r="C95" s="36" t="s">
        <v>389</v>
      </c>
      <c r="D95" s="166" t="s">
        <v>361</v>
      </c>
      <c r="E95" s="167" t="s">
        <v>92</v>
      </c>
      <c r="F95" s="90">
        <v>5</v>
      </c>
      <c r="G95" s="153">
        <v>700</v>
      </c>
      <c r="H95" s="153">
        <f t="shared" si="2"/>
        <v>3500</v>
      </c>
      <c r="I95" s="60"/>
      <c r="J95" s="164"/>
    </row>
    <row r="96" spans="1:13" ht="48">
      <c r="A96" s="65">
        <v>94</v>
      </c>
      <c r="B96" s="36" t="s">
        <v>390</v>
      </c>
      <c r="C96" s="36" t="s">
        <v>391</v>
      </c>
      <c r="D96" s="166" t="s">
        <v>361</v>
      </c>
      <c r="E96" s="167" t="s">
        <v>92</v>
      </c>
      <c r="F96" s="90">
        <v>5</v>
      </c>
      <c r="G96" s="153">
        <v>665</v>
      </c>
      <c r="H96" s="153">
        <f t="shared" si="2"/>
        <v>3325</v>
      </c>
      <c r="I96" s="60"/>
      <c r="J96" s="164"/>
    </row>
    <row r="97" spans="1:13" ht="48">
      <c r="A97" s="65">
        <v>95</v>
      </c>
      <c r="B97" s="36" t="s">
        <v>392</v>
      </c>
      <c r="C97" s="36" t="s">
        <v>393</v>
      </c>
      <c r="D97" s="166" t="s">
        <v>394</v>
      </c>
      <c r="E97" s="167" t="s">
        <v>92</v>
      </c>
      <c r="F97" s="168">
        <v>5</v>
      </c>
      <c r="G97" s="153">
        <v>675</v>
      </c>
      <c r="H97" s="153">
        <f t="shared" si="2"/>
        <v>3375</v>
      </c>
      <c r="I97" s="60"/>
      <c r="J97" s="164"/>
    </row>
    <row r="98" spans="1:13" ht="48">
      <c r="A98" s="65">
        <v>96</v>
      </c>
      <c r="B98" s="169" t="s">
        <v>395</v>
      </c>
      <c r="C98" s="36" t="s">
        <v>396</v>
      </c>
      <c r="D98" s="166" t="s">
        <v>394</v>
      </c>
      <c r="E98" s="167" t="s">
        <v>92</v>
      </c>
      <c r="F98" s="90">
        <v>3</v>
      </c>
      <c r="G98" s="153">
        <v>1450</v>
      </c>
      <c r="H98" s="153">
        <f t="shared" si="2"/>
        <v>4350</v>
      </c>
      <c r="I98" s="60"/>
      <c r="J98" s="164"/>
    </row>
    <row r="99" spans="1:13" ht="24">
      <c r="A99" s="65">
        <v>97</v>
      </c>
      <c r="B99" s="169" t="s">
        <v>397</v>
      </c>
      <c r="C99" s="60" t="s">
        <v>398</v>
      </c>
      <c r="D99" s="166" t="s">
        <v>399</v>
      </c>
      <c r="E99" s="167" t="s">
        <v>92</v>
      </c>
      <c r="F99" s="90">
        <v>3</v>
      </c>
      <c r="G99" s="153">
        <v>1400</v>
      </c>
      <c r="H99" s="153">
        <f t="shared" si="2"/>
        <v>4200</v>
      </c>
      <c r="I99" s="60"/>
      <c r="J99" s="164"/>
    </row>
    <row r="100" spans="1:13" ht="36">
      <c r="A100" s="65">
        <v>98</v>
      </c>
      <c r="B100" s="90" t="s">
        <v>400</v>
      </c>
      <c r="C100" s="36" t="s">
        <v>401</v>
      </c>
      <c r="D100" s="166" t="s">
        <v>361</v>
      </c>
      <c r="E100" s="167" t="s">
        <v>92</v>
      </c>
      <c r="F100" s="90">
        <v>6</v>
      </c>
      <c r="G100" s="153">
        <v>725</v>
      </c>
      <c r="H100" s="153">
        <f t="shared" ref="H100:H128" si="3">F100*G100</f>
        <v>4350</v>
      </c>
      <c r="I100" s="60"/>
      <c r="J100" s="164"/>
    </row>
    <row r="101" spans="1:13">
      <c r="A101" s="65">
        <v>99</v>
      </c>
      <c r="B101" s="36" t="s">
        <v>402</v>
      </c>
      <c r="C101" s="160" t="s">
        <v>403</v>
      </c>
      <c r="D101" s="166" t="s">
        <v>404</v>
      </c>
      <c r="E101" s="36" t="s">
        <v>92</v>
      </c>
      <c r="F101" s="90">
        <v>3</v>
      </c>
      <c r="G101" s="153">
        <v>1700</v>
      </c>
      <c r="H101" s="153">
        <f t="shared" si="3"/>
        <v>5100</v>
      </c>
      <c r="I101" s="60"/>
      <c r="J101" s="164"/>
    </row>
    <row r="102" spans="1:13" ht="24">
      <c r="A102" s="65">
        <v>100</v>
      </c>
      <c r="B102" s="36" t="s">
        <v>405</v>
      </c>
      <c r="C102" s="36" t="s">
        <v>406</v>
      </c>
      <c r="D102" s="166" t="s">
        <v>407</v>
      </c>
      <c r="E102" s="36" t="s">
        <v>92</v>
      </c>
      <c r="F102" s="90">
        <v>3</v>
      </c>
      <c r="G102" s="153">
        <v>1000</v>
      </c>
      <c r="H102" s="153">
        <f t="shared" si="3"/>
        <v>3000</v>
      </c>
      <c r="I102" s="60"/>
      <c r="J102" s="164"/>
    </row>
    <row r="103" spans="1:13" ht="14.25">
      <c r="A103" s="65">
        <v>101</v>
      </c>
      <c r="B103" s="36" t="s">
        <v>408</v>
      </c>
      <c r="C103" s="36" t="s">
        <v>409</v>
      </c>
      <c r="D103" s="166" t="s">
        <v>410</v>
      </c>
      <c r="E103" s="36" t="s">
        <v>92</v>
      </c>
      <c r="F103" s="168">
        <v>10</v>
      </c>
      <c r="G103" s="153">
        <v>250</v>
      </c>
      <c r="H103" s="153">
        <f t="shared" si="3"/>
        <v>2500</v>
      </c>
      <c r="I103" s="60"/>
      <c r="J103" s="164"/>
    </row>
    <row r="104" spans="1:13" ht="48">
      <c r="A104" s="65">
        <v>102</v>
      </c>
      <c r="B104" s="36" t="s">
        <v>411</v>
      </c>
      <c r="C104" s="36" t="s">
        <v>406</v>
      </c>
      <c r="D104" s="166" t="s">
        <v>412</v>
      </c>
      <c r="E104" s="170" t="s">
        <v>92</v>
      </c>
      <c r="F104" s="168">
        <v>3</v>
      </c>
      <c r="G104" s="153">
        <v>1000</v>
      </c>
      <c r="H104" s="153">
        <f t="shared" si="3"/>
        <v>3000</v>
      </c>
      <c r="I104" s="60"/>
      <c r="J104" s="164"/>
    </row>
    <row r="105" spans="1:13" ht="36">
      <c r="A105" s="65">
        <v>103</v>
      </c>
      <c r="B105" s="36" t="s">
        <v>413</v>
      </c>
      <c r="C105" s="36" t="s">
        <v>414</v>
      </c>
      <c r="D105" s="166" t="s">
        <v>415</v>
      </c>
      <c r="E105" s="167" t="s">
        <v>92</v>
      </c>
      <c r="F105" s="90">
        <v>3</v>
      </c>
      <c r="G105" s="153">
        <v>2850</v>
      </c>
      <c r="H105" s="153">
        <f t="shared" si="3"/>
        <v>8550</v>
      </c>
      <c r="I105" s="60"/>
      <c r="J105" s="164"/>
    </row>
    <row r="106" spans="1:13" ht="24">
      <c r="A106" s="65">
        <v>104</v>
      </c>
      <c r="B106" s="90" t="s">
        <v>416</v>
      </c>
      <c r="C106" s="36" t="s">
        <v>417</v>
      </c>
      <c r="D106" s="166" t="s">
        <v>354</v>
      </c>
      <c r="E106" s="36" t="s">
        <v>92</v>
      </c>
      <c r="F106" s="90">
        <v>5</v>
      </c>
      <c r="G106" s="153">
        <v>775</v>
      </c>
      <c r="H106" s="153">
        <f t="shared" si="3"/>
        <v>3875</v>
      </c>
      <c r="I106" s="60"/>
      <c r="J106" s="164"/>
    </row>
    <row r="107" spans="1:13">
      <c r="A107" s="65">
        <v>105</v>
      </c>
      <c r="B107" s="90" t="s">
        <v>418</v>
      </c>
      <c r="C107" s="36" t="s">
        <v>419</v>
      </c>
      <c r="D107" s="166" t="s">
        <v>354</v>
      </c>
      <c r="E107" s="36" t="s">
        <v>92</v>
      </c>
      <c r="F107" s="90">
        <v>5</v>
      </c>
      <c r="G107" s="153">
        <v>575</v>
      </c>
      <c r="H107" s="153">
        <f t="shared" si="3"/>
        <v>2875</v>
      </c>
      <c r="I107" s="60"/>
      <c r="J107" s="164"/>
    </row>
    <row r="108" spans="1:13" ht="24">
      <c r="A108" s="65">
        <v>106</v>
      </c>
      <c r="B108" s="36" t="s">
        <v>420</v>
      </c>
      <c r="C108" s="36" t="s">
        <v>421</v>
      </c>
      <c r="D108" s="166" t="s">
        <v>361</v>
      </c>
      <c r="E108" s="167" t="s">
        <v>92</v>
      </c>
      <c r="F108" s="90">
        <v>2</v>
      </c>
      <c r="G108" s="153">
        <v>675</v>
      </c>
      <c r="H108" s="153">
        <f t="shared" si="3"/>
        <v>1350</v>
      </c>
      <c r="I108" s="60"/>
      <c r="J108" s="164"/>
    </row>
    <row r="109" spans="1:13" s="147" customFormat="1" ht="36">
      <c r="A109" s="65">
        <v>107</v>
      </c>
      <c r="B109" s="36" t="s">
        <v>422</v>
      </c>
      <c r="C109" s="36" t="s">
        <v>423</v>
      </c>
      <c r="D109" s="36" t="s">
        <v>424</v>
      </c>
      <c r="E109" s="36" t="s">
        <v>92</v>
      </c>
      <c r="F109" s="90">
        <v>2</v>
      </c>
      <c r="G109" s="153">
        <v>250</v>
      </c>
      <c r="H109" s="153">
        <f t="shared" si="3"/>
        <v>500</v>
      </c>
      <c r="I109" s="65"/>
      <c r="J109" s="176"/>
      <c r="M109" s="145"/>
    </row>
    <row r="110" spans="1:13" s="147" customFormat="1" ht="48">
      <c r="A110" s="65">
        <v>108</v>
      </c>
      <c r="B110" s="36" t="s">
        <v>425</v>
      </c>
      <c r="C110" s="36" t="s">
        <v>426</v>
      </c>
      <c r="D110" s="36" t="s">
        <v>361</v>
      </c>
      <c r="E110" s="36" t="s">
        <v>92</v>
      </c>
      <c r="F110" s="90">
        <v>3</v>
      </c>
      <c r="G110" s="153">
        <v>825</v>
      </c>
      <c r="H110" s="153">
        <f t="shared" si="3"/>
        <v>2475</v>
      </c>
      <c r="I110" s="60"/>
      <c r="J110" s="176"/>
      <c r="M110" s="145"/>
    </row>
    <row r="111" spans="1:13" s="147" customFormat="1" ht="24">
      <c r="A111" s="65">
        <v>109</v>
      </c>
      <c r="B111" s="36" t="s">
        <v>427</v>
      </c>
      <c r="C111" s="36" t="s">
        <v>428</v>
      </c>
      <c r="D111" s="36" t="s">
        <v>429</v>
      </c>
      <c r="E111" s="36" t="s">
        <v>92</v>
      </c>
      <c r="F111" s="90">
        <v>3</v>
      </c>
      <c r="G111" s="153">
        <v>350</v>
      </c>
      <c r="H111" s="153">
        <f t="shared" si="3"/>
        <v>1050</v>
      </c>
      <c r="I111" s="60"/>
      <c r="J111" s="176"/>
      <c r="M111" s="145"/>
    </row>
    <row r="112" spans="1:13" s="148" customFormat="1" ht="36">
      <c r="A112" s="65">
        <v>110</v>
      </c>
      <c r="B112" s="36" t="s">
        <v>430</v>
      </c>
      <c r="C112" s="36" t="s">
        <v>431</v>
      </c>
      <c r="D112" s="166" t="s">
        <v>432</v>
      </c>
      <c r="E112" s="36" t="s">
        <v>92</v>
      </c>
      <c r="F112" s="90">
        <v>1</v>
      </c>
      <c r="G112" s="153">
        <v>1100</v>
      </c>
      <c r="H112" s="153">
        <f t="shared" si="3"/>
        <v>1100</v>
      </c>
      <c r="I112" s="65"/>
      <c r="J112" s="177"/>
      <c r="M112" s="145"/>
    </row>
    <row r="113" spans="1:13" s="80" customFormat="1" ht="48">
      <c r="A113" s="65">
        <v>111</v>
      </c>
      <c r="B113" s="36" t="s">
        <v>433</v>
      </c>
      <c r="C113" s="36" t="s">
        <v>434</v>
      </c>
      <c r="D113" s="166" t="s">
        <v>435</v>
      </c>
      <c r="E113" s="36" t="s">
        <v>92</v>
      </c>
      <c r="F113" s="90">
        <v>1</v>
      </c>
      <c r="G113" s="153">
        <v>1300</v>
      </c>
      <c r="H113" s="153">
        <f t="shared" si="3"/>
        <v>1300</v>
      </c>
      <c r="I113" s="65"/>
      <c r="J113" s="163"/>
      <c r="K113" s="145"/>
      <c r="L113" s="145"/>
      <c r="M113" s="145"/>
    </row>
    <row r="114" spans="1:13" s="81" customFormat="1" ht="36">
      <c r="A114" s="65">
        <v>112</v>
      </c>
      <c r="B114" s="36" t="s">
        <v>436</v>
      </c>
      <c r="C114" s="36" t="s">
        <v>437</v>
      </c>
      <c r="D114" s="166" t="s">
        <v>438</v>
      </c>
      <c r="E114" s="65" t="s">
        <v>92</v>
      </c>
      <c r="F114" s="90">
        <v>1</v>
      </c>
      <c r="G114" s="153">
        <v>1400</v>
      </c>
      <c r="H114" s="153">
        <f t="shared" si="3"/>
        <v>1400</v>
      </c>
      <c r="I114" s="65"/>
      <c r="J114" s="164"/>
      <c r="K114" s="145"/>
      <c r="L114" s="145"/>
      <c r="M114" s="145"/>
    </row>
    <row r="115" spans="1:13" s="81" customFormat="1" ht="36">
      <c r="A115" s="65">
        <v>113</v>
      </c>
      <c r="B115" s="36" t="s">
        <v>439</v>
      </c>
      <c r="C115" s="36" t="s">
        <v>440</v>
      </c>
      <c r="D115" s="166" t="s">
        <v>435</v>
      </c>
      <c r="E115" s="65" t="s">
        <v>92</v>
      </c>
      <c r="F115" s="90">
        <v>1</v>
      </c>
      <c r="G115" s="153">
        <v>1150</v>
      </c>
      <c r="H115" s="153">
        <f t="shared" si="3"/>
        <v>1150</v>
      </c>
      <c r="I115" s="65"/>
      <c r="J115" s="178"/>
      <c r="M115" s="145"/>
    </row>
    <row r="116" spans="1:13" ht="24">
      <c r="A116" s="65">
        <v>114</v>
      </c>
      <c r="B116" s="171" t="s">
        <v>441</v>
      </c>
      <c r="C116" s="172" t="s">
        <v>442</v>
      </c>
      <c r="D116" s="173" t="s">
        <v>443</v>
      </c>
      <c r="E116" s="36" t="s">
        <v>92</v>
      </c>
      <c r="F116" s="90">
        <v>3</v>
      </c>
      <c r="G116" s="153">
        <v>365</v>
      </c>
      <c r="H116" s="153">
        <f t="shared" si="3"/>
        <v>1095</v>
      </c>
      <c r="I116" s="60"/>
      <c r="J116" s="178"/>
      <c r="K116" s="81"/>
      <c r="L116" s="81"/>
    </row>
    <row r="117" spans="1:13" ht="24">
      <c r="A117" s="65">
        <v>115</v>
      </c>
      <c r="B117" s="171" t="s">
        <v>444</v>
      </c>
      <c r="C117" s="172" t="s">
        <v>445</v>
      </c>
      <c r="D117" s="173" t="s">
        <v>446</v>
      </c>
      <c r="E117" s="36" t="s">
        <v>92</v>
      </c>
      <c r="F117" s="90">
        <v>3</v>
      </c>
      <c r="G117" s="153">
        <v>415</v>
      </c>
      <c r="H117" s="153">
        <f t="shared" si="3"/>
        <v>1245</v>
      </c>
      <c r="I117" s="60"/>
      <c r="J117" s="164"/>
    </row>
    <row r="118" spans="1:13" ht="36">
      <c r="A118" s="65">
        <v>116</v>
      </c>
      <c r="B118" s="172" t="s">
        <v>447</v>
      </c>
      <c r="C118" s="36" t="s">
        <v>448</v>
      </c>
      <c r="D118" s="173" t="s">
        <v>449</v>
      </c>
      <c r="E118" s="36" t="s">
        <v>92</v>
      </c>
      <c r="F118" s="90">
        <v>4</v>
      </c>
      <c r="G118" s="153">
        <v>725</v>
      </c>
      <c r="H118" s="153">
        <f t="shared" si="3"/>
        <v>2900</v>
      </c>
      <c r="I118" s="60"/>
      <c r="J118" s="164"/>
    </row>
    <row r="119" spans="1:13" ht="24">
      <c r="A119" s="65">
        <v>117</v>
      </c>
      <c r="B119" s="172" t="s">
        <v>450</v>
      </c>
      <c r="C119" s="36" t="s">
        <v>451</v>
      </c>
      <c r="D119" s="173" t="s">
        <v>449</v>
      </c>
      <c r="E119" s="36" t="s">
        <v>92</v>
      </c>
      <c r="F119" s="90">
        <v>4</v>
      </c>
      <c r="G119" s="153">
        <v>775</v>
      </c>
      <c r="H119" s="153">
        <f t="shared" si="3"/>
        <v>3100</v>
      </c>
      <c r="I119" s="60"/>
      <c r="J119" s="164"/>
    </row>
    <row r="120" spans="1:13">
      <c r="A120" s="65">
        <v>118</v>
      </c>
      <c r="B120" s="172" t="s">
        <v>452</v>
      </c>
      <c r="C120" s="36" t="s">
        <v>453</v>
      </c>
      <c r="D120" s="173" t="s">
        <v>449</v>
      </c>
      <c r="E120" s="36" t="s">
        <v>92</v>
      </c>
      <c r="F120" s="90">
        <v>3</v>
      </c>
      <c r="G120" s="153">
        <v>450</v>
      </c>
      <c r="H120" s="153">
        <f t="shared" si="3"/>
        <v>1350</v>
      </c>
      <c r="I120" s="60"/>
      <c r="J120" s="164"/>
    </row>
    <row r="121" spans="1:13">
      <c r="A121" s="65">
        <v>119</v>
      </c>
      <c r="B121" s="36" t="s">
        <v>454</v>
      </c>
      <c r="C121" s="36" t="s">
        <v>455</v>
      </c>
      <c r="D121" s="173" t="s">
        <v>456</v>
      </c>
      <c r="E121" s="36" t="s">
        <v>92</v>
      </c>
      <c r="F121" s="90">
        <v>2</v>
      </c>
      <c r="G121" s="153">
        <v>5000</v>
      </c>
      <c r="H121" s="153">
        <f t="shared" si="3"/>
        <v>10000</v>
      </c>
      <c r="I121" s="60"/>
      <c r="J121" s="164"/>
    </row>
    <row r="122" spans="1:13" ht="24">
      <c r="A122" s="65">
        <v>120</v>
      </c>
      <c r="B122" s="174" t="s">
        <v>457</v>
      </c>
      <c r="C122" s="174" t="s">
        <v>458</v>
      </c>
      <c r="D122" s="173" t="s">
        <v>459</v>
      </c>
      <c r="E122" s="36" t="s">
        <v>92</v>
      </c>
      <c r="F122" s="90">
        <v>3</v>
      </c>
      <c r="G122" s="153">
        <v>450</v>
      </c>
      <c r="H122" s="153">
        <f t="shared" si="3"/>
        <v>1350</v>
      </c>
      <c r="I122" s="60"/>
      <c r="J122" s="164"/>
    </row>
    <row r="123" spans="1:13" ht="24">
      <c r="A123" s="65">
        <v>121</v>
      </c>
      <c r="B123" s="171" t="s">
        <v>460</v>
      </c>
      <c r="C123" s="174" t="s">
        <v>458</v>
      </c>
      <c r="D123" s="173" t="s">
        <v>459</v>
      </c>
      <c r="E123" s="36" t="s">
        <v>92</v>
      </c>
      <c r="F123" s="90">
        <v>3</v>
      </c>
      <c r="G123" s="153">
        <v>450</v>
      </c>
      <c r="H123" s="153">
        <f t="shared" si="3"/>
        <v>1350</v>
      </c>
      <c r="I123" s="60"/>
      <c r="J123" s="164"/>
    </row>
    <row r="124" spans="1:13" ht="36">
      <c r="A124" s="65">
        <v>122</v>
      </c>
      <c r="B124" s="36" t="s">
        <v>461</v>
      </c>
      <c r="C124" s="171" t="s">
        <v>462</v>
      </c>
      <c r="D124" s="173" t="s">
        <v>463</v>
      </c>
      <c r="E124" s="36" t="s">
        <v>92</v>
      </c>
      <c r="F124" s="90">
        <v>3</v>
      </c>
      <c r="G124" s="153">
        <v>4930</v>
      </c>
      <c r="H124" s="153">
        <f t="shared" si="3"/>
        <v>14790</v>
      </c>
      <c r="I124" s="60"/>
      <c r="J124" s="164"/>
    </row>
    <row r="125" spans="1:13">
      <c r="A125" s="65">
        <v>123</v>
      </c>
      <c r="B125" s="171" t="s">
        <v>464</v>
      </c>
      <c r="C125" s="171" t="s">
        <v>465</v>
      </c>
      <c r="D125" s="173" t="s">
        <v>466</v>
      </c>
      <c r="E125" s="36" t="s">
        <v>92</v>
      </c>
      <c r="F125" s="90">
        <v>2</v>
      </c>
      <c r="G125" s="153">
        <v>1750</v>
      </c>
      <c r="H125" s="153">
        <f t="shared" si="3"/>
        <v>3500</v>
      </c>
      <c r="I125" s="60"/>
      <c r="J125" s="164"/>
    </row>
    <row r="126" spans="1:13" ht="24">
      <c r="A126" s="65">
        <v>124</v>
      </c>
      <c r="B126" s="171" t="s">
        <v>467</v>
      </c>
      <c r="C126" s="36" t="s">
        <v>468</v>
      </c>
      <c r="D126" s="171" t="s">
        <v>469</v>
      </c>
      <c r="E126" s="36" t="s">
        <v>92</v>
      </c>
      <c r="F126" s="90">
        <v>1</v>
      </c>
      <c r="G126" s="153">
        <v>2000</v>
      </c>
      <c r="H126" s="153">
        <f t="shared" si="3"/>
        <v>2000</v>
      </c>
      <c r="I126" s="60"/>
      <c r="J126" s="164"/>
    </row>
    <row r="127" spans="1:13" ht="24">
      <c r="A127" s="65">
        <v>125</v>
      </c>
      <c r="B127" s="171" t="s">
        <v>470</v>
      </c>
      <c r="C127" s="171" t="s">
        <v>471</v>
      </c>
      <c r="D127" s="173" t="s">
        <v>472</v>
      </c>
      <c r="E127" s="36" t="s">
        <v>92</v>
      </c>
      <c r="F127" s="90">
        <v>2</v>
      </c>
      <c r="G127" s="153">
        <v>800</v>
      </c>
      <c r="H127" s="153">
        <f t="shared" si="3"/>
        <v>1600</v>
      </c>
      <c r="I127" s="60"/>
      <c r="J127" s="164"/>
    </row>
    <row r="128" spans="1:13" s="149" customFormat="1" ht="24">
      <c r="A128" s="65">
        <v>126</v>
      </c>
      <c r="B128" s="171" t="s">
        <v>473</v>
      </c>
      <c r="C128" s="171" t="s">
        <v>474</v>
      </c>
      <c r="D128" s="173" t="s">
        <v>472</v>
      </c>
      <c r="E128" s="36" t="s">
        <v>92</v>
      </c>
      <c r="F128" s="90">
        <v>1</v>
      </c>
      <c r="G128" s="153">
        <v>2650</v>
      </c>
      <c r="H128" s="153">
        <f t="shared" si="3"/>
        <v>2650</v>
      </c>
      <c r="I128" s="60"/>
      <c r="J128" s="179"/>
    </row>
    <row r="129" spans="1:10" ht="30.95" customHeight="1">
      <c r="A129" s="65"/>
      <c r="B129" s="11"/>
      <c r="C129" s="11"/>
      <c r="D129" s="11"/>
      <c r="E129" s="11"/>
      <c r="F129" s="11"/>
      <c r="G129" s="63"/>
      <c r="H129" s="180">
        <f>SUM(H3:H128)</f>
        <v>734085</v>
      </c>
      <c r="I129" s="90"/>
      <c r="J129" s="164"/>
    </row>
    <row r="165" spans="1:18" s="146" customFormat="1" ht="13.5">
      <c r="A165" s="150"/>
      <c r="B165" s="150"/>
      <c r="C165" s="150"/>
      <c r="D165" s="151"/>
      <c r="E165" s="151"/>
      <c r="F165" s="145"/>
      <c r="G165" s="145"/>
      <c r="H165" s="145"/>
      <c r="I165" s="150"/>
      <c r="J165" s="145"/>
      <c r="K165" s="145"/>
      <c r="L165" s="145"/>
      <c r="M165" s="145"/>
      <c r="N165" s="145"/>
      <c r="O165" s="145"/>
      <c r="P165" s="145"/>
      <c r="Q165" s="145"/>
      <c r="R165" s="145"/>
    </row>
    <row r="166" spans="1:18" s="146" customFormat="1" ht="13.5">
      <c r="A166" s="150"/>
      <c r="B166" s="150"/>
      <c r="C166" s="150"/>
      <c r="D166" s="151"/>
      <c r="E166" s="151"/>
      <c r="F166" s="145"/>
      <c r="G166" s="145"/>
      <c r="H166" s="145"/>
      <c r="I166" s="150"/>
      <c r="J166" s="145"/>
      <c r="K166" s="145"/>
      <c r="L166" s="145"/>
      <c r="M166" s="145"/>
      <c r="N166" s="145"/>
      <c r="O166" s="145"/>
      <c r="P166" s="145"/>
      <c r="Q166" s="145"/>
      <c r="R166" s="145"/>
    </row>
    <row r="167" spans="1:18" s="146" customFormat="1" ht="13.5">
      <c r="A167" s="150"/>
      <c r="B167" s="150"/>
      <c r="C167" s="150"/>
      <c r="D167" s="151"/>
      <c r="E167" s="151"/>
      <c r="F167" s="145"/>
      <c r="G167" s="145"/>
      <c r="H167" s="145"/>
      <c r="I167" s="150"/>
      <c r="J167" s="145"/>
      <c r="K167" s="145"/>
      <c r="L167" s="145"/>
      <c r="M167" s="145"/>
      <c r="N167" s="145"/>
      <c r="O167" s="145"/>
      <c r="P167" s="145"/>
      <c r="Q167" s="145"/>
      <c r="R167" s="145"/>
    </row>
    <row r="168" spans="1:18" s="146" customFormat="1" ht="13.5">
      <c r="A168" s="150"/>
      <c r="B168" s="150"/>
      <c r="C168" s="150"/>
      <c r="D168" s="151"/>
      <c r="E168" s="151"/>
      <c r="F168" s="145"/>
      <c r="G168" s="145"/>
      <c r="H168" s="145"/>
      <c r="I168" s="150"/>
      <c r="J168" s="145"/>
      <c r="K168" s="145"/>
      <c r="L168" s="145"/>
      <c r="M168" s="145"/>
      <c r="N168" s="145"/>
      <c r="O168" s="145"/>
      <c r="P168" s="145"/>
      <c r="Q168" s="145"/>
      <c r="R168" s="145"/>
    </row>
    <row r="169" spans="1:18" s="146" customFormat="1" ht="13.5">
      <c r="A169" s="150"/>
      <c r="B169" s="150"/>
      <c r="C169" s="150"/>
      <c r="D169" s="151"/>
      <c r="E169" s="151"/>
      <c r="F169" s="145"/>
      <c r="G169" s="145"/>
      <c r="H169" s="145"/>
      <c r="I169" s="150"/>
      <c r="J169" s="145"/>
      <c r="K169" s="145"/>
      <c r="L169" s="145"/>
      <c r="M169" s="145"/>
      <c r="N169" s="145"/>
      <c r="O169" s="145"/>
      <c r="P169" s="145"/>
      <c r="Q169" s="145"/>
      <c r="R169" s="145"/>
    </row>
    <row r="170" spans="1:18" s="146" customFormat="1" ht="13.5">
      <c r="A170" s="150"/>
      <c r="B170" s="150"/>
      <c r="C170" s="150"/>
      <c r="D170" s="151"/>
      <c r="E170" s="151"/>
      <c r="F170" s="145"/>
      <c r="G170" s="145"/>
      <c r="H170" s="145"/>
      <c r="I170" s="150"/>
      <c r="J170" s="145"/>
      <c r="K170" s="145"/>
      <c r="L170" s="145"/>
      <c r="M170" s="145"/>
      <c r="N170" s="145"/>
      <c r="O170" s="145"/>
      <c r="P170" s="145"/>
      <c r="Q170" s="145"/>
      <c r="R170" s="145"/>
    </row>
    <row r="171" spans="1:18" s="146" customFormat="1" ht="13.5">
      <c r="A171" s="150"/>
      <c r="B171" s="150"/>
      <c r="C171" s="150"/>
      <c r="D171" s="151"/>
      <c r="E171" s="151"/>
      <c r="F171" s="145"/>
      <c r="G171" s="145"/>
      <c r="H171" s="145"/>
      <c r="I171" s="150"/>
      <c r="J171" s="145"/>
      <c r="K171" s="145"/>
      <c r="L171" s="145"/>
      <c r="M171" s="145"/>
      <c r="N171" s="145"/>
      <c r="O171" s="145"/>
      <c r="P171" s="145"/>
      <c r="Q171" s="145"/>
      <c r="R171" s="145"/>
    </row>
    <row r="172" spans="1:18" s="146" customFormat="1" ht="13.5">
      <c r="A172" s="150"/>
      <c r="B172" s="150"/>
      <c r="C172" s="150"/>
      <c r="D172" s="151"/>
      <c r="E172" s="151"/>
      <c r="F172" s="145"/>
      <c r="G172" s="145"/>
      <c r="H172" s="145"/>
      <c r="I172" s="150"/>
      <c r="J172" s="145"/>
      <c r="K172" s="145"/>
      <c r="L172" s="145"/>
      <c r="M172" s="145"/>
      <c r="N172" s="145"/>
      <c r="O172" s="145"/>
      <c r="P172" s="145"/>
      <c r="Q172" s="145"/>
      <c r="R172" s="145"/>
    </row>
    <row r="173" spans="1:18" s="146" customFormat="1" ht="13.5">
      <c r="A173" s="150"/>
      <c r="B173" s="150"/>
      <c r="C173" s="150"/>
      <c r="D173" s="151"/>
      <c r="E173" s="151"/>
      <c r="F173" s="145"/>
      <c r="G173" s="145"/>
      <c r="H173" s="145"/>
      <c r="I173" s="150"/>
      <c r="J173" s="145"/>
      <c r="K173" s="145"/>
      <c r="L173" s="145"/>
      <c r="M173" s="145"/>
      <c r="N173" s="145"/>
      <c r="O173" s="145"/>
      <c r="P173" s="145"/>
      <c r="Q173" s="145"/>
      <c r="R173" s="145"/>
    </row>
    <row r="174" spans="1:18" s="146" customFormat="1" ht="13.5">
      <c r="A174" s="150"/>
      <c r="B174" s="150"/>
      <c r="C174" s="150"/>
      <c r="D174" s="151"/>
      <c r="E174" s="151"/>
      <c r="F174" s="145"/>
      <c r="G174" s="145"/>
      <c r="H174" s="145"/>
      <c r="I174" s="150"/>
      <c r="J174" s="145"/>
      <c r="K174" s="145"/>
      <c r="L174" s="145"/>
      <c r="M174" s="145"/>
      <c r="N174" s="145"/>
      <c r="O174" s="145"/>
      <c r="P174" s="145"/>
      <c r="Q174" s="145"/>
      <c r="R174" s="145"/>
    </row>
    <row r="175" spans="1:18" s="146" customFormat="1" ht="13.5">
      <c r="A175" s="150"/>
      <c r="B175" s="150"/>
      <c r="C175" s="150"/>
      <c r="D175" s="151"/>
      <c r="E175" s="151"/>
      <c r="F175" s="145"/>
      <c r="G175" s="145"/>
      <c r="H175" s="145"/>
      <c r="I175" s="150"/>
      <c r="J175" s="145"/>
      <c r="K175" s="145"/>
      <c r="L175" s="145"/>
      <c r="M175" s="145"/>
      <c r="N175" s="145"/>
      <c r="O175" s="145"/>
      <c r="P175" s="145"/>
      <c r="Q175" s="145"/>
      <c r="R175" s="145"/>
    </row>
    <row r="176" spans="1:18" s="146" customFormat="1" ht="13.5">
      <c r="A176" s="150"/>
      <c r="B176" s="150"/>
      <c r="C176" s="150"/>
      <c r="D176" s="151"/>
      <c r="E176" s="151"/>
      <c r="F176" s="145"/>
      <c r="G176" s="145"/>
      <c r="H176" s="145"/>
      <c r="I176" s="150"/>
      <c r="J176" s="145"/>
      <c r="K176" s="145"/>
      <c r="L176" s="145"/>
      <c r="M176" s="145"/>
      <c r="N176" s="145"/>
      <c r="O176" s="145"/>
      <c r="P176" s="145"/>
      <c r="Q176" s="145"/>
      <c r="R176" s="145"/>
    </row>
    <row r="177" spans="1:18" s="146" customFormat="1" ht="13.5">
      <c r="A177" s="150"/>
      <c r="B177" s="150"/>
      <c r="C177" s="150"/>
      <c r="D177" s="151"/>
      <c r="E177" s="151"/>
      <c r="F177" s="145"/>
      <c r="G177" s="145"/>
      <c r="H177" s="145"/>
      <c r="I177" s="150"/>
      <c r="J177" s="145"/>
      <c r="K177" s="145"/>
      <c r="L177" s="145"/>
      <c r="M177" s="145"/>
      <c r="N177" s="145"/>
      <c r="O177" s="145"/>
      <c r="P177" s="145"/>
      <c r="Q177" s="145"/>
      <c r="R177" s="145"/>
    </row>
    <row r="178" spans="1:18" s="146" customFormat="1" ht="13.5">
      <c r="A178" s="150"/>
      <c r="B178" s="150"/>
      <c r="C178" s="150"/>
      <c r="D178" s="151"/>
      <c r="E178" s="151"/>
      <c r="F178" s="145"/>
      <c r="G178" s="145"/>
      <c r="H178" s="145"/>
      <c r="I178" s="150"/>
      <c r="J178" s="145"/>
      <c r="K178" s="145"/>
      <c r="L178" s="145"/>
      <c r="M178" s="145"/>
      <c r="N178" s="145"/>
      <c r="O178" s="145"/>
      <c r="P178" s="145"/>
      <c r="Q178" s="145"/>
      <c r="R178" s="145"/>
    </row>
    <row r="179" spans="1:18" s="146" customFormat="1" ht="13.5">
      <c r="A179" s="150"/>
      <c r="B179" s="150"/>
      <c r="C179" s="150"/>
      <c r="D179" s="151"/>
      <c r="E179" s="151"/>
      <c r="F179" s="145"/>
      <c r="G179" s="145"/>
      <c r="H179" s="145"/>
      <c r="I179" s="150"/>
      <c r="J179" s="145"/>
      <c r="K179" s="145"/>
      <c r="L179" s="145"/>
      <c r="M179" s="145"/>
      <c r="N179" s="145"/>
      <c r="O179" s="145"/>
      <c r="P179" s="145"/>
      <c r="Q179" s="145"/>
      <c r="R179" s="145"/>
    </row>
    <row r="180" spans="1:18" s="146" customFormat="1" ht="13.5">
      <c r="A180" s="150"/>
      <c r="B180" s="150"/>
      <c r="C180" s="150"/>
      <c r="D180" s="151"/>
      <c r="E180" s="151"/>
      <c r="F180" s="145"/>
      <c r="G180" s="145"/>
      <c r="H180" s="145"/>
      <c r="I180" s="150"/>
      <c r="J180" s="145"/>
      <c r="K180" s="145"/>
      <c r="L180" s="145"/>
      <c r="M180" s="145"/>
      <c r="N180" s="145"/>
      <c r="O180" s="145"/>
      <c r="P180" s="145"/>
      <c r="Q180" s="145"/>
      <c r="R180" s="145"/>
    </row>
    <row r="181" spans="1:18" s="146" customFormat="1" ht="13.5">
      <c r="A181" s="150"/>
      <c r="B181" s="150"/>
      <c r="C181" s="150"/>
      <c r="D181" s="151"/>
      <c r="E181" s="151"/>
      <c r="F181" s="145"/>
      <c r="G181" s="145"/>
      <c r="H181" s="145"/>
      <c r="I181" s="150"/>
      <c r="J181" s="145"/>
      <c r="K181" s="145"/>
      <c r="L181" s="145"/>
      <c r="M181" s="145"/>
      <c r="N181" s="145"/>
      <c r="O181" s="145"/>
      <c r="P181" s="145"/>
      <c r="Q181" s="145"/>
      <c r="R181" s="145"/>
    </row>
    <row r="182" spans="1:18" s="146" customFormat="1" ht="13.5">
      <c r="A182" s="150"/>
      <c r="B182" s="150"/>
      <c r="C182" s="150"/>
      <c r="D182" s="151"/>
      <c r="E182" s="151"/>
      <c r="F182" s="145"/>
      <c r="G182" s="145"/>
      <c r="H182" s="145"/>
      <c r="I182" s="150"/>
      <c r="J182" s="145"/>
      <c r="K182" s="145"/>
      <c r="L182" s="145"/>
      <c r="M182" s="145"/>
      <c r="N182" s="145"/>
      <c r="O182" s="145"/>
      <c r="P182" s="145"/>
      <c r="Q182" s="145"/>
      <c r="R182" s="145"/>
    </row>
    <row r="183" spans="1:18" s="146" customFormat="1" ht="13.5">
      <c r="A183" s="150"/>
      <c r="B183" s="150"/>
      <c r="C183" s="150"/>
      <c r="D183" s="151"/>
      <c r="E183" s="151"/>
      <c r="F183" s="145"/>
      <c r="G183" s="145"/>
      <c r="H183" s="145"/>
      <c r="I183" s="150"/>
      <c r="J183" s="145"/>
      <c r="K183" s="145"/>
      <c r="L183" s="145"/>
      <c r="M183" s="145"/>
      <c r="N183" s="145"/>
      <c r="O183" s="145"/>
      <c r="P183" s="145"/>
      <c r="Q183" s="145"/>
      <c r="R183" s="145"/>
    </row>
    <row r="184" spans="1:18" s="146" customFormat="1" ht="13.5">
      <c r="A184" s="150"/>
      <c r="B184" s="150"/>
      <c r="C184" s="150"/>
      <c r="D184" s="151"/>
      <c r="E184" s="151"/>
      <c r="F184" s="145"/>
      <c r="G184" s="145"/>
      <c r="H184" s="145"/>
      <c r="I184" s="150"/>
      <c r="J184" s="145"/>
      <c r="K184" s="145"/>
      <c r="L184" s="145"/>
      <c r="M184" s="145"/>
      <c r="N184" s="145"/>
      <c r="O184" s="145"/>
      <c r="P184" s="145"/>
      <c r="Q184" s="145"/>
      <c r="R184" s="145"/>
    </row>
    <row r="185" spans="1:18" s="146" customFormat="1" ht="13.5">
      <c r="A185" s="150"/>
      <c r="B185" s="150"/>
      <c r="C185" s="150"/>
      <c r="D185" s="151"/>
      <c r="E185" s="151"/>
      <c r="F185" s="145"/>
      <c r="G185" s="145"/>
      <c r="H185" s="145"/>
      <c r="I185" s="150"/>
      <c r="J185" s="145"/>
      <c r="K185" s="145"/>
      <c r="L185" s="145"/>
      <c r="M185" s="145"/>
      <c r="N185" s="145"/>
      <c r="O185" s="145"/>
      <c r="P185" s="145"/>
      <c r="Q185" s="145"/>
      <c r="R185" s="145"/>
    </row>
    <row r="186" spans="1:18" s="146" customFormat="1" ht="13.5">
      <c r="A186" s="150"/>
      <c r="B186" s="150"/>
      <c r="C186" s="150"/>
      <c r="D186" s="151"/>
      <c r="E186" s="151"/>
      <c r="F186" s="145"/>
      <c r="G186" s="145"/>
      <c r="H186" s="145"/>
      <c r="I186" s="150"/>
      <c r="J186" s="145"/>
      <c r="K186" s="145"/>
      <c r="L186" s="145"/>
      <c r="M186" s="145"/>
      <c r="N186" s="145"/>
      <c r="O186" s="145"/>
      <c r="P186" s="145"/>
      <c r="Q186" s="145"/>
      <c r="R186" s="145"/>
    </row>
    <row r="187" spans="1:18" s="146" customFormat="1" ht="13.5">
      <c r="A187" s="150"/>
      <c r="B187" s="150"/>
      <c r="C187" s="150"/>
      <c r="D187" s="151"/>
      <c r="E187" s="151"/>
      <c r="F187" s="145"/>
      <c r="G187" s="145"/>
      <c r="H187" s="145"/>
      <c r="I187" s="150"/>
      <c r="J187" s="145"/>
      <c r="K187" s="145"/>
      <c r="L187" s="145"/>
      <c r="M187" s="145"/>
      <c r="N187" s="145"/>
      <c r="O187" s="145"/>
      <c r="P187" s="145"/>
      <c r="Q187" s="145"/>
      <c r="R187" s="145"/>
    </row>
  </sheetData>
  <mergeCells count="3">
    <mergeCell ref="A1:J1"/>
    <mergeCell ref="B10:B17"/>
    <mergeCell ref="B22:B23"/>
  </mergeCells>
  <phoneticPr fontId="27" type="noConversion"/>
  <printOptions horizontalCentered="1" gridLines="1"/>
  <pageMargins left="0.196850393700787" right="0.196850393700787" top="0.39370078740157499" bottom="0.39370078740157499" header="0.196850393700787" footer="0.23622047244094499"/>
  <pageSetup paperSize="9" scale="62" fitToHeight="0" orientation="portrait"/>
  <headerFooter>
    <oddFooter>&amp;R第&amp;P页，共&amp;N页</oddFooter>
  </headerFooter>
  <rowBreaks count="6" manualBreakCount="6">
    <brk id="18" max="7" man="1"/>
    <brk id="81" max="7" man="1"/>
    <brk id="93" max="7" man="1"/>
    <brk id="206" max="7" man="1"/>
    <brk id="222" max="7" man="1"/>
    <brk id="234"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70" zoomScaleNormal="70" workbookViewId="0">
      <pane ySplit="2" topLeftCell="A3" activePane="bottomLeft" state="frozen"/>
      <selection pane="bottomLeft" activeCell="G2" sqref="G1:J1048576"/>
    </sheetView>
  </sheetViews>
  <sheetFormatPr defaultColWidth="9" defaultRowHeight="13.5"/>
  <cols>
    <col min="1" max="1" width="8.875" style="136" customWidth="1"/>
    <col min="2" max="2" width="18.375" style="136" customWidth="1"/>
    <col min="3" max="3" width="31.625" style="136" customWidth="1"/>
    <col min="4" max="4" width="58.375" style="136" customWidth="1"/>
    <col min="5" max="5" width="13.625" style="136" customWidth="1"/>
    <col min="6" max="6" width="9" style="136"/>
    <col min="7" max="8" width="21.875" style="136" customWidth="1"/>
    <col min="9" max="10" width="15.5" style="136" customWidth="1"/>
    <col min="11" max="16384" width="9" style="136"/>
  </cols>
  <sheetData>
    <row r="1" spans="1:10" ht="27.75" customHeight="1">
      <c r="A1" s="263" t="s">
        <v>10</v>
      </c>
      <c r="B1" s="263"/>
      <c r="C1" s="263"/>
      <c r="D1" s="263"/>
      <c r="E1" s="263"/>
      <c r="F1" s="263"/>
      <c r="G1" s="263"/>
      <c r="H1" s="263"/>
      <c r="I1" s="263"/>
      <c r="J1" s="263"/>
    </row>
    <row r="2" spans="1:10" s="135" customFormat="1">
      <c r="A2" s="126" t="s">
        <v>1</v>
      </c>
      <c r="B2" s="126" t="s">
        <v>79</v>
      </c>
      <c r="C2" s="126" t="s">
        <v>475</v>
      </c>
      <c r="D2" s="126" t="s">
        <v>476</v>
      </c>
      <c r="E2" s="11" t="s">
        <v>29</v>
      </c>
      <c r="F2" s="126" t="s">
        <v>477</v>
      </c>
      <c r="G2" s="126" t="s">
        <v>30</v>
      </c>
      <c r="H2" s="126" t="s">
        <v>31</v>
      </c>
      <c r="I2" s="143" t="s">
        <v>32</v>
      </c>
      <c r="J2" s="143" t="s">
        <v>33</v>
      </c>
    </row>
    <row r="3" spans="1:10" ht="23.25" customHeight="1">
      <c r="A3" s="137">
        <v>1</v>
      </c>
      <c r="B3" s="138" t="s">
        <v>227</v>
      </c>
      <c r="C3" s="138" t="s">
        <v>478</v>
      </c>
      <c r="D3" s="264" t="s">
        <v>479</v>
      </c>
      <c r="E3" s="139">
        <v>8</v>
      </c>
      <c r="F3" s="6" t="s">
        <v>92</v>
      </c>
      <c r="G3" s="138">
        <v>1150</v>
      </c>
      <c r="H3" s="138">
        <f>G3*E3</f>
        <v>9200</v>
      </c>
      <c r="I3" s="144"/>
      <c r="J3" s="144"/>
    </row>
    <row r="4" spans="1:10" ht="23.25" customHeight="1">
      <c r="A4" s="137">
        <v>2</v>
      </c>
      <c r="B4" s="138" t="s">
        <v>480</v>
      </c>
      <c r="C4" s="138" t="s">
        <v>478</v>
      </c>
      <c r="D4" s="264"/>
      <c r="E4" s="139">
        <v>8</v>
      </c>
      <c r="F4" s="6" t="s">
        <v>92</v>
      </c>
      <c r="G4" s="138">
        <v>1150</v>
      </c>
      <c r="H4" s="138">
        <f t="shared" ref="H4:H30" si="0">G4*E4</f>
        <v>9200</v>
      </c>
      <c r="I4" s="144"/>
      <c r="J4" s="144"/>
    </row>
    <row r="5" spans="1:10" ht="23.25" customHeight="1">
      <c r="A5" s="137">
        <v>3</v>
      </c>
      <c r="B5" s="138" t="s">
        <v>481</v>
      </c>
      <c r="C5" s="138" t="s">
        <v>482</v>
      </c>
      <c r="D5" s="264"/>
      <c r="E5" s="139">
        <v>8</v>
      </c>
      <c r="F5" s="6" t="s">
        <v>92</v>
      </c>
      <c r="G5" s="138">
        <v>750</v>
      </c>
      <c r="H5" s="138">
        <f t="shared" si="0"/>
        <v>6000</v>
      </c>
      <c r="I5" s="144"/>
      <c r="J5" s="144"/>
    </row>
    <row r="6" spans="1:10" ht="23.25" customHeight="1">
      <c r="A6" s="137">
        <v>4</v>
      </c>
      <c r="B6" s="138" t="s">
        <v>483</v>
      </c>
      <c r="C6" s="138" t="s">
        <v>484</v>
      </c>
      <c r="D6" s="264"/>
      <c r="E6" s="139">
        <v>8</v>
      </c>
      <c r="F6" s="6" t="s">
        <v>92</v>
      </c>
      <c r="G6" s="138">
        <v>1500</v>
      </c>
      <c r="H6" s="138">
        <f t="shared" si="0"/>
        <v>12000</v>
      </c>
      <c r="I6" s="144"/>
      <c r="J6" s="144"/>
    </row>
    <row r="7" spans="1:10" ht="23.25" customHeight="1">
      <c r="A7" s="137">
        <v>5</v>
      </c>
      <c r="B7" s="138" t="s">
        <v>485</v>
      </c>
      <c r="C7" s="138" t="s">
        <v>486</v>
      </c>
      <c r="D7" s="137" t="s">
        <v>487</v>
      </c>
      <c r="E7" s="139">
        <v>4</v>
      </c>
      <c r="F7" s="6" t="s">
        <v>92</v>
      </c>
      <c r="G7" s="138">
        <v>7500</v>
      </c>
      <c r="H7" s="138">
        <f t="shared" si="0"/>
        <v>30000</v>
      </c>
      <c r="I7" s="144"/>
      <c r="J7" s="144"/>
    </row>
    <row r="8" spans="1:10" ht="23.25" customHeight="1">
      <c r="A8" s="137">
        <v>6</v>
      </c>
      <c r="B8" s="137" t="s">
        <v>488</v>
      </c>
      <c r="C8" s="138" t="s">
        <v>489</v>
      </c>
      <c r="D8" s="264" t="s">
        <v>490</v>
      </c>
      <c r="E8" s="139">
        <v>2</v>
      </c>
      <c r="F8" s="6" t="s">
        <v>92</v>
      </c>
      <c r="G8" s="138">
        <v>1500</v>
      </c>
      <c r="H8" s="138">
        <f t="shared" si="0"/>
        <v>3000</v>
      </c>
      <c r="I8" s="144"/>
      <c r="J8" s="144"/>
    </row>
    <row r="9" spans="1:10" ht="23.25" customHeight="1">
      <c r="A9" s="137">
        <v>7</v>
      </c>
      <c r="B9" s="137" t="s">
        <v>491</v>
      </c>
      <c r="C9" s="138" t="s">
        <v>489</v>
      </c>
      <c r="D9" s="264"/>
      <c r="E9" s="139">
        <v>2</v>
      </c>
      <c r="F9" s="6" t="s">
        <v>92</v>
      </c>
      <c r="G9" s="138">
        <v>2400</v>
      </c>
      <c r="H9" s="138">
        <f t="shared" si="0"/>
        <v>4800</v>
      </c>
      <c r="I9" s="144"/>
      <c r="J9" s="144"/>
    </row>
    <row r="10" spans="1:10" ht="23.25" customHeight="1">
      <c r="A10" s="137">
        <v>8</v>
      </c>
      <c r="B10" s="137" t="s">
        <v>491</v>
      </c>
      <c r="C10" s="138" t="s">
        <v>492</v>
      </c>
      <c r="D10" s="137" t="s">
        <v>493</v>
      </c>
      <c r="E10" s="139">
        <v>4</v>
      </c>
      <c r="F10" s="6" t="s">
        <v>92</v>
      </c>
      <c r="G10" s="138">
        <v>1000</v>
      </c>
      <c r="H10" s="138">
        <f t="shared" si="0"/>
        <v>4000</v>
      </c>
      <c r="I10" s="144"/>
      <c r="J10" s="144"/>
    </row>
    <row r="11" spans="1:10" ht="23.25" customHeight="1">
      <c r="A11" s="137">
        <v>9</v>
      </c>
      <c r="B11" s="137" t="s">
        <v>494</v>
      </c>
      <c r="C11" s="138" t="s">
        <v>495</v>
      </c>
      <c r="D11" s="137" t="s">
        <v>496</v>
      </c>
      <c r="E11" s="139">
        <v>4</v>
      </c>
      <c r="F11" s="6" t="s">
        <v>92</v>
      </c>
      <c r="G11" s="138">
        <v>6000</v>
      </c>
      <c r="H11" s="138">
        <f t="shared" si="0"/>
        <v>24000</v>
      </c>
      <c r="I11" s="144"/>
      <c r="J11" s="144"/>
    </row>
    <row r="12" spans="1:10" ht="23.25" customHeight="1">
      <c r="A12" s="137">
        <v>10</v>
      </c>
      <c r="B12" s="137" t="s">
        <v>497</v>
      </c>
      <c r="C12" s="138" t="s">
        <v>498</v>
      </c>
      <c r="D12" s="137" t="s">
        <v>499</v>
      </c>
      <c r="E12" s="139">
        <v>5</v>
      </c>
      <c r="F12" s="6" t="s">
        <v>92</v>
      </c>
      <c r="G12" s="138">
        <v>3250</v>
      </c>
      <c r="H12" s="138">
        <f t="shared" si="0"/>
        <v>16250</v>
      </c>
      <c r="I12" s="144"/>
      <c r="J12" s="144"/>
    </row>
    <row r="13" spans="1:10" ht="23.25" customHeight="1">
      <c r="A13" s="137">
        <v>11</v>
      </c>
      <c r="B13" s="137" t="s">
        <v>500</v>
      </c>
      <c r="C13" s="138" t="s">
        <v>482</v>
      </c>
      <c r="D13" s="137" t="s">
        <v>501</v>
      </c>
      <c r="E13" s="139">
        <v>3</v>
      </c>
      <c r="F13" s="6" t="s">
        <v>92</v>
      </c>
      <c r="G13" s="138">
        <v>750</v>
      </c>
      <c r="H13" s="138">
        <f t="shared" si="0"/>
        <v>2250</v>
      </c>
      <c r="I13" s="144"/>
      <c r="J13" s="144"/>
    </row>
    <row r="14" spans="1:10" ht="23.25" customHeight="1">
      <c r="A14" s="137">
        <v>12</v>
      </c>
      <c r="B14" s="137" t="s">
        <v>502</v>
      </c>
      <c r="C14" s="138" t="s">
        <v>482</v>
      </c>
      <c r="D14" s="137" t="s">
        <v>503</v>
      </c>
      <c r="E14" s="139">
        <v>3</v>
      </c>
      <c r="F14" s="6" t="s">
        <v>92</v>
      </c>
      <c r="G14" s="138">
        <v>750</v>
      </c>
      <c r="H14" s="138">
        <f t="shared" si="0"/>
        <v>2250</v>
      </c>
      <c r="I14" s="144"/>
      <c r="J14" s="144"/>
    </row>
    <row r="15" spans="1:10" ht="54.75" customHeight="1">
      <c r="A15" s="137">
        <v>13</v>
      </c>
      <c r="B15" s="138" t="s">
        <v>504</v>
      </c>
      <c r="C15" s="138" t="s">
        <v>505</v>
      </c>
      <c r="D15" s="137" t="s">
        <v>506</v>
      </c>
      <c r="E15" s="139">
        <v>12</v>
      </c>
      <c r="F15" s="6" t="s">
        <v>92</v>
      </c>
      <c r="G15" s="138">
        <v>750</v>
      </c>
      <c r="H15" s="138">
        <f t="shared" si="0"/>
        <v>9000</v>
      </c>
      <c r="I15" s="144"/>
      <c r="J15" s="144"/>
    </row>
    <row r="16" spans="1:10" ht="23.25" customHeight="1">
      <c r="A16" s="137">
        <v>14</v>
      </c>
      <c r="B16" s="138" t="s">
        <v>507</v>
      </c>
      <c r="C16" s="138" t="s">
        <v>507</v>
      </c>
      <c r="D16" s="138" t="s">
        <v>508</v>
      </c>
      <c r="E16" s="140">
        <v>20</v>
      </c>
      <c r="F16" s="6" t="s">
        <v>65</v>
      </c>
      <c r="G16" s="138">
        <v>395</v>
      </c>
      <c r="H16" s="138">
        <f t="shared" si="0"/>
        <v>7900</v>
      </c>
      <c r="I16" s="144"/>
      <c r="J16" s="144"/>
    </row>
    <row r="17" spans="1:10" ht="23.25" customHeight="1">
      <c r="A17" s="137">
        <v>15</v>
      </c>
      <c r="B17" s="141" t="s">
        <v>509</v>
      </c>
      <c r="C17" s="141" t="s">
        <v>509</v>
      </c>
      <c r="D17" s="138" t="s">
        <v>510</v>
      </c>
      <c r="E17" s="140">
        <v>80</v>
      </c>
      <c r="F17" s="6" t="s">
        <v>115</v>
      </c>
      <c r="G17" s="138">
        <v>485</v>
      </c>
      <c r="H17" s="138">
        <f t="shared" si="0"/>
        <v>38800</v>
      </c>
      <c r="I17" s="144"/>
      <c r="J17" s="144"/>
    </row>
    <row r="18" spans="1:10" ht="23.25" customHeight="1">
      <c r="A18" s="137">
        <v>16</v>
      </c>
      <c r="B18" s="141" t="s">
        <v>511</v>
      </c>
      <c r="C18" s="141" t="s">
        <v>511</v>
      </c>
      <c r="D18" s="138" t="s">
        <v>510</v>
      </c>
      <c r="E18" s="140">
        <v>5</v>
      </c>
      <c r="F18" s="6" t="s">
        <v>115</v>
      </c>
      <c r="G18" s="138">
        <v>1800</v>
      </c>
      <c r="H18" s="138">
        <f t="shared" si="0"/>
        <v>9000</v>
      </c>
      <c r="I18" s="144"/>
      <c r="J18" s="144"/>
    </row>
    <row r="19" spans="1:10" ht="23.25" customHeight="1">
      <c r="A19" s="137">
        <v>17</v>
      </c>
      <c r="B19" s="141" t="s">
        <v>512</v>
      </c>
      <c r="C19" s="141" t="s">
        <v>512</v>
      </c>
      <c r="D19" s="137" t="s">
        <v>510</v>
      </c>
      <c r="E19" s="139">
        <v>5</v>
      </c>
      <c r="F19" s="6" t="s">
        <v>115</v>
      </c>
      <c r="G19" s="138">
        <v>2350</v>
      </c>
      <c r="H19" s="138">
        <f t="shared" si="0"/>
        <v>11750</v>
      </c>
      <c r="I19" s="144"/>
      <c r="J19" s="144"/>
    </row>
    <row r="20" spans="1:10" ht="23.25" customHeight="1">
      <c r="A20" s="137">
        <v>18</v>
      </c>
      <c r="B20" s="141" t="s">
        <v>513</v>
      </c>
      <c r="C20" s="141" t="s">
        <v>513</v>
      </c>
      <c r="D20" s="137" t="s">
        <v>510</v>
      </c>
      <c r="E20" s="139">
        <v>5</v>
      </c>
      <c r="F20" s="6" t="s">
        <v>115</v>
      </c>
      <c r="G20" s="138">
        <v>3000</v>
      </c>
      <c r="H20" s="138">
        <f t="shared" si="0"/>
        <v>15000</v>
      </c>
      <c r="I20" s="144"/>
      <c r="J20" s="144"/>
    </row>
    <row r="21" spans="1:10" ht="23.25" customHeight="1">
      <c r="A21" s="137">
        <v>19</v>
      </c>
      <c r="B21" s="138" t="s">
        <v>514</v>
      </c>
      <c r="C21" s="138" t="s">
        <v>514</v>
      </c>
      <c r="D21" s="137" t="s">
        <v>515</v>
      </c>
      <c r="E21" s="139">
        <v>1</v>
      </c>
      <c r="F21" s="6" t="s">
        <v>115</v>
      </c>
      <c r="G21" s="138">
        <v>3950</v>
      </c>
      <c r="H21" s="138">
        <f t="shared" si="0"/>
        <v>3950</v>
      </c>
      <c r="I21" s="144"/>
      <c r="J21" s="144"/>
    </row>
    <row r="22" spans="1:10" ht="23.25" customHeight="1">
      <c r="A22" s="137">
        <v>20</v>
      </c>
      <c r="B22" s="138" t="s">
        <v>516</v>
      </c>
      <c r="C22" s="138" t="s">
        <v>516</v>
      </c>
      <c r="D22" s="137" t="s">
        <v>515</v>
      </c>
      <c r="E22" s="139">
        <v>1</v>
      </c>
      <c r="F22" s="6" t="s">
        <v>115</v>
      </c>
      <c r="G22" s="138">
        <v>3950</v>
      </c>
      <c r="H22" s="138">
        <f t="shared" si="0"/>
        <v>3950</v>
      </c>
      <c r="I22" s="144"/>
      <c r="J22" s="144"/>
    </row>
    <row r="23" spans="1:10" ht="23.25" customHeight="1">
      <c r="A23" s="137">
        <v>21</v>
      </c>
      <c r="B23" s="138" t="s">
        <v>517</v>
      </c>
      <c r="C23" s="138" t="s">
        <v>518</v>
      </c>
      <c r="D23" s="137" t="s">
        <v>519</v>
      </c>
      <c r="E23" s="139">
        <v>1</v>
      </c>
      <c r="F23" s="6" t="s">
        <v>115</v>
      </c>
      <c r="G23" s="138">
        <v>4200</v>
      </c>
      <c r="H23" s="138">
        <f t="shared" si="0"/>
        <v>4200</v>
      </c>
      <c r="I23" s="144"/>
      <c r="J23" s="144"/>
    </row>
    <row r="24" spans="1:10" ht="23.25" customHeight="1">
      <c r="A24" s="137">
        <v>22</v>
      </c>
      <c r="B24" s="138" t="s">
        <v>520</v>
      </c>
      <c r="C24" s="138" t="s">
        <v>520</v>
      </c>
      <c r="D24" s="141" t="s">
        <v>519</v>
      </c>
      <c r="E24" s="142">
        <v>1</v>
      </c>
      <c r="F24" s="6" t="s">
        <v>115</v>
      </c>
      <c r="G24" s="138">
        <v>2200</v>
      </c>
      <c r="H24" s="138">
        <f t="shared" si="0"/>
        <v>2200</v>
      </c>
      <c r="I24" s="144"/>
      <c r="J24" s="144"/>
    </row>
    <row r="25" spans="1:10" ht="23.25" customHeight="1">
      <c r="A25" s="137">
        <v>23</v>
      </c>
      <c r="B25" s="138" t="s">
        <v>521</v>
      </c>
      <c r="C25" s="138" t="s">
        <v>521</v>
      </c>
      <c r="D25" s="137" t="s">
        <v>522</v>
      </c>
      <c r="E25" s="139">
        <v>1</v>
      </c>
      <c r="F25" s="6" t="s">
        <v>115</v>
      </c>
      <c r="G25" s="138">
        <v>2200</v>
      </c>
      <c r="H25" s="138">
        <f t="shared" si="0"/>
        <v>2200</v>
      </c>
      <c r="I25" s="144"/>
      <c r="J25" s="144"/>
    </row>
    <row r="26" spans="1:10" ht="23.25" customHeight="1">
      <c r="A26" s="137">
        <v>24</v>
      </c>
      <c r="B26" s="138" t="s">
        <v>523</v>
      </c>
      <c r="C26" s="138" t="s">
        <v>523</v>
      </c>
      <c r="D26" s="137" t="s">
        <v>522</v>
      </c>
      <c r="E26" s="139">
        <v>1</v>
      </c>
      <c r="F26" s="6" t="s">
        <v>115</v>
      </c>
      <c r="G26" s="138">
        <v>1300</v>
      </c>
      <c r="H26" s="138">
        <f t="shared" si="0"/>
        <v>1300</v>
      </c>
      <c r="I26" s="144"/>
      <c r="J26" s="144"/>
    </row>
    <row r="27" spans="1:10" ht="23.25" customHeight="1">
      <c r="A27" s="137">
        <v>25</v>
      </c>
      <c r="B27" s="137" t="s">
        <v>524</v>
      </c>
      <c r="C27" s="137" t="s">
        <v>524</v>
      </c>
      <c r="D27" s="137" t="s">
        <v>525</v>
      </c>
      <c r="E27" s="139">
        <v>50</v>
      </c>
      <c r="F27" s="6" t="s">
        <v>526</v>
      </c>
      <c r="G27" s="138">
        <v>400</v>
      </c>
      <c r="H27" s="138">
        <f t="shared" si="0"/>
        <v>20000</v>
      </c>
      <c r="I27" s="144"/>
      <c r="J27" s="144"/>
    </row>
    <row r="28" spans="1:10" ht="23.25" customHeight="1">
      <c r="A28" s="137">
        <v>26</v>
      </c>
      <c r="B28" s="137" t="s">
        <v>527</v>
      </c>
      <c r="C28" s="137" t="s">
        <v>527</v>
      </c>
      <c r="D28" s="137" t="s">
        <v>525</v>
      </c>
      <c r="E28" s="139">
        <v>50</v>
      </c>
      <c r="F28" s="6" t="s">
        <v>526</v>
      </c>
      <c r="G28" s="138">
        <v>400</v>
      </c>
      <c r="H28" s="138">
        <f t="shared" si="0"/>
        <v>20000</v>
      </c>
      <c r="I28" s="144"/>
      <c r="J28" s="144"/>
    </row>
    <row r="29" spans="1:10" ht="23.25" customHeight="1">
      <c r="A29" s="137">
        <v>27</v>
      </c>
      <c r="B29" s="137" t="s">
        <v>528</v>
      </c>
      <c r="C29" s="137" t="s">
        <v>528</v>
      </c>
      <c r="D29" s="137" t="s">
        <v>529</v>
      </c>
      <c r="E29" s="139">
        <v>2</v>
      </c>
      <c r="F29" s="6" t="s">
        <v>115</v>
      </c>
      <c r="G29" s="138">
        <v>4000</v>
      </c>
      <c r="H29" s="138">
        <f t="shared" si="0"/>
        <v>8000</v>
      </c>
      <c r="I29" s="144"/>
      <c r="J29" s="144"/>
    </row>
    <row r="30" spans="1:10" ht="23.25" customHeight="1">
      <c r="A30" s="137">
        <v>28</v>
      </c>
      <c r="B30" s="137" t="s">
        <v>530</v>
      </c>
      <c r="C30" s="137" t="s">
        <v>531</v>
      </c>
      <c r="D30" s="137" t="s">
        <v>532</v>
      </c>
      <c r="E30" s="137">
        <v>1</v>
      </c>
      <c r="F30" s="137" t="s">
        <v>159</v>
      </c>
      <c r="G30" s="138">
        <v>1750</v>
      </c>
      <c r="H30" s="138">
        <f t="shared" si="0"/>
        <v>1750</v>
      </c>
      <c r="I30" s="144"/>
      <c r="J30" s="144"/>
    </row>
    <row r="31" spans="1:10" ht="33.950000000000003" customHeight="1">
      <c r="A31" s="137"/>
      <c r="B31" s="137"/>
      <c r="C31" s="137"/>
      <c r="D31" s="137"/>
      <c r="E31" s="137"/>
      <c r="F31" s="137"/>
      <c r="G31" s="137"/>
      <c r="H31" s="137">
        <f>SUM(H3:H30)</f>
        <v>281950</v>
      </c>
      <c r="I31" s="144"/>
      <c r="J31" s="144"/>
    </row>
  </sheetData>
  <mergeCells count="3">
    <mergeCell ref="A1:J1"/>
    <mergeCell ref="D3:D6"/>
    <mergeCell ref="D8:D9"/>
  </mergeCells>
  <phoneticPr fontId="27"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85" zoomScaleNormal="85" workbookViewId="0">
      <selection activeCell="I5" sqref="I5"/>
    </sheetView>
  </sheetViews>
  <sheetFormatPr defaultColWidth="9" defaultRowHeight="14.25"/>
  <cols>
    <col min="1" max="1" width="4.75" style="83" customWidth="1"/>
    <col min="2" max="3" width="16" style="83" customWidth="1"/>
    <col min="4" max="4" width="23.5" style="83" customWidth="1"/>
    <col min="5" max="5" width="6.5" style="83" customWidth="1"/>
    <col min="6" max="6" width="10.625" style="83" customWidth="1"/>
    <col min="7" max="7" width="9.625" style="83" customWidth="1"/>
    <col min="8" max="8" width="11.875" style="83" customWidth="1"/>
    <col min="9" max="10" width="18.125" style="83" customWidth="1"/>
    <col min="11" max="11" width="4.75" style="83" customWidth="1"/>
    <col min="12" max="16384" width="9" style="83"/>
  </cols>
  <sheetData>
    <row r="1" spans="1:11" ht="20.25">
      <c r="A1" s="265" t="s">
        <v>11</v>
      </c>
      <c r="B1" s="265"/>
      <c r="C1" s="265"/>
      <c r="D1" s="265"/>
      <c r="E1" s="265"/>
      <c r="F1" s="265"/>
      <c r="G1" s="265"/>
      <c r="H1" s="265"/>
      <c r="I1" s="265"/>
      <c r="J1" s="265"/>
      <c r="K1" s="265"/>
    </row>
    <row r="2" spans="1:11" ht="40.5">
      <c r="A2" s="125" t="s">
        <v>1</v>
      </c>
      <c r="B2" s="125" t="s">
        <v>79</v>
      </c>
      <c r="C2" s="125" t="s">
        <v>161</v>
      </c>
      <c r="D2" s="125" t="s">
        <v>162</v>
      </c>
      <c r="E2" s="125" t="s">
        <v>163</v>
      </c>
      <c r="F2" s="11" t="s">
        <v>29</v>
      </c>
      <c r="G2" s="126" t="s">
        <v>30</v>
      </c>
      <c r="H2" s="126" t="s">
        <v>31</v>
      </c>
      <c r="I2" s="83" t="s">
        <v>32</v>
      </c>
      <c r="J2" s="132" t="s">
        <v>33</v>
      </c>
      <c r="K2" s="125" t="s">
        <v>82</v>
      </c>
    </row>
    <row r="3" spans="1:11">
      <c r="A3" s="127">
        <v>1</v>
      </c>
      <c r="B3" s="128" t="s">
        <v>533</v>
      </c>
      <c r="C3" s="128" t="s">
        <v>533</v>
      </c>
      <c r="D3" s="128" t="s">
        <v>534</v>
      </c>
      <c r="E3" s="128" t="s">
        <v>535</v>
      </c>
      <c r="F3" s="127">
        <v>960</v>
      </c>
      <c r="G3" s="128">
        <v>40</v>
      </c>
      <c r="H3" s="128">
        <f>F3*G3</f>
        <v>38400</v>
      </c>
      <c r="I3" s="125"/>
      <c r="J3" s="132"/>
      <c r="K3" s="132"/>
    </row>
    <row r="4" spans="1:11" ht="33.950000000000003" customHeight="1">
      <c r="A4" s="127">
        <v>2</v>
      </c>
      <c r="B4" s="267" t="s">
        <v>536</v>
      </c>
      <c r="C4" s="128" t="s">
        <v>537</v>
      </c>
      <c r="D4" s="128" t="s">
        <v>538</v>
      </c>
      <c r="E4" s="36" t="s">
        <v>65</v>
      </c>
      <c r="F4" s="127">
        <v>45</v>
      </c>
      <c r="G4" s="128">
        <v>30</v>
      </c>
      <c r="H4" s="128">
        <f t="shared" ref="H4:H22" si="0">F4*G4</f>
        <v>1350</v>
      </c>
      <c r="I4" s="128"/>
      <c r="J4" s="132"/>
      <c r="K4" s="132"/>
    </row>
    <row r="5" spans="1:11" ht="24">
      <c r="A5" s="127">
        <v>3</v>
      </c>
      <c r="B5" s="267"/>
      <c r="C5" s="36" t="s">
        <v>539</v>
      </c>
      <c r="D5" s="36" t="s">
        <v>538</v>
      </c>
      <c r="E5" s="128" t="s">
        <v>535</v>
      </c>
      <c r="F5" s="127">
        <v>80</v>
      </c>
      <c r="G5" s="128">
        <v>40</v>
      </c>
      <c r="H5" s="128">
        <f t="shared" si="0"/>
        <v>3200</v>
      </c>
      <c r="I5" s="128"/>
      <c r="J5" s="132"/>
      <c r="K5" s="132"/>
    </row>
    <row r="6" spans="1:11" ht="57.95" customHeight="1">
      <c r="A6" s="127">
        <v>4</v>
      </c>
      <c r="B6" s="268" t="s">
        <v>540</v>
      </c>
      <c r="C6" s="36" t="s">
        <v>541</v>
      </c>
      <c r="D6" s="36" t="s">
        <v>542</v>
      </c>
      <c r="E6" s="36" t="s">
        <v>543</v>
      </c>
      <c r="F6" s="127">
        <v>50</v>
      </c>
      <c r="G6" s="128">
        <v>150</v>
      </c>
      <c r="H6" s="128">
        <f t="shared" si="0"/>
        <v>7500</v>
      </c>
      <c r="I6" s="128"/>
      <c r="J6" s="132"/>
      <c r="K6" s="132"/>
    </row>
    <row r="7" spans="1:11" ht="33" customHeight="1">
      <c r="A7" s="127">
        <v>5</v>
      </c>
      <c r="B7" s="268"/>
      <c r="C7" s="36" t="s">
        <v>544</v>
      </c>
      <c r="D7" s="36" t="s">
        <v>545</v>
      </c>
      <c r="E7" s="36" t="s">
        <v>546</v>
      </c>
      <c r="F7" s="127">
        <v>1</v>
      </c>
      <c r="G7" s="128">
        <v>1500</v>
      </c>
      <c r="H7" s="128">
        <f t="shared" si="0"/>
        <v>1500</v>
      </c>
      <c r="I7" s="36"/>
      <c r="J7" s="132"/>
      <c r="K7" s="132"/>
    </row>
    <row r="8" spans="1:11" ht="39" customHeight="1">
      <c r="A8" s="127">
        <v>6</v>
      </c>
      <c r="B8" s="268" t="s">
        <v>547</v>
      </c>
      <c r="C8" s="36" t="s">
        <v>548</v>
      </c>
      <c r="D8" s="36" t="s">
        <v>549</v>
      </c>
      <c r="E8" s="36" t="s">
        <v>550</v>
      </c>
      <c r="F8" s="127">
        <v>150</v>
      </c>
      <c r="G8" s="128">
        <v>300</v>
      </c>
      <c r="H8" s="128">
        <f t="shared" si="0"/>
        <v>45000</v>
      </c>
      <c r="I8" s="128"/>
      <c r="J8" s="132"/>
      <c r="K8" s="132"/>
    </row>
    <row r="9" spans="1:11">
      <c r="A9" s="127">
        <v>7</v>
      </c>
      <c r="B9" s="268"/>
      <c r="C9" s="36" t="s">
        <v>551</v>
      </c>
      <c r="D9" s="36" t="s">
        <v>534</v>
      </c>
      <c r="E9" s="36" t="s">
        <v>546</v>
      </c>
      <c r="F9" s="127">
        <v>1</v>
      </c>
      <c r="G9" s="128">
        <v>1000</v>
      </c>
      <c r="H9" s="128">
        <f t="shared" si="0"/>
        <v>1000</v>
      </c>
      <c r="I9" s="36"/>
      <c r="J9" s="132"/>
      <c r="K9" s="132"/>
    </row>
    <row r="10" spans="1:11" ht="62.1" customHeight="1">
      <c r="A10" s="127">
        <v>8</v>
      </c>
      <c r="B10" s="268" t="s">
        <v>552</v>
      </c>
      <c r="C10" s="36" t="s">
        <v>553</v>
      </c>
      <c r="D10" s="36" t="s">
        <v>554</v>
      </c>
      <c r="E10" s="36" t="s">
        <v>550</v>
      </c>
      <c r="F10" s="127">
        <v>50</v>
      </c>
      <c r="G10" s="128">
        <v>150</v>
      </c>
      <c r="H10" s="128">
        <f t="shared" si="0"/>
        <v>7500</v>
      </c>
      <c r="I10" s="36"/>
      <c r="J10" s="132"/>
      <c r="K10" s="132"/>
    </row>
    <row r="11" spans="1:11" ht="38.1" customHeight="1">
      <c r="A11" s="127">
        <v>9</v>
      </c>
      <c r="B11" s="268"/>
      <c r="C11" s="36" t="s">
        <v>551</v>
      </c>
      <c r="D11" s="36" t="s">
        <v>545</v>
      </c>
      <c r="E11" s="36" t="s">
        <v>546</v>
      </c>
      <c r="F11" s="127">
        <v>1</v>
      </c>
      <c r="G11" s="128">
        <v>1000</v>
      </c>
      <c r="H11" s="128">
        <f t="shared" si="0"/>
        <v>1000</v>
      </c>
      <c r="I11" s="36"/>
      <c r="J11" s="132"/>
      <c r="K11" s="132"/>
    </row>
    <row r="12" spans="1:11" ht="38.1" customHeight="1">
      <c r="A12" s="127">
        <v>10</v>
      </c>
      <c r="B12" s="269" t="s">
        <v>555</v>
      </c>
      <c r="C12" s="129" t="s">
        <v>556</v>
      </c>
      <c r="D12" s="269" t="s">
        <v>557</v>
      </c>
      <c r="E12" s="129" t="s">
        <v>550</v>
      </c>
      <c r="F12" s="127">
        <v>15</v>
      </c>
      <c r="G12" s="128">
        <v>100</v>
      </c>
      <c r="H12" s="128">
        <f t="shared" si="0"/>
        <v>1500</v>
      </c>
      <c r="I12" s="36"/>
      <c r="J12" s="132"/>
      <c r="K12" s="132"/>
    </row>
    <row r="13" spans="1:11" ht="38.1" customHeight="1">
      <c r="A13" s="127">
        <v>11</v>
      </c>
      <c r="B13" s="269"/>
      <c r="C13" s="129" t="s">
        <v>558</v>
      </c>
      <c r="D13" s="269"/>
      <c r="E13" s="129" t="s">
        <v>550</v>
      </c>
      <c r="F13" s="127">
        <v>80</v>
      </c>
      <c r="G13" s="128">
        <v>75</v>
      </c>
      <c r="H13" s="128">
        <f t="shared" si="0"/>
        <v>6000</v>
      </c>
      <c r="I13" s="36"/>
      <c r="J13" s="132"/>
      <c r="K13" s="132"/>
    </row>
    <row r="14" spans="1:11" ht="38.1" customHeight="1">
      <c r="A14" s="127">
        <v>12</v>
      </c>
      <c r="B14" s="269"/>
      <c r="C14" s="129" t="s">
        <v>559</v>
      </c>
      <c r="D14" s="269"/>
      <c r="E14" s="129" t="s">
        <v>550</v>
      </c>
      <c r="F14" s="127">
        <v>1</v>
      </c>
      <c r="G14" s="128">
        <v>100</v>
      </c>
      <c r="H14" s="128">
        <f t="shared" si="0"/>
        <v>100</v>
      </c>
      <c r="I14" s="36"/>
      <c r="J14" s="132"/>
      <c r="K14" s="132"/>
    </row>
    <row r="15" spans="1:11">
      <c r="A15" s="127">
        <v>13</v>
      </c>
      <c r="B15" s="268" t="s">
        <v>560</v>
      </c>
      <c r="C15" s="36" t="s">
        <v>561</v>
      </c>
      <c r="D15" s="36" t="s">
        <v>534</v>
      </c>
      <c r="E15" s="36" t="s">
        <v>550</v>
      </c>
      <c r="F15" s="127">
        <v>8</v>
      </c>
      <c r="G15" s="128">
        <v>300</v>
      </c>
      <c r="H15" s="128">
        <f t="shared" si="0"/>
        <v>2400</v>
      </c>
      <c r="I15" s="128"/>
      <c r="J15" s="132"/>
      <c r="K15" s="132"/>
    </row>
    <row r="16" spans="1:11" ht="27.95" customHeight="1">
      <c r="A16" s="127">
        <v>14</v>
      </c>
      <c r="B16" s="268"/>
      <c r="C16" s="36" t="s">
        <v>551</v>
      </c>
      <c r="D16" s="36" t="s">
        <v>534</v>
      </c>
      <c r="E16" s="36" t="s">
        <v>546</v>
      </c>
      <c r="F16" s="127">
        <v>2</v>
      </c>
      <c r="G16" s="128">
        <v>1000</v>
      </c>
      <c r="H16" s="128">
        <f t="shared" si="0"/>
        <v>2000</v>
      </c>
      <c r="I16" s="36"/>
      <c r="J16" s="132"/>
      <c r="K16" s="132"/>
    </row>
    <row r="17" spans="1:11" ht="30" customHeight="1">
      <c r="A17" s="127">
        <v>15</v>
      </c>
      <c r="B17" s="268" t="s">
        <v>562</v>
      </c>
      <c r="C17" s="36" t="s">
        <v>563</v>
      </c>
      <c r="D17" s="36" t="s">
        <v>564</v>
      </c>
      <c r="E17" s="36" t="s">
        <v>550</v>
      </c>
      <c r="F17" s="127">
        <v>15</v>
      </c>
      <c r="G17" s="128">
        <v>1000</v>
      </c>
      <c r="H17" s="128">
        <f t="shared" si="0"/>
        <v>15000</v>
      </c>
      <c r="I17" s="36"/>
      <c r="J17" s="132"/>
      <c r="K17" s="132"/>
    </row>
    <row r="18" spans="1:11" ht="33" customHeight="1">
      <c r="A18" s="127">
        <v>16</v>
      </c>
      <c r="B18" s="268"/>
      <c r="C18" s="36" t="s">
        <v>565</v>
      </c>
      <c r="D18" s="36" t="s">
        <v>564</v>
      </c>
      <c r="E18" s="36" t="s">
        <v>550</v>
      </c>
      <c r="F18" s="127">
        <v>15</v>
      </c>
      <c r="G18" s="128">
        <v>1000</v>
      </c>
      <c r="H18" s="128">
        <f t="shared" si="0"/>
        <v>15000</v>
      </c>
      <c r="I18" s="36"/>
      <c r="J18" s="132"/>
      <c r="K18" s="132"/>
    </row>
    <row r="19" spans="1:11" ht="38.1" customHeight="1">
      <c r="A19" s="127">
        <v>17</v>
      </c>
      <c r="B19" s="36" t="s">
        <v>566</v>
      </c>
      <c r="C19" s="36" t="s">
        <v>567</v>
      </c>
      <c r="D19" s="36" t="s">
        <v>568</v>
      </c>
      <c r="E19" s="36" t="s">
        <v>546</v>
      </c>
      <c r="F19" s="127">
        <v>1</v>
      </c>
      <c r="G19" s="128">
        <v>2500</v>
      </c>
      <c r="H19" s="128">
        <f t="shared" si="0"/>
        <v>2500</v>
      </c>
      <c r="I19" s="36"/>
      <c r="J19" s="132"/>
      <c r="K19" s="132"/>
    </row>
    <row r="20" spans="1:11">
      <c r="A20" s="127">
        <v>18</v>
      </c>
      <c r="B20" s="36" t="s">
        <v>569</v>
      </c>
      <c r="C20" s="36" t="s">
        <v>570</v>
      </c>
      <c r="D20" s="36" t="s">
        <v>571</v>
      </c>
      <c r="E20" s="36" t="s">
        <v>572</v>
      </c>
      <c r="F20" s="127">
        <v>1</v>
      </c>
      <c r="G20" s="128">
        <v>2500</v>
      </c>
      <c r="H20" s="128">
        <f t="shared" si="0"/>
        <v>2500</v>
      </c>
      <c r="I20" s="36"/>
      <c r="J20" s="132"/>
      <c r="K20" s="132"/>
    </row>
    <row r="21" spans="1:11" s="124" customFormat="1" ht="29.1" customHeight="1">
      <c r="A21" s="130">
        <v>19</v>
      </c>
      <c r="B21" s="129" t="s">
        <v>573</v>
      </c>
      <c r="C21" s="129" t="s">
        <v>573</v>
      </c>
      <c r="D21" s="129" t="s">
        <v>574</v>
      </c>
      <c r="E21" s="129" t="s">
        <v>575</v>
      </c>
      <c r="F21" s="64">
        <v>116348.21</v>
      </c>
      <c r="G21" s="128">
        <v>1.5</v>
      </c>
      <c r="H21" s="131">
        <f t="shared" si="0"/>
        <v>174522.315</v>
      </c>
      <c r="I21" s="129"/>
      <c r="J21" s="134"/>
      <c r="K21" s="134"/>
    </row>
    <row r="22" spans="1:11" s="124" customFormat="1" ht="39.950000000000003" customHeight="1">
      <c r="A22" s="266">
        <v>20</v>
      </c>
      <c r="B22" s="269" t="s">
        <v>576</v>
      </c>
      <c r="C22" s="129" t="s">
        <v>577</v>
      </c>
      <c r="D22" s="129" t="s">
        <v>578</v>
      </c>
      <c r="E22" s="129" t="s">
        <v>550</v>
      </c>
      <c r="F22" s="130">
        <v>1</v>
      </c>
      <c r="G22" s="128">
        <v>8000</v>
      </c>
      <c r="H22" s="131">
        <f t="shared" si="0"/>
        <v>8000</v>
      </c>
      <c r="I22" s="129" t="s">
        <v>579</v>
      </c>
      <c r="J22" s="134"/>
      <c r="K22" s="134"/>
    </row>
    <row r="23" spans="1:11" s="124" customFormat="1" ht="39.950000000000003" customHeight="1">
      <c r="A23" s="266"/>
      <c r="B23" s="269"/>
      <c r="C23" s="129" t="s">
        <v>580</v>
      </c>
      <c r="D23" s="129" t="s">
        <v>578</v>
      </c>
      <c r="E23" s="129" t="s">
        <v>550</v>
      </c>
      <c r="F23" s="130">
        <v>1</v>
      </c>
      <c r="G23" s="131"/>
      <c r="H23" s="131">
        <v>3000</v>
      </c>
      <c r="I23" s="129"/>
      <c r="J23" s="134"/>
      <c r="K23" s="134"/>
    </row>
    <row r="24" spans="1:11" s="124" customFormat="1" ht="39.950000000000003" customHeight="1">
      <c r="A24" s="266"/>
      <c r="B24" s="269"/>
      <c r="C24" s="129" t="s">
        <v>581</v>
      </c>
      <c r="D24" s="129" t="s">
        <v>578</v>
      </c>
      <c r="E24" s="129" t="s">
        <v>65</v>
      </c>
      <c r="F24" s="130">
        <v>1</v>
      </c>
      <c r="G24" s="131"/>
      <c r="H24" s="131">
        <v>3500</v>
      </c>
      <c r="I24" s="129"/>
      <c r="J24" s="134"/>
      <c r="K24" s="134"/>
    </row>
    <row r="25" spans="1:11" ht="39.950000000000003" customHeight="1">
      <c r="A25" s="132"/>
      <c r="B25" s="129" t="s">
        <v>136</v>
      </c>
      <c r="C25" s="129"/>
      <c r="D25" s="129"/>
      <c r="E25" s="129"/>
      <c r="F25" s="130"/>
      <c r="G25" s="128"/>
      <c r="H25" s="131">
        <f>SUM(H3:H24)</f>
        <v>342472.315</v>
      </c>
      <c r="I25" s="129"/>
      <c r="J25" s="132"/>
      <c r="K25" s="132"/>
    </row>
    <row r="26" spans="1:11">
      <c r="A26" s="124"/>
      <c r="B26" s="124"/>
      <c r="C26" s="124"/>
      <c r="D26" s="124"/>
      <c r="E26" s="124"/>
      <c r="F26" s="124"/>
      <c r="G26" s="124"/>
      <c r="H26" s="133"/>
      <c r="I26" s="124"/>
    </row>
    <row r="27" spans="1:11">
      <c r="A27" s="124"/>
      <c r="B27" s="124"/>
      <c r="C27" s="124"/>
      <c r="D27" s="124"/>
      <c r="E27" s="124"/>
      <c r="F27" s="124"/>
      <c r="G27" s="124"/>
      <c r="H27" s="133"/>
      <c r="I27" s="124"/>
    </row>
  </sheetData>
  <mergeCells count="11">
    <mergeCell ref="A1:K1"/>
    <mergeCell ref="A22:A24"/>
    <mergeCell ref="B4:B5"/>
    <mergeCell ref="B6:B7"/>
    <mergeCell ref="B8:B9"/>
    <mergeCell ref="B10:B11"/>
    <mergeCell ref="B12:B14"/>
    <mergeCell ref="B15:B16"/>
    <mergeCell ref="B17:B18"/>
    <mergeCell ref="B22:B24"/>
    <mergeCell ref="D12:D14"/>
  </mergeCells>
  <phoneticPr fontId="27"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zoomScale="70" zoomScaleNormal="70" workbookViewId="0">
      <selection activeCell="H2" sqref="H2:I2"/>
    </sheetView>
  </sheetViews>
  <sheetFormatPr defaultColWidth="14.375" defaultRowHeight="14.25"/>
  <cols>
    <col min="1" max="1" width="8.375" style="114" customWidth="1"/>
    <col min="2" max="2" width="12.375" style="114" customWidth="1"/>
    <col min="3" max="4" width="9.625" style="114" customWidth="1"/>
    <col min="5" max="5" width="32" style="114" customWidth="1"/>
    <col min="6" max="6" width="5.625" style="114" customWidth="1"/>
    <col min="7" max="7" width="7.625" style="114" customWidth="1"/>
    <col min="8" max="12" width="16.75" style="115" customWidth="1"/>
    <col min="13" max="16384" width="14.375" style="114"/>
  </cols>
  <sheetData>
    <row r="1" spans="1:12" ht="23.25" customHeight="1">
      <c r="A1" s="270" t="s">
        <v>12</v>
      </c>
      <c r="B1" s="270"/>
      <c r="C1" s="270"/>
      <c r="D1" s="270"/>
      <c r="E1" s="270"/>
      <c r="F1" s="270"/>
      <c r="G1" s="270"/>
      <c r="H1" s="270"/>
      <c r="I1" s="270"/>
      <c r="J1" s="270"/>
      <c r="K1" s="270"/>
      <c r="L1" s="270"/>
    </row>
    <row r="2" spans="1:12" ht="33.75" customHeight="1">
      <c r="A2" s="116" t="s">
        <v>1</v>
      </c>
      <c r="B2" s="116" t="s">
        <v>160</v>
      </c>
      <c r="C2" s="271" t="s">
        <v>161</v>
      </c>
      <c r="D2" s="272"/>
      <c r="E2" s="116" t="s">
        <v>162</v>
      </c>
      <c r="F2" s="11" t="s">
        <v>29</v>
      </c>
      <c r="G2" s="116" t="s">
        <v>582</v>
      </c>
      <c r="H2" s="86" t="s">
        <v>30</v>
      </c>
      <c r="I2" s="86" t="s">
        <v>31</v>
      </c>
      <c r="J2" s="87" t="s">
        <v>32</v>
      </c>
      <c r="K2" s="87" t="s">
        <v>33</v>
      </c>
      <c r="L2" s="116" t="s">
        <v>82</v>
      </c>
    </row>
    <row r="3" spans="1:12" ht="170.1" customHeight="1">
      <c r="A3" s="117">
        <v>1</v>
      </c>
      <c r="B3" s="117" t="s">
        <v>583</v>
      </c>
      <c r="C3" s="273" t="s">
        <v>584</v>
      </c>
      <c r="D3" s="274"/>
      <c r="E3" s="118" t="s">
        <v>585</v>
      </c>
      <c r="F3" s="117" t="s">
        <v>65</v>
      </c>
      <c r="G3" s="117">
        <v>260</v>
      </c>
      <c r="H3" s="119">
        <v>1600</v>
      </c>
      <c r="I3" s="119">
        <f>H3*G3</f>
        <v>416000</v>
      </c>
      <c r="J3" s="119"/>
      <c r="K3" s="119"/>
      <c r="L3" s="119"/>
    </row>
    <row r="4" spans="1:12" ht="38.1" customHeight="1">
      <c r="A4" s="277">
        <v>2</v>
      </c>
      <c r="B4" s="277" t="s">
        <v>586</v>
      </c>
      <c r="C4" s="275" t="s">
        <v>587</v>
      </c>
      <c r="D4" s="275"/>
      <c r="E4" s="278" t="s">
        <v>588</v>
      </c>
      <c r="F4" s="120" t="s">
        <v>92</v>
      </c>
      <c r="G4" s="120">
        <v>6</v>
      </c>
      <c r="H4" s="119">
        <v>7000</v>
      </c>
      <c r="I4" s="119">
        <f>H4*G4</f>
        <v>42000</v>
      </c>
      <c r="J4" s="119"/>
      <c r="K4" s="119"/>
      <c r="L4" s="36"/>
    </row>
    <row r="5" spans="1:12" ht="38.1" customHeight="1">
      <c r="A5" s="277"/>
      <c r="B5" s="277"/>
      <c r="C5" s="275" t="s">
        <v>589</v>
      </c>
      <c r="D5" s="275"/>
      <c r="E5" s="278"/>
      <c r="F5" s="120" t="s">
        <v>92</v>
      </c>
      <c r="G5" s="120">
        <v>6</v>
      </c>
      <c r="H5" s="119">
        <v>7000</v>
      </c>
      <c r="I5" s="119">
        <f>H5*G5</f>
        <v>42000</v>
      </c>
      <c r="J5" s="119"/>
      <c r="K5" s="119"/>
      <c r="L5" s="36"/>
    </row>
    <row r="6" spans="1:12" ht="38.1" customHeight="1">
      <c r="A6" s="277"/>
      <c r="B6" s="277"/>
      <c r="C6" s="275" t="s">
        <v>590</v>
      </c>
      <c r="D6" s="275"/>
      <c r="E6" s="278"/>
      <c r="F6" s="120" t="s">
        <v>92</v>
      </c>
      <c r="G6" s="120">
        <v>6</v>
      </c>
      <c r="H6" s="119">
        <v>7000</v>
      </c>
      <c r="I6" s="119">
        <f>H6*G6</f>
        <v>42000</v>
      </c>
      <c r="J6" s="119"/>
      <c r="K6" s="119"/>
      <c r="L6" s="36"/>
    </row>
    <row r="7" spans="1:12" ht="38.1" customHeight="1">
      <c r="A7" s="276" t="s">
        <v>591</v>
      </c>
      <c r="B7" s="276"/>
      <c r="C7" s="276"/>
      <c r="D7" s="276"/>
      <c r="E7" s="276"/>
      <c r="F7" s="276"/>
      <c r="G7" s="121"/>
      <c r="H7" s="122"/>
      <c r="I7" s="122">
        <f>SUM(I3:I6)</f>
        <v>542000</v>
      </c>
      <c r="J7" s="122"/>
      <c r="K7" s="122"/>
      <c r="L7" s="123"/>
    </row>
  </sheetData>
  <mergeCells count="10">
    <mergeCell ref="C6:D6"/>
    <mergeCell ref="A7:F7"/>
    <mergeCell ref="A4:A6"/>
    <mergeCell ref="B4:B6"/>
    <mergeCell ref="E4:E6"/>
    <mergeCell ref="A1:L1"/>
    <mergeCell ref="C2:D2"/>
    <mergeCell ref="C3:D3"/>
    <mergeCell ref="C4:D4"/>
    <mergeCell ref="C5:D5"/>
  </mergeCells>
  <phoneticPr fontId="27"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10</vt:i4>
      </vt:variant>
    </vt:vector>
  </HeadingPairs>
  <TitlesOfParts>
    <vt:vector size="29" baseType="lpstr">
      <vt:lpstr>汇总表</vt:lpstr>
      <vt:lpstr>地基与基础检测 </vt:lpstr>
      <vt:lpstr>实体结构</vt:lpstr>
      <vt:lpstr>钢结构</vt:lpstr>
      <vt:lpstr>人防设备安装质量检测</vt:lpstr>
      <vt:lpstr>材料检测</vt:lpstr>
      <vt:lpstr>节能检测</vt:lpstr>
      <vt:lpstr>智能化检测</vt:lpstr>
      <vt:lpstr>室内环境、隔声</vt:lpstr>
      <vt:lpstr>防雷检测</vt:lpstr>
      <vt:lpstr>门窗幕墙工程检测</vt:lpstr>
      <vt:lpstr>消防检测</vt:lpstr>
      <vt:lpstr>道路实体工程</vt:lpstr>
      <vt:lpstr>栏杆</vt:lpstr>
      <vt:lpstr>海绵城市</vt:lpstr>
      <vt:lpstr>绿化检测</vt:lpstr>
      <vt:lpstr>高支模监测</vt:lpstr>
      <vt:lpstr>主体沉降观测</vt:lpstr>
      <vt:lpstr>基坑监测</vt:lpstr>
      <vt:lpstr>材料检测!Print_Area</vt:lpstr>
      <vt:lpstr>钢结构!Print_Area</vt:lpstr>
      <vt:lpstr>门窗幕墙工程检测!Print_Area</vt:lpstr>
      <vt:lpstr>人防设备安装质量检测!Print_Area</vt:lpstr>
      <vt:lpstr>实体结构!Print_Area</vt:lpstr>
      <vt:lpstr>材料检测!Print_Titles</vt:lpstr>
      <vt:lpstr>钢结构!Print_Titles</vt:lpstr>
      <vt:lpstr>人防设备安装质量检测!Print_Titles</vt:lpstr>
      <vt:lpstr>实体结构!Print_Titles</vt:lpstr>
      <vt:lpstr>消防检测!Print_Titles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启帆 黄</dc:creator>
  <cp:lastModifiedBy>MAGAM</cp:lastModifiedBy>
  <cp:lastPrinted>2024-07-19T05:51:00Z</cp:lastPrinted>
  <dcterms:created xsi:type="dcterms:W3CDTF">2006-08-25T03:21:00Z</dcterms:created>
  <dcterms:modified xsi:type="dcterms:W3CDTF">2025-09-05T10:44:27Z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2052-12.1.0.22529</vt:lpwstr>
  </property>
  <property fmtid="{D5CDD505-2E9C-101B-9397-08002B2CF9AE}" pid="4" name="ICV">
    <vt:lpwstr>C0A317AE458B4624B5D966C614C68652_13</vt:lpwstr>
  </property>
</Properties>
</file>