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927"/>
  </bookViews>
  <sheets>
    <sheet name="汇总表" sheetId="41" r:id="rId1"/>
    <sheet name="材料见证检测" sheetId="45" r:id="rId2"/>
    <sheet name="地基基础与基坑支护检测" sheetId="53" r:id="rId3"/>
    <sheet name="结构实体检测" sheetId="44" r:id="rId4"/>
    <sheet name="钢结构检测" sheetId="57" r:id="rId5"/>
    <sheet name="道路排水工程检测" sheetId="58" r:id="rId6"/>
    <sheet name="基坑监测" sheetId="40" r:id="rId7"/>
    <sheet name="主体沉降观测" sheetId="42" r:id="rId8"/>
    <sheet name="高支模监测" sheetId="43" r:id="rId9"/>
    <sheet name="室内环境检测" sheetId="50" r:id="rId10"/>
    <sheet name="防雷及电气检测" sheetId="51" r:id="rId11"/>
    <sheet name="幕墙门窗检测" sheetId="49" r:id="rId12"/>
    <sheet name="消防检测" sheetId="48" r:id="rId13"/>
    <sheet name="节能与绿建检测" sheetId="46" r:id="rId14"/>
    <sheet name="智能检测" sheetId="47" r:id="rId15"/>
    <sheet name="5G信号检测" sheetId="59" r:id="rId16"/>
    <sheet name="园林绿化检测" sheetId="52" r:id="rId17"/>
  </sheets>
  <definedNames>
    <definedName name="_xlnm._FilterDatabase" localSheetId="1" hidden="1">材料见证检测!$B$2:$D$134</definedName>
    <definedName name="_xlnm._FilterDatabase" localSheetId="5" hidden="1">道路排水工程检测!$A$2:$O$19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<sst xmlns="http://schemas.openxmlformats.org/spreadsheetml/2006/main" count="1747" uniqueCount="1107">
  <si>
    <t>广东省广州市白云区现代农业科技创新产业园区（二期）费用汇总表</t>
  </si>
  <si>
    <t>序号</t>
  </si>
  <si>
    <t>项目</t>
  </si>
  <si>
    <t xml:space="preserve">最高投标限价（元）
</t>
  </si>
  <si>
    <t>投标报价
（元）</t>
  </si>
  <si>
    <t>备注</t>
  </si>
  <si>
    <t>材料见证检测</t>
  </si>
  <si>
    <t>地基基础与基坑支护检测</t>
  </si>
  <si>
    <t>结构实体检测</t>
  </si>
  <si>
    <t>钢结构检测</t>
  </si>
  <si>
    <t>道路排水工程检测</t>
  </si>
  <si>
    <t>基坑监测</t>
  </si>
  <si>
    <t>主体沉降观测</t>
  </si>
  <si>
    <t>高支模监测</t>
  </si>
  <si>
    <t>室内环境检测</t>
  </si>
  <si>
    <t>防雷及电器检测</t>
  </si>
  <si>
    <t>幕墙门窗检测</t>
  </si>
  <si>
    <t>消防检测</t>
  </si>
  <si>
    <t>节能与绿建检测</t>
  </si>
  <si>
    <t>智能检测</t>
  </si>
  <si>
    <t>5G信号检测</t>
  </si>
  <si>
    <t>园林绿化检测</t>
  </si>
  <si>
    <t>合计（元）</t>
  </si>
  <si>
    <t>第三方检测及监测服务-材料检测</t>
  </si>
  <si>
    <t>项目名称</t>
  </si>
  <si>
    <t>检测参数</t>
  </si>
  <si>
    <t>检测频率</t>
  </si>
  <si>
    <t>单位</t>
  </si>
  <si>
    <t>数量</t>
  </si>
  <si>
    <t>最高投标限价</t>
  </si>
  <si>
    <t>报价</t>
  </si>
  <si>
    <t>收费依据</t>
  </si>
  <si>
    <t>单价
(元）</t>
  </si>
  <si>
    <t>合价
(元)</t>
  </si>
  <si>
    <t>单价
（元）</t>
  </si>
  <si>
    <t>合价
（元）</t>
  </si>
  <si>
    <t>水泥</t>
  </si>
  <si>
    <t>标准稠度用水量、凝结时间、安定性(沸煮法)、胶砂强度 、比表面积、氯离子含量</t>
  </si>
  <si>
    <t>按同一生产厂家、同一等级、同一品种、同一批号且连续进场的水泥，袋装水泥不超过200t为一批；散装水泥不超过500t为一批</t>
  </si>
  <si>
    <t>组</t>
  </si>
  <si>
    <t>粤建检协[2015]8号文4.1.2、4.1.1、4.1.3、4.1.5、4.1.7、4.1.23</t>
  </si>
  <si>
    <t>砂</t>
  </si>
  <si>
    <t>筛分析（颗粒级配）、表观密度、堆积密度、含泥量、泥块含量、有机物含量、氯离子含量</t>
  </si>
  <si>
    <t>用大型工具(如火车、货船或汽车)运输的，以400m3或600t为一批</t>
  </si>
  <si>
    <t>粤建检协[2015]8号文4.4.1、4.4.2、4.4.3、4.4.8、4.4.9、4.4.11、4.4.15</t>
  </si>
  <si>
    <t>石</t>
  </si>
  <si>
    <t>筛分析（颗粒级配）、表观密度、堆积密度、紧密密度、含泥量、泥块含量、针片状颗粒含量、压碎值</t>
  </si>
  <si>
    <t>粤建检协[2015]8号文4.5.1、4.5.2、4.5.3、4.5.4、4.5.8、4.5.9、4.5.11、4.5.12</t>
  </si>
  <si>
    <t>掺合料</t>
  </si>
  <si>
    <t>细度、需水量、烧失量、含水量、三氧化硫含量、游离氧化钙含量、安定性</t>
  </si>
  <si>
    <t>同等级、同种类≤200t为一验收批(连续供应)</t>
  </si>
  <si>
    <t>粤建检协【2015】8号文4.13.1、4、5、7、9、10、12</t>
  </si>
  <si>
    <t>混凝土膨胀剂</t>
  </si>
  <si>
    <t>凝结时间、限制膨胀率(水中7天、空气中21天)、抗压强度、细度、含水率</t>
  </si>
  <si>
    <t>不大于200t为一批，</t>
  </si>
  <si>
    <t>粤建检协【2015】8号文4.11.4、25、19、1、6</t>
  </si>
  <si>
    <t>外加剂</t>
  </si>
  <si>
    <t>减水率、泌水率、含气量、凝结时间差、1h坍落度经时变化、1h含气量经时变化、抗压强度比</t>
  </si>
  <si>
    <t>掺量≥1%时，100t为一验收批，掺量＜1%时，50t为一验收批</t>
  </si>
  <si>
    <t>粤建检协【2015】8号文4.11.15、16、17、19、21、23</t>
  </si>
  <si>
    <t>混凝土</t>
  </si>
  <si>
    <t>配合比验证</t>
  </si>
  <si>
    <t>同一配合比验证一次</t>
  </si>
  <si>
    <t>粤建检协[2015]8号文 4.8.9超过C40的，每增加一级加收200</t>
  </si>
  <si>
    <t>抗压强度</t>
  </si>
  <si>
    <t>1）每拌制100盘且不超过100m3的同配合比的混凝土，取样次数不得少于一次；
2）每工作班拌制的同配合比的混凝土不足100盘时，其取样次数仍不得少于一次；
3）当一次连续浇筑超过1000m³时，同一配合比的混凝土每200m³取样不得少于一次；
4）每一楼层、同一配合比的混凝土，取样不得少于一次；</t>
  </si>
  <si>
    <t>粤建检协[2015]8号文4.8.10</t>
  </si>
  <si>
    <t>抗折强度</t>
  </si>
  <si>
    <t>每拌制100盘不超过100m3的同配合比的混凝土，其取样不得少于一组</t>
  </si>
  <si>
    <t>粤建检协[2015]8号文4.8.14</t>
  </si>
  <si>
    <t>抗渗</t>
  </si>
  <si>
    <t>混凝土试件应在浇筑地点随机取样，连续浇筑混凝土每500m3应留置一组（6块）抗渗试块，且每项工程不得小于二组；</t>
  </si>
  <si>
    <t>按P8等级计算</t>
  </si>
  <si>
    <t>粤建检协[2015]8号文4.8.19</t>
  </si>
  <si>
    <t>硬化混凝土氯离子</t>
  </si>
  <si>
    <t>同一配合比、或需要验证时</t>
  </si>
  <si>
    <t>粤建检协[2015]8号文4.8.23</t>
  </si>
  <si>
    <t>拌合物氯离子</t>
  </si>
  <si>
    <t>同一等级每种配比至少送检一组。</t>
  </si>
  <si>
    <t>粤建检协[2015]8号文4.8.24</t>
  </si>
  <si>
    <t>砂浆</t>
  </si>
  <si>
    <t>每一检验批且不超过250m3砌体的各种类、各强度等级的砌筑砂浆，每台搅拌机应至少抽查一次，每次至少应制作一组试块</t>
  </si>
  <si>
    <t>粤建检协[2015]8号文4.9.10</t>
  </si>
  <si>
    <t>热轧带肋钢筋</t>
  </si>
  <si>
    <t>拉伸、弯曲、最大力伸长率、强屈比、超屈比、重量偏差、反向弯曲</t>
  </si>
  <si>
    <t>按批检验每批重量不大于60t；不足60t按一批计。</t>
  </si>
  <si>
    <t>粤建检协[2015]8号文4.16.1、2、3、4、6</t>
  </si>
  <si>
    <t>热轧光圆钢筋</t>
  </si>
  <si>
    <t>拉伸、弯曲、重量偏差</t>
  </si>
  <si>
    <t>粤建检协[2015]8号文4.16.1、2</t>
  </si>
  <si>
    <t>钢筋焊接</t>
  </si>
  <si>
    <t>抗拉强度</t>
  </si>
  <si>
    <t>同一台班内，由同一焊工完成的300个同牌号、同直径钢筋焊接接头应作为一批。当同一台班内焊接的接头数量较少，可在一周之内累计计算，累计仍不足300个接头时，应按一批计算</t>
  </si>
  <si>
    <t>粤建检协【2015】8号文4.17.1</t>
  </si>
  <si>
    <t>钢筋机械连接</t>
  </si>
  <si>
    <t>拉伸强度</t>
  </si>
  <si>
    <t>同一施工条件下采用同一批材料的同等级、型式、规格的接头以500个为一批不足500的按一个验收批计。</t>
  </si>
  <si>
    <t>粤建检协[2015]8号文4.18.1</t>
  </si>
  <si>
    <t>残余变形</t>
  </si>
  <si>
    <t>每个规格机械连接送检一组。</t>
  </si>
  <si>
    <t>粤建检协[2015]8号文4.18.4</t>
  </si>
  <si>
    <t>钢材型材</t>
  </si>
  <si>
    <t>屈服强度、抗拉强度、断后伸长率、弯曲</t>
  </si>
  <si>
    <t>按同一牌号、同一炉罐号、同一尺寸的钢材组成，不超过60t为一批</t>
  </si>
  <si>
    <t>粤建检协[2015]8号文4.16.1</t>
  </si>
  <si>
    <t>镀锌层</t>
  </si>
  <si>
    <t>按进场批次取样,每批取样一组。</t>
  </si>
  <si>
    <t>粤建检协[2015]8号文4.16.11</t>
  </si>
  <si>
    <t>钢管</t>
  </si>
  <si>
    <t xml:space="preserve">屈服强度、抗拉强度、断后伸长率、弯曲 </t>
  </si>
  <si>
    <t>按同一牌号、同一炉罐号、同一尺寸的钢管组成，不超过60t为一批</t>
  </si>
  <si>
    <t>粤建检协[2015]8号文4.25.3</t>
  </si>
  <si>
    <t>硅钙板</t>
  </si>
  <si>
    <t>密度、抗折强度、湿胀率</t>
  </si>
  <si>
    <t>同类别，同规格，同强度的产品组成，每检验批为3000张为一批次，不足3000张，但大于200张也可以为一批</t>
  </si>
  <si>
    <t>粤建检协【2015】8号文4.28.3、7、公司送样指南7.14</t>
  </si>
  <si>
    <t>蒸压加气混凝土板</t>
  </si>
  <si>
    <t>抗压强度、干密度、结构性能</t>
  </si>
  <si>
    <t>同规格、同等级1万块一批</t>
  </si>
  <si>
    <t>粤建检协【2015】8号文4.28.3、8、15</t>
  </si>
  <si>
    <t>蒸压加气混凝土砌块</t>
  </si>
  <si>
    <t>干密度、抗压强度</t>
  </si>
  <si>
    <t>同品种、同规格、同等级的砌块以3万块为一批，不足3万块亦为一批</t>
  </si>
  <si>
    <t>粤建检协[2015]8号文4.27.8、4.27.11</t>
  </si>
  <si>
    <t>灰砂砖、实心砖</t>
  </si>
  <si>
    <t>抗压强度、干密度</t>
  </si>
  <si>
    <t>每10万块为一批，不足10 万块按一批计。</t>
  </si>
  <si>
    <t>粤建检协[2015]8号文4.26.3、6</t>
  </si>
  <si>
    <t>聚氨酯防水涂料</t>
  </si>
  <si>
    <t>拉伸性能,干燥时间,固体含量,不透水性,粘结强度,撕裂强度,外观</t>
  </si>
  <si>
    <t>每10t为一批，不足10t按一批抽样</t>
  </si>
  <si>
    <t>粤建检协【2015】8号文4.40.5、11、2、9、6、4、1</t>
  </si>
  <si>
    <t>聚合物水泥防水涂料</t>
  </si>
  <si>
    <t>拉伸性能(无处理),固体含量,低温柔性,不透水性,粘结强度（无处理）,外观</t>
  </si>
  <si>
    <t>粤建检协【2015】8号文4.40.5、2、8、9、6、1</t>
  </si>
  <si>
    <t>防水卷材</t>
  </si>
  <si>
    <t>厚度、不透水性、耐热性、拉伸性能（横纵向）、断裂延伸率</t>
  </si>
  <si>
    <t>同一类型、同一规格10000m2为一批不足10000m2时亦可作为一批</t>
  </si>
  <si>
    <t xml:space="preserve"> 粤建检协[2015]8号文4.38</t>
  </si>
  <si>
    <t>砌筑砂浆、地面砂浆</t>
  </si>
  <si>
    <t>抗压强度、凝结时间、保水性、2h稠度损失率</t>
  </si>
  <si>
    <t>同一厂家、等级、品种、批号，500t为取一批取一次，不足500t按一批。</t>
  </si>
  <si>
    <t>粤建检协[2015]8号文4.9.10、6、25、33</t>
  </si>
  <si>
    <t>抹灰砂浆</t>
  </si>
  <si>
    <t>抗压强度、凝结时间、保水性、2h稠度损失率、粘结强度</t>
  </si>
  <si>
    <t>粤建检协[2015]8号文4.9.10、6、25、33、19</t>
  </si>
  <si>
    <t>防水砂浆</t>
  </si>
  <si>
    <t>抗压强度、凝结时间、保水性、2h稠度损失率、粘结强度、抗渗压力</t>
  </si>
  <si>
    <t>粤建检协[2015]8号文4.9.10、6、25、33、19、22</t>
  </si>
  <si>
    <t>铝型材</t>
  </si>
  <si>
    <t>韦氏硬度、膜厚、壁厚</t>
  </si>
  <si>
    <t>型材应由同一合金号，供货状态，规格的型材组成，批重不限</t>
  </si>
  <si>
    <t>粤建检协【2015】8号文4.29.3、4、5</t>
  </si>
  <si>
    <t>铝单板</t>
  </si>
  <si>
    <t>尺寸、涂层厚度、硬度、抗拉强度、伸长率</t>
  </si>
  <si>
    <t>每批应由同一品种、同一颜色、同一生产批次的铝单板组成，每3000㎡为一个检验批，不足3000㎡按一个检验批计算</t>
  </si>
  <si>
    <t>粤建检协【2015】8号文4.29.1、2、3、5</t>
  </si>
  <si>
    <t>陶瓷砖</t>
  </si>
  <si>
    <t>表面质量、破坏强度、断裂模数、吸水率</t>
  </si>
  <si>
    <t>粤建检协[2015]8号文4.15.1、2、3、4</t>
  </si>
  <si>
    <t>陶瓷砖粘结剂</t>
  </si>
  <si>
    <t>拉伸粘结强度（未处理、浸水处理）</t>
  </si>
  <si>
    <t>连续生产，同一配料工艺条件制得的产品为一批。C类产品100t为一批，D类和R类产品10t为一批。不足上述数量时亦作为一批。</t>
  </si>
  <si>
    <t>粤建检协[2015]8号文4.9.19、20</t>
  </si>
  <si>
    <t>石材</t>
  </si>
  <si>
    <t>弯曲强度、吸水率、体积密度</t>
  </si>
  <si>
    <t>粤建检协[2015]8号文4.34.2、3、4</t>
  </si>
  <si>
    <t>建筑涂料</t>
  </si>
  <si>
    <t>耐碱性、耐洗刷性、涂膜外观、施工性、耐水性、附着力、容器中状态、拉伸性能、粘结强度</t>
  </si>
  <si>
    <t>粤建检协【2015】8号文4.35.15、17、20、26、28、24、5、10、14</t>
  </si>
  <si>
    <t>腻子</t>
  </si>
  <si>
    <t>在容器中状态、施工性、干燥时间(表干) 、耐碱性、耐水性、粘结强度</t>
  </si>
  <si>
    <t>粤建检协[2015]8号文4.35.24、26、7、15、17、14</t>
  </si>
  <si>
    <t>砂壁状涂料</t>
  </si>
  <si>
    <t>在容器中状态、施工性、低温稳定性、干燥时间、初期干燥抗裂性、耐水性、耐碱性、粘结强度、涂膜外观</t>
  </si>
  <si>
    <t>粤建检协[2015]8号文4.35.24、26、31、7、2、17、28、15、20、14</t>
  </si>
  <si>
    <t>地坪漆（底涂、中涂）</t>
  </si>
  <si>
    <t>容器中状态、干燥时间、耐碱性</t>
  </si>
  <si>
    <t>粤建检协[2015]8号文4.35.24、7、15</t>
  </si>
  <si>
    <t>地坪漆（面涂）</t>
  </si>
  <si>
    <t>容器中状态、漆膜外观、干燥时间、耐水性、耐碱性、耐酸性、耐油性</t>
  </si>
  <si>
    <t>粤建检协[2015]8号文4.35.24、28、7、17、15</t>
  </si>
  <si>
    <t>水泥基渗透结晶型防水涂料</t>
  </si>
  <si>
    <t>含水率、细度、施工性、28d抗压强度、湿基面粘结强度、混凝土抗渗性能、混凝土抗渗性能(抗渗压力比-带涂层)、混凝土抗渗性能(抗渗压力比-去除涂层)</t>
  </si>
  <si>
    <t>50t为一批</t>
  </si>
  <si>
    <t>粤建检协【2015】8号4.40.18、4.1.6、4.35.6、4.35.14、4.40.10</t>
  </si>
  <si>
    <t>防腐涂料</t>
  </si>
  <si>
    <t>容器中状态、漆膜外观、干燥时间(表、实干)、附着力、耐弯曲性、耐冲击性、耐水性、施工性</t>
  </si>
  <si>
    <t>粤建检协[2015]8号文4.35.24、28、7、5、19、11、17、26</t>
  </si>
  <si>
    <t>防火涂料</t>
  </si>
  <si>
    <t>容器中状态、干燥时间、粘结强度、耐水性、抗压强度</t>
  </si>
  <si>
    <t>粤建检协[2015]8号文4.35.24、7、14、17、8</t>
  </si>
  <si>
    <t>涂料</t>
  </si>
  <si>
    <t>相容性</t>
  </si>
  <si>
    <t>根据设计要求，每种配套检测一组。</t>
  </si>
  <si>
    <t>参考4.40.6、7</t>
  </si>
  <si>
    <t>龙骨</t>
  </si>
  <si>
    <t>外观质量、尺寸、镀锌层厚度、涂层铅笔硬度、</t>
  </si>
  <si>
    <t>班产量大于或等于2000m者，以2000m同型号，同规格的轻钢龙骨为一批，班产量小于2000m,以实际产量为一批。</t>
  </si>
  <si>
    <t>粤建检协[2015]8号文4.30.1、2、4、6、</t>
  </si>
  <si>
    <t>石膏板</t>
  </si>
  <si>
    <t>单位面积质量、含水率、受潮挠度</t>
  </si>
  <si>
    <t>同一类型，同一规格3000块板材按一批计。</t>
  </si>
  <si>
    <t>粤建检协[2015]8号文4.28.1、2、3、7、15</t>
  </si>
  <si>
    <t>干挂石材胶</t>
  </si>
  <si>
    <t>适用期、拉剪强度（不锈钢-不锈钢）、压剪强度（石材-不锈钢）</t>
  </si>
  <si>
    <t>粤建检协[2015]8号文5.6.2、5、6</t>
  </si>
  <si>
    <t>镀锌电焊网</t>
  </si>
  <si>
    <t>硫酸铜试验、焊点抗拉力</t>
  </si>
  <si>
    <t>按建筑面积，2000m2及以下，1组；2000-20000m2，3组；20000m2以上，6组。</t>
  </si>
  <si>
    <t>粤建检协[2015]8号文4.29.16、17</t>
  </si>
  <si>
    <t>装饰装修材料（陶瓷砖、石材）</t>
  </si>
  <si>
    <t>放射性</t>
  </si>
  <si>
    <t>粤建检协[2015]8号文11.5.1</t>
  </si>
  <si>
    <t>焊接工艺评定（不含加工）</t>
  </si>
  <si>
    <t>拉伸、弯曲、冲击</t>
  </si>
  <si>
    <t>粤建检协[2015]8号文4.32.1、2、3</t>
  </si>
  <si>
    <t>焊接材料（不含加工）</t>
  </si>
  <si>
    <t>拉伸、冲击、化学成分分析（8个元素）</t>
  </si>
  <si>
    <t>粤建检协[2015]8号文4.31.3、4、5</t>
  </si>
  <si>
    <t>路面砖</t>
  </si>
  <si>
    <t>抗压（抗折）强度、吸水率</t>
  </si>
  <si>
    <t>同一型号、规格、等级10000件为一批。</t>
  </si>
  <si>
    <t>粤建检协[2015]8号文10.13.3、4、6</t>
  </si>
  <si>
    <t>路缘石</t>
  </si>
  <si>
    <t>抗压强度、抗折强度、吸水率</t>
  </si>
  <si>
    <t>同一型号、规格、等级20000件为一批。</t>
  </si>
  <si>
    <t>粤建检协[2015]8号文10.14.3、4、5</t>
  </si>
  <si>
    <t>普通螺栓</t>
  </si>
  <si>
    <t>实物拉伸试验</t>
  </si>
  <si>
    <t>粤建检协[2015]8号文4.20.2</t>
  </si>
  <si>
    <t>钢结构用高强度螺栓及连接副</t>
  </si>
  <si>
    <t>扭矩系数、楔负载、实物拉力荷载、屈服强度、抗拉强度、伸长率、硬度（螺栓、螺母、垫圈）</t>
  </si>
  <si>
    <t>同一性能等级、材料、炉号、螺纹规格、长度、机械加工、热处理工艺、表面处理工艺的螺栓为同批</t>
  </si>
  <si>
    <t>粤建检协【2015】8号文4.19.1.2、3、5、8</t>
  </si>
  <si>
    <t>钢绞线</t>
  </si>
  <si>
    <t>抗拉强度、弹性模量</t>
  </si>
  <si>
    <t>粤建检协[2015]8号文4.21.3、4.21.4</t>
  </si>
  <si>
    <t>锚具、夹片</t>
  </si>
  <si>
    <t>硬度</t>
  </si>
  <si>
    <t>按材料用量的3%抽检且不应少于6件。</t>
  </si>
  <si>
    <t>个</t>
  </si>
  <si>
    <t>粤建检协[2015]8号文4.23.2</t>
  </si>
  <si>
    <t>锚固性能组合件</t>
  </si>
  <si>
    <t>静载锚固性能</t>
  </si>
  <si>
    <t>每种规格取样一组。</t>
  </si>
  <si>
    <t>孔</t>
  </si>
  <si>
    <t>粤建检协[2015]8号文4.23.1</t>
  </si>
  <si>
    <t>钢管脚手架构件</t>
  </si>
  <si>
    <t>抗滑、抗破坏、扭转刚度、扭力矩试压</t>
  </si>
  <si>
    <t>在批量范围281-500随机抽取直角扣件16件，旋转、对接扣件、底座各8件为一组；在批量范围501-1200随机抽取直角扣件26件，旋转、对接扣件、底座各13件为一组；在批量范围1201-10000随机抽取直角扣件40件，旋转、对接扣件、底座各20件为一组。</t>
  </si>
  <si>
    <t>套</t>
  </si>
  <si>
    <t>粤建检协[2015]8号文7.10.4</t>
  </si>
  <si>
    <t>抗滑、抗破坏、扭力矩试压</t>
  </si>
  <si>
    <t>粤建检协[2015]8号文7.10.1、7.10.2、7.10.3</t>
  </si>
  <si>
    <t>抗拉、扭力矩试压</t>
  </si>
  <si>
    <t>粤建检协[2015]8号文7.10.5</t>
  </si>
  <si>
    <t>抗压</t>
  </si>
  <si>
    <t>粤建检协[2015]8号文7.10.6</t>
  </si>
  <si>
    <t>安全网</t>
  </si>
  <si>
    <t>尺寸、网目密度、抗冲击性、抗贯穿性、阻燃性</t>
  </si>
  <si>
    <t>按照进场的同一生产厂家、同一规格型号、同一批次的安全网，取3张。</t>
  </si>
  <si>
    <t>粤建检协[2015]8号文7.14.10、7.14.9、7.14.7、7.14.6、7.14.8</t>
  </si>
  <si>
    <t>安全带</t>
  </si>
  <si>
    <t>整体静态负荷、整体动态负荷</t>
  </si>
  <si>
    <t>坠落悬挂安全带（整体静态负荷、整体动态负荷）：取4条</t>
  </si>
  <si>
    <t>粤建检协[2015]8号文7.16.1、7.16.2</t>
  </si>
  <si>
    <t>安全帽</t>
  </si>
  <si>
    <t>佩戴高度、垂直间距、下鄂带强度、冲击吸收性能、耐穿刺性能</t>
  </si>
  <si>
    <t>耐穿刺性能、冲击吸收性能各有四种预处理方式[高温（50℃）处理、低温（-10℃）处理、浸水（20℃）处理、辐射处理]。进货检验：批量＜500顶时取1顶、项，批量500-5000时取2顶、项，批量5001-50000时取3顶、项，批量≥50001顶时取4顶、项。</t>
  </si>
  <si>
    <t>粤建检协[2015]8号文7.15.1、7.15.2、7.15.3、7.15.4、7.15.5、7.15.6</t>
  </si>
  <si>
    <t>砂浆配合比</t>
  </si>
  <si>
    <t>粤建检协[2015]8号文4.9.27</t>
  </si>
  <si>
    <t>无机耐磨地坪材料</t>
  </si>
  <si>
    <t>抗折强度、抗压强度、耐磨</t>
  </si>
  <si>
    <t>同类型产品50t为一批，不足50t按一批计。</t>
  </si>
  <si>
    <t>粤建检协[2015]8号文4.35.8、4.35.19、4.35.16</t>
  </si>
  <si>
    <t>透水路面砖和透水路面板</t>
  </si>
  <si>
    <t>抗折强度,透水系数,防滑性</t>
  </si>
  <si>
    <r>
      <rPr>
        <sz val="10"/>
        <rFont val="宋体"/>
        <charset val="134"/>
        <scheme val="minor"/>
      </rPr>
      <t>以1000m</t>
    </r>
    <r>
      <rPr>
        <vertAlign val="superscript"/>
        <sz val="10"/>
        <rFont val="宋体"/>
        <charset val="134"/>
        <scheme val="minor"/>
      </rPr>
      <t>2</t>
    </r>
    <r>
      <rPr>
        <sz val="10"/>
        <rFont val="宋体"/>
        <charset val="134"/>
        <scheme val="minor"/>
      </rPr>
      <t>透水块材为一个批次</t>
    </r>
  </si>
  <si>
    <t>粤建检协[2015]8号文4.8.14、市场价</t>
  </si>
  <si>
    <t>钢筋锚固板</t>
  </si>
  <si>
    <t>每组代表批量：同一施工条件下采用同一批材料的同类型、同规格的钢筋锚固板，螺纹连接锚固板应以500个为一个验收批进行检验和验收，不足500个也应作为一个验收批；焊接连接锚固板应以300个为一个验收批进行检验和验收，不足300个也应作为一个验收批。</t>
  </si>
  <si>
    <t>粤建检协[2015]8号文4.33.1</t>
  </si>
  <si>
    <t>钢材元素分析</t>
  </si>
  <si>
    <t>化学五元素</t>
  </si>
  <si>
    <t>每组代表批量：碳素结构钢、低合金高强度结构钢、建筑结构用钢板、桥梁用结构钢每批由同一牌号、同一炉号、同一质量等级、同一品种、同一尺寸、同一交货状态的钢材组成，每批重量应不大于60t</t>
  </si>
  <si>
    <t>粤建检协[2015]8号文4.29.12</t>
  </si>
  <si>
    <t>标线涂料</t>
  </si>
  <si>
    <t>抗压强度、不粘胎时间、色度性能、密度、耐水性、耐碱性、耐磨性</t>
  </si>
  <si>
    <t>每批次进场检验一次</t>
  </si>
  <si>
    <t>粤建检协[2015]8号文4.35.8、4.35.5、4.35.24、4.35.29、4.35.17、4.35.15、4.35.16</t>
  </si>
  <si>
    <t>非固化橡胶沥青防水涂料</t>
  </si>
  <si>
    <t>固体含量,外观,延伸性,粘结性能</t>
  </si>
  <si>
    <t>同一类型10t为一批，不足10t也作为一批</t>
  </si>
  <si>
    <t>粤建检协[2015]8号文4.40.1、2、6、19</t>
  </si>
  <si>
    <t>球墨铸铁管</t>
  </si>
  <si>
    <t>外观、尺寸、布氏硬度</t>
  </si>
  <si>
    <t>按规格批次抽
带标识管段20cm+1个5cm正方形铁块表面磨掉黑漆</t>
  </si>
  <si>
    <t>粤建检协【2015】8号文4.44.1，4.44.2，4.44.14</t>
  </si>
  <si>
    <t>衬塑复合压力管</t>
  </si>
  <si>
    <r>
      <rPr>
        <sz val="10"/>
        <rFont val="宋体"/>
        <charset val="134"/>
      </rPr>
      <t>外观、尺寸、结合强度、弯曲性能（</t>
    </r>
    <r>
      <rPr>
        <sz val="10"/>
        <rFont val="Times New Roman"/>
        <charset val="134"/>
      </rPr>
      <t>DN≤50mm</t>
    </r>
    <r>
      <rPr>
        <sz val="10"/>
        <rFont val="宋体"/>
        <charset val="134"/>
      </rPr>
      <t>）、</t>
    </r>
    <r>
      <rPr>
        <sz val="10"/>
        <rFont val="Times New Roman"/>
        <charset val="134"/>
      </rPr>
      <t xml:space="preserve">
</t>
    </r>
    <r>
      <rPr>
        <sz val="10"/>
        <rFont val="宋体"/>
        <charset val="134"/>
      </rPr>
      <t>压扁性能（</t>
    </r>
    <r>
      <rPr>
        <sz val="10"/>
        <rFont val="Times New Roman"/>
        <charset val="134"/>
      </rPr>
      <t>DN</t>
    </r>
    <r>
      <rPr>
        <sz val="10"/>
        <rFont val="宋体"/>
        <charset val="134"/>
      </rPr>
      <t>＞</t>
    </r>
    <r>
      <rPr>
        <sz val="10"/>
        <rFont val="Times New Roman"/>
        <charset val="134"/>
      </rPr>
      <t>50mm</t>
    </r>
    <r>
      <rPr>
        <sz val="10"/>
        <rFont val="宋体"/>
        <charset val="134"/>
      </rPr>
      <t>）、耐冷热循环（热水用才做，冷水用不做）</t>
    </r>
  </si>
  <si>
    <r>
      <rPr>
        <sz val="10"/>
        <rFont val="宋体"/>
        <charset val="134"/>
      </rPr>
      <t>按照进场的同一生产厂家、同一批次，每种规格取样一组。每组取样</t>
    </r>
    <r>
      <rPr>
        <sz val="10"/>
        <rFont val="Times New Roman"/>
        <charset val="134"/>
      </rPr>
      <t>1</t>
    </r>
    <r>
      <rPr>
        <sz val="10"/>
        <rFont val="宋体"/>
        <charset val="134"/>
      </rPr>
      <t>根</t>
    </r>
    <r>
      <rPr>
        <sz val="10"/>
        <rFont val="Times New Roman"/>
        <charset val="134"/>
      </rPr>
      <t>1m+3</t>
    </r>
    <r>
      <rPr>
        <sz val="10"/>
        <rFont val="宋体"/>
        <charset val="134"/>
      </rPr>
      <t>个</t>
    </r>
    <r>
      <rPr>
        <sz val="10"/>
        <rFont val="Times New Roman"/>
        <charset val="134"/>
      </rPr>
      <t>20mm</t>
    </r>
  </si>
  <si>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4.44.1</t>
    </r>
    <r>
      <rPr>
        <sz val="10"/>
        <rFont val="宋体"/>
        <charset val="134"/>
      </rPr>
      <t>，</t>
    </r>
    <r>
      <rPr>
        <sz val="10"/>
        <rFont val="Times New Roman"/>
        <charset val="134"/>
      </rPr>
      <t>4.44.2</t>
    </r>
    <r>
      <rPr>
        <sz val="10"/>
        <rFont val="宋体"/>
        <charset val="134"/>
      </rPr>
      <t>，</t>
    </r>
    <r>
      <rPr>
        <sz val="10"/>
        <rFont val="Times New Roman"/>
        <charset val="134"/>
      </rPr>
      <t>4.44.7</t>
    </r>
    <r>
      <rPr>
        <sz val="10"/>
        <rFont val="宋体"/>
        <charset val="134"/>
      </rPr>
      <t>，</t>
    </r>
    <r>
      <rPr>
        <sz val="10"/>
        <rFont val="Times New Roman"/>
        <charset val="134"/>
      </rPr>
      <t>4.44.5</t>
    </r>
    <r>
      <rPr>
        <sz val="10"/>
        <rFont val="宋体"/>
        <charset val="134"/>
      </rPr>
      <t>，</t>
    </r>
    <r>
      <rPr>
        <sz val="10"/>
        <rFont val="Times New Roman"/>
        <charset val="134"/>
      </rPr>
      <t>4.44.5</t>
    </r>
    <r>
      <rPr>
        <sz val="10"/>
        <rFont val="宋体"/>
        <charset val="134"/>
      </rPr>
      <t>，</t>
    </r>
    <r>
      <rPr>
        <sz val="10"/>
        <rFont val="Times New Roman"/>
        <charset val="134"/>
      </rPr>
      <t>4.44.24</t>
    </r>
  </si>
  <si>
    <t>钢塑复合压力管用双热熔管件</t>
  </si>
  <si>
    <t>尺寸、短期静液压</t>
  </si>
  <si>
    <t>按规格批次抽4个</t>
  </si>
  <si>
    <t>粤建检协【2015】8号文4.43.2，4.43.13</t>
  </si>
  <si>
    <r>
      <rPr>
        <sz val="10"/>
        <rFont val="Times New Roman"/>
        <charset val="134"/>
      </rPr>
      <t>PP-R</t>
    </r>
    <r>
      <rPr>
        <sz val="10"/>
        <rFont val="宋体"/>
        <charset val="134"/>
      </rPr>
      <t>给水管材</t>
    </r>
  </si>
  <si>
    <r>
      <rPr>
        <sz val="10"/>
        <rFont val="宋体"/>
        <charset val="134"/>
      </rPr>
      <t>外观、尺寸、纵向回缩率、静液压试验（大于等于</t>
    </r>
    <r>
      <rPr>
        <sz val="10"/>
        <rFont val="Times New Roman"/>
        <charset val="134"/>
      </rPr>
      <t>200</t>
    </r>
    <r>
      <rPr>
        <sz val="10"/>
        <rFont val="宋体"/>
        <charset val="134"/>
      </rPr>
      <t>做不了）、简支梁冲击试验</t>
    </r>
  </si>
  <si>
    <r>
      <rPr>
        <sz val="10"/>
        <rFont val="宋体"/>
        <charset val="134"/>
      </rPr>
      <t>按照进场的同一生产厂家、同一批次，每种规格取样一组。每组</t>
    </r>
    <r>
      <rPr>
        <sz val="10"/>
        <rFont val="Times New Roman"/>
        <charset val="134"/>
      </rPr>
      <t>5</t>
    </r>
    <r>
      <rPr>
        <sz val="10"/>
        <rFont val="宋体"/>
        <charset val="134"/>
      </rPr>
      <t>根</t>
    </r>
    <r>
      <rPr>
        <sz val="10"/>
        <rFont val="Times New Roman"/>
        <charset val="134"/>
      </rPr>
      <t>1</t>
    </r>
    <r>
      <rPr>
        <sz val="10"/>
        <rFont val="宋体"/>
        <charset val="134"/>
      </rPr>
      <t>米</t>
    </r>
  </si>
  <si>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4.43.1</t>
    </r>
    <r>
      <rPr>
        <sz val="10"/>
        <rFont val="宋体"/>
        <charset val="134"/>
      </rPr>
      <t>，</t>
    </r>
    <r>
      <rPr>
        <sz val="10"/>
        <rFont val="Times New Roman"/>
        <charset val="134"/>
      </rPr>
      <t>4.43.2</t>
    </r>
    <r>
      <rPr>
        <sz val="10"/>
        <rFont val="宋体"/>
        <charset val="134"/>
      </rPr>
      <t>，</t>
    </r>
    <r>
      <rPr>
        <sz val="10"/>
        <rFont val="Times New Roman"/>
        <charset val="134"/>
      </rPr>
      <t>4.43.8</t>
    </r>
    <r>
      <rPr>
        <sz val="10"/>
        <rFont val="宋体"/>
        <charset val="134"/>
      </rPr>
      <t>，</t>
    </r>
    <r>
      <rPr>
        <sz val="10"/>
        <rFont val="Times New Roman"/>
        <charset val="134"/>
      </rPr>
      <t>4.43.13</t>
    </r>
    <r>
      <rPr>
        <sz val="10"/>
        <rFont val="宋体"/>
        <charset val="134"/>
      </rPr>
      <t>，</t>
    </r>
    <r>
      <rPr>
        <sz val="10"/>
        <rFont val="Times New Roman"/>
        <charset val="134"/>
      </rPr>
      <t>4.43.7</t>
    </r>
  </si>
  <si>
    <r>
      <rPr>
        <sz val="10"/>
        <rFont val="Times New Roman"/>
        <charset val="134"/>
      </rPr>
      <t>PP-R</t>
    </r>
    <r>
      <rPr>
        <sz val="10"/>
        <rFont val="宋体"/>
        <charset val="134"/>
      </rPr>
      <t>给水管件</t>
    </r>
  </si>
  <si>
    <t>外观、尺寸、液压试验</t>
  </si>
  <si>
    <r>
      <rPr>
        <sz val="10"/>
        <rFont val="宋体"/>
        <charset val="134"/>
      </rPr>
      <t>按照进场的同一生产厂家、同一批次，每种规格取样一组。每组取样</t>
    </r>
    <r>
      <rPr>
        <sz val="10"/>
        <rFont val="Times New Roman"/>
        <charset val="134"/>
      </rPr>
      <t>9</t>
    </r>
    <r>
      <rPr>
        <sz val="10"/>
        <rFont val="宋体"/>
        <charset val="134"/>
      </rPr>
      <t>个</t>
    </r>
  </si>
  <si>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4.43.1</t>
    </r>
    <r>
      <rPr>
        <sz val="10"/>
        <rFont val="宋体"/>
        <charset val="134"/>
      </rPr>
      <t>，</t>
    </r>
    <r>
      <rPr>
        <sz val="10"/>
        <rFont val="Times New Roman"/>
        <charset val="134"/>
      </rPr>
      <t>4.43.2</t>
    </r>
    <r>
      <rPr>
        <sz val="10"/>
        <rFont val="宋体"/>
        <charset val="134"/>
      </rPr>
      <t>，</t>
    </r>
    <r>
      <rPr>
        <sz val="10"/>
        <rFont val="Times New Roman"/>
        <charset val="134"/>
      </rPr>
      <t>4.43.13</t>
    </r>
  </si>
  <si>
    <t>通用阀门</t>
  </si>
  <si>
    <t>上密封试验、壳体试验、密封试验</t>
  </si>
  <si>
    <r>
      <rPr>
        <sz val="10"/>
        <rFont val="宋体"/>
        <charset val="134"/>
      </rPr>
      <t>按照进场的同一生产厂家、同一批次，每种规格取样一组。每组取样</t>
    </r>
    <r>
      <rPr>
        <sz val="10"/>
        <rFont val="Times New Roman"/>
        <charset val="134"/>
      </rPr>
      <t>2</t>
    </r>
    <r>
      <rPr>
        <sz val="10"/>
        <rFont val="宋体"/>
        <charset val="134"/>
      </rPr>
      <t>个</t>
    </r>
  </si>
  <si>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4.54.1</t>
    </r>
    <r>
      <rPr>
        <sz val="10"/>
        <rFont val="宋体"/>
        <charset val="134"/>
      </rPr>
      <t>，</t>
    </r>
    <r>
      <rPr>
        <sz val="10"/>
        <rFont val="Times New Roman"/>
        <charset val="134"/>
      </rPr>
      <t>4.54.2</t>
    </r>
    <r>
      <rPr>
        <sz val="10"/>
        <rFont val="宋体"/>
        <charset val="134"/>
      </rPr>
      <t>，</t>
    </r>
    <r>
      <rPr>
        <sz val="10"/>
        <rFont val="Times New Roman"/>
        <charset val="134"/>
      </rPr>
      <t>4.54.3</t>
    </r>
  </si>
  <si>
    <r>
      <rPr>
        <sz val="10"/>
        <rFont val="Times New Roman"/>
        <charset val="134"/>
      </rPr>
      <t>PVC-U</t>
    </r>
    <r>
      <rPr>
        <sz val="10"/>
        <rFont val="宋体"/>
        <charset val="134"/>
      </rPr>
      <t>排水管材</t>
    </r>
  </si>
  <si>
    <t>外观、尺寸、纵向回缩率、维卡软、温度、拉伸性能、落锤冲击试验</t>
  </si>
  <si>
    <r>
      <rPr>
        <sz val="10"/>
        <rFont val="宋体"/>
        <charset val="134"/>
      </rPr>
      <t>按照进场的同一生产厂家、同一批次，每种规格取样一组。每组</t>
    </r>
    <r>
      <rPr>
        <sz val="10"/>
        <rFont val="Times New Roman"/>
        <charset val="134"/>
      </rPr>
      <t>4</t>
    </r>
    <r>
      <rPr>
        <sz val="10"/>
        <rFont val="宋体"/>
        <charset val="134"/>
      </rPr>
      <t>根</t>
    </r>
    <r>
      <rPr>
        <sz val="10"/>
        <rFont val="Times New Roman"/>
        <charset val="134"/>
      </rPr>
      <t>1</t>
    </r>
    <r>
      <rPr>
        <sz val="10"/>
        <rFont val="宋体"/>
        <charset val="134"/>
      </rPr>
      <t>米</t>
    </r>
  </si>
  <si>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4.43.1</t>
    </r>
    <r>
      <rPr>
        <sz val="10"/>
        <rFont val="宋体"/>
        <charset val="134"/>
      </rPr>
      <t>，</t>
    </r>
    <r>
      <rPr>
        <sz val="10"/>
        <rFont val="Times New Roman"/>
        <charset val="134"/>
      </rPr>
      <t>4.43.2</t>
    </r>
    <r>
      <rPr>
        <sz val="10"/>
        <rFont val="宋体"/>
        <charset val="134"/>
      </rPr>
      <t>，</t>
    </r>
    <r>
      <rPr>
        <sz val="10"/>
        <rFont val="Times New Roman"/>
        <charset val="134"/>
      </rPr>
      <t>4.43.8</t>
    </r>
    <r>
      <rPr>
        <sz val="10"/>
        <rFont val="宋体"/>
        <charset val="134"/>
      </rPr>
      <t>，</t>
    </r>
    <r>
      <rPr>
        <sz val="10"/>
        <rFont val="Times New Roman"/>
        <charset val="134"/>
      </rPr>
      <t>4.43.4</t>
    </r>
    <r>
      <rPr>
        <sz val="10"/>
        <rFont val="宋体"/>
        <charset val="134"/>
      </rPr>
      <t>，</t>
    </r>
    <r>
      <rPr>
        <sz val="10"/>
        <rFont val="Times New Roman"/>
        <charset val="134"/>
      </rPr>
      <t>4.43.3</t>
    </r>
    <r>
      <rPr>
        <sz val="10"/>
        <rFont val="宋体"/>
        <charset val="134"/>
      </rPr>
      <t>，</t>
    </r>
    <r>
      <rPr>
        <sz val="10"/>
        <rFont val="Times New Roman"/>
        <charset val="134"/>
      </rPr>
      <t>4.43.6</t>
    </r>
  </si>
  <si>
    <r>
      <rPr>
        <sz val="10"/>
        <rFont val="Times New Roman"/>
        <charset val="134"/>
      </rPr>
      <t>PVC-U</t>
    </r>
    <r>
      <rPr>
        <sz val="10"/>
        <rFont val="宋体"/>
        <charset val="134"/>
      </rPr>
      <t>排水管件</t>
    </r>
  </si>
  <si>
    <t>外观、尺寸、烘箱试验、坠落试验、维卡软化温度、静液压试验</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</si>
  <si>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4.43.1</t>
    </r>
    <r>
      <rPr>
        <sz val="10"/>
        <rFont val="宋体"/>
        <charset val="134"/>
      </rPr>
      <t>，</t>
    </r>
    <r>
      <rPr>
        <sz val="10"/>
        <rFont val="Times New Roman"/>
        <charset val="134"/>
      </rPr>
      <t>4.43.2</t>
    </r>
    <r>
      <rPr>
        <sz val="10"/>
        <rFont val="宋体"/>
        <charset val="134"/>
      </rPr>
      <t>，</t>
    </r>
    <r>
      <rPr>
        <sz val="10"/>
        <rFont val="Times New Roman"/>
        <charset val="134"/>
      </rPr>
      <t>4.43.12</t>
    </r>
    <r>
      <rPr>
        <sz val="10"/>
        <rFont val="宋体"/>
        <charset val="134"/>
      </rPr>
      <t>，</t>
    </r>
    <r>
      <rPr>
        <sz val="10"/>
        <rFont val="Times New Roman"/>
        <charset val="134"/>
      </rPr>
      <t>4.43.11</t>
    </r>
    <r>
      <rPr>
        <sz val="10"/>
        <rFont val="宋体"/>
        <charset val="134"/>
      </rPr>
      <t>，</t>
    </r>
    <r>
      <rPr>
        <sz val="10"/>
        <rFont val="Times New Roman"/>
        <charset val="134"/>
      </rPr>
      <t>4.43.4</t>
    </r>
    <r>
      <rPr>
        <sz val="10"/>
        <rFont val="宋体"/>
        <charset val="134"/>
      </rPr>
      <t>，</t>
    </r>
    <r>
      <rPr>
        <sz val="10"/>
        <rFont val="Times New Roman"/>
        <charset val="134"/>
      </rPr>
      <t>4.43.13</t>
    </r>
  </si>
  <si>
    <r>
      <rPr>
        <sz val="10"/>
        <rFont val="Times New Roman"/>
        <charset val="134"/>
      </rPr>
      <t>PVC-U</t>
    </r>
    <r>
      <rPr>
        <sz val="10"/>
        <rFont val="宋体"/>
        <charset val="134"/>
      </rPr>
      <t>胶粘剂</t>
    </r>
  </si>
  <si>
    <t>外观、溶解性、粘度、粘结强度、水压爆破强度</t>
  </si>
  <si>
    <r>
      <rPr>
        <sz val="10"/>
        <rFont val="宋体"/>
        <charset val="134"/>
      </rPr>
      <t>按规格批次抽</t>
    </r>
    <r>
      <rPr>
        <sz val="10"/>
        <rFont val="Times New Roman"/>
        <charset val="134"/>
      </rPr>
      <t>500ml</t>
    </r>
  </si>
  <si>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4.37.1</t>
    </r>
    <r>
      <rPr>
        <sz val="10"/>
        <rFont val="宋体"/>
        <charset val="134"/>
      </rPr>
      <t>、</t>
    </r>
    <r>
      <rPr>
        <sz val="10"/>
        <rFont val="Times New Roman"/>
        <charset val="134"/>
      </rPr>
      <t>4.37.3</t>
    </r>
    <r>
      <rPr>
        <sz val="10"/>
        <rFont val="宋体"/>
        <charset val="134"/>
      </rPr>
      <t>、</t>
    </r>
    <r>
      <rPr>
        <sz val="10"/>
        <rFont val="Times New Roman"/>
        <charset val="134"/>
      </rPr>
      <t>4.37.6</t>
    </r>
    <r>
      <rPr>
        <sz val="10"/>
        <rFont val="宋体"/>
        <charset val="134"/>
      </rPr>
      <t>、</t>
    </r>
    <r>
      <rPr>
        <sz val="10"/>
        <rFont val="Times New Roman"/>
        <charset val="134"/>
      </rPr>
      <t>4.37.8</t>
    </r>
    <r>
      <rPr>
        <sz val="10"/>
        <rFont val="宋体"/>
        <charset val="134"/>
      </rPr>
      <t>、</t>
    </r>
    <r>
      <rPr>
        <sz val="10"/>
        <rFont val="Times New Roman"/>
        <charset val="134"/>
      </rPr>
      <t>4.37.9</t>
    </r>
  </si>
  <si>
    <t>聚乙烯双壁波纹管</t>
  </si>
  <si>
    <r>
      <rPr>
        <sz val="10"/>
        <rFont val="宋体"/>
        <charset val="134"/>
      </rPr>
      <t>外观、尺寸、烘箱试验、纵向回缩率、环刚度、环柔性、落锤冲击试验</t>
    </r>
    <r>
      <rPr>
        <sz val="10"/>
        <rFont val="Times New Roman"/>
        <charset val="134"/>
      </rPr>
      <t>(300≤DN≤500</t>
    </r>
    <r>
      <rPr>
        <sz val="10"/>
        <rFont val="宋体"/>
        <charset val="134"/>
      </rPr>
      <t>不做</t>
    </r>
    <r>
      <rPr>
        <sz val="10"/>
        <rFont val="Times New Roman"/>
        <charset val="134"/>
      </rPr>
      <t>)</t>
    </r>
  </si>
  <si>
    <r>
      <rPr>
        <sz val="10"/>
        <rFont val="宋体"/>
        <charset val="134"/>
      </rPr>
      <t>按规格批次抽</t>
    </r>
    <r>
      <rPr>
        <sz val="10"/>
        <rFont val="Times New Roman"/>
        <charset val="134"/>
      </rPr>
      <t>3×300mm</t>
    </r>
    <r>
      <rPr>
        <sz val="10"/>
        <rFont val="宋体"/>
        <charset val="134"/>
      </rPr>
      <t>（</t>
    </r>
    <r>
      <rPr>
        <sz val="10"/>
        <rFont val="Times New Roman"/>
        <charset val="134"/>
      </rPr>
      <t>300≤Dn≤500</t>
    </r>
    <r>
      <rPr>
        <sz val="10"/>
        <rFont val="宋体"/>
        <charset val="134"/>
      </rPr>
      <t>不做落锤）</t>
    </r>
  </si>
  <si>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4.43.1</t>
    </r>
    <r>
      <rPr>
        <sz val="10"/>
        <rFont val="宋体"/>
        <charset val="134"/>
      </rPr>
      <t>、</t>
    </r>
    <r>
      <rPr>
        <sz val="10"/>
        <rFont val="Times New Roman"/>
        <charset val="134"/>
      </rPr>
      <t>4.43.2</t>
    </r>
    <r>
      <rPr>
        <sz val="10"/>
        <rFont val="宋体"/>
        <charset val="134"/>
      </rPr>
      <t>、</t>
    </r>
    <r>
      <rPr>
        <sz val="10"/>
        <rFont val="Times New Roman"/>
        <charset val="134"/>
      </rPr>
      <t>4.43.12</t>
    </r>
    <r>
      <rPr>
        <sz val="10"/>
        <rFont val="宋体"/>
        <charset val="134"/>
      </rPr>
      <t>、</t>
    </r>
    <r>
      <rPr>
        <sz val="10"/>
        <rFont val="Times New Roman"/>
        <charset val="134"/>
      </rPr>
      <t>4.43.9</t>
    </r>
    <r>
      <rPr>
        <sz val="10"/>
        <rFont val="宋体"/>
        <charset val="134"/>
      </rPr>
      <t>、</t>
    </r>
    <r>
      <rPr>
        <sz val="10"/>
        <rFont val="Times New Roman"/>
        <charset val="134"/>
      </rPr>
      <t>4.43.10</t>
    </r>
    <r>
      <rPr>
        <sz val="10"/>
        <rFont val="宋体"/>
        <charset val="134"/>
      </rPr>
      <t>、</t>
    </r>
    <r>
      <rPr>
        <sz val="10"/>
        <rFont val="Times New Roman"/>
        <charset val="134"/>
      </rPr>
      <t>4.43.6</t>
    </r>
  </si>
  <si>
    <t>镀锌线管</t>
  </si>
  <si>
    <t>标志、弯曲试验、抗压性能、电气性能</t>
  </si>
  <si>
    <r>
      <rPr>
        <sz val="10"/>
        <rFont val="宋体"/>
        <charset val="134"/>
      </rPr>
      <t>按规格批次抽</t>
    </r>
    <r>
      <rPr>
        <sz val="10"/>
        <rFont val="Times New Roman"/>
        <charset val="134"/>
      </rPr>
      <t xml:space="preserve">
6×1.2m</t>
    </r>
    <r>
      <rPr>
        <sz val="10"/>
        <rFont val="宋体"/>
        <charset val="134"/>
      </rPr>
      <t>（注明轻</t>
    </r>
    <r>
      <rPr>
        <sz val="10"/>
        <rFont val="Times New Roman"/>
        <charset val="134"/>
      </rPr>
      <t>.</t>
    </r>
    <r>
      <rPr>
        <sz val="10"/>
        <rFont val="宋体"/>
        <charset val="134"/>
      </rPr>
      <t>中</t>
    </r>
    <r>
      <rPr>
        <sz val="10"/>
        <rFont val="Times New Roman"/>
        <charset val="134"/>
      </rPr>
      <t>.</t>
    </r>
    <r>
      <rPr>
        <sz val="10"/>
        <rFont val="宋体"/>
        <charset val="134"/>
      </rPr>
      <t>重）</t>
    </r>
  </si>
  <si>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4.45.1</t>
    </r>
    <r>
      <rPr>
        <sz val="10"/>
        <rFont val="宋体"/>
        <charset val="134"/>
      </rPr>
      <t>、</t>
    </r>
    <r>
      <rPr>
        <sz val="10"/>
        <rFont val="Times New Roman"/>
        <charset val="134"/>
      </rPr>
      <t>4.45.6</t>
    </r>
    <r>
      <rPr>
        <sz val="10"/>
        <rFont val="宋体"/>
        <charset val="134"/>
      </rPr>
      <t>、</t>
    </r>
    <r>
      <rPr>
        <sz val="10"/>
        <rFont val="Times New Roman"/>
        <charset val="134"/>
      </rPr>
      <t>4.45.8</t>
    </r>
    <r>
      <rPr>
        <sz val="10"/>
        <rFont val="宋体"/>
        <charset val="134"/>
      </rPr>
      <t>、</t>
    </r>
    <r>
      <rPr>
        <sz val="10"/>
        <rFont val="Times New Roman"/>
        <charset val="134"/>
      </rPr>
      <t>4.45.10</t>
    </r>
    <r>
      <rPr>
        <sz val="10"/>
        <rFont val="宋体"/>
        <charset val="134"/>
      </rPr>
      <t>、</t>
    </r>
    <r>
      <rPr>
        <sz val="10"/>
        <rFont val="Times New Roman"/>
        <charset val="134"/>
      </rPr>
      <t>11</t>
    </r>
  </si>
  <si>
    <t>电缆桥架</t>
  </si>
  <si>
    <r>
      <rPr>
        <sz val="10"/>
        <rFont val="宋体"/>
        <charset val="134"/>
      </rPr>
      <t>外观、尺寸、承受安全工作荷载时的相对挠度、</t>
    </r>
    <r>
      <rPr>
        <sz val="10"/>
        <rFont val="Times New Roman"/>
        <charset val="134"/>
      </rPr>
      <t xml:space="preserve">
</t>
    </r>
    <r>
      <rPr>
        <sz val="10"/>
        <rFont val="宋体"/>
        <charset val="134"/>
      </rPr>
      <t>耐撞击能力、保护电路连续性、防护层厚度</t>
    </r>
  </si>
  <si>
    <r>
      <rPr>
        <sz val="10"/>
        <rFont val="宋体"/>
        <charset val="134"/>
      </rPr>
      <t>按规格批次抽</t>
    </r>
    <r>
      <rPr>
        <sz val="10"/>
        <rFont val="Times New Roman"/>
        <charset val="134"/>
      </rPr>
      <t xml:space="preserve">
</t>
    </r>
    <r>
      <rPr>
        <sz val="10"/>
        <rFont val="宋体"/>
        <charset val="134"/>
      </rPr>
      <t>一根</t>
    </r>
    <r>
      <rPr>
        <sz val="10"/>
        <rFont val="Times New Roman"/>
        <charset val="134"/>
      </rPr>
      <t>2.5</t>
    </r>
    <r>
      <rPr>
        <sz val="10"/>
        <rFont val="宋体"/>
        <charset val="134"/>
      </rPr>
      <t>米（样品规格小于</t>
    </r>
    <r>
      <rPr>
        <sz val="10"/>
        <rFont val="Times New Roman"/>
        <charset val="134"/>
      </rPr>
      <t>2.5</t>
    </r>
    <r>
      <rPr>
        <sz val="10"/>
        <rFont val="宋体"/>
        <charset val="134"/>
      </rPr>
      <t>米时，按样品全长送检一根）＋</t>
    </r>
    <r>
      <rPr>
        <sz val="10"/>
        <rFont val="Times New Roman"/>
        <charset val="134"/>
      </rPr>
      <t>2</t>
    </r>
    <r>
      <rPr>
        <sz val="10"/>
        <rFont val="宋体"/>
        <charset val="134"/>
      </rPr>
      <t>根</t>
    </r>
    <r>
      <rPr>
        <sz val="10"/>
        <rFont val="Times New Roman"/>
        <charset val="134"/>
      </rPr>
      <t>1.2</t>
    </r>
    <r>
      <rPr>
        <sz val="10"/>
        <rFont val="宋体"/>
        <charset val="134"/>
      </rPr>
      <t>米中间用连接件接起；</t>
    </r>
  </si>
  <si>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4.46.1</t>
    </r>
    <r>
      <rPr>
        <sz val="10"/>
        <rFont val="宋体"/>
        <charset val="134"/>
      </rPr>
      <t>、</t>
    </r>
    <r>
      <rPr>
        <sz val="10"/>
        <rFont val="Times New Roman"/>
        <charset val="134"/>
      </rPr>
      <t>4.46.2</t>
    </r>
    <r>
      <rPr>
        <sz val="10"/>
        <rFont val="宋体"/>
        <charset val="134"/>
      </rPr>
      <t>、</t>
    </r>
    <r>
      <rPr>
        <sz val="10"/>
        <rFont val="Times New Roman"/>
        <charset val="134"/>
      </rPr>
      <t>4.46.10</t>
    </r>
    <r>
      <rPr>
        <sz val="10"/>
        <rFont val="宋体"/>
        <charset val="134"/>
      </rPr>
      <t>、</t>
    </r>
    <r>
      <rPr>
        <sz val="10"/>
        <rFont val="Times New Roman"/>
        <charset val="134"/>
      </rPr>
      <t>4.46.3</t>
    </r>
    <r>
      <rPr>
        <sz val="10"/>
        <rFont val="宋体"/>
        <charset val="134"/>
      </rPr>
      <t>、</t>
    </r>
    <r>
      <rPr>
        <sz val="10"/>
        <rFont val="Times New Roman"/>
        <charset val="134"/>
      </rPr>
      <t>4.46.6</t>
    </r>
    <r>
      <rPr>
        <sz val="10"/>
        <rFont val="宋体"/>
        <charset val="134"/>
      </rPr>
      <t>、</t>
    </r>
    <r>
      <rPr>
        <sz val="10"/>
        <rFont val="Times New Roman"/>
        <charset val="134"/>
      </rPr>
      <t>4.46.8</t>
    </r>
  </si>
  <si>
    <t>配电箱</t>
  </si>
  <si>
    <t>外观、电击防护、保护电路的完整性、内装元件的组合、内部电路和连接、外接导线端子、电气间隙和爬电距离、工频耐受电压</t>
  </si>
  <si>
    <r>
      <rPr>
        <sz val="10"/>
        <rFont val="宋体"/>
        <charset val="134"/>
      </rPr>
      <t>按规格批次抽</t>
    </r>
    <r>
      <rPr>
        <sz val="10"/>
        <rFont val="Times New Roman"/>
        <charset val="134"/>
      </rPr>
      <t xml:space="preserve">
1</t>
    </r>
    <r>
      <rPr>
        <sz val="10"/>
        <rFont val="宋体"/>
        <charset val="134"/>
      </rPr>
      <t>个</t>
    </r>
  </si>
  <si>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4.62.1</t>
    </r>
    <r>
      <rPr>
        <sz val="10"/>
        <rFont val="宋体"/>
        <charset val="134"/>
      </rPr>
      <t>、</t>
    </r>
    <r>
      <rPr>
        <sz val="10"/>
        <rFont val="Times New Roman"/>
        <charset val="134"/>
      </rPr>
      <t>4.62.1</t>
    </r>
    <r>
      <rPr>
        <sz val="10"/>
        <rFont val="宋体"/>
        <charset val="134"/>
      </rPr>
      <t>、</t>
    </r>
    <r>
      <rPr>
        <sz val="10"/>
        <rFont val="Times New Roman"/>
        <charset val="134"/>
      </rPr>
      <t>4.62.1</t>
    </r>
    <r>
      <rPr>
        <sz val="10"/>
        <rFont val="宋体"/>
        <charset val="134"/>
      </rPr>
      <t>、</t>
    </r>
    <r>
      <rPr>
        <sz val="10"/>
        <rFont val="Times New Roman"/>
        <charset val="134"/>
      </rPr>
      <t>4.62.1</t>
    </r>
    <r>
      <rPr>
        <sz val="10"/>
        <rFont val="宋体"/>
        <charset val="134"/>
      </rPr>
      <t>、</t>
    </r>
    <r>
      <rPr>
        <sz val="10"/>
        <rFont val="Times New Roman"/>
        <charset val="134"/>
      </rPr>
      <t>4.62.1</t>
    </r>
    <r>
      <rPr>
        <sz val="10"/>
        <rFont val="宋体"/>
        <charset val="134"/>
      </rPr>
      <t>、</t>
    </r>
    <r>
      <rPr>
        <sz val="10"/>
        <rFont val="Times New Roman"/>
        <charset val="134"/>
      </rPr>
      <t>4.62.1</t>
    </r>
    <r>
      <rPr>
        <sz val="10"/>
        <rFont val="宋体"/>
        <charset val="134"/>
      </rPr>
      <t>、</t>
    </r>
    <r>
      <rPr>
        <sz val="10"/>
        <rFont val="Times New Roman"/>
        <charset val="134"/>
      </rPr>
      <t>4.62.4</t>
    </r>
    <r>
      <rPr>
        <sz val="10"/>
        <rFont val="宋体"/>
        <charset val="134"/>
      </rPr>
      <t>、</t>
    </r>
    <r>
      <rPr>
        <sz val="10"/>
        <rFont val="Times New Roman"/>
        <charset val="134"/>
      </rPr>
      <t>4.62.3</t>
    </r>
  </si>
  <si>
    <t>电工套管</t>
  </si>
  <si>
    <t>外观、尺寸、抗压性能、冲击性能、弯曲性能、弯扁性能、跌落性能、耐热性能、绝缘强度、绝缘电阻、氧指数</t>
  </si>
  <si>
    <r>
      <rPr>
        <sz val="10"/>
        <rFont val="宋体"/>
        <charset val="134"/>
      </rPr>
      <t>按照进场的同一生产厂家、同一批次，每种规格取样一组。每组取样</t>
    </r>
    <r>
      <rPr>
        <sz val="10"/>
        <rFont val="Times New Roman"/>
        <charset val="134"/>
      </rPr>
      <t>8×1.2m</t>
    </r>
  </si>
  <si>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4.45.1
4.45.4</t>
    </r>
    <r>
      <rPr>
        <sz val="10"/>
        <rFont val="宋体"/>
        <charset val="134"/>
      </rPr>
      <t>、</t>
    </r>
    <r>
      <rPr>
        <sz val="10"/>
        <rFont val="Times New Roman"/>
        <charset val="134"/>
      </rPr>
      <t>4.45.8</t>
    </r>
    <r>
      <rPr>
        <sz val="10"/>
        <rFont val="宋体"/>
        <charset val="134"/>
      </rPr>
      <t>、</t>
    </r>
    <r>
      <rPr>
        <sz val="10"/>
        <rFont val="Times New Roman"/>
        <charset val="134"/>
      </rPr>
      <t>4.45.6</t>
    </r>
    <r>
      <rPr>
        <sz val="10"/>
        <rFont val="宋体"/>
        <charset val="134"/>
      </rPr>
      <t>、</t>
    </r>
    <r>
      <rPr>
        <sz val="10"/>
        <rFont val="Times New Roman"/>
        <charset val="134"/>
      </rPr>
      <t>4.45.5</t>
    </r>
    <r>
      <rPr>
        <sz val="10"/>
        <rFont val="宋体"/>
        <charset val="134"/>
      </rPr>
      <t>、</t>
    </r>
    <r>
      <rPr>
        <sz val="10"/>
        <rFont val="Times New Roman"/>
        <charset val="134"/>
      </rPr>
      <t>4.45.12</t>
    </r>
    <r>
      <rPr>
        <sz val="10"/>
        <rFont val="宋体"/>
        <charset val="134"/>
      </rPr>
      <t>、</t>
    </r>
    <r>
      <rPr>
        <sz val="10"/>
        <rFont val="Times New Roman"/>
        <charset val="134"/>
      </rPr>
      <t>4.45.14</t>
    </r>
    <r>
      <rPr>
        <sz val="10"/>
        <rFont val="宋体"/>
        <charset val="134"/>
      </rPr>
      <t>、</t>
    </r>
    <r>
      <rPr>
        <sz val="10"/>
        <rFont val="Times New Roman"/>
        <charset val="134"/>
      </rPr>
      <t>4.45.10</t>
    </r>
    <r>
      <rPr>
        <sz val="10"/>
        <rFont val="宋体"/>
        <charset val="134"/>
      </rPr>
      <t>、</t>
    </r>
    <r>
      <rPr>
        <sz val="10"/>
        <rFont val="Times New Roman"/>
        <charset val="134"/>
      </rPr>
      <t>11</t>
    </r>
  </si>
  <si>
    <t>电工套管配件</t>
  </si>
  <si>
    <t>外观、跌落性能、耐热性能、氧指数、绝缘强度、绝缘电阻</t>
  </si>
  <si>
    <r>
      <rPr>
        <sz val="10"/>
        <rFont val="宋体"/>
        <charset val="134"/>
      </rPr>
      <t>按规格批次抽</t>
    </r>
    <r>
      <rPr>
        <sz val="10"/>
        <rFont val="Times New Roman"/>
        <charset val="134"/>
      </rPr>
      <t xml:space="preserve">
9</t>
    </r>
    <r>
      <rPr>
        <sz val="10"/>
        <rFont val="宋体"/>
        <charset val="134"/>
      </rPr>
      <t>个</t>
    </r>
  </si>
  <si>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 xml:space="preserve">4.45.1
</t>
    </r>
    <r>
      <rPr>
        <sz val="10"/>
        <rFont val="宋体"/>
        <charset val="134"/>
      </rPr>
      <t>、</t>
    </r>
    <r>
      <rPr>
        <sz val="10"/>
        <rFont val="Times New Roman"/>
        <charset val="134"/>
      </rPr>
      <t>4.45.5</t>
    </r>
    <r>
      <rPr>
        <sz val="10"/>
        <rFont val="宋体"/>
        <charset val="134"/>
      </rPr>
      <t>、</t>
    </r>
    <r>
      <rPr>
        <sz val="10"/>
        <rFont val="Times New Roman"/>
        <charset val="134"/>
      </rPr>
      <t>4.45.12</t>
    </r>
    <r>
      <rPr>
        <sz val="10"/>
        <rFont val="宋体"/>
        <charset val="134"/>
      </rPr>
      <t>、</t>
    </r>
    <r>
      <rPr>
        <sz val="10"/>
        <rFont val="Times New Roman"/>
        <charset val="134"/>
      </rPr>
      <t>4.45.14</t>
    </r>
    <r>
      <rPr>
        <sz val="10"/>
        <rFont val="宋体"/>
        <charset val="134"/>
      </rPr>
      <t>、</t>
    </r>
    <r>
      <rPr>
        <sz val="10"/>
        <rFont val="Times New Roman"/>
        <charset val="134"/>
      </rPr>
      <t>4.45.10</t>
    </r>
    <r>
      <rPr>
        <sz val="10"/>
        <rFont val="宋体"/>
        <charset val="134"/>
      </rPr>
      <t>、</t>
    </r>
    <r>
      <rPr>
        <sz val="10"/>
        <rFont val="Times New Roman"/>
        <charset val="134"/>
      </rPr>
      <t>4.45.11</t>
    </r>
  </si>
  <si>
    <t>一芯电线、电缆</t>
  </si>
  <si>
    <t>标志、结构尺寸（按每一芯线芯算）、导体电阻（按每一芯线芯算）、绝缘电阻（按每一芯线芯算）、电压试验（按每一芯线芯算）、绝缘老化前拉力试验、护套老化前拉力试验</t>
  </si>
  <si>
    <t>按进场批次检测，每批每种规格取样一组</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</si>
  <si>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4.55.1</t>
    </r>
    <r>
      <rPr>
        <sz val="10"/>
        <rFont val="宋体"/>
        <charset val="134"/>
      </rPr>
      <t>、</t>
    </r>
    <r>
      <rPr>
        <sz val="10"/>
        <rFont val="Times New Roman"/>
        <charset val="134"/>
      </rPr>
      <t>4.55.2</t>
    </r>
    <r>
      <rPr>
        <sz val="10"/>
        <rFont val="宋体"/>
        <charset val="134"/>
      </rPr>
      <t>、</t>
    </r>
    <r>
      <rPr>
        <sz val="10"/>
        <rFont val="Times New Roman"/>
        <charset val="134"/>
      </rPr>
      <t>4.55.3</t>
    </r>
    <r>
      <rPr>
        <sz val="10"/>
        <rFont val="宋体"/>
        <charset val="134"/>
      </rPr>
      <t>、</t>
    </r>
    <r>
      <rPr>
        <sz val="10"/>
        <rFont val="Times New Roman"/>
        <charset val="134"/>
      </rPr>
      <t>4.55.4</t>
    </r>
    <r>
      <rPr>
        <sz val="10"/>
        <rFont val="宋体"/>
        <charset val="134"/>
      </rPr>
      <t>、</t>
    </r>
    <r>
      <rPr>
        <sz val="10"/>
        <rFont val="Times New Roman"/>
        <charset val="134"/>
      </rPr>
      <t>4.55.6</t>
    </r>
    <r>
      <rPr>
        <sz val="10"/>
        <rFont val="宋体"/>
        <charset val="134"/>
      </rPr>
      <t>、</t>
    </r>
    <r>
      <rPr>
        <sz val="10"/>
        <rFont val="Times New Roman"/>
        <charset val="134"/>
      </rPr>
      <t>4.55.7</t>
    </r>
    <r>
      <rPr>
        <sz val="10"/>
        <rFont val="宋体"/>
        <charset val="134"/>
      </rPr>
      <t>、</t>
    </r>
    <r>
      <rPr>
        <sz val="10"/>
        <rFont val="Times New Roman"/>
        <charset val="134"/>
      </rPr>
      <t>4.55.8</t>
    </r>
  </si>
  <si>
    <t>2芯电力电缆</t>
  </si>
  <si>
    <t>标志、结构尺寸检查（绝缘厚度测量、外径测量等）、导体直流电阻、绝缘电阻、电压试验、抗张强度、断裂伸长率、导体截面积</t>
  </si>
  <si>
    <t>同厂家同型号同规格的电缆为一批，每批抽取一组。</t>
  </si>
  <si>
    <t>3芯电力电缆</t>
  </si>
  <si>
    <t>4芯电力电缆</t>
  </si>
  <si>
    <t>5芯电力电缆</t>
  </si>
  <si>
    <t>断路器</t>
  </si>
  <si>
    <t>标志检查、防触电保护、电气间隙、爬电距离、试验装置性能、动作特性、温升、耐潮、绝缘电阻、电气强度、耐热试验、灼热丝试验</t>
  </si>
  <si>
    <r>
      <rPr>
        <sz val="10"/>
        <rFont val="宋体"/>
        <charset val="134"/>
      </rPr>
      <t>按照进场的同一生产厂家、同一批次，每种规格取样一组。每组抽</t>
    </r>
    <r>
      <rPr>
        <sz val="10"/>
        <rFont val="Times New Roman"/>
        <charset val="134"/>
      </rPr>
      <t>3</t>
    </r>
    <r>
      <rPr>
        <sz val="10"/>
        <rFont val="宋体"/>
        <charset val="134"/>
      </rPr>
      <t>个</t>
    </r>
  </si>
  <si>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4.56.13</t>
    </r>
    <r>
      <rPr>
        <sz val="10"/>
        <rFont val="宋体"/>
        <charset val="134"/>
      </rPr>
      <t>，</t>
    </r>
    <r>
      <rPr>
        <sz val="10"/>
        <rFont val="Times New Roman"/>
        <charset val="134"/>
      </rPr>
      <t>4.57.2</t>
    </r>
    <r>
      <rPr>
        <sz val="10"/>
        <rFont val="宋体"/>
        <charset val="134"/>
      </rPr>
      <t>，</t>
    </r>
    <r>
      <rPr>
        <sz val="10"/>
        <rFont val="Times New Roman"/>
        <charset val="134"/>
      </rPr>
      <t>4.56.1</t>
    </r>
    <r>
      <rPr>
        <sz val="10"/>
        <rFont val="宋体"/>
        <charset val="134"/>
      </rPr>
      <t>，</t>
    </r>
    <r>
      <rPr>
        <sz val="10"/>
        <rFont val="Times New Roman"/>
        <charset val="134"/>
      </rPr>
      <t>4.56.2</t>
    </r>
    <r>
      <rPr>
        <sz val="10"/>
        <rFont val="宋体"/>
        <charset val="134"/>
      </rPr>
      <t>，</t>
    </r>
    <r>
      <rPr>
        <sz val="10"/>
        <rFont val="Times New Roman"/>
        <charset val="134"/>
      </rPr>
      <t>4.56.3</t>
    </r>
    <r>
      <rPr>
        <sz val="10"/>
        <rFont val="宋体"/>
        <charset val="134"/>
      </rPr>
      <t>，</t>
    </r>
    <r>
      <rPr>
        <sz val="10"/>
        <rFont val="Times New Roman"/>
        <charset val="134"/>
      </rPr>
      <t>4.56.4</t>
    </r>
    <r>
      <rPr>
        <sz val="10"/>
        <rFont val="宋体"/>
        <charset val="134"/>
      </rPr>
      <t>，4.56.6，4.56.9，4.56.11，4.56.12，4.57.13，4.57.14</t>
    </r>
  </si>
  <si>
    <t>面板开关</t>
  </si>
  <si>
    <r>
      <rPr>
        <sz val="10"/>
        <rFont val="宋体"/>
        <charset val="134"/>
      </rPr>
      <t>标志检查、防触电保护、接地措施、电气间隙、爬电距离、温升、绝缘电阻、电气强度、通断能力、</t>
    </r>
    <r>
      <rPr>
        <sz val="10"/>
        <rFont val="Times New Roman"/>
        <charset val="134"/>
      </rPr>
      <t xml:space="preserve">
</t>
    </r>
    <r>
      <rPr>
        <sz val="10"/>
        <rFont val="宋体"/>
        <charset val="134"/>
      </rPr>
      <t>耐热试验、灼热丝试验</t>
    </r>
  </si>
  <si>
    <r>
      <rPr>
        <sz val="10"/>
        <rFont val="宋体"/>
        <charset val="134"/>
      </rPr>
      <t>按规格批次抽</t>
    </r>
    <r>
      <rPr>
        <sz val="10"/>
        <rFont val="Times New Roman"/>
        <charset val="134"/>
      </rPr>
      <t xml:space="preserve">
6</t>
    </r>
    <r>
      <rPr>
        <sz val="10"/>
        <rFont val="宋体"/>
        <charset val="134"/>
      </rPr>
      <t>个</t>
    </r>
  </si>
  <si>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4.57.1</t>
    </r>
    <r>
      <rPr>
        <sz val="10"/>
        <rFont val="宋体"/>
        <charset val="134"/>
      </rPr>
      <t>、</t>
    </r>
    <r>
      <rPr>
        <sz val="10"/>
        <rFont val="Times New Roman"/>
        <charset val="134"/>
      </rPr>
      <t>4.57.2</t>
    </r>
    <r>
      <rPr>
        <sz val="10"/>
        <rFont val="宋体"/>
        <charset val="134"/>
      </rPr>
      <t>、</t>
    </r>
    <r>
      <rPr>
        <sz val="10"/>
        <rFont val="Times New Roman"/>
        <charset val="134"/>
      </rPr>
      <t>4.57.3</t>
    </r>
    <r>
      <rPr>
        <sz val="10"/>
        <rFont val="宋体"/>
        <charset val="134"/>
      </rPr>
      <t>、</t>
    </r>
    <r>
      <rPr>
        <sz val="10"/>
        <rFont val="Times New Roman"/>
        <charset val="134"/>
      </rPr>
      <t>4.57.5</t>
    </r>
    <r>
      <rPr>
        <sz val="10"/>
        <rFont val="宋体"/>
        <charset val="134"/>
      </rPr>
      <t>、</t>
    </r>
    <r>
      <rPr>
        <sz val="10"/>
        <rFont val="Times New Roman"/>
        <charset val="134"/>
      </rPr>
      <t>4.57.6</t>
    </r>
    <r>
      <rPr>
        <sz val="10"/>
        <rFont val="宋体"/>
        <charset val="134"/>
      </rPr>
      <t>、</t>
    </r>
    <r>
      <rPr>
        <sz val="10"/>
        <rFont val="Times New Roman"/>
        <charset val="134"/>
      </rPr>
      <t>4.57.4</t>
    </r>
    <r>
      <rPr>
        <sz val="10"/>
        <rFont val="宋体"/>
        <charset val="134"/>
      </rPr>
      <t>、</t>
    </r>
    <r>
      <rPr>
        <sz val="10"/>
        <rFont val="Times New Roman"/>
        <charset val="134"/>
      </rPr>
      <t>4.57.9</t>
    </r>
    <r>
      <rPr>
        <sz val="10"/>
        <rFont val="宋体"/>
        <charset val="134"/>
      </rPr>
      <t>、</t>
    </r>
    <r>
      <rPr>
        <sz val="10"/>
        <rFont val="Times New Roman"/>
        <charset val="134"/>
      </rPr>
      <t>4.57.8</t>
    </r>
    <r>
      <rPr>
        <sz val="10"/>
        <rFont val="宋体"/>
        <charset val="134"/>
      </rPr>
      <t>、</t>
    </r>
    <r>
      <rPr>
        <sz val="10"/>
        <rFont val="Times New Roman"/>
        <charset val="134"/>
      </rPr>
      <t>4.57.12</t>
    </r>
    <r>
      <rPr>
        <sz val="10"/>
        <rFont val="宋体"/>
        <charset val="134"/>
      </rPr>
      <t>、</t>
    </r>
    <r>
      <rPr>
        <sz val="10"/>
        <rFont val="Times New Roman"/>
        <charset val="134"/>
      </rPr>
      <t>4.57.13</t>
    </r>
    <r>
      <rPr>
        <sz val="10"/>
        <rFont val="宋体"/>
        <charset val="134"/>
      </rPr>
      <t>、</t>
    </r>
    <r>
      <rPr>
        <sz val="10"/>
        <rFont val="Times New Roman"/>
        <charset val="134"/>
      </rPr>
      <t>4.57.14</t>
    </r>
  </si>
  <si>
    <t>漏电开关</t>
  </si>
  <si>
    <t>插座</t>
  </si>
  <si>
    <t>标志检查、防触电保护、接地措施、电气间隙、爬电距离、温升、绝缘电阻、电气强度、分断容量、耐热试验、灼热丝试验</t>
  </si>
  <si>
    <r>
      <rPr>
        <sz val="10"/>
        <rFont val="宋体"/>
        <charset val="134"/>
      </rPr>
      <t>按照进场的同一生产厂家、同一批次，每种规格取样一组。每组取样</t>
    </r>
    <r>
      <rPr>
        <sz val="10"/>
        <rFont val="Times New Roman"/>
        <charset val="134"/>
      </rPr>
      <t>6</t>
    </r>
    <r>
      <rPr>
        <sz val="10"/>
        <rFont val="宋体"/>
        <charset val="134"/>
      </rPr>
      <t>个</t>
    </r>
  </si>
  <si>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4.57.1</t>
    </r>
    <r>
      <rPr>
        <sz val="10"/>
        <rFont val="宋体"/>
        <charset val="134"/>
      </rPr>
      <t>，</t>
    </r>
    <r>
      <rPr>
        <sz val="10"/>
        <rFont val="Times New Roman"/>
        <charset val="134"/>
      </rPr>
      <t>4.57.2</t>
    </r>
    <r>
      <rPr>
        <sz val="10"/>
        <rFont val="宋体"/>
        <charset val="134"/>
      </rPr>
      <t>，</t>
    </r>
    <r>
      <rPr>
        <sz val="10"/>
        <rFont val="Times New Roman"/>
        <charset val="134"/>
      </rPr>
      <t>4.57.3</t>
    </r>
    <r>
      <rPr>
        <sz val="10"/>
        <rFont val="宋体"/>
        <charset val="134"/>
      </rPr>
      <t>，</t>
    </r>
    <r>
      <rPr>
        <sz val="10"/>
        <rFont val="Times New Roman"/>
        <charset val="134"/>
      </rPr>
      <t>4.57.5</t>
    </r>
    <r>
      <rPr>
        <sz val="10"/>
        <rFont val="宋体"/>
        <charset val="134"/>
      </rPr>
      <t>，</t>
    </r>
    <r>
      <rPr>
        <sz val="10"/>
        <rFont val="Times New Roman"/>
        <charset val="134"/>
      </rPr>
      <t>4.57.6</t>
    </r>
    <r>
      <rPr>
        <sz val="10"/>
        <rFont val="宋体"/>
        <charset val="134"/>
      </rPr>
      <t>，</t>
    </r>
    <r>
      <rPr>
        <sz val="10"/>
        <rFont val="Times New Roman"/>
        <charset val="134"/>
      </rPr>
      <t>4.57.4</t>
    </r>
    <r>
      <rPr>
        <sz val="10"/>
        <rFont val="宋体"/>
        <charset val="134"/>
      </rPr>
      <t>，</t>
    </r>
    <r>
      <rPr>
        <sz val="10"/>
        <rFont val="Times New Roman"/>
        <charset val="134"/>
      </rPr>
      <t>4.57.9</t>
    </r>
    <r>
      <rPr>
        <sz val="10"/>
        <rFont val="宋体"/>
        <charset val="134"/>
      </rPr>
      <t>，</t>
    </r>
    <r>
      <rPr>
        <sz val="10"/>
        <rFont val="Times New Roman"/>
        <charset val="134"/>
      </rPr>
      <t>4.57.8</t>
    </r>
    <r>
      <rPr>
        <sz val="10"/>
        <rFont val="宋体"/>
        <charset val="134"/>
      </rPr>
      <t>，</t>
    </r>
    <r>
      <rPr>
        <sz val="10"/>
        <rFont val="Times New Roman"/>
        <charset val="134"/>
      </rPr>
      <t>4.57.12</t>
    </r>
    <r>
      <rPr>
        <sz val="10"/>
        <rFont val="宋体"/>
        <charset val="134"/>
      </rPr>
      <t>，</t>
    </r>
    <r>
      <rPr>
        <sz val="10"/>
        <rFont val="Times New Roman"/>
        <charset val="134"/>
      </rPr>
      <t>4.57.13</t>
    </r>
    <r>
      <rPr>
        <sz val="10"/>
        <rFont val="宋体"/>
        <charset val="134"/>
      </rPr>
      <t>，</t>
    </r>
    <r>
      <rPr>
        <sz val="10"/>
        <rFont val="Times New Roman"/>
        <charset val="134"/>
      </rPr>
      <t>4.57.14</t>
    </r>
  </si>
  <si>
    <t>水性涂料、腻子</t>
  </si>
  <si>
    <r>
      <rPr>
        <sz val="10"/>
        <rFont val="宋体"/>
        <charset val="134"/>
      </rPr>
      <t>甲醛含量、</t>
    </r>
    <r>
      <rPr>
        <sz val="10"/>
        <rFont val="Times New Roman"/>
        <charset val="134"/>
      </rPr>
      <t>VOC</t>
    </r>
    <r>
      <rPr>
        <sz val="10"/>
        <rFont val="宋体"/>
        <charset val="134"/>
      </rPr>
      <t>、苯系物总和含量</t>
    </r>
  </si>
  <si>
    <t>按照进场的同一生产厂家、同一批次，每种规格取样一组。</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</si>
  <si>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11.4.1</t>
    </r>
    <r>
      <rPr>
        <sz val="10"/>
        <rFont val="宋体"/>
        <charset val="134"/>
      </rPr>
      <t>，</t>
    </r>
    <r>
      <rPr>
        <sz val="10"/>
        <rFont val="Times New Roman"/>
        <charset val="134"/>
      </rPr>
      <t>11.4.4,11.4.2</t>
    </r>
  </si>
  <si>
    <t>墙砖</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</si>
  <si>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11.5</t>
    </r>
  </si>
  <si>
    <t>木板</t>
  </si>
  <si>
    <t>甲醛释放量（环境舱法）</t>
  </si>
  <si>
    <t>送样量1m2（500mm×500mm，2块）</t>
  </si>
  <si>
    <t>粤建检协【2015】8号文11.4.1</t>
  </si>
  <si>
    <t>胶粘剂</t>
  </si>
  <si>
    <t>游离甲醛、VOC、苯、甲苯+二甲苯</t>
  </si>
  <si>
    <t>送样量0.5kg；
同批次产品检验报告的检测项目不全或检测结果不符合设计要求和规范要求时需复验</t>
  </si>
  <si>
    <t>粤建检协【2015】8号文11.4.7
11.4.2
11.4.3
11.4.4</t>
  </si>
  <si>
    <t>生活饮用水</t>
  </si>
  <si>
    <r>
      <rPr>
        <sz val="10"/>
        <rFont val="Times New Roman"/>
        <charset val="134"/>
      </rPr>
      <t>pH</t>
    </r>
    <r>
      <rPr>
        <sz val="10"/>
        <rFont val="宋体"/>
        <charset val="134"/>
      </rPr>
      <t>，浑浊度，嗅和味，肉眼可见物，色度，余氯，耗氧量，氨氮，菌落总数，总大肠菌群</t>
    </r>
  </si>
  <si>
    <r>
      <rPr>
        <sz val="10"/>
        <rFont val="宋体"/>
        <charset val="134"/>
      </rPr>
      <t>理化指标：不少于</t>
    </r>
    <r>
      <rPr>
        <sz val="10"/>
        <rFont val="Times New Roman"/>
        <charset val="134"/>
      </rPr>
      <t xml:space="preserve">1L
</t>
    </r>
    <r>
      <rPr>
        <sz val="10"/>
        <rFont val="宋体"/>
        <charset val="134"/>
      </rPr>
      <t>微生物指标：</t>
    </r>
    <r>
      <rPr>
        <sz val="10"/>
        <rFont val="Times New Roman"/>
        <charset val="134"/>
      </rPr>
      <t>0.5L</t>
    </r>
  </si>
  <si>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6.14.4</t>
    </r>
    <r>
      <rPr>
        <sz val="10"/>
        <rFont val="宋体"/>
        <charset val="134"/>
      </rPr>
      <t>，</t>
    </r>
    <r>
      <rPr>
        <sz val="10"/>
        <rFont val="Times New Roman"/>
        <charset val="134"/>
      </rPr>
      <t>6.14.2</t>
    </r>
    <r>
      <rPr>
        <sz val="10"/>
        <rFont val="宋体"/>
        <charset val="134"/>
      </rPr>
      <t>，</t>
    </r>
    <r>
      <rPr>
        <sz val="10"/>
        <rFont val="Times New Roman"/>
        <charset val="134"/>
      </rPr>
      <t>6.14.3</t>
    </r>
    <r>
      <rPr>
        <sz val="10"/>
        <rFont val="宋体"/>
        <charset val="134"/>
      </rPr>
      <t>，</t>
    </r>
    <r>
      <rPr>
        <sz val="10"/>
        <rFont val="Times New Roman"/>
        <charset val="134"/>
      </rPr>
      <t>6.14.20</t>
    </r>
    <r>
      <rPr>
        <sz val="10"/>
        <rFont val="宋体"/>
        <charset val="134"/>
      </rPr>
      <t>，</t>
    </r>
    <r>
      <rPr>
        <sz val="10"/>
        <rFont val="Times New Roman"/>
        <charset val="134"/>
      </rPr>
      <t>6.14.1</t>
    </r>
    <r>
      <rPr>
        <sz val="10"/>
        <rFont val="宋体"/>
        <charset val="134"/>
      </rPr>
      <t>，</t>
    </r>
    <r>
      <rPr>
        <sz val="10"/>
        <rFont val="Times New Roman"/>
        <charset val="134"/>
      </rPr>
      <t>6.14.7</t>
    </r>
    <r>
      <rPr>
        <sz val="10"/>
        <rFont val="宋体"/>
        <charset val="134"/>
      </rPr>
      <t>，6.14.14，6.14.13，6.14.6，6.14.5</t>
    </r>
  </si>
  <si>
    <t>地坪涂料</t>
  </si>
  <si>
    <t>甲苯、二甲苯、乙苯</t>
  </si>
  <si>
    <t>取样量2.0kg</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</si>
  <si>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11.4.3/15/16</t>
    </r>
  </si>
  <si>
    <t>网线</t>
  </si>
  <si>
    <t>长度、传播时延、传播时延偏差、衰减串音比、近端串音、回波损耗、插入损耗、近端串音功率、等效远端串音扰</t>
  </si>
  <si>
    <t>同一生产厂家、同一生产工艺、同一规格型号取样不少于一组</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</si>
  <si>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号文附件</t>
    </r>
    <r>
      <rPr>
        <sz val="10"/>
        <rFont val="Times New Roman"/>
        <charset val="134"/>
      </rPr>
      <t>1-4.61.2</t>
    </r>
    <r>
      <rPr>
        <sz val="10"/>
        <rFont val="宋体"/>
        <charset val="134"/>
      </rPr>
      <t>、</t>
    </r>
    <r>
      <rPr>
        <sz val="10"/>
        <rFont val="Times New Roman"/>
        <charset val="134"/>
      </rPr>
      <t>4.61.3</t>
    </r>
    <r>
      <rPr>
        <sz val="10"/>
        <rFont val="宋体"/>
        <charset val="134"/>
      </rPr>
      <t>、</t>
    </r>
    <r>
      <rPr>
        <sz val="10"/>
        <rFont val="Times New Roman"/>
        <charset val="134"/>
      </rPr>
      <t>4.61.4</t>
    </r>
    <r>
      <rPr>
        <sz val="10"/>
        <rFont val="宋体"/>
        <charset val="134"/>
      </rPr>
      <t>、</t>
    </r>
    <r>
      <rPr>
        <sz val="10"/>
        <rFont val="Times New Roman"/>
        <charset val="134"/>
      </rPr>
      <t>4.61.5</t>
    </r>
    <r>
      <rPr>
        <sz val="10"/>
        <rFont val="宋体"/>
        <charset val="134"/>
      </rPr>
      <t>、</t>
    </r>
    <r>
      <rPr>
        <sz val="10"/>
        <rFont val="Times New Roman"/>
        <charset val="134"/>
      </rPr>
      <t>4.61.6</t>
    </r>
    <r>
      <rPr>
        <sz val="10"/>
        <rFont val="宋体"/>
        <charset val="134"/>
      </rPr>
      <t>、</t>
    </r>
    <r>
      <rPr>
        <sz val="10"/>
        <rFont val="Times New Roman"/>
        <charset val="134"/>
      </rPr>
      <t>4.61.9</t>
    </r>
    <r>
      <rPr>
        <sz val="10"/>
        <rFont val="宋体"/>
        <charset val="134"/>
      </rPr>
      <t>、</t>
    </r>
    <r>
      <rPr>
        <sz val="10"/>
        <rFont val="Times New Roman"/>
        <charset val="134"/>
      </rPr>
      <t>4.61.10</t>
    </r>
    <r>
      <rPr>
        <sz val="10"/>
        <rFont val="宋体"/>
        <charset val="134"/>
      </rPr>
      <t>、</t>
    </r>
    <r>
      <rPr>
        <sz val="10"/>
        <rFont val="Times New Roman"/>
        <charset val="134"/>
      </rPr>
      <t>4.61.11</t>
    </r>
    <r>
      <rPr>
        <sz val="10"/>
        <rFont val="宋体"/>
        <charset val="134"/>
      </rPr>
      <t>、</t>
    </r>
    <r>
      <rPr>
        <sz val="10"/>
        <rFont val="Times New Roman"/>
        <charset val="134"/>
      </rPr>
      <t>4.61.12</t>
    </r>
    <r>
      <rPr>
        <sz val="10"/>
        <rFont val="宋体"/>
        <charset val="134"/>
      </rPr>
      <t>、</t>
    </r>
    <r>
      <rPr>
        <sz val="10"/>
        <rFont val="Times New Roman"/>
        <charset val="134"/>
      </rPr>
      <t>4.61.13</t>
    </r>
    <r>
      <rPr>
        <sz val="10"/>
        <rFont val="宋体"/>
        <charset val="134"/>
      </rPr>
      <t>、</t>
    </r>
    <r>
      <rPr>
        <sz val="10"/>
        <rFont val="Times New Roman"/>
        <charset val="134"/>
      </rPr>
      <t>4.61.14</t>
    </r>
    <r>
      <rPr>
        <sz val="10"/>
        <rFont val="宋体"/>
        <charset val="134"/>
      </rPr>
      <t>、</t>
    </r>
    <r>
      <rPr>
        <sz val="10"/>
        <rFont val="Times New Roman"/>
        <charset val="134"/>
      </rPr>
      <t>4.61.15</t>
    </r>
  </si>
  <si>
    <t>光纤</t>
  </si>
  <si>
    <t>光缆衰减</t>
  </si>
  <si>
    <t>同厂家、同批次、同型号、同规格的，每批至少应抽取一组样品</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</si>
  <si>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号文附件</t>
    </r>
    <r>
      <rPr>
        <sz val="10"/>
        <rFont val="Times New Roman"/>
        <charset val="134"/>
      </rPr>
      <t>1</t>
    </r>
    <r>
      <rPr>
        <sz val="10"/>
        <rFont val="宋体"/>
        <charset val="134"/>
      </rPr>
      <t>序号</t>
    </r>
    <r>
      <rPr>
        <sz val="10"/>
        <rFont val="Times New Roman"/>
        <charset val="134"/>
      </rPr>
      <t>4.61.7</t>
    </r>
  </si>
  <si>
    <t>灯具</t>
  </si>
  <si>
    <t>标记、结构、外部接线和内部接线、防触电保护、绝缘电阻和电气强度（潮湿试验）、爬电距离和电气间隙、耐热</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</si>
  <si>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号文附件</t>
    </r>
    <r>
      <rPr>
        <sz val="10"/>
        <rFont val="Times New Roman"/>
        <charset val="134"/>
      </rPr>
      <t>1-4.58.2</t>
    </r>
    <r>
      <rPr>
        <sz val="10"/>
        <rFont val="宋体"/>
        <charset val="134"/>
      </rPr>
      <t>、</t>
    </r>
    <r>
      <rPr>
        <sz val="10"/>
        <rFont val="Times New Roman"/>
        <charset val="134"/>
      </rPr>
      <t>4.58.3</t>
    </r>
    <r>
      <rPr>
        <sz val="10"/>
        <rFont val="宋体"/>
        <charset val="134"/>
      </rPr>
      <t>、</t>
    </r>
    <r>
      <rPr>
        <sz val="10"/>
        <rFont val="Times New Roman"/>
        <charset val="134"/>
      </rPr>
      <t>4.58.5</t>
    </r>
    <r>
      <rPr>
        <sz val="10"/>
        <rFont val="宋体"/>
        <charset val="134"/>
      </rPr>
      <t>、</t>
    </r>
    <r>
      <rPr>
        <sz val="10"/>
        <rFont val="Times New Roman"/>
        <charset val="134"/>
      </rPr>
      <t>4.58.6</t>
    </r>
    <r>
      <rPr>
        <sz val="10"/>
        <rFont val="宋体"/>
        <charset val="134"/>
      </rPr>
      <t>、</t>
    </r>
    <r>
      <rPr>
        <sz val="10"/>
        <rFont val="Times New Roman"/>
        <charset val="134"/>
      </rPr>
      <t>4.58.7</t>
    </r>
    <r>
      <rPr>
        <sz val="10"/>
        <rFont val="宋体"/>
        <charset val="134"/>
      </rPr>
      <t>、</t>
    </r>
    <r>
      <rPr>
        <sz val="10"/>
        <rFont val="Times New Roman"/>
        <charset val="134"/>
      </rPr>
      <t>4.58.8</t>
    </r>
    <r>
      <rPr>
        <sz val="10"/>
        <rFont val="宋体"/>
        <charset val="134"/>
      </rPr>
      <t>、</t>
    </r>
    <r>
      <rPr>
        <sz val="10"/>
        <rFont val="Times New Roman"/>
        <charset val="134"/>
      </rPr>
      <t>4.58.9</t>
    </r>
    <r>
      <rPr>
        <sz val="10"/>
        <rFont val="宋体"/>
        <charset val="134"/>
      </rPr>
      <t>、</t>
    </r>
    <r>
      <rPr>
        <sz val="10"/>
        <rFont val="Times New Roman"/>
        <charset val="134"/>
      </rPr>
      <t>4.58.10</t>
    </r>
    <r>
      <rPr>
        <sz val="10"/>
        <rFont val="宋体"/>
        <charset val="134"/>
      </rPr>
      <t>、</t>
    </r>
    <r>
      <rPr>
        <sz val="10"/>
        <rFont val="Times New Roman"/>
        <charset val="134"/>
      </rPr>
      <t>4.58.11</t>
    </r>
    <r>
      <rPr>
        <sz val="10"/>
        <rFont val="宋体"/>
        <charset val="134"/>
      </rPr>
      <t>、</t>
    </r>
    <r>
      <rPr>
        <sz val="10"/>
        <rFont val="Times New Roman"/>
        <charset val="134"/>
      </rPr>
      <t>4.58.12</t>
    </r>
    <r>
      <rPr>
        <sz val="10"/>
        <rFont val="宋体"/>
        <charset val="134"/>
      </rPr>
      <t>、</t>
    </r>
    <r>
      <rPr>
        <sz val="10"/>
        <rFont val="Times New Roman"/>
        <charset val="134"/>
      </rPr>
      <t>4.58.15</t>
    </r>
  </si>
  <si>
    <t>耐碱玻璃纤
维网布</t>
  </si>
  <si>
    <t>单位面积质量、断裂强力/拉伸断裂强力/耐碱断裂强力、断裂伸长率、耐碱强力保留率、耐碱性</t>
  </si>
  <si>
    <t>等幅宽2米</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</si>
  <si>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4.50.4</t>
    </r>
    <r>
      <rPr>
        <sz val="10"/>
        <rFont val="宋体"/>
        <charset val="134"/>
      </rPr>
      <t>、</t>
    </r>
    <r>
      <rPr>
        <sz val="10"/>
        <rFont val="Times New Roman"/>
        <charset val="134"/>
      </rPr>
      <t>4.50.5</t>
    </r>
    <r>
      <rPr>
        <sz val="10"/>
        <rFont val="宋体"/>
        <charset val="134"/>
      </rPr>
      <t>、</t>
    </r>
    <r>
      <rPr>
        <sz val="10"/>
        <rFont val="Times New Roman"/>
        <charset val="134"/>
      </rPr>
      <t>4.50.6</t>
    </r>
    <r>
      <rPr>
        <sz val="10"/>
        <rFont val="宋体"/>
        <charset val="134"/>
      </rPr>
      <t>、</t>
    </r>
    <r>
      <rPr>
        <sz val="10"/>
        <rFont val="Times New Roman"/>
        <charset val="134"/>
      </rPr>
      <t>4.50.7</t>
    </r>
  </si>
  <si>
    <t>土工布</t>
  </si>
  <si>
    <t>单位面积质量偏差率、厚度偏差率、撕破强力、顶破强力、垂直渗透系数、纵横向断裂强度、标称断裂强度对应伸长率</t>
  </si>
  <si>
    <t>按交货批号的同一品种、同一规格的产品作为检验批。</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</si>
  <si>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10.18.1</t>
    </r>
    <r>
      <rPr>
        <sz val="10"/>
        <rFont val="宋体"/>
        <charset val="134"/>
      </rPr>
      <t>、</t>
    </r>
    <r>
      <rPr>
        <sz val="10"/>
        <rFont val="Times New Roman"/>
        <charset val="134"/>
      </rPr>
      <t>2</t>
    </r>
    <r>
      <rPr>
        <sz val="10"/>
        <rFont val="宋体"/>
        <charset val="134"/>
      </rPr>
      <t>、</t>
    </r>
    <r>
      <rPr>
        <sz val="10"/>
        <rFont val="Times New Roman"/>
        <charset val="134"/>
      </rPr>
      <t>7</t>
    </r>
    <r>
      <rPr>
        <sz val="10"/>
        <rFont val="宋体"/>
        <charset val="134"/>
      </rPr>
      <t>、</t>
    </r>
    <r>
      <rPr>
        <sz val="10"/>
        <rFont val="Times New Roman"/>
        <charset val="134"/>
      </rPr>
      <t>3</t>
    </r>
    <r>
      <rPr>
        <sz val="10"/>
        <rFont val="宋体"/>
        <charset val="134"/>
      </rPr>
      <t>、</t>
    </r>
    <r>
      <rPr>
        <sz val="10"/>
        <rFont val="Times New Roman"/>
        <charset val="134"/>
      </rPr>
      <t>4</t>
    </r>
    <r>
      <rPr>
        <sz val="10"/>
        <rFont val="宋体"/>
        <charset val="134"/>
      </rPr>
      <t>、</t>
    </r>
    <r>
      <rPr>
        <sz val="10"/>
        <rFont val="Times New Roman"/>
        <charset val="134"/>
      </rPr>
      <t>6</t>
    </r>
    <r>
      <rPr>
        <sz val="10"/>
        <rFont val="宋体"/>
        <charset val="134"/>
      </rPr>
      <t>、</t>
    </r>
    <r>
      <rPr>
        <sz val="10"/>
        <rFont val="Times New Roman"/>
        <charset val="134"/>
      </rPr>
      <t>8</t>
    </r>
    <r>
      <rPr>
        <sz val="10"/>
        <rFont val="宋体"/>
        <charset val="134"/>
      </rPr>
      <t>、</t>
    </r>
    <r>
      <rPr>
        <sz val="10"/>
        <rFont val="Times New Roman"/>
        <charset val="134"/>
      </rPr>
      <t>9</t>
    </r>
  </si>
  <si>
    <t>土工格栅</t>
  </si>
  <si>
    <t>拉伸强度（纵、横向）、标称伸长率（纵、横向）、2%、5%伸长率时的拉伸强度（纵、横向）</t>
  </si>
  <si>
    <t>按规格批次抽</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</si>
  <si>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10.18.14</t>
    </r>
    <r>
      <rPr>
        <sz val="10"/>
        <rFont val="宋体"/>
        <charset val="134"/>
      </rPr>
      <t>、</t>
    </r>
    <r>
      <rPr>
        <sz val="10"/>
        <rFont val="Times New Roman"/>
        <charset val="134"/>
      </rPr>
      <t>14</t>
    </r>
    <r>
      <rPr>
        <sz val="10"/>
        <rFont val="宋体"/>
        <charset val="134"/>
      </rPr>
      <t>、</t>
    </r>
    <r>
      <rPr>
        <sz val="10"/>
        <rFont val="Times New Roman"/>
        <charset val="134"/>
      </rPr>
      <t>19</t>
    </r>
    <r>
      <rPr>
        <sz val="10"/>
        <rFont val="宋体"/>
        <charset val="134"/>
      </rPr>
      <t>、</t>
    </r>
    <r>
      <rPr>
        <sz val="10"/>
        <rFont val="Times New Roman"/>
        <charset val="134"/>
      </rPr>
      <t>19</t>
    </r>
    <r>
      <rPr>
        <sz val="10"/>
        <rFont val="宋体"/>
        <charset val="134"/>
      </rPr>
      <t>、</t>
    </r>
    <r>
      <rPr>
        <sz val="10"/>
        <rFont val="Times New Roman"/>
        <charset val="134"/>
      </rPr>
      <t>8</t>
    </r>
    <r>
      <rPr>
        <sz val="10"/>
        <rFont val="宋体"/>
        <charset val="134"/>
      </rPr>
      <t>、</t>
    </r>
    <r>
      <rPr>
        <sz val="10"/>
        <rFont val="Times New Roman"/>
        <charset val="134"/>
      </rPr>
      <t>8</t>
    </r>
    <r>
      <rPr>
        <sz val="10"/>
        <rFont val="宋体"/>
        <charset val="134"/>
      </rPr>
      <t>、</t>
    </r>
    <r>
      <rPr>
        <sz val="10"/>
        <rFont val="Times New Roman"/>
        <charset val="134"/>
      </rPr>
      <t>22</t>
    </r>
  </si>
  <si>
    <t>土工膜</t>
  </si>
  <si>
    <t>纵横向断裂强度、顶破强力、单位面积质量、纵横向撕破强力、厚度、剥离强度、标准强度对应伸长率</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</si>
  <si>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10.18.8</t>
    </r>
    <r>
      <rPr>
        <sz val="10"/>
        <rFont val="宋体"/>
        <charset val="134"/>
      </rPr>
      <t>、</t>
    </r>
    <r>
      <rPr>
        <sz val="10"/>
        <rFont val="Times New Roman"/>
        <charset val="134"/>
      </rPr>
      <t>9</t>
    </r>
    <r>
      <rPr>
        <sz val="10"/>
        <rFont val="宋体"/>
        <charset val="134"/>
      </rPr>
      <t>、</t>
    </r>
    <r>
      <rPr>
        <sz val="10"/>
        <rFont val="Times New Roman"/>
        <charset val="134"/>
      </rPr>
      <t>11</t>
    </r>
    <r>
      <rPr>
        <sz val="10"/>
        <rFont val="宋体"/>
        <charset val="134"/>
      </rPr>
      <t>、</t>
    </r>
    <r>
      <rPr>
        <sz val="10"/>
        <rFont val="Times New Roman"/>
        <charset val="134"/>
      </rPr>
      <t>4</t>
    </r>
    <r>
      <rPr>
        <sz val="10"/>
        <rFont val="宋体"/>
        <charset val="134"/>
      </rPr>
      <t>、</t>
    </r>
    <r>
      <rPr>
        <sz val="10"/>
        <rFont val="Times New Roman"/>
        <charset val="134"/>
      </rPr>
      <t>6</t>
    </r>
    <r>
      <rPr>
        <sz val="10"/>
        <rFont val="宋体"/>
        <charset val="134"/>
      </rPr>
      <t>、</t>
    </r>
    <r>
      <rPr>
        <sz val="10"/>
        <rFont val="Times New Roman"/>
        <charset val="134"/>
      </rPr>
      <t>2</t>
    </r>
  </si>
  <si>
    <t>沥青</t>
  </si>
  <si>
    <t>针入度、软化点、延度、密度</t>
  </si>
  <si>
    <t>每一配比检一组/每100t为一批，每批抽检1组</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</si>
  <si>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10.9.1</t>
    </r>
    <r>
      <rPr>
        <sz val="10"/>
        <rFont val="宋体"/>
        <charset val="134"/>
      </rPr>
      <t>、</t>
    </r>
    <r>
      <rPr>
        <sz val="10"/>
        <rFont val="Times New Roman"/>
        <charset val="134"/>
      </rPr>
      <t>10.9.2</t>
    </r>
    <r>
      <rPr>
        <sz val="10"/>
        <rFont val="宋体"/>
        <charset val="134"/>
      </rPr>
      <t>、</t>
    </r>
    <r>
      <rPr>
        <sz val="10"/>
        <rFont val="Times New Roman"/>
        <charset val="134"/>
      </rPr>
      <t>10.9.3</t>
    </r>
    <r>
      <rPr>
        <sz val="10"/>
        <rFont val="宋体"/>
        <charset val="134"/>
      </rPr>
      <t>、</t>
    </r>
    <r>
      <rPr>
        <sz val="10"/>
        <rFont val="Times New Roman"/>
        <charset val="134"/>
      </rPr>
      <t>10.9.4</t>
    </r>
  </si>
  <si>
    <t>改性沥青</t>
  </si>
  <si>
    <t>针入度、软化点、5℃低温延度、密度</t>
  </si>
  <si>
    <t>每一配比检一组/每50t为一批，每批抽检1组</t>
  </si>
  <si>
    <t>粗集料（沥青原材）</t>
  </si>
  <si>
    <t>筛分、表观相对密度、针片状颗粒含量、洛杉矶磨耗损失、压碎值、与沥青的粘附性、含泥量、吸水率</t>
  </si>
  <si>
    <t>每一配比检一组/按进场批次抽检</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</si>
  <si>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4.5.1</t>
    </r>
    <r>
      <rPr>
        <sz val="10"/>
        <rFont val="宋体"/>
        <charset val="134"/>
      </rPr>
      <t>、</t>
    </r>
    <r>
      <rPr>
        <sz val="10"/>
        <rFont val="Times New Roman"/>
        <charset val="134"/>
      </rPr>
      <t>4.5.2</t>
    </r>
    <r>
      <rPr>
        <sz val="10"/>
        <rFont val="宋体"/>
        <charset val="134"/>
      </rPr>
      <t>、</t>
    </r>
    <r>
      <rPr>
        <sz val="10"/>
        <rFont val="Times New Roman"/>
        <charset val="134"/>
      </rPr>
      <t>4.5.8</t>
    </r>
    <r>
      <rPr>
        <sz val="10"/>
        <rFont val="宋体"/>
        <charset val="134"/>
      </rPr>
      <t>、</t>
    </r>
    <r>
      <rPr>
        <sz val="10"/>
        <rFont val="Times New Roman"/>
        <charset val="134"/>
      </rPr>
      <t>4.5.11</t>
    </r>
    <r>
      <rPr>
        <sz val="10"/>
        <rFont val="宋体"/>
        <charset val="134"/>
      </rPr>
      <t>、</t>
    </r>
    <r>
      <rPr>
        <sz val="10"/>
        <rFont val="Times New Roman"/>
        <charset val="134"/>
      </rPr>
      <t>4.5.12</t>
    </r>
    <r>
      <rPr>
        <sz val="10"/>
        <rFont val="宋体"/>
        <charset val="134"/>
      </rPr>
      <t>、</t>
    </r>
    <r>
      <rPr>
        <sz val="10"/>
        <rFont val="Times New Roman"/>
        <charset val="134"/>
      </rPr>
      <t>4.5.17</t>
    </r>
  </si>
  <si>
    <t>细集料（沥青原材）</t>
  </si>
  <si>
    <t>筛分、表观相对密度、坚固性、含水率、含泥量、砂当量</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</si>
  <si>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4.4.1</t>
    </r>
    <r>
      <rPr>
        <sz val="10"/>
        <rFont val="宋体"/>
        <charset val="134"/>
      </rPr>
      <t>、</t>
    </r>
    <r>
      <rPr>
        <sz val="10"/>
        <rFont val="Times New Roman"/>
        <charset val="134"/>
      </rPr>
      <t>4.4.2</t>
    </r>
    <r>
      <rPr>
        <sz val="10"/>
        <rFont val="宋体"/>
        <charset val="134"/>
      </rPr>
      <t>、</t>
    </r>
    <r>
      <rPr>
        <sz val="10"/>
        <rFont val="Times New Roman"/>
        <charset val="134"/>
      </rPr>
      <t>4.4.7</t>
    </r>
    <r>
      <rPr>
        <sz val="10"/>
        <rFont val="宋体"/>
        <charset val="134"/>
      </rPr>
      <t>、</t>
    </r>
    <r>
      <rPr>
        <sz val="10"/>
        <rFont val="Times New Roman"/>
        <charset val="134"/>
      </rPr>
      <t>4.4.8</t>
    </r>
    <r>
      <rPr>
        <sz val="10"/>
        <rFont val="宋体"/>
        <charset val="134"/>
      </rPr>
      <t>、</t>
    </r>
    <r>
      <rPr>
        <sz val="10"/>
        <rFont val="Times New Roman"/>
        <charset val="134"/>
      </rPr>
      <t>4.4.10</t>
    </r>
    <r>
      <rPr>
        <sz val="10"/>
        <rFont val="宋体"/>
        <charset val="134"/>
      </rPr>
      <t>、</t>
    </r>
    <r>
      <rPr>
        <sz val="10"/>
        <rFont val="Times New Roman"/>
        <charset val="134"/>
      </rPr>
      <t>4.4.21</t>
    </r>
  </si>
  <si>
    <t>矿粉</t>
  </si>
  <si>
    <t>筛分、密度、亲水系数、含水量</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</si>
  <si>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10.8.1</t>
    </r>
    <r>
      <rPr>
        <sz val="10"/>
        <rFont val="宋体"/>
        <charset val="134"/>
      </rPr>
      <t>、</t>
    </r>
    <r>
      <rPr>
        <sz val="10"/>
        <rFont val="Times New Roman"/>
        <charset val="134"/>
      </rPr>
      <t>10.8.2</t>
    </r>
    <r>
      <rPr>
        <sz val="10"/>
        <rFont val="宋体"/>
        <charset val="134"/>
      </rPr>
      <t>、</t>
    </r>
    <r>
      <rPr>
        <sz val="10"/>
        <rFont val="Times New Roman"/>
        <charset val="134"/>
      </rPr>
      <t>10.8.3</t>
    </r>
    <r>
      <rPr>
        <sz val="10"/>
        <rFont val="宋体"/>
        <charset val="134"/>
      </rPr>
      <t>、</t>
    </r>
    <r>
      <rPr>
        <sz val="10"/>
        <rFont val="Times New Roman"/>
        <charset val="134"/>
      </rPr>
      <t>10.8.6</t>
    </r>
  </si>
  <si>
    <t>沥青配合比设计</t>
  </si>
  <si>
    <t>配合比设计</t>
  </si>
  <si>
    <t>每一配比一组</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</si>
  <si>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10.10.1</t>
    </r>
  </si>
  <si>
    <t>黏层油粘层(PC-3)</t>
  </si>
  <si>
    <t>破乳速度、筛上剩余量、蒸发残留物、常温储存稳定性、粘度</t>
  </si>
  <si>
    <t>100T检测1组</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</si>
  <si>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10.9.23</t>
    </r>
    <r>
      <rPr>
        <sz val="10"/>
        <rFont val="宋体"/>
        <charset val="134"/>
      </rPr>
      <t>、</t>
    </r>
    <r>
      <rPr>
        <sz val="10"/>
        <rFont val="Times New Roman"/>
        <charset val="134"/>
      </rPr>
      <t>10.9.20</t>
    </r>
    <r>
      <rPr>
        <sz val="10"/>
        <rFont val="宋体"/>
        <charset val="134"/>
      </rPr>
      <t>、</t>
    </r>
    <r>
      <rPr>
        <sz val="10"/>
        <rFont val="Times New Roman"/>
        <charset val="134"/>
      </rPr>
      <t>10.9.19</t>
    </r>
    <r>
      <rPr>
        <sz val="10"/>
        <rFont val="宋体"/>
        <charset val="134"/>
      </rPr>
      <t>、</t>
    </r>
    <r>
      <rPr>
        <sz val="10"/>
        <rFont val="Times New Roman"/>
        <charset val="134"/>
      </rPr>
      <t>10.9.22</t>
    </r>
  </si>
  <si>
    <t>下封层（乳化沥青）</t>
  </si>
  <si>
    <t>沥青混合料</t>
  </si>
  <si>
    <t>马歇尔密度、马歇尔稳定度、油石比及矿料级配、理论相对最大密度、沥青含量、车辙</t>
  </si>
  <si>
    <t>每品种每摊铺日抽检1组</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</si>
  <si>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10.10.3</t>
    </r>
    <r>
      <rPr>
        <sz val="10"/>
        <rFont val="宋体"/>
        <charset val="134"/>
      </rPr>
      <t>、</t>
    </r>
    <r>
      <rPr>
        <sz val="10"/>
        <rFont val="Times New Roman"/>
        <charset val="134"/>
      </rPr>
      <t>10.10.4</t>
    </r>
    <r>
      <rPr>
        <sz val="10"/>
        <rFont val="宋体"/>
        <charset val="134"/>
      </rPr>
      <t>、</t>
    </r>
    <r>
      <rPr>
        <sz val="10"/>
        <rFont val="Times New Roman"/>
        <charset val="134"/>
      </rPr>
      <t>10.10.6</t>
    </r>
    <r>
      <rPr>
        <sz val="10"/>
        <rFont val="宋体"/>
        <charset val="134"/>
      </rPr>
      <t>、</t>
    </r>
    <r>
      <rPr>
        <sz val="10"/>
        <rFont val="Times New Roman"/>
        <charset val="134"/>
      </rPr>
      <t>10.10.7</t>
    </r>
    <r>
      <rPr>
        <sz val="10"/>
        <rFont val="宋体"/>
        <charset val="134"/>
      </rPr>
      <t>、</t>
    </r>
    <r>
      <rPr>
        <sz val="10"/>
        <rFont val="Times New Roman"/>
        <charset val="134"/>
      </rPr>
      <t>10.10.8</t>
    </r>
  </si>
  <si>
    <t>混凝土管</t>
  </si>
  <si>
    <t>尺寸、外压荷载、内水压力</t>
  </si>
  <si>
    <t>随机同一规格同一型号</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</si>
  <si>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号文序号</t>
    </r>
    <r>
      <rPr>
        <sz val="10"/>
        <rFont val="Times New Roman"/>
        <charset val="134"/>
      </rPr>
      <t>10.19.3</t>
    </r>
    <r>
      <rPr>
        <sz val="10"/>
        <rFont val="宋体"/>
        <charset val="134"/>
      </rPr>
      <t>、</t>
    </r>
    <r>
      <rPr>
        <sz val="10"/>
        <rFont val="Times New Roman"/>
        <charset val="134"/>
      </rPr>
      <t>10.19.4</t>
    </r>
    <r>
      <rPr>
        <sz val="10"/>
        <rFont val="宋体"/>
        <charset val="134"/>
      </rPr>
      <t>、</t>
    </r>
    <r>
      <rPr>
        <sz val="10"/>
        <rFont val="Times New Roman"/>
        <charset val="134"/>
      </rPr>
      <t>10.19.5</t>
    </r>
  </si>
  <si>
    <t>预制检查井</t>
  </si>
  <si>
    <t>承载力，外观质量、尺寸偏差、井壁抗渗性能</t>
  </si>
  <si>
    <t>同材料、同规格、同工艺生产的成品50套为一批</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</si>
  <si>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号文序号</t>
    </r>
    <r>
      <rPr>
        <sz val="10"/>
        <rFont val="Times New Roman"/>
        <charset val="134"/>
      </rPr>
      <t>10.19.3</t>
    </r>
    <r>
      <rPr>
        <sz val="10"/>
        <rFont val="宋体"/>
        <charset val="134"/>
      </rPr>
      <t>、</t>
    </r>
    <r>
      <rPr>
        <sz val="10"/>
        <rFont val="Times New Roman"/>
        <charset val="134"/>
      </rPr>
      <t>10.19.4</t>
    </r>
    <r>
      <rPr>
        <sz val="10"/>
        <rFont val="宋体"/>
        <charset val="134"/>
      </rPr>
      <t>、</t>
    </r>
    <r>
      <rPr>
        <sz val="10"/>
        <rFont val="Times New Roman"/>
        <charset val="134"/>
      </rPr>
      <t>10.19.5</t>
    </r>
    <r>
      <rPr>
        <sz val="10"/>
        <rFont val="宋体"/>
        <charset val="134"/>
      </rPr>
      <t>、</t>
    </r>
    <r>
      <rPr>
        <sz val="10"/>
        <rFont val="Times New Roman"/>
        <charset val="134"/>
      </rPr>
      <t>10.19.6</t>
    </r>
  </si>
  <si>
    <t>井盖</t>
  </si>
  <si>
    <t>外观质量、尺寸偏差、承载能力、残余变形、安全性和便利性</t>
  </si>
  <si>
    <t>每种规格取一组,按批次</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</si>
  <si>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t>
    </r>
    <r>
      <rPr>
        <sz val="10"/>
        <rFont val="Times New Roman"/>
        <charset val="134"/>
      </rPr>
      <t>10.16.1</t>
    </r>
    <r>
      <rPr>
        <sz val="10"/>
        <rFont val="宋体"/>
        <charset val="134"/>
      </rPr>
      <t>、</t>
    </r>
    <r>
      <rPr>
        <sz val="10"/>
        <rFont val="Times New Roman"/>
        <charset val="134"/>
      </rPr>
      <t>10.16.2</t>
    </r>
    <r>
      <rPr>
        <sz val="10"/>
        <rFont val="宋体"/>
        <charset val="134"/>
      </rPr>
      <t>、</t>
    </r>
    <r>
      <rPr>
        <sz val="10"/>
        <rFont val="Times New Roman"/>
        <charset val="134"/>
      </rPr>
      <t>10.16.4</t>
    </r>
  </si>
  <si>
    <t>超薄型防火涂料</t>
  </si>
  <si>
    <t>容器中状态、干燥时间、粘结强度、耐水性</t>
  </si>
  <si>
    <t>粤建检协[2015]8号文4.35.24、7、14、17</t>
  </si>
  <si>
    <t>承插型盘扣式钢管脚手架</t>
  </si>
  <si>
    <t>单侧抗剪强度、双侧抗剪强度、抗弯强度、抗拉强度</t>
  </si>
  <si>
    <t>粤建检协[2015]8号文7.10.3、4、5</t>
  </si>
  <si>
    <t>透水混凝土配合比</t>
  </si>
  <si>
    <t>配合比设计或验证</t>
  </si>
  <si>
    <t>灌浆料</t>
  </si>
  <si>
    <t>凝结时间、可操作时间、流动度、泌水率、竖向膨胀率、抗压强度</t>
  </si>
  <si>
    <t>在15d内生产的同配方、同批号原材料的产品应以50t作为一生产批号，不足50t也应作为 一生产批号。</t>
  </si>
  <si>
    <t>粤建检协[2015]8号文4.10.2、4.10.11、4.10.4、4.10.3、4.10.6、4.10.5</t>
  </si>
  <si>
    <t>植筋胶</t>
  </si>
  <si>
    <t>劈裂抗拉强度、抗弯强度、抗压强度、与混凝土正拉粘结强度</t>
  </si>
  <si>
    <t>粤建检协[2015]8号文4.36.1、4、5、8</t>
  </si>
  <si>
    <t>合计</t>
  </si>
  <si>
    <t>第三方检测及监测服务-地基基础检测</t>
  </si>
  <si>
    <t>区域</t>
  </si>
  <si>
    <t>检测对象</t>
  </si>
  <si>
    <t>地基基础</t>
  </si>
  <si>
    <t>劲性复合桩</t>
  </si>
  <si>
    <t>低应变</t>
  </si>
  <si>
    <t>完整性</t>
  </si>
  <si>
    <t>设计等级为甲级的桩基工程抽检桩数不应少于总桩数的30％，其余桩基工程抽检桩数不应少于总桩数的20％，且不得少于10根，且每个柱下承台不得少于1根。</t>
  </si>
  <si>
    <t>根</t>
  </si>
  <si>
    <t>粤建检协[2015]8号文1.11</t>
  </si>
  <si>
    <t>单桩竖向抗压试验</t>
  </si>
  <si>
    <t>抗压承载力</t>
  </si>
  <si>
    <t>各单位工程总桩数的1%，且不少于3根。桩总数50根以内抽检2根。</t>
  </si>
  <si>
    <t>10kN</t>
  </si>
  <si>
    <t>粤建检协[2015]8号文1.1.1 单价（1）（2）、备注（1）（2）（3）</t>
  </si>
  <si>
    <t>单桩竖向抗拔试验</t>
  </si>
  <si>
    <t>抗拔承载力</t>
  </si>
  <si>
    <t>天然地基</t>
  </si>
  <si>
    <t>平板载荷试验</t>
  </si>
  <si>
    <t>地基承载力</t>
  </si>
  <si>
    <r>
      <rPr>
        <sz val="10"/>
        <rFont val="宋体"/>
        <charset val="134"/>
      </rPr>
      <t>每500m</t>
    </r>
    <r>
      <rPr>
        <vertAlign val="superscript"/>
        <sz val="10"/>
        <rFont val="宋体"/>
        <charset val="134"/>
      </rPr>
      <t>2</t>
    </r>
    <r>
      <rPr>
        <sz val="10"/>
        <rFont val="宋体"/>
        <charset val="134"/>
      </rPr>
      <t>一个点，不少于3点</t>
    </r>
  </si>
  <si>
    <t>点</t>
  </si>
  <si>
    <t>建检协[2015]8号文1.3</t>
  </si>
  <si>
    <t>标准贯入试验</t>
  </si>
  <si>
    <t>地基岩性</t>
  </si>
  <si>
    <r>
      <rPr>
        <sz val="10"/>
        <rFont val="宋体"/>
        <charset val="134"/>
      </rPr>
      <t>筏板基础每200m</t>
    </r>
    <r>
      <rPr>
        <vertAlign val="superscript"/>
        <sz val="10"/>
        <rFont val="宋体"/>
        <charset val="134"/>
      </rPr>
      <t>2</t>
    </r>
    <r>
      <rPr>
        <sz val="10"/>
        <rFont val="宋体"/>
        <charset val="134"/>
      </rPr>
      <t>检1个点，条形基础每20延米检1个点，独立柱基每个不少于1个点，且不少于10点.每孔按5m计</t>
    </r>
  </si>
  <si>
    <t>m</t>
  </si>
  <si>
    <t>建检协[2015]8号文1.18.1</t>
  </si>
  <si>
    <t>轻型圆锥动力触探试验</t>
  </si>
  <si>
    <t>地基土性状</t>
  </si>
  <si>
    <r>
      <rPr>
        <sz val="10"/>
        <rFont val="宋体"/>
        <charset val="134"/>
      </rPr>
      <t>抽检数量为每</t>
    </r>
    <r>
      <rPr>
        <sz val="10"/>
        <rFont val="Times New Roman"/>
        <charset val="134"/>
      </rPr>
      <t xml:space="preserve"> 200m</t>
    </r>
    <r>
      <rPr>
        <vertAlign val="superscript"/>
        <sz val="10"/>
        <rFont val="Times New Roman"/>
        <charset val="134"/>
      </rPr>
      <t>2</t>
    </r>
    <r>
      <rPr>
        <sz val="10"/>
        <rFont val="宋体"/>
        <charset val="134"/>
      </rPr>
      <t>不少于</t>
    </r>
    <r>
      <rPr>
        <sz val="10"/>
        <rFont val="Times New Roman"/>
        <charset val="134"/>
      </rPr>
      <t xml:space="preserve"> 1 </t>
    </r>
    <r>
      <rPr>
        <sz val="10"/>
        <rFont val="宋体"/>
        <charset val="134"/>
      </rPr>
      <t>个孔，且总数不得少于</t>
    </r>
    <r>
      <rPr>
        <sz val="10"/>
        <rFont val="Times New Roman"/>
        <charset val="134"/>
      </rPr>
      <t xml:space="preserve"> 10 </t>
    </r>
    <r>
      <rPr>
        <sz val="10"/>
        <rFont val="宋体"/>
        <charset val="134"/>
      </rPr>
      <t>孔，每个独立柱基下不得少于</t>
    </r>
    <r>
      <rPr>
        <sz val="10"/>
        <rFont val="Times New Roman"/>
        <charset val="134"/>
      </rPr>
      <t xml:space="preserve"> 1 </t>
    </r>
    <r>
      <rPr>
        <sz val="10"/>
        <rFont val="宋体"/>
        <charset val="134"/>
      </rPr>
      <t>孔，基槽每</t>
    </r>
    <r>
      <rPr>
        <sz val="10"/>
        <rFont val="Times New Roman"/>
        <charset val="134"/>
      </rPr>
      <t xml:space="preserve"> 20 </t>
    </r>
    <r>
      <rPr>
        <sz val="10"/>
        <rFont val="宋体"/>
        <charset val="134"/>
      </rPr>
      <t>延米不得少于</t>
    </r>
    <r>
      <rPr>
        <sz val="10"/>
        <rFont val="Times New Roman"/>
        <charset val="134"/>
      </rPr>
      <t xml:space="preserve"> 1 </t>
    </r>
    <r>
      <rPr>
        <sz val="10"/>
        <rFont val="宋体"/>
        <charset val="134"/>
      </rPr>
      <t>孔。</t>
    </r>
  </si>
  <si>
    <r>
      <rPr>
        <sz val="10"/>
        <rFont val="宋体"/>
        <charset val="134"/>
      </rPr>
      <t>粤建检协</t>
    </r>
    <r>
      <rPr>
        <sz val="10"/>
        <rFont val="Times New Roman"/>
        <charset val="134"/>
      </rPr>
      <t>[2015]8</t>
    </r>
    <r>
      <rPr>
        <sz val="10"/>
        <rFont val="宋体"/>
        <charset val="134"/>
      </rPr>
      <t>号文</t>
    </r>
    <r>
      <rPr>
        <sz val="10"/>
        <rFont val="Times New Roman"/>
        <charset val="134"/>
      </rPr>
      <t xml:space="preserve"> 1.18.3</t>
    </r>
  </si>
  <si>
    <t>重型圆锥动力触探试验</t>
  </si>
  <si>
    <t>每孔按5米计量。</t>
  </si>
  <si>
    <r>
      <rPr>
        <sz val="10"/>
        <rFont val="宋体"/>
        <charset val="134"/>
      </rPr>
      <t>粤建检协</t>
    </r>
    <r>
      <rPr>
        <sz val="10"/>
        <rFont val="Times New Roman"/>
        <charset val="134"/>
      </rPr>
      <t>[2015]8</t>
    </r>
    <r>
      <rPr>
        <sz val="10"/>
        <rFont val="宋体"/>
        <charset val="134"/>
      </rPr>
      <t>号文</t>
    </r>
    <r>
      <rPr>
        <sz val="10"/>
        <rFont val="Times New Roman"/>
        <charset val="134"/>
      </rPr>
      <t xml:space="preserve"> 1.18.3</t>
    </r>
    <r>
      <rPr>
        <sz val="10"/>
        <rFont val="宋体"/>
        <charset val="134"/>
      </rPr>
      <t>，</t>
    </r>
  </si>
  <si>
    <t>基础锚杆</t>
  </si>
  <si>
    <t>基础锚杆抗拔试验</t>
  </si>
  <si>
    <t>总锚杆数的5%，且不少于6根</t>
  </si>
  <si>
    <t>建检协[2015]8号文1.8</t>
  </si>
  <si>
    <t>灌注桩</t>
  </si>
  <si>
    <r>
      <rPr>
        <sz val="10"/>
        <color indexed="8"/>
        <rFont val="宋体"/>
        <charset val="134"/>
      </rPr>
      <t>钻芯法</t>
    </r>
  </si>
  <si>
    <r>
      <rPr>
        <sz val="10"/>
        <rFont val="宋体"/>
        <charset val="134"/>
      </rPr>
      <t>桩身完整性</t>
    </r>
  </si>
  <si>
    <r>
      <rPr>
        <sz val="10"/>
        <rFont val="宋体"/>
        <charset val="134"/>
      </rPr>
      <t>粤建检协</t>
    </r>
    <r>
      <rPr>
        <sz val="10"/>
        <rFont val="Times New Roman"/>
        <charset val="134"/>
      </rPr>
      <t>[2015]8</t>
    </r>
    <r>
      <rPr>
        <sz val="10"/>
        <rFont val="宋体"/>
        <charset val="134"/>
      </rPr>
      <t>号文</t>
    </r>
    <r>
      <rPr>
        <sz val="10"/>
        <rFont val="Times New Roman"/>
        <charset val="134"/>
      </rPr>
      <t>1.13</t>
    </r>
  </si>
  <si>
    <r>
      <rPr>
        <sz val="10"/>
        <color indexed="8"/>
        <rFont val="宋体"/>
        <charset val="134"/>
      </rPr>
      <t>声波透射法</t>
    </r>
  </si>
  <si>
    <r>
      <rPr>
        <sz val="10"/>
        <rFont val="宋体"/>
        <charset val="134"/>
      </rPr>
      <t>完整性</t>
    </r>
  </si>
  <si>
    <r>
      <rPr>
        <sz val="10"/>
        <color indexed="8"/>
        <rFont val="宋体"/>
        <charset val="134"/>
      </rPr>
      <t>管</t>
    </r>
    <r>
      <rPr>
        <sz val="10"/>
        <color theme="1"/>
        <rFont val="Times New Roman"/>
        <charset val="134"/>
      </rPr>
      <t>*</t>
    </r>
    <r>
      <rPr>
        <sz val="10"/>
        <color indexed="8"/>
        <rFont val="宋体"/>
        <charset val="134"/>
      </rPr>
      <t>米</t>
    </r>
  </si>
  <si>
    <r>
      <rPr>
        <sz val="10"/>
        <rFont val="宋体"/>
        <charset val="134"/>
      </rPr>
      <t>粤建检协</t>
    </r>
    <r>
      <rPr>
        <sz val="10"/>
        <rFont val="Times New Roman"/>
        <charset val="134"/>
      </rPr>
      <t>[2015]8</t>
    </r>
    <r>
      <rPr>
        <sz val="10"/>
        <rFont val="宋体"/>
        <charset val="134"/>
      </rPr>
      <t>号文</t>
    </r>
    <r>
      <rPr>
        <sz val="10"/>
        <rFont val="Times New Roman"/>
        <charset val="134"/>
      </rPr>
      <t>1.12</t>
    </r>
  </si>
  <si>
    <t>基坑支护</t>
  </si>
  <si>
    <t>支护灌注桩</t>
  </si>
  <si>
    <r>
      <rPr>
        <sz val="10"/>
        <rFont val="宋体"/>
        <charset val="134"/>
      </rPr>
      <t>低应变</t>
    </r>
  </si>
  <si>
    <r>
      <rPr>
        <sz val="10"/>
        <rFont val="宋体"/>
        <charset val="134"/>
      </rPr>
      <t>各单位工程总桩数的</t>
    </r>
    <r>
      <rPr>
        <sz val="10"/>
        <rFont val="Times New Roman"/>
        <charset val="134"/>
      </rPr>
      <t>20%</t>
    </r>
    <r>
      <rPr>
        <sz val="10"/>
        <rFont val="宋体"/>
        <charset val="134"/>
      </rPr>
      <t>，且不少于</t>
    </r>
    <r>
      <rPr>
        <sz val="10"/>
        <rFont val="Times New Roman"/>
        <charset val="134"/>
      </rPr>
      <t>10</t>
    </r>
    <r>
      <rPr>
        <sz val="10"/>
        <rFont val="宋体"/>
        <charset val="134"/>
      </rPr>
      <t>根。</t>
    </r>
  </si>
  <si>
    <r>
      <rPr>
        <sz val="10"/>
        <color indexed="8"/>
        <rFont val="宋体"/>
        <charset val="134"/>
      </rPr>
      <t>根</t>
    </r>
  </si>
  <si>
    <r>
      <rPr>
        <sz val="10"/>
        <rFont val="宋体"/>
        <charset val="134"/>
      </rPr>
      <t>粤建检协</t>
    </r>
    <r>
      <rPr>
        <sz val="10"/>
        <rFont val="Times New Roman"/>
        <charset val="134"/>
      </rPr>
      <t>[2015]8</t>
    </r>
    <r>
      <rPr>
        <sz val="10"/>
        <rFont val="宋体"/>
        <charset val="134"/>
      </rPr>
      <t>号文</t>
    </r>
    <r>
      <rPr>
        <sz val="10"/>
        <rFont val="Times New Roman"/>
        <charset val="134"/>
      </rPr>
      <t>1.11</t>
    </r>
  </si>
  <si>
    <t>搅拌桩</t>
  </si>
  <si>
    <r>
      <rPr>
        <sz val="10"/>
        <rFont val="宋体"/>
        <charset val="134"/>
      </rPr>
      <t>钻芯法</t>
    </r>
  </si>
  <si>
    <r>
      <rPr>
        <sz val="10"/>
        <rFont val="宋体"/>
        <charset val="134"/>
      </rPr>
      <t>不少于总桩数的</t>
    </r>
    <r>
      <rPr>
        <sz val="10"/>
        <rFont val="Times New Roman"/>
        <charset val="134"/>
      </rPr>
      <t>1%</t>
    </r>
    <r>
      <rPr>
        <sz val="10"/>
        <rFont val="宋体"/>
        <charset val="134"/>
      </rPr>
      <t>，且不得少于</t>
    </r>
    <r>
      <rPr>
        <sz val="10"/>
        <rFont val="Times New Roman"/>
        <charset val="134"/>
      </rPr>
      <t>6</t>
    </r>
    <r>
      <rPr>
        <sz val="10"/>
        <rFont val="宋体"/>
        <charset val="134"/>
      </rPr>
      <t>根</t>
    </r>
  </si>
  <si>
    <r>
      <rPr>
        <sz val="10"/>
        <rFont val="宋体"/>
        <charset val="134"/>
      </rPr>
      <t>粤建检协</t>
    </r>
    <r>
      <rPr>
        <sz val="10"/>
        <rFont val="Times New Roman"/>
        <charset val="134"/>
      </rPr>
      <t>[2015]8</t>
    </r>
    <r>
      <rPr>
        <sz val="10"/>
        <rFont val="宋体"/>
        <charset val="134"/>
      </rPr>
      <t>号文</t>
    </r>
    <r>
      <rPr>
        <sz val="10"/>
        <rFont val="Times New Roman"/>
        <charset val="134"/>
      </rPr>
      <t>1.14</t>
    </r>
  </si>
  <si>
    <r>
      <rPr>
        <sz val="10"/>
        <rFont val="宋体"/>
        <charset val="134"/>
      </rPr>
      <t>支护锚杆</t>
    </r>
  </si>
  <si>
    <r>
      <rPr>
        <sz val="10"/>
        <rFont val="宋体"/>
        <charset val="134"/>
      </rPr>
      <t>支护锚杆抗拔验收试验</t>
    </r>
  </si>
  <si>
    <r>
      <rPr>
        <sz val="10"/>
        <rFont val="宋体"/>
        <charset val="134"/>
      </rPr>
      <t>承载力</t>
    </r>
  </si>
  <si>
    <r>
      <rPr>
        <sz val="10"/>
        <rFont val="宋体"/>
        <charset val="134"/>
      </rPr>
      <t>支护锚杆总数的</t>
    </r>
    <r>
      <rPr>
        <sz val="10"/>
        <rFont val="Times New Roman"/>
        <charset val="134"/>
      </rPr>
      <t>5%</t>
    </r>
    <r>
      <rPr>
        <sz val="10"/>
        <rFont val="宋体"/>
        <charset val="134"/>
      </rPr>
      <t>，且不少于</t>
    </r>
    <r>
      <rPr>
        <sz val="10"/>
        <rFont val="Times New Roman"/>
        <charset val="134"/>
      </rPr>
      <t>6</t>
    </r>
    <r>
      <rPr>
        <sz val="10"/>
        <rFont val="宋体"/>
        <charset val="134"/>
      </rPr>
      <t>根</t>
    </r>
  </si>
  <si>
    <r>
      <rPr>
        <sz val="10"/>
        <rFont val="宋体"/>
        <charset val="134"/>
      </rPr>
      <t>粤建检协</t>
    </r>
    <r>
      <rPr>
        <sz val="10"/>
        <rFont val="Times New Roman"/>
        <charset val="134"/>
      </rPr>
      <t>[2015]8</t>
    </r>
    <r>
      <rPr>
        <sz val="10"/>
        <rFont val="宋体"/>
        <charset val="134"/>
      </rPr>
      <t>号文</t>
    </r>
    <r>
      <rPr>
        <sz val="10"/>
        <rFont val="Times New Roman"/>
        <charset val="134"/>
      </rPr>
      <t>1.6.4</t>
    </r>
  </si>
  <si>
    <r>
      <rPr>
        <sz val="10"/>
        <rFont val="宋体"/>
        <charset val="134"/>
      </rPr>
      <t>锚杆锁定力测试</t>
    </r>
  </si>
  <si>
    <r>
      <rPr>
        <sz val="10"/>
        <rFont val="宋体"/>
        <charset val="134"/>
      </rPr>
      <t>锁定力</t>
    </r>
  </si>
  <si>
    <r>
      <rPr>
        <sz val="10"/>
        <rFont val="宋体"/>
        <charset val="134"/>
      </rPr>
      <t>粤建检协</t>
    </r>
    <r>
      <rPr>
        <sz val="10"/>
        <rFont val="Times New Roman"/>
        <charset val="134"/>
      </rPr>
      <t>[2015]8</t>
    </r>
    <r>
      <rPr>
        <sz val="10"/>
        <rFont val="宋体"/>
        <charset val="134"/>
      </rPr>
      <t>号文</t>
    </r>
    <r>
      <rPr>
        <sz val="10"/>
        <rFont val="Times New Roman"/>
        <charset val="134"/>
      </rPr>
      <t>1.6.5</t>
    </r>
  </si>
  <si>
    <t>土钉</t>
  </si>
  <si>
    <r>
      <rPr>
        <sz val="10"/>
        <rFont val="宋体"/>
        <charset val="134"/>
      </rPr>
      <t>抗拔验收试验</t>
    </r>
  </si>
  <si>
    <r>
      <rPr>
        <sz val="10"/>
        <rFont val="宋体"/>
        <charset val="134"/>
      </rPr>
      <t>总数</t>
    </r>
    <r>
      <rPr>
        <sz val="10"/>
        <rFont val="Times New Roman"/>
        <charset val="134"/>
      </rPr>
      <t>1%</t>
    </r>
    <r>
      <rPr>
        <sz val="10"/>
        <rFont val="宋体"/>
        <charset val="134"/>
      </rPr>
      <t>，同一土层不少于</t>
    </r>
    <r>
      <rPr>
        <sz val="10"/>
        <rFont val="Times New Roman"/>
        <charset val="134"/>
      </rPr>
      <t>10</t>
    </r>
    <r>
      <rPr>
        <sz val="10"/>
        <rFont val="宋体"/>
        <charset val="134"/>
      </rPr>
      <t>根</t>
    </r>
  </si>
  <si>
    <r>
      <rPr>
        <sz val="10"/>
        <rFont val="宋体"/>
        <charset val="134"/>
      </rPr>
      <t>粤建检协</t>
    </r>
    <r>
      <rPr>
        <sz val="10"/>
        <rFont val="Times New Roman"/>
        <charset val="134"/>
      </rPr>
      <t>[2015]8</t>
    </r>
    <r>
      <rPr>
        <sz val="10"/>
        <rFont val="宋体"/>
        <charset val="134"/>
      </rPr>
      <t>号文</t>
    </r>
    <r>
      <rPr>
        <sz val="10"/>
        <rFont val="Times New Roman"/>
        <charset val="134"/>
      </rPr>
      <t>1.7.3</t>
    </r>
  </si>
  <si>
    <r>
      <rPr>
        <sz val="10"/>
        <rFont val="宋体"/>
        <charset val="134"/>
      </rPr>
      <t>止水帷幕</t>
    </r>
  </si>
  <si>
    <r>
      <rPr>
        <sz val="10"/>
        <rFont val="宋体"/>
        <charset val="134"/>
      </rPr>
      <t>抽水试验</t>
    </r>
  </si>
  <si>
    <r>
      <rPr>
        <sz val="10"/>
        <rFont val="宋体"/>
        <charset val="134"/>
      </rPr>
      <t>止水效果</t>
    </r>
  </si>
  <si>
    <r>
      <rPr>
        <sz val="10"/>
        <rFont val="宋体"/>
        <charset val="134"/>
      </rPr>
      <t>不少于</t>
    </r>
    <r>
      <rPr>
        <sz val="10"/>
        <rFont val="Times New Roman"/>
        <charset val="134"/>
      </rPr>
      <t>3</t>
    </r>
    <r>
      <rPr>
        <sz val="10"/>
        <rFont val="宋体"/>
        <charset val="134"/>
      </rPr>
      <t>点</t>
    </r>
  </si>
  <si>
    <r>
      <rPr>
        <sz val="10"/>
        <color indexed="8"/>
        <rFont val="宋体"/>
        <charset val="134"/>
      </rPr>
      <t>点</t>
    </r>
  </si>
  <si>
    <r>
      <rPr>
        <sz val="10"/>
        <rFont val="宋体"/>
        <charset val="134"/>
      </rPr>
      <t>粤建检协</t>
    </r>
    <r>
      <rPr>
        <sz val="10"/>
        <rFont val="Times New Roman"/>
        <charset val="134"/>
      </rPr>
      <t>[2015]8</t>
    </r>
    <r>
      <rPr>
        <sz val="10"/>
        <rFont val="宋体"/>
        <charset val="134"/>
      </rPr>
      <t>号文</t>
    </r>
    <r>
      <rPr>
        <sz val="10"/>
        <rFont val="Times New Roman"/>
        <charset val="134"/>
      </rPr>
      <t>1.24</t>
    </r>
  </si>
  <si>
    <r>
      <rPr>
        <sz val="10"/>
        <rFont val="宋体"/>
        <charset val="134"/>
      </rPr>
      <t>喷射混凝土</t>
    </r>
  </si>
  <si>
    <r>
      <rPr>
        <sz val="10"/>
        <rFont val="宋体"/>
        <charset val="134"/>
      </rPr>
      <t>钻孔法</t>
    </r>
  </si>
  <si>
    <r>
      <rPr>
        <sz val="10"/>
        <rFont val="宋体"/>
        <charset val="134"/>
      </rPr>
      <t>厚度检测</t>
    </r>
  </si>
  <si>
    <r>
      <rPr>
        <sz val="10"/>
        <rFont val="宋体"/>
        <charset val="134"/>
      </rPr>
      <t>每</t>
    </r>
    <r>
      <rPr>
        <sz val="10"/>
        <rFont val="Times New Roman"/>
        <charset val="134"/>
      </rPr>
      <t>500</t>
    </r>
    <r>
      <rPr>
        <sz val="10"/>
        <color indexed="8"/>
        <rFont val="宋体"/>
        <charset val="134"/>
      </rPr>
      <t>㎡墙面积一组，每组不得少于</t>
    </r>
    <r>
      <rPr>
        <sz val="10"/>
        <color indexed="8"/>
        <rFont val="Times New Roman"/>
        <charset val="134"/>
      </rPr>
      <t>3</t>
    </r>
    <r>
      <rPr>
        <sz val="10"/>
        <color indexed="8"/>
        <rFont val="宋体"/>
        <charset val="134"/>
      </rPr>
      <t>个点</t>
    </r>
  </si>
  <si>
    <r>
      <rPr>
        <sz val="10"/>
        <color indexed="8"/>
        <rFont val="宋体"/>
        <charset val="134"/>
      </rPr>
      <t>组</t>
    </r>
  </si>
  <si>
    <r>
      <rPr>
        <sz val="10"/>
        <rFont val="宋体"/>
        <charset val="134"/>
      </rPr>
      <t>粤建检协</t>
    </r>
    <r>
      <rPr>
        <sz val="10"/>
        <rFont val="Times New Roman"/>
        <charset val="134"/>
      </rPr>
      <t>[2015]8</t>
    </r>
    <r>
      <rPr>
        <sz val="10"/>
        <rFont val="宋体"/>
        <charset val="134"/>
      </rPr>
      <t>号文</t>
    </r>
    <r>
      <rPr>
        <sz val="10"/>
        <rFont val="Times New Roman"/>
        <charset val="134"/>
      </rPr>
      <t>2.11</t>
    </r>
  </si>
  <si>
    <t xml:space="preserve"> 合计</t>
  </si>
  <si>
    <t>第三方检测及监测服务-结构实体检测</t>
  </si>
  <si>
    <t>检验项目</t>
  </si>
  <si>
    <t>检测内容</t>
  </si>
  <si>
    <t>依据规范</t>
  </si>
  <si>
    <r>
      <rPr>
        <b/>
        <sz val="10"/>
        <rFont val="宋体"/>
        <charset val="134"/>
      </rPr>
      <t>检测</t>
    </r>
    <r>
      <rPr>
        <b/>
        <sz val="10"/>
        <rFont val="Times New Roman"/>
        <charset val="134"/>
      </rPr>
      <t xml:space="preserve">       </t>
    </r>
    <r>
      <rPr>
        <b/>
        <sz val="10"/>
        <rFont val="宋体"/>
        <charset val="134"/>
      </rPr>
      <t>数量</t>
    </r>
  </si>
  <si>
    <t>混凝土主结构实检测与装饰工程</t>
  </si>
  <si>
    <r>
      <rPr>
        <sz val="10"/>
        <rFont val="宋体"/>
        <charset val="134"/>
      </rPr>
      <t>钻芯法检测混凝土强度</t>
    </r>
  </si>
  <si>
    <r>
      <rPr>
        <sz val="10"/>
        <rFont val="宋体"/>
        <charset val="134"/>
      </rPr>
      <t>每个单位工程，每三层、每种强度等级的墙柱、梁板至少各抽取一组进行混凝土强度检测；每组不少于三个芯样，其中墙梁交接部位至少抽取一个芯样。</t>
    </r>
  </si>
  <si>
    <r>
      <rPr>
        <sz val="10"/>
        <rFont val="Times New Roman"/>
        <charset val="134"/>
      </rPr>
      <t>2019</t>
    </r>
    <r>
      <rPr>
        <sz val="10"/>
        <rFont val="宋体"/>
        <charset val="134"/>
      </rPr>
      <t>年版《广州市住房和城乡建设局关于加强混凝土结构工程施工质量管理工作的通知》，五、</t>
    </r>
    <r>
      <rPr>
        <sz val="10"/>
        <rFont val="Times New Roman"/>
        <charset val="134"/>
      </rPr>
      <t>16</t>
    </r>
    <r>
      <rPr>
        <sz val="10"/>
        <rFont val="宋体"/>
        <charset val="134"/>
      </rPr>
      <t>条</t>
    </r>
  </si>
  <si>
    <r>
      <rPr>
        <sz val="10"/>
        <rFont val="宋体"/>
        <charset val="134"/>
      </rPr>
      <t>组</t>
    </r>
  </si>
  <si>
    <r>
      <rPr>
        <sz val="10"/>
        <color theme="1"/>
        <rFont val="宋体"/>
        <charset val="134"/>
      </rPr>
      <t>粤建检协</t>
    </r>
    <r>
      <rPr>
        <sz val="10"/>
        <color theme="1"/>
        <rFont val="Times New Roman"/>
        <charset val="134"/>
      </rPr>
      <t>[2015]8</t>
    </r>
    <r>
      <rPr>
        <sz val="10"/>
        <color theme="1"/>
        <rFont val="宋体"/>
        <charset val="134"/>
      </rPr>
      <t>号文</t>
    </r>
    <r>
      <rPr>
        <sz val="10"/>
        <color theme="1"/>
        <rFont val="Times New Roman"/>
        <charset val="134"/>
      </rPr>
      <t>2.4.2</t>
    </r>
  </si>
  <si>
    <t>氯离子含量检测</t>
  </si>
  <si>
    <r>
      <rPr>
        <sz val="10"/>
        <rFont val="Times New Roman"/>
        <charset val="134"/>
      </rPr>
      <t>2019</t>
    </r>
    <r>
      <rPr>
        <sz val="10"/>
        <rFont val="宋体"/>
        <charset val="134"/>
      </rPr>
      <t>年版《广州市住房和城乡建设局关于加强混凝土结构工程施工质量管理工作的通知》，五、16条</t>
    </r>
  </si>
  <si>
    <r>
      <rPr>
        <sz val="10"/>
        <color theme="1"/>
        <rFont val="宋体"/>
        <charset val="134"/>
      </rPr>
      <t>粤建检协</t>
    </r>
    <r>
      <rPr>
        <sz val="10"/>
        <color theme="1"/>
        <rFont val="Times New Roman"/>
        <charset val="134"/>
      </rPr>
      <t>[2015]8</t>
    </r>
    <r>
      <rPr>
        <sz val="10"/>
        <color theme="1"/>
        <rFont val="宋体"/>
        <charset val="134"/>
      </rPr>
      <t>号文</t>
    </r>
    <r>
      <rPr>
        <sz val="10"/>
        <color theme="1"/>
        <rFont val="Times New Roman"/>
        <charset val="134"/>
      </rPr>
      <t>2.2.5</t>
    </r>
  </si>
  <si>
    <t>混凝土强度回弹</t>
  </si>
  <si>
    <t>按批进行检测的构件，抽检数量不得少于同批构件总数的30%且构件数量不得少于10 件。</t>
  </si>
  <si>
    <t>《回弹法检测混凝土抗压强度技术规程》（JGJ/T23－2011）</t>
  </si>
  <si>
    <t>构件</t>
  </si>
  <si>
    <t>每个构件10个测区</t>
  </si>
  <si>
    <t>粤建检协【2015】8号文件2.4.1</t>
  </si>
  <si>
    <r>
      <rPr>
        <sz val="10"/>
        <rFont val="宋体"/>
        <charset val="134"/>
      </rPr>
      <t>钢筋保护层厚度</t>
    </r>
  </si>
  <si>
    <r>
      <rPr>
        <sz val="10"/>
        <rFont val="宋体"/>
        <charset val="134"/>
      </rPr>
      <t>对非悬挑梁板类构件，应各抽取构件数量的</t>
    </r>
    <r>
      <rPr>
        <sz val="10"/>
        <rFont val="Times New Roman"/>
        <charset val="134"/>
      </rPr>
      <t>2%</t>
    </r>
    <r>
      <rPr>
        <sz val="10"/>
        <rFont val="宋体"/>
        <charset val="134"/>
      </rPr>
      <t>且不少于</t>
    </r>
    <r>
      <rPr>
        <sz val="10"/>
        <rFont val="Times New Roman"/>
        <charset val="134"/>
      </rPr>
      <t>5</t>
    </r>
    <r>
      <rPr>
        <sz val="10"/>
        <rFont val="宋体"/>
        <charset val="134"/>
      </rPr>
      <t>个构件；悬挑梁应抽取构件数量</t>
    </r>
    <r>
      <rPr>
        <sz val="10"/>
        <rFont val="Times New Roman"/>
        <charset val="134"/>
      </rPr>
      <t>5%</t>
    </r>
    <r>
      <rPr>
        <sz val="10"/>
        <rFont val="宋体"/>
        <charset val="134"/>
      </rPr>
      <t>且不少于</t>
    </r>
    <r>
      <rPr>
        <sz val="10"/>
        <rFont val="Times New Roman"/>
        <charset val="134"/>
      </rPr>
      <t>10</t>
    </r>
    <r>
      <rPr>
        <sz val="10"/>
        <rFont val="宋体"/>
        <charset val="134"/>
      </rPr>
      <t>个构件；悬挑板应抽取构件数量的10%，且不少于20个。</t>
    </r>
  </si>
  <si>
    <r>
      <rPr>
        <sz val="10"/>
        <rFont val="宋体"/>
        <charset val="134"/>
      </rPr>
      <t>《混凝土结构工程施工质量验收规范》</t>
    </r>
    <r>
      <rPr>
        <sz val="10"/>
        <rFont val="Times New Roman"/>
        <charset val="134"/>
      </rPr>
      <t>GB50204-2015</t>
    </r>
    <r>
      <rPr>
        <sz val="10"/>
        <rFont val="宋体"/>
        <charset val="134"/>
      </rPr>
      <t>，附录E、附录F</t>
    </r>
  </si>
  <si>
    <r>
      <rPr>
        <sz val="10"/>
        <rFont val="宋体"/>
        <charset val="134"/>
      </rPr>
      <t>构件</t>
    </r>
  </si>
  <si>
    <r>
      <rPr>
        <sz val="10"/>
        <color theme="1"/>
        <rFont val="宋体"/>
        <charset val="134"/>
      </rPr>
      <t>粤建检协</t>
    </r>
    <r>
      <rPr>
        <sz val="10"/>
        <color theme="1"/>
        <rFont val="Times New Roman"/>
        <charset val="134"/>
      </rPr>
      <t>[2015]8</t>
    </r>
    <r>
      <rPr>
        <sz val="10"/>
        <color theme="1"/>
        <rFont val="宋体"/>
        <charset val="134"/>
      </rPr>
      <t>号文</t>
    </r>
    <r>
      <rPr>
        <sz val="10"/>
        <color theme="1"/>
        <rFont val="Times New Roman"/>
        <charset val="134"/>
      </rPr>
      <t>2.2.1</t>
    </r>
  </si>
  <si>
    <r>
      <rPr>
        <sz val="10"/>
        <rFont val="宋体"/>
        <charset val="134"/>
      </rPr>
      <t>钢筋配置</t>
    </r>
  </si>
  <si>
    <r>
      <rPr>
        <sz val="10"/>
        <color theme="1"/>
        <rFont val="宋体"/>
        <charset val="134"/>
      </rPr>
      <t>粤建检协</t>
    </r>
    <r>
      <rPr>
        <sz val="10"/>
        <color theme="1"/>
        <rFont val="Times New Roman"/>
        <charset val="134"/>
      </rPr>
      <t>[2015]8</t>
    </r>
    <r>
      <rPr>
        <sz val="10"/>
        <color theme="1"/>
        <rFont val="宋体"/>
        <charset val="134"/>
      </rPr>
      <t>号文</t>
    </r>
    <r>
      <rPr>
        <sz val="10"/>
        <color theme="1"/>
        <rFont val="Times New Roman"/>
        <charset val="134"/>
      </rPr>
      <t>2.2.6</t>
    </r>
  </si>
  <si>
    <r>
      <rPr>
        <sz val="10"/>
        <rFont val="宋体"/>
        <charset val="134"/>
      </rPr>
      <t>构件截面尺寸</t>
    </r>
  </si>
  <si>
    <r>
      <rPr>
        <sz val="10"/>
        <rFont val="宋体"/>
        <charset val="134"/>
      </rPr>
      <t>梁、柱应抽检构件数量的</t>
    </r>
    <r>
      <rPr>
        <sz val="10"/>
        <rFont val="Times New Roman"/>
        <charset val="134"/>
      </rPr>
      <t>1%</t>
    </r>
    <r>
      <rPr>
        <sz val="10"/>
        <rFont val="宋体"/>
        <charset val="134"/>
      </rPr>
      <t>，且不应少于</t>
    </r>
    <r>
      <rPr>
        <sz val="10"/>
        <rFont val="Times New Roman"/>
        <charset val="134"/>
      </rPr>
      <t>3</t>
    </r>
    <r>
      <rPr>
        <sz val="10"/>
        <rFont val="宋体"/>
        <charset val="134"/>
      </rPr>
      <t>构件；墙、板应按有代表性的自然间抽取</t>
    </r>
    <r>
      <rPr>
        <sz val="10"/>
        <rFont val="Times New Roman"/>
        <charset val="134"/>
      </rPr>
      <t>1%</t>
    </r>
    <r>
      <rPr>
        <sz val="10"/>
        <rFont val="宋体"/>
        <charset val="134"/>
      </rPr>
      <t>，且不应少于</t>
    </r>
    <r>
      <rPr>
        <sz val="10"/>
        <rFont val="Times New Roman"/>
        <charset val="134"/>
      </rPr>
      <t>3</t>
    </r>
    <r>
      <rPr>
        <sz val="10"/>
        <rFont val="宋体"/>
        <charset val="134"/>
      </rPr>
      <t>构件。</t>
    </r>
  </si>
  <si>
    <r>
      <rPr>
        <sz val="10"/>
        <color theme="1"/>
        <rFont val="宋体"/>
        <charset val="134"/>
      </rPr>
      <t>粤建检协</t>
    </r>
    <r>
      <rPr>
        <sz val="10"/>
        <color theme="1"/>
        <rFont val="Times New Roman"/>
        <charset val="134"/>
      </rPr>
      <t>[2015]8</t>
    </r>
    <r>
      <rPr>
        <sz val="10"/>
        <color theme="1"/>
        <rFont val="宋体"/>
        <charset val="134"/>
      </rPr>
      <t>号文</t>
    </r>
    <r>
      <rPr>
        <sz val="10"/>
        <color theme="1"/>
        <rFont val="Times New Roman"/>
        <charset val="134"/>
      </rPr>
      <t>2.2.2</t>
    </r>
  </si>
  <si>
    <t>锚固件抗拔承载力</t>
  </si>
  <si>
    <r>
      <rPr>
        <sz val="10"/>
        <rFont val="宋体"/>
        <charset val="134"/>
      </rPr>
      <t>现场破坏性检验应取每一检验批锚固件总数的</t>
    </r>
    <r>
      <rPr>
        <sz val="10"/>
        <rFont val="Times New Roman"/>
        <charset val="134"/>
      </rPr>
      <t>0.1%</t>
    </r>
    <r>
      <rPr>
        <sz val="10"/>
        <rFont val="宋体"/>
        <charset val="134"/>
      </rPr>
      <t>且不少于</t>
    </r>
    <r>
      <rPr>
        <sz val="10"/>
        <rFont val="Times New Roman"/>
        <charset val="134"/>
      </rPr>
      <t>5</t>
    </r>
    <r>
      <rPr>
        <sz val="10"/>
        <rFont val="宋体"/>
        <charset val="134"/>
      </rPr>
      <t>件进行检验；锚固件为植筋且总数不超过</t>
    </r>
    <r>
      <rPr>
        <sz val="10"/>
        <rFont val="Times New Roman"/>
        <charset val="134"/>
      </rPr>
      <t>100</t>
    </r>
    <r>
      <rPr>
        <sz val="10"/>
        <rFont val="宋体"/>
        <charset val="134"/>
      </rPr>
      <t>件时，可取</t>
    </r>
    <r>
      <rPr>
        <sz val="10"/>
        <rFont val="Times New Roman"/>
        <charset val="134"/>
      </rPr>
      <t>3</t>
    </r>
    <r>
      <rPr>
        <sz val="10"/>
        <rFont val="宋体"/>
        <charset val="134"/>
      </rPr>
      <t>件检验。现场非破坏性检验：对于非生命线工程的非结构构件，应取每一检验批锚栓总数的</t>
    </r>
    <r>
      <rPr>
        <sz val="10"/>
        <rFont val="Times New Roman"/>
        <charset val="134"/>
      </rPr>
      <t>0.1%</t>
    </r>
    <r>
      <rPr>
        <sz val="10"/>
        <rFont val="宋体"/>
        <charset val="134"/>
      </rPr>
      <t>且不少于</t>
    </r>
    <r>
      <rPr>
        <sz val="10"/>
        <rFont val="Times New Roman"/>
        <charset val="134"/>
      </rPr>
      <t>5</t>
    </r>
    <r>
      <rPr>
        <sz val="10"/>
        <rFont val="宋体"/>
        <charset val="134"/>
      </rPr>
      <t>件进行检验，应取每一检验批植筋总数的</t>
    </r>
    <r>
      <rPr>
        <sz val="10"/>
        <rFont val="Times New Roman"/>
        <charset val="134"/>
      </rPr>
      <t>0.1%</t>
    </r>
    <r>
      <rPr>
        <sz val="10"/>
        <rFont val="宋体"/>
        <charset val="134"/>
      </rPr>
      <t>且不少于</t>
    </r>
    <r>
      <rPr>
        <sz val="10"/>
        <rFont val="Times New Roman"/>
        <charset val="134"/>
      </rPr>
      <t>3</t>
    </r>
    <r>
      <rPr>
        <sz val="10"/>
        <rFont val="宋体"/>
        <charset val="134"/>
      </rPr>
      <t>件进行检验。</t>
    </r>
  </si>
  <si>
    <r>
      <rPr>
        <sz val="10"/>
        <rFont val="宋体"/>
        <charset val="134"/>
      </rPr>
      <t>《混凝土结构后锚固技术规程》</t>
    </r>
    <r>
      <rPr>
        <sz val="10"/>
        <rFont val="Times New Roman"/>
        <charset val="134"/>
      </rPr>
      <t>JGJ 145-2013,</t>
    </r>
    <r>
      <rPr>
        <sz val="10"/>
        <rFont val="宋体"/>
        <charset val="134"/>
      </rPr>
      <t>附录C</t>
    </r>
  </si>
  <si>
    <r>
      <rPr>
        <sz val="10"/>
        <rFont val="宋体"/>
        <charset val="134"/>
      </rPr>
      <t>件</t>
    </r>
  </si>
  <si>
    <t>植筋/化学锚栓</t>
  </si>
  <si>
    <r>
      <rPr>
        <sz val="10"/>
        <color theme="1"/>
        <rFont val="宋体"/>
        <charset val="134"/>
      </rPr>
      <t>粤建检协</t>
    </r>
    <r>
      <rPr>
        <sz val="10"/>
        <color theme="1"/>
        <rFont val="Times New Roman"/>
        <charset val="134"/>
      </rPr>
      <t>[2015]8</t>
    </r>
    <r>
      <rPr>
        <sz val="10"/>
        <color theme="1"/>
        <rFont val="宋体"/>
        <charset val="134"/>
      </rPr>
      <t>号文</t>
    </r>
    <r>
      <rPr>
        <sz val="10"/>
        <color theme="1"/>
        <rFont val="Times New Roman"/>
        <charset val="134"/>
      </rPr>
      <t>2.9.1</t>
    </r>
  </si>
  <si>
    <t>膨胀螺栓
抗拔承载力</t>
  </si>
  <si>
    <t>外墙饰面砖粘结强度检测</t>
  </si>
  <si>
    <r>
      <rPr>
        <sz val="10"/>
        <rFont val="宋体"/>
        <charset val="134"/>
      </rPr>
      <t>现场粘贴饰面砖粘结强度检验应以每</t>
    </r>
    <r>
      <rPr>
        <sz val="10"/>
        <rFont val="Times New Roman"/>
        <charset val="134"/>
      </rPr>
      <t>500m2</t>
    </r>
    <r>
      <rPr>
        <sz val="10"/>
        <rFont val="宋体"/>
        <charset val="134"/>
      </rPr>
      <t>同类基体饰面砖为一个检验批，不足</t>
    </r>
    <r>
      <rPr>
        <sz val="10"/>
        <rFont val="Times New Roman"/>
        <charset val="134"/>
      </rPr>
      <t>500m2</t>
    </r>
    <r>
      <rPr>
        <sz val="10"/>
        <rFont val="宋体"/>
        <charset val="134"/>
      </rPr>
      <t>应为一个检验批。每批应取不少于一组</t>
    </r>
    <r>
      <rPr>
        <sz val="10"/>
        <rFont val="Times New Roman"/>
        <charset val="134"/>
      </rPr>
      <t>3</t>
    </r>
    <r>
      <rPr>
        <sz val="10"/>
        <rFont val="宋体"/>
        <charset val="134"/>
      </rPr>
      <t>个试样，每连续三个楼层应取不少于一组试样，取样宜均匀分布</t>
    </r>
  </si>
  <si>
    <r>
      <rPr>
        <sz val="10"/>
        <rFont val="宋体"/>
        <charset val="134"/>
      </rPr>
      <t>《建筑工程饰面砖粘结强度检验标准》</t>
    </r>
    <r>
      <rPr>
        <sz val="10"/>
        <rFont val="Times New Roman"/>
        <charset val="134"/>
      </rPr>
      <t>JGJ/T 110-2017</t>
    </r>
  </si>
  <si>
    <r>
      <rPr>
        <sz val="10"/>
        <color theme="1"/>
        <rFont val="宋体"/>
        <charset val="134"/>
      </rPr>
      <t>粤建检协</t>
    </r>
    <r>
      <rPr>
        <sz val="10"/>
        <color theme="1"/>
        <rFont val="Times New Roman"/>
        <charset val="134"/>
      </rPr>
      <t>[2015]8</t>
    </r>
    <r>
      <rPr>
        <sz val="10"/>
        <color theme="1"/>
        <rFont val="宋体"/>
        <charset val="134"/>
      </rPr>
      <t>号文</t>
    </r>
    <r>
      <rPr>
        <sz val="10"/>
        <color theme="1"/>
        <rFont val="Times New Roman"/>
        <charset val="134"/>
      </rPr>
      <t>2.12.1</t>
    </r>
  </si>
  <si>
    <t>抹灰砂浆粘结强度检测</t>
  </si>
  <si>
    <r>
      <rPr>
        <sz val="10"/>
        <rFont val="宋体"/>
        <charset val="134"/>
      </rPr>
      <t>外墙、顶棚抹灰工程每</t>
    </r>
    <r>
      <rPr>
        <sz val="10"/>
        <rFont val="Times New Roman"/>
        <charset val="134"/>
      </rPr>
      <t>5000</t>
    </r>
    <r>
      <rPr>
        <sz val="10"/>
        <rFont val="宋体"/>
        <charset val="134"/>
      </rPr>
      <t>㎡</t>
    </r>
    <r>
      <rPr>
        <sz val="10"/>
        <rFont val="Times New Roman"/>
        <charset val="134"/>
      </rPr>
      <t>/</t>
    </r>
    <r>
      <rPr>
        <sz val="10"/>
        <rFont val="宋体"/>
        <charset val="134"/>
      </rPr>
      <t>组，不足</t>
    </r>
    <r>
      <rPr>
        <sz val="10"/>
        <rFont val="Times New Roman"/>
        <charset val="134"/>
      </rPr>
      <t>5000</t>
    </r>
    <r>
      <rPr>
        <sz val="10"/>
        <rFont val="宋体"/>
        <charset val="134"/>
      </rPr>
      <t>㎡按</t>
    </r>
    <r>
      <rPr>
        <sz val="10"/>
        <rFont val="Times New Roman"/>
        <charset val="134"/>
      </rPr>
      <t>5000</t>
    </r>
    <r>
      <rPr>
        <sz val="10"/>
        <rFont val="宋体"/>
        <charset val="134"/>
      </rPr>
      <t>㎡计</t>
    </r>
  </si>
  <si>
    <r>
      <rPr>
        <sz val="10"/>
        <rFont val="宋体"/>
        <charset val="134"/>
      </rPr>
      <t>《抹灰砂浆技术规程》</t>
    </r>
    <r>
      <rPr>
        <sz val="10"/>
        <rFont val="Times New Roman"/>
        <charset val="134"/>
      </rPr>
      <t>JGJ/T 2200-2010</t>
    </r>
  </si>
  <si>
    <r>
      <rPr>
        <sz val="10"/>
        <color theme="1"/>
        <rFont val="宋体"/>
        <charset val="134"/>
      </rPr>
      <t>粤建检协</t>
    </r>
    <r>
      <rPr>
        <sz val="10"/>
        <color indexed="8"/>
        <rFont val="Times New Roman"/>
        <charset val="134"/>
      </rPr>
      <t>[2015]8</t>
    </r>
    <r>
      <rPr>
        <sz val="10"/>
        <color theme="1"/>
        <rFont val="宋体"/>
        <charset val="134"/>
      </rPr>
      <t>号文</t>
    </r>
    <r>
      <rPr>
        <sz val="10"/>
        <color indexed="8"/>
        <rFont val="Times New Roman"/>
        <charset val="134"/>
      </rPr>
      <t>2.13.1</t>
    </r>
  </si>
  <si>
    <t>装配式工程</t>
  </si>
  <si>
    <t>隔墙冲击</t>
  </si>
  <si>
    <t>单位工程、同类型、同种连接方式的隔墙，抽取一组 3 块墙体进行试验</t>
  </si>
  <si>
    <t>《装配式混凝土建筑工程施工质量验收规范》（DBJ/T 15/171-2019）</t>
  </si>
  <si>
    <t>项</t>
  </si>
  <si>
    <r>
      <rPr>
        <sz val="10"/>
        <color theme="1"/>
        <rFont val="宋体"/>
        <charset val="134"/>
      </rPr>
      <t>粤建检协</t>
    </r>
    <r>
      <rPr>
        <sz val="10"/>
        <color theme="1"/>
        <rFont val="Times New Roman"/>
        <charset val="134"/>
      </rPr>
      <t>[2015]8</t>
    </r>
    <r>
      <rPr>
        <sz val="10"/>
        <color theme="1"/>
        <rFont val="宋体"/>
        <charset val="134"/>
      </rPr>
      <t>号文</t>
    </r>
    <r>
      <rPr>
        <sz val="10"/>
        <color theme="1"/>
        <rFont val="Times New Roman"/>
        <charset val="134"/>
      </rPr>
      <t>5.1.6</t>
    </r>
  </si>
  <si>
    <t>构件性能试验</t>
  </si>
  <si>
    <t>应选取有代表性的预制阳台等悬挑构件进行结构荷载试验，单位工程不少于1个同类型构件；
受弯预制构件应进行结构构件性能检验，对跨度小于3m的楼梯、跨度小于3m的楼板、跨度小于4m的梁、叠合受弯构件，单位工程、同一结构形式构件随机抽取1件。</t>
  </si>
  <si>
    <t>《装配式混凝土建筑工程施工质量验收规范》（DBJ/T 15/171-2019）,4.2.2条及7.0.1条</t>
  </si>
  <si>
    <t>粤建检协[2015]8号文2.1.1</t>
  </si>
  <si>
    <t>第三方检测及监测服务-钢结构检测</t>
  </si>
  <si>
    <t>检测数量</t>
  </si>
  <si>
    <t>钢结构工程</t>
  </si>
  <si>
    <t>焊缝无损检测
(超声波)</t>
  </si>
  <si>
    <r>
      <rPr>
        <sz val="10"/>
        <rFont val="宋体"/>
        <charset val="134"/>
      </rPr>
      <t>抽检比例：一级</t>
    </r>
    <r>
      <rPr>
        <sz val="10"/>
        <rFont val="Times New Roman"/>
        <charset val="134"/>
      </rPr>
      <t>100%</t>
    </r>
    <r>
      <rPr>
        <sz val="10"/>
        <rFont val="宋体"/>
        <charset val="134"/>
      </rPr>
      <t>，二级</t>
    </r>
    <r>
      <rPr>
        <sz val="10"/>
        <rFont val="Times New Roman"/>
        <charset val="134"/>
      </rPr>
      <t>20%</t>
    </r>
  </si>
  <si>
    <t>《钢结构工程施工质量验收标准》GB 50205-2020</t>
  </si>
  <si>
    <t>米</t>
  </si>
  <si>
    <r>
      <rPr>
        <sz val="10"/>
        <color theme="1"/>
        <rFont val="宋体"/>
        <charset val="134"/>
      </rPr>
      <t>粤建检协</t>
    </r>
    <r>
      <rPr>
        <sz val="10"/>
        <color theme="1"/>
        <rFont val="Times New Roman"/>
        <charset val="134"/>
      </rPr>
      <t>[2015]8</t>
    </r>
    <r>
      <rPr>
        <sz val="10"/>
        <color theme="1"/>
        <rFont val="宋体"/>
        <charset val="134"/>
      </rPr>
      <t>号文</t>
    </r>
    <r>
      <rPr>
        <sz val="10"/>
        <color theme="1"/>
        <rFont val="Times New Roman"/>
        <charset val="134"/>
      </rPr>
      <t>2.17.1</t>
    </r>
    <r>
      <rPr>
        <sz val="10"/>
        <color theme="1"/>
        <rFont val="宋体"/>
        <charset val="134"/>
      </rPr>
      <t>，每次进场费不少于3000</t>
    </r>
  </si>
  <si>
    <t>防腐涂层厚度</t>
  </si>
  <si>
    <t>按构件数的10%抽检，且不少于3构件</t>
  </si>
  <si>
    <t>粤建检协[2015]8号文2.17.8</t>
  </si>
  <si>
    <t>防火涂层厚度</t>
  </si>
  <si>
    <t>粤建检协[2015]8号文2.17.9</t>
  </si>
  <si>
    <t>第三方检测及监测服务-道路排水工程检测</t>
  </si>
  <si>
    <t>分部工程</t>
  </si>
  <si>
    <t>分项工程</t>
  </si>
  <si>
    <t>检测项目</t>
  </si>
  <si>
    <t>工程量单位</t>
  </si>
  <si>
    <t>检测依据</t>
  </si>
  <si>
    <r>
      <rPr>
        <sz val="10"/>
        <rFont val="宋体"/>
        <charset val="134"/>
      </rPr>
      <t>道路工程</t>
    </r>
  </si>
  <si>
    <r>
      <rPr>
        <sz val="10"/>
        <rFont val="宋体"/>
        <charset val="134"/>
      </rPr>
      <t>沥青混凝土上面层</t>
    </r>
  </si>
  <si>
    <r>
      <rPr>
        <sz val="10"/>
        <rFont val="宋体"/>
        <charset val="134"/>
      </rPr>
      <t>厚度</t>
    </r>
  </si>
  <si>
    <r>
      <rPr>
        <sz val="10"/>
        <rFont val="Times New Roman"/>
        <charset val="134"/>
      </rPr>
      <t>m2</t>
    </r>
    <r>
      <rPr>
        <sz val="10"/>
        <rFont val="宋体"/>
        <charset val="134"/>
      </rPr>
      <t>（道路总长</t>
    </r>
    <r>
      <rPr>
        <sz val="10"/>
        <rFont val="Times New Roman"/>
        <charset val="134"/>
      </rPr>
      <t>*</t>
    </r>
    <r>
      <rPr>
        <sz val="10"/>
        <rFont val="宋体"/>
        <charset val="134"/>
      </rPr>
      <t>宽）</t>
    </r>
  </si>
  <si>
    <r>
      <rPr>
        <sz val="10"/>
        <rFont val="Times New Roman"/>
        <charset val="134"/>
      </rPr>
      <t>1000m</t>
    </r>
    <r>
      <rPr>
        <vertAlign val="superscript"/>
        <sz val="10"/>
        <rFont val="Times New Roman"/>
        <charset val="134"/>
      </rPr>
      <t>2</t>
    </r>
    <r>
      <rPr>
        <sz val="10"/>
        <rFont val="Times New Roman"/>
        <charset val="134"/>
      </rPr>
      <t>/</t>
    </r>
    <r>
      <rPr>
        <sz val="10"/>
        <rFont val="宋体"/>
        <charset val="134"/>
      </rPr>
      <t>点</t>
    </r>
  </si>
  <si>
    <r>
      <rPr>
        <sz val="10"/>
        <rFont val="宋体"/>
        <charset val="134"/>
      </rPr>
      <t>点</t>
    </r>
  </si>
  <si>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t>
    </r>
    <r>
      <rPr>
        <sz val="10"/>
        <rFont val="Times New Roman"/>
        <charset val="134"/>
      </rPr>
      <t>10.1.6</t>
    </r>
  </si>
  <si>
    <r>
      <rPr>
        <sz val="10"/>
        <rFont val="宋体"/>
        <charset val="134"/>
      </rPr>
      <t>《城镇道路工程施工与质量验收规范》</t>
    </r>
    <r>
      <rPr>
        <sz val="10"/>
        <rFont val="Times New Roman"/>
        <charset val="134"/>
      </rPr>
      <t>CJJ 1-2008</t>
    </r>
  </si>
  <si>
    <r>
      <rPr>
        <sz val="10"/>
        <rFont val="宋体"/>
        <charset val="134"/>
      </rPr>
      <t>压实度</t>
    </r>
  </si>
  <si>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t>
    </r>
    <r>
      <rPr>
        <sz val="10"/>
        <rFont val="Times New Roman"/>
        <charset val="134"/>
      </rPr>
      <t>10.1.4</t>
    </r>
  </si>
  <si>
    <r>
      <rPr>
        <sz val="10"/>
        <rFont val="宋体"/>
        <charset val="134"/>
      </rPr>
      <t>沥青混凝土中面层</t>
    </r>
  </si>
  <si>
    <r>
      <rPr>
        <sz val="10"/>
        <rFont val="宋体"/>
        <charset val="134"/>
      </rPr>
      <t>水泥稳定碎石基层</t>
    </r>
  </si>
  <si>
    <r>
      <rPr>
        <sz val="10"/>
        <rFont val="宋体"/>
        <charset val="134"/>
      </rPr>
      <t>击实试验</t>
    </r>
  </si>
  <si>
    <t>/</t>
  </si>
  <si>
    <r>
      <rPr>
        <sz val="10"/>
        <rFont val="宋体"/>
        <charset val="134"/>
      </rPr>
      <t>每种回填材料抽检</t>
    </r>
    <r>
      <rPr>
        <sz val="10"/>
        <rFont val="Times New Roman"/>
        <charset val="134"/>
      </rPr>
      <t>1</t>
    </r>
    <r>
      <rPr>
        <sz val="10"/>
        <rFont val="宋体"/>
        <charset val="134"/>
      </rPr>
      <t>组</t>
    </r>
  </si>
  <si>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t>
    </r>
    <r>
      <rPr>
        <sz val="10"/>
        <rFont val="Times New Roman"/>
        <charset val="134"/>
      </rPr>
      <t>10.11.1</t>
    </r>
  </si>
  <si>
    <r>
      <rPr>
        <sz val="10"/>
        <rFont val="宋体"/>
        <charset val="134"/>
      </rPr>
      <t>压实度（灌砂法）</t>
    </r>
  </si>
  <si>
    <r>
      <rPr>
        <sz val="10"/>
        <rFont val="宋体"/>
        <charset val="134"/>
      </rPr>
      <t>给排水工程</t>
    </r>
  </si>
  <si>
    <r>
      <rPr>
        <sz val="10"/>
        <rFont val="宋体"/>
        <charset val="134"/>
      </rPr>
      <t>管道</t>
    </r>
  </si>
  <si>
    <r>
      <rPr>
        <sz val="10"/>
        <rFont val="宋体"/>
        <charset val="134"/>
      </rPr>
      <t>《给水排水管道工程施工及验收规范》</t>
    </r>
    <r>
      <rPr>
        <sz val="10"/>
        <rFont val="Times New Roman"/>
        <charset val="134"/>
      </rPr>
      <t>GB 50268-2008</t>
    </r>
  </si>
  <si>
    <r>
      <rPr>
        <sz val="10"/>
        <rFont val="Times New Roman"/>
        <charset val="134"/>
      </rPr>
      <t>m2</t>
    </r>
    <r>
      <rPr>
        <sz val="10"/>
        <rFont val="宋体"/>
        <charset val="134"/>
      </rPr>
      <t>（管沟长度</t>
    </r>
    <r>
      <rPr>
        <sz val="10"/>
        <rFont val="Times New Roman"/>
        <charset val="134"/>
      </rPr>
      <t>*</t>
    </r>
    <r>
      <rPr>
        <sz val="10"/>
        <rFont val="宋体"/>
        <charset val="134"/>
      </rPr>
      <t>开挖宽度）</t>
    </r>
  </si>
  <si>
    <r>
      <rPr>
        <sz val="10"/>
        <rFont val="Times New Roman"/>
        <charset val="134"/>
      </rPr>
      <t>1000m</t>
    </r>
    <r>
      <rPr>
        <vertAlign val="superscript"/>
        <sz val="10"/>
        <rFont val="Times New Roman"/>
        <charset val="134"/>
      </rPr>
      <t>2</t>
    </r>
    <r>
      <rPr>
        <sz val="10"/>
        <rFont val="Times New Roman"/>
        <charset val="134"/>
      </rPr>
      <t>/</t>
    </r>
    <r>
      <rPr>
        <sz val="10"/>
        <rFont val="宋体"/>
        <charset val="134"/>
      </rPr>
      <t>层</t>
    </r>
    <r>
      <rPr>
        <sz val="10"/>
        <rFont val="Times New Roman"/>
        <charset val="134"/>
      </rPr>
      <t>/</t>
    </r>
    <r>
      <rPr>
        <sz val="10"/>
        <rFont val="宋体"/>
        <charset val="134"/>
      </rPr>
      <t>部位</t>
    </r>
    <r>
      <rPr>
        <sz val="10"/>
        <rFont val="Times New Roman"/>
        <charset val="134"/>
      </rPr>
      <t>/3</t>
    </r>
    <r>
      <rPr>
        <sz val="10"/>
        <rFont val="宋体"/>
        <charset val="134"/>
      </rPr>
      <t>点</t>
    </r>
  </si>
  <si>
    <t>CCTV</t>
  </si>
  <si>
    <r>
      <rPr>
        <sz val="10"/>
        <rFont val="Times New Roman"/>
        <charset val="134"/>
      </rPr>
      <t>m(</t>
    </r>
    <r>
      <rPr>
        <sz val="10"/>
        <rFont val="宋体"/>
        <charset val="134"/>
      </rPr>
      <t>管道长度</t>
    </r>
    <r>
      <rPr>
        <sz val="10"/>
        <rFont val="Times New Roman"/>
        <charset val="134"/>
      </rPr>
      <t>)</t>
    </r>
  </si>
  <si>
    <r>
      <rPr>
        <sz val="10"/>
        <rFont val="宋体"/>
        <charset val="134"/>
      </rPr>
      <t>按管道的</t>
    </r>
    <r>
      <rPr>
        <sz val="10"/>
        <rFont val="Times New Roman"/>
        <charset val="134"/>
      </rPr>
      <t>100%</t>
    </r>
  </si>
  <si>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t>
    </r>
    <r>
      <rPr>
        <sz val="10"/>
        <rFont val="Times New Roman"/>
        <charset val="134"/>
      </rPr>
      <t>10.7.2</t>
    </r>
  </si>
  <si>
    <r>
      <rPr>
        <sz val="10"/>
        <rFont val="宋体"/>
        <charset val="134"/>
      </rPr>
      <t xml:space="preserve">《城镇排水管道检测与评估技术规程》
</t>
    </r>
    <r>
      <rPr>
        <sz val="10"/>
        <rFont val="Times New Roman"/>
        <charset val="134"/>
      </rPr>
      <t>CJJ 181-2012</t>
    </r>
  </si>
  <si>
    <r>
      <rPr>
        <sz val="10"/>
        <color theme="1"/>
        <rFont val="宋体"/>
        <charset val="134"/>
      </rPr>
      <t>预制检查井</t>
    </r>
  </si>
  <si>
    <r>
      <rPr>
        <sz val="10"/>
        <rFont val="宋体"/>
        <charset val="134"/>
      </rPr>
      <t>形体质量检测</t>
    </r>
  </si>
  <si>
    <r>
      <rPr>
        <sz val="10"/>
        <rFont val="宋体"/>
        <charset val="134"/>
      </rPr>
      <t>个</t>
    </r>
  </si>
  <si>
    <r>
      <rPr>
        <sz val="10"/>
        <rFont val="宋体"/>
        <charset val="134"/>
      </rPr>
      <t>总数的</t>
    </r>
    <r>
      <rPr>
        <sz val="10"/>
        <rFont val="Times New Roman"/>
        <charset val="134"/>
      </rPr>
      <t>10%</t>
    </r>
    <r>
      <rPr>
        <sz val="10"/>
        <rFont val="宋体"/>
        <charset val="134"/>
      </rPr>
      <t>，不少于</t>
    </r>
    <r>
      <rPr>
        <sz val="10"/>
        <rFont val="Times New Roman"/>
        <charset val="134"/>
      </rPr>
      <t>5</t>
    </r>
    <r>
      <rPr>
        <sz val="10"/>
        <rFont val="宋体"/>
        <charset val="134"/>
      </rPr>
      <t>个井室</t>
    </r>
  </si>
  <si>
    <r>
      <rPr>
        <sz val="10"/>
        <rFont val="宋体"/>
        <charset val="134"/>
      </rPr>
      <t>项</t>
    </r>
  </si>
  <si>
    <r>
      <rPr>
        <sz val="10"/>
        <rFont val="宋体"/>
        <charset val="134"/>
      </rPr>
      <t>市场价</t>
    </r>
  </si>
  <si>
    <r>
      <rPr>
        <sz val="10"/>
        <rFont val="宋体"/>
        <charset val="134"/>
      </rPr>
      <t>钢筋分布及保护层厚度</t>
    </r>
  </si>
  <si>
    <r>
      <rPr>
        <sz val="10"/>
        <rFont val="宋体"/>
        <charset val="134"/>
      </rPr>
      <t>单位工程；非悬挑构件</t>
    </r>
    <r>
      <rPr>
        <sz val="10"/>
        <rFont val="Times New Roman"/>
        <charset val="134"/>
      </rPr>
      <t>2%</t>
    </r>
    <r>
      <rPr>
        <sz val="10"/>
        <rFont val="宋体"/>
        <charset val="134"/>
      </rPr>
      <t>比例，不少于</t>
    </r>
    <r>
      <rPr>
        <sz val="10"/>
        <rFont val="Times New Roman"/>
        <charset val="134"/>
      </rPr>
      <t>5</t>
    </r>
    <r>
      <rPr>
        <sz val="10"/>
        <rFont val="宋体"/>
        <charset val="134"/>
      </rPr>
      <t>个构件</t>
    </r>
  </si>
  <si>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t>
    </r>
    <r>
      <rPr>
        <sz val="10"/>
        <rFont val="Times New Roman"/>
        <charset val="134"/>
      </rPr>
      <t>2.2.1</t>
    </r>
    <r>
      <rPr>
        <sz val="10"/>
        <rFont val="宋体"/>
        <charset val="134"/>
      </rPr>
      <t>、</t>
    </r>
    <r>
      <rPr>
        <sz val="10"/>
        <rFont val="Times New Roman"/>
        <charset val="134"/>
      </rPr>
      <t>2.2.6</t>
    </r>
  </si>
  <si>
    <r>
      <rPr>
        <sz val="10"/>
        <rFont val="宋体"/>
        <charset val="134"/>
      </rPr>
      <t>碳化浓度</t>
    </r>
  </si>
  <si>
    <r>
      <rPr>
        <sz val="10"/>
        <rFont val="宋体"/>
        <charset val="134"/>
      </rPr>
      <t>每个回弹构件测一组</t>
    </r>
  </si>
  <si>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t>
    </r>
    <r>
      <rPr>
        <sz val="10"/>
        <rFont val="Times New Roman"/>
        <charset val="134"/>
      </rPr>
      <t>2.2.7</t>
    </r>
  </si>
  <si>
    <r>
      <rPr>
        <sz val="10"/>
        <rFont val="宋体"/>
        <charset val="134"/>
      </rPr>
      <t>混凝土抗压强度（回弹法）</t>
    </r>
  </si>
  <si>
    <r>
      <rPr>
        <sz val="10"/>
        <rFont val="宋体"/>
        <charset val="134"/>
      </rPr>
      <t>选取</t>
    </r>
    <r>
      <rPr>
        <sz val="10"/>
        <rFont val="Times New Roman"/>
        <charset val="134"/>
      </rPr>
      <t>30%</t>
    </r>
    <r>
      <rPr>
        <sz val="10"/>
        <rFont val="宋体"/>
        <charset val="134"/>
      </rPr>
      <t>，不少于</t>
    </r>
    <r>
      <rPr>
        <sz val="10"/>
        <rFont val="Times New Roman"/>
        <charset val="134"/>
      </rPr>
      <t>10</t>
    </r>
    <r>
      <rPr>
        <sz val="10"/>
        <rFont val="宋体"/>
        <charset val="134"/>
      </rPr>
      <t>个构件，不同强度等级</t>
    </r>
  </si>
  <si>
    <t>测区</t>
  </si>
  <si>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t>
    </r>
    <r>
      <rPr>
        <sz val="10"/>
        <rFont val="Times New Roman"/>
        <charset val="134"/>
      </rPr>
      <t>2.4.1</t>
    </r>
  </si>
  <si>
    <t>海绵城市</t>
  </si>
  <si>
    <t>路面</t>
  </si>
  <si>
    <t>渗水系数</t>
  </si>
  <si>
    <t>道路全长
间距200m检测1点</t>
  </si>
  <si>
    <t>粤建检协【2015】8号10.1.9</t>
  </si>
  <si>
    <t xml:space="preserve"> JTG F80/1-2017公路工程质量检验评定标准 第一册 土建工程（7.3.2-4 每200m检测1处）</t>
  </si>
  <si>
    <t>土壤</t>
  </si>
  <si>
    <t>土壤渗透系数</t>
  </si>
  <si>
    <t>广东省绿色建筑检测标准DBJ/T234-2021  4.6.1 同一类型的透水铺装设施抽检不应少于2处。</t>
  </si>
  <si>
    <t>处</t>
  </si>
  <si>
    <t>第三方检测及监测服务-基坑监测</t>
  </si>
  <si>
    <t>类别</t>
  </si>
  <si>
    <r>
      <rPr>
        <b/>
        <sz val="10"/>
        <color rgb="FF000000"/>
        <rFont val="宋体"/>
        <charset val="134"/>
      </rPr>
      <t>监测</t>
    </r>
    <r>
      <rPr>
        <b/>
        <sz val="10"/>
        <color rgb="FF000000"/>
        <rFont val="Times New Roman"/>
        <charset val="134"/>
      </rPr>
      <t xml:space="preserve">         </t>
    </r>
    <r>
      <rPr>
        <b/>
        <sz val="10"/>
        <color rgb="FF000000"/>
        <rFont val="宋体"/>
        <charset val="134"/>
      </rPr>
      <t>数量</t>
    </r>
  </si>
  <si>
    <r>
      <rPr>
        <b/>
        <sz val="10"/>
        <color rgb="FF000000"/>
        <rFont val="宋体"/>
        <charset val="134"/>
      </rPr>
      <t>监测</t>
    </r>
    <r>
      <rPr>
        <b/>
        <sz val="10"/>
        <color rgb="FF000000"/>
        <rFont val="Times New Roman"/>
        <charset val="134"/>
      </rPr>
      <t xml:space="preserve">         </t>
    </r>
    <r>
      <rPr>
        <b/>
        <sz val="10"/>
        <color rgb="FF000000"/>
        <rFont val="宋体"/>
        <charset val="134"/>
      </rPr>
      <t>次数</t>
    </r>
  </si>
  <si>
    <t>埋设费</t>
  </si>
  <si>
    <t>基准点</t>
  </si>
  <si>
    <r>
      <rPr>
        <sz val="10"/>
        <color rgb="FF000000"/>
        <rFont val="Times New Roman"/>
        <charset val="134"/>
      </rPr>
      <t>3.1.3</t>
    </r>
    <r>
      <rPr>
        <sz val="10"/>
        <color rgb="FF000000"/>
        <rFont val="宋体"/>
        <charset val="134"/>
      </rPr>
      <t>.3位移基准网点埋设费</t>
    </r>
    <r>
      <rPr>
        <sz val="10"/>
        <color rgb="FF000000"/>
        <rFont val="Times New Roman"/>
        <charset val="134"/>
      </rPr>
      <t xml:space="preserve"> 4500</t>
    </r>
    <r>
      <rPr>
        <sz val="10"/>
        <color rgb="FF000000"/>
        <rFont val="宋体"/>
        <charset val="134"/>
      </rPr>
      <t>元</t>
    </r>
    <r>
      <rPr>
        <sz val="10"/>
        <color rgb="FF000000"/>
        <rFont val="Times New Roman"/>
        <charset val="134"/>
      </rPr>
      <t>/</t>
    </r>
    <r>
      <rPr>
        <sz val="10"/>
        <color rgb="FF000000"/>
        <rFont val="宋体"/>
        <charset val="134"/>
      </rPr>
      <t>点</t>
    </r>
  </si>
  <si>
    <r>
      <rPr>
        <sz val="10"/>
        <color rgb="FF000000"/>
        <rFont val="宋体"/>
        <charset val="134"/>
      </rPr>
      <t>冠梁水平位移监测点</t>
    </r>
  </si>
  <si>
    <r>
      <rPr>
        <sz val="10"/>
        <color rgb="FF000000"/>
        <rFont val="宋体"/>
        <charset val="134"/>
      </rPr>
      <t>点</t>
    </r>
  </si>
  <si>
    <r>
      <rPr>
        <sz val="10"/>
        <color rgb="FF000000"/>
        <rFont val="Times New Roman"/>
        <charset val="134"/>
      </rPr>
      <t>3.1.3.1</t>
    </r>
    <r>
      <rPr>
        <sz val="10"/>
        <color rgb="FF000000"/>
        <rFont val="宋体"/>
        <charset val="134"/>
      </rPr>
      <t>位移观测点埋设费</t>
    </r>
    <r>
      <rPr>
        <sz val="10"/>
        <color rgb="FF000000"/>
        <rFont val="Times New Roman"/>
        <charset val="134"/>
      </rPr>
      <t xml:space="preserve"> 250</t>
    </r>
    <r>
      <rPr>
        <sz val="10"/>
        <color rgb="FF000000"/>
        <rFont val="宋体"/>
        <charset val="134"/>
      </rPr>
      <t>元</t>
    </r>
    <r>
      <rPr>
        <sz val="10"/>
        <color rgb="FF000000"/>
        <rFont val="Times New Roman"/>
        <charset val="134"/>
      </rPr>
      <t>/</t>
    </r>
    <r>
      <rPr>
        <sz val="10"/>
        <color rgb="FF000000"/>
        <rFont val="宋体"/>
        <charset val="134"/>
      </rPr>
      <t>点</t>
    </r>
  </si>
  <si>
    <r>
      <rPr>
        <sz val="10"/>
        <color rgb="FF000000"/>
        <rFont val="宋体"/>
        <charset val="134"/>
      </rPr>
      <t>冠梁竖向位移监测点</t>
    </r>
  </si>
  <si>
    <r>
      <rPr>
        <sz val="10"/>
        <color rgb="FF000000"/>
        <rFont val="Times New Roman"/>
        <charset val="134"/>
      </rPr>
      <t>3.1.1.1</t>
    </r>
    <r>
      <rPr>
        <sz val="10"/>
        <color rgb="FF000000"/>
        <rFont val="宋体"/>
        <charset val="134"/>
      </rPr>
      <t>沉降观测点埋设费</t>
    </r>
    <r>
      <rPr>
        <sz val="10"/>
        <color rgb="FF000000"/>
        <rFont val="Times New Roman"/>
        <charset val="134"/>
      </rPr>
      <t xml:space="preserve"> 250</t>
    </r>
    <r>
      <rPr>
        <sz val="10"/>
        <color rgb="FF000000"/>
        <rFont val="宋体"/>
        <charset val="134"/>
      </rPr>
      <t>元</t>
    </r>
    <r>
      <rPr>
        <sz val="10"/>
        <color rgb="FF000000"/>
        <rFont val="Times New Roman"/>
        <charset val="134"/>
      </rPr>
      <t>/</t>
    </r>
    <r>
      <rPr>
        <sz val="10"/>
        <color rgb="FF000000"/>
        <rFont val="宋体"/>
        <charset val="134"/>
      </rPr>
      <t>点</t>
    </r>
  </si>
  <si>
    <t>深层水平位移</t>
  </si>
  <si>
    <r>
      <rPr>
        <sz val="10"/>
        <color rgb="FF000000"/>
        <rFont val="宋体"/>
        <charset val="134"/>
      </rPr>
      <t>孔</t>
    </r>
  </si>
  <si>
    <r>
      <rPr>
        <sz val="10"/>
        <color rgb="FF000000"/>
        <rFont val="宋体"/>
        <charset val="134"/>
      </rPr>
      <t>预埋按</t>
    </r>
    <r>
      <rPr>
        <sz val="10"/>
        <color rgb="FF000000"/>
        <rFont val="Times New Roman"/>
        <charset val="134"/>
      </rPr>
      <t>20m</t>
    </r>
    <r>
      <rPr>
        <sz val="10"/>
        <color rgb="FF000000"/>
        <rFont val="宋体"/>
        <charset val="134"/>
      </rPr>
      <t>考虑，长度不一致时进行换算</t>
    </r>
  </si>
  <si>
    <r>
      <rPr>
        <sz val="10"/>
        <color rgb="FF000000"/>
        <rFont val="宋体"/>
        <charset val="134"/>
      </rPr>
      <t>3.1.6.1预埋</t>
    </r>
    <r>
      <rPr>
        <sz val="10"/>
        <color rgb="FF000000"/>
        <rFont val="Times New Roman"/>
        <charset val="134"/>
      </rPr>
      <t>20m</t>
    </r>
    <r>
      <rPr>
        <sz val="10"/>
        <color rgb="FF000000"/>
        <rFont val="宋体"/>
        <charset val="134"/>
      </rPr>
      <t>，测斜管</t>
    </r>
    <r>
      <rPr>
        <sz val="10"/>
        <color rgb="FF000000"/>
        <rFont val="Times New Roman"/>
        <charset val="134"/>
      </rPr>
      <t>380</t>
    </r>
    <r>
      <rPr>
        <sz val="10"/>
        <color rgb="FF000000"/>
        <rFont val="宋体"/>
        <charset val="134"/>
      </rPr>
      <t>元</t>
    </r>
    <r>
      <rPr>
        <sz val="10"/>
        <color rgb="FF000000"/>
        <rFont val="Times New Roman"/>
        <charset val="134"/>
      </rPr>
      <t>/</t>
    </r>
    <r>
      <rPr>
        <sz val="10"/>
        <color rgb="FF000000"/>
        <rFont val="宋体"/>
        <charset val="134"/>
      </rPr>
      <t>每米，合计</t>
    </r>
    <r>
      <rPr>
        <sz val="10"/>
        <color rgb="FF000000"/>
        <rFont val="Times New Roman"/>
        <charset val="134"/>
      </rPr>
      <t>7600</t>
    </r>
    <r>
      <rPr>
        <sz val="10"/>
        <color rgb="FF000000"/>
        <rFont val="宋体"/>
        <charset val="134"/>
      </rPr>
      <t>元</t>
    </r>
    <r>
      <rPr>
        <sz val="10"/>
        <color rgb="FF000000"/>
        <rFont val="Times New Roman"/>
        <charset val="134"/>
      </rPr>
      <t>/</t>
    </r>
    <r>
      <rPr>
        <sz val="10"/>
        <color rgb="FF000000"/>
        <rFont val="宋体"/>
        <charset val="134"/>
      </rPr>
      <t>孔</t>
    </r>
  </si>
  <si>
    <t>地下水位监测点</t>
  </si>
  <si>
    <r>
      <rPr>
        <sz val="10"/>
        <color rgb="FF000000"/>
        <rFont val="宋体"/>
        <charset val="134"/>
      </rPr>
      <t>钻孔按</t>
    </r>
    <r>
      <rPr>
        <sz val="10"/>
        <color rgb="FF000000"/>
        <rFont val="Times New Roman"/>
        <charset val="134"/>
      </rPr>
      <t>15m</t>
    </r>
    <r>
      <rPr>
        <sz val="10"/>
        <color rgb="FF000000"/>
        <rFont val="宋体"/>
        <charset val="134"/>
      </rPr>
      <t>考虑，长度不一致时进行换算</t>
    </r>
  </si>
  <si>
    <r>
      <rPr>
        <sz val="10"/>
        <color rgb="FF000000"/>
        <rFont val="宋体"/>
        <charset val="134"/>
      </rPr>
      <t>钻孔</t>
    </r>
    <r>
      <rPr>
        <sz val="10"/>
        <color rgb="FF000000"/>
        <rFont val="Times New Roman"/>
        <charset val="134"/>
      </rPr>
      <t>15m</t>
    </r>
    <r>
      <rPr>
        <sz val="10"/>
        <color rgb="FF000000"/>
        <rFont val="宋体"/>
        <charset val="134"/>
      </rPr>
      <t>，每米</t>
    </r>
    <r>
      <rPr>
        <sz val="10"/>
        <color rgb="FF000000"/>
        <rFont val="Times New Roman"/>
        <charset val="134"/>
      </rPr>
      <t>180</t>
    </r>
    <r>
      <rPr>
        <sz val="10"/>
        <color rgb="FF000000"/>
        <rFont val="宋体"/>
        <charset val="134"/>
      </rPr>
      <t>元，合计</t>
    </r>
    <r>
      <rPr>
        <sz val="10"/>
        <color rgb="FF000000"/>
        <rFont val="Times New Roman"/>
        <charset val="134"/>
      </rPr>
      <t>2700</t>
    </r>
    <r>
      <rPr>
        <sz val="10"/>
        <color rgb="FF000000"/>
        <rFont val="宋体"/>
        <charset val="134"/>
      </rPr>
      <t>元</t>
    </r>
    <r>
      <rPr>
        <sz val="10"/>
        <color rgb="FF000000"/>
        <rFont val="Times New Roman"/>
        <charset val="134"/>
      </rPr>
      <t>/</t>
    </r>
    <r>
      <rPr>
        <sz val="10"/>
        <color rgb="FF000000"/>
        <rFont val="宋体"/>
        <charset val="134"/>
      </rPr>
      <t>点</t>
    </r>
  </si>
  <si>
    <t>周边道路、管线、建筑物沉降点</t>
  </si>
  <si>
    <t>裂缝监测点</t>
  </si>
  <si>
    <r>
      <rPr>
        <sz val="10"/>
        <color rgb="FF000000"/>
        <rFont val="Times New Roman"/>
        <charset val="134"/>
      </rPr>
      <t>3.1.11.1</t>
    </r>
    <r>
      <rPr>
        <sz val="10"/>
        <color rgb="FF000000"/>
        <rFont val="宋体"/>
        <charset val="134"/>
      </rPr>
      <t>沉降观测点埋设费</t>
    </r>
    <r>
      <rPr>
        <sz val="10"/>
        <color rgb="FF000000"/>
        <rFont val="Times New Roman"/>
        <charset val="134"/>
      </rPr>
      <t xml:space="preserve"> 250</t>
    </r>
    <r>
      <rPr>
        <sz val="10"/>
        <color rgb="FF000000"/>
        <rFont val="宋体"/>
        <charset val="134"/>
      </rPr>
      <t>元</t>
    </r>
    <r>
      <rPr>
        <sz val="10"/>
        <color rgb="FF000000"/>
        <rFont val="Times New Roman"/>
        <charset val="134"/>
      </rPr>
      <t>/</t>
    </r>
    <r>
      <rPr>
        <sz val="10"/>
        <color rgb="FF000000"/>
        <rFont val="宋体"/>
        <charset val="134"/>
      </rPr>
      <t>点</t>
    </r>
  </si>
  <si>
    <t>锚杆拉力</t>
  </si>
  <si>
    <t>支撑轴力</t>
  </si>
  <si>
    <r>
      <rPr>
        <sz val="10"/>
        <color rgb="FF000000"/>
        <rFont val="Times New Roman"/>
        <charset val="134"/>
      </rPr>
      <t>3.1.6.1-3.1.6.2</t>
    </r>
    <r>
      <rPr>
        <sz val="10"/>
        <color rgb="FF000000"/>
        <rFont val="宋体"/>
        <charset val="134"/>
      </rPr>
      <t>支撑轴力材料费</t>
    </r>
    <r>
      <rPr>
        <sz val="10"/>
        <color rgb="FF000000"/>
        <rFont val="Times New Roman"/>
        <charset val="134"/>
      </rPr>
      <t>380/</t>
    </r>
    <r>
      <rPr>
        <sz val="10"/>
        <color rgb="FF000000"/>
        <rFont val="宋体"/>
        <charset val="134"/>
      </rPr>
      <t>个，每点</t>
    </r>
    <r>
      <rPr>
        <sz val="10"/>
        <color rgb="FF000000"/>
        <rFont val="Times New Roman"/>
        <charset val="134"/>
      </rPr>
      <t>4</t>
    </r>
    <r>
      <rPr>
        <sz val="10"/>
        <color rgb="FF000000"/>
        <rFont val="宋体"/>
        <charset val="134"/>
      </rPr>
      <t>个传感器，安装费400元/个，合计</t>
    </r>
    <r>
      <rPr>
        <sz val="10"/>
        <color rgb="FF000000"/>
        <rFont val="Times New Roman"/>
        <charset val="134"/>
      </rPr>
      <t>3120/</t>
    </r>
    <r>
      <rPr>
        <sz val="10"/>
        <color rgb="FF000000"/>
        <rFont val="宋体"/>
        <charset val="134"/>
      </rPr>
      <t>点</t>
    </r>
  </si>
  <si>
    <t>小计（1）</t>
  </si>
  <si>
    <t>监测费</t>
  </si>
  <si>
    <t>冠梁水平位移监测点</t>
  </si>
  <si>
    <t>点.次</t>
  </si>
  <si>
    <t>二等复杂单向</t>
  </si>
  <si>
    <r>
      <rPr>
        <sz val="10"/>
        <color rgb="FF000000"/>
        <rFont val="Times New Roman"/>
        <charset val="134"/>
      </rPr>
      <t>3.1.3.4</t>
    </r>
    <r>
      <rPr>
        <sz val="10"/>
        <color rgb="FF000000"/>
        <rFont val="宋体"/>
        <charset val="134"/>
      </rPr>
      <t>水平位移观测点监测费二等复杂单向</t>
    </r>
    <r>
      <rPr>
        <sz val="10"/>
        <color rgb="FF000000"/>
        <rFont val="Times New Roman"/>
        <charset val="134"/>
      </rPr>
      <t>112</t>
    </r>
    <r>
      <rPr>
        <sz val="10"/>
        <color rgb="FF000000"/>
        <rFont val="宋体"/>
        <charset val="134"/>
      </rPr>
      <t>元</t>
    </r>
    <r>
      <rPr>
        <sz val="10"/>
        <color rgb="FF000000"/>
        <rFont val="Times New Roman"/>
        <charset val="134"/>
      </rPr>
      <t>/</t>
    </r>
    <r>
      <rPr>
        <sz val="10"/>
        <color rgb="FF000000"/>
        <rFont val="宋体"/>
        <charset val="134"/>
      </rPr>
      <t>点次。</t>
    </r>
  </si>
  <si>
    <t>冠梁竖向位移监测点</t>
  </si>
  <si>
    <t>二等复杂单测</t>
  </si>
  <si>
    <r>
      <rPr>
        <sz val="10"/>
        <color rgb="FF000000"/>
        <rFont val="Times New Roman"/>
        <charset val="134"/>
      </rPr>
      <t>3.1.1.3</t>
    </r>
    <r>
      <rPr>
        <sz val="10"/>
        <color rgb="FF000000"/>
        <rFont val="宋体"/>
        <charset val="134"/>
      </rPr>
      <t>沉降监测点监测费二等复杂单测</t>
    </r>
    <r>
      <rPr>
        <sz val="10"/>
        <color rgb="FF000000"/>
        <rFont val="Times New Roman"/>
        <charset val="134"/>
      </rPr>
      <t>74</t>
    </r>
    <r>
      <rPr>
        <sz val="10"/>
        <color rgb="FF000000"/>
        <rFont val="宋体"/>
        <charset val="134"/>
      </rPr>
      <t>元</t>
    </r>
    <r>
      <rPr>
        <sz val="10"/>
        <color rgb="FF000000"/>
        <rFont val="Times New Roman"/>
        <charset val="134"/>
      </rPr>
      <t>/</t>
    </r>
    <r>
      <rPr>
        <sz val="10"/>
        <color rgb="FF000000"/>
        <rFont val="宋体"/>
        <charset val="134"/>
      </rPr>
      <t>点次。</t>
    </r>
  </si>
  <si>
    <r>
      <rPr>
        <sz val="10"/>
        <color rgb="FF000000"/>
        <rFont val="宋体"/>
        <charset val="134"/>
      </rPr>
      <t>深层水平位移</t>
    </r>
    <r>
      <rPr>
        <sz val="10"/>
        <color rgb="FF000000"/>
        <rFont val="Times New Roman"/>
        <charset val="134"/>
      </rPr>
      <t xml:space="preserve">   </t>
    </r>
    <r>
      <rPr>
        <sz val="10"/>
        <color rgb="FF000000"/>
        <rFont val="宋体"/>
        <charset val="134"/>
      </rPr>
      <t>（人工）</t>
    </r>
  </si>
  <si>
    <r>
      <rPr>
        <sz val="10"/>
        <color rgb="FF000000"/>
        <rFont val="宋体"/>
        <charset val="134"/>
      </rPr>
      <t>孔</t>
    </r>
    <r>
      <rPr>
        <sz val="10"/>
        <color rgb="FF000000"/>
        <rFont val="Times New Roman"/>
        <charset val="134"/>
      </rPr>
      <t>.</t>
    </r>
    <r>
      <rPr>
        <sz val="10"/>
        <color rgb="FF000000"/>
        <rFont val="宋体"/>
        <charset val="134"/>
      </rPr>
      <t>次</t>
    </r>
  </si>
  <si>
    <r>
      <rPr>
        <sz val="10"/>
        <color rgb="FF000000"/>
        <rFont val="Times New Roman"/>
        <charset val="134"/>
      </rPr>
      <t>3.1.5.3</t>
    </r>
    <r>
      <rPr>
        <sz val="10"/>
        <color rgb="FF000000"/>
        <rFont val="宋体"/>
        <charset val="134"/>
      </rPr>
      <t>测斜监测费</t>
    </r>
    <r>
      <rPr>
        <sz val="10"/>
        <color rgb="FF000000"/>
        <rFont val="Times New Roman"/>
        <charset val="134"/>
      </rPr>
      <t>600</t>
    </r>
    <r>
      <rPr>
        <sz val="10"/>
        <color rgb="FF000000"/>
        <rFont val="宋体"/>
        <charset val="134"/>
      </rPr>
      <t>元</t>
    </r>
    <r>
      <rPr>
        <sz val="10"/>
        <color rgb="FF000000"/>
        <rFont val="Times New Roman"/>
        <charset val="134"/>
      </rPr>
      <t>/</t>
    </r>
    <r>
      <rPr>
        <sz val="10"/>
        <color rgb="FF000000"/>
        <rFont val="宋体"/>
        <charset val="134"/>
      </rPr>
      <t>点次</t>
    </r>
  </si>
  <si>
    <t>支撑轴力（自动化监测）建议改为“锚杆拉力”</t>
  </si>
  <si>
    <r>
      <rPr>
        <sz val="10"/>
        <color rgb="FF000000"/>
        <rFont val="宋体"/>
        <charset val="134"/>
      </rPr>
      <t>点</t>
    </r>
    <r>
      <rPr>
        <sz val="10"/>
        <color rgb="FF000000"/>
        <rFont val="Times New Roman"/>
        <charset val="134"/>
      </rPr>
      <t>.</t>
    </r>
    <r>
      <rPr>
        <sz val="10"/>
        <color rgb="FF000000"/>
        <rFont val="宋体"/>
        <charset val="134"/>
      </rPr>
      <t>次</t>
    </r>
  </si>
  <si>
    <r>
      <rPr>
        <sz val="10"/>
        <color rgb="FF000000"/>
        <rFont val="宋体"/>
        <charset val="134"/>
      </rPr>
      <t>每组</t>
    </r>
    <r>
      <rPr>
        <sz val="10"/>
        <color rgb="FF000000"/>
        <rFont val="Times New Roman"/>
        <charset val="134"/>
      </rPr>
      <t>4</t>
    </r>
    <r>
      <rPr>
        <sz val="10"/>
        <color rgb="FF000000"/>
        <rFont val="宋体"/>
        <charset val="134"/>
      </rPr>
      <t>个传感器</t>
    </r>
  </si>
  <si>
    <r>
      <rPr>
        <sz val="10"/>
        <color rgb="FF000000"/>
        <rFont val="Times New Roman"/>
        <charset val="134"/>
      </rPr>
      <t>3.1.6.4</t>
    </r>
    <r>
      <rPr>
        <sz val="10"/>
        <color rgb="FF000000"/>
        <rFont val="宋体"/>
        <charset val="134"/>
      </rPr>
      <t>支撑内力</t>
    </r>
    <r>
      <rPr>
        <sz val="10"/>
        <color rgb="FF000000"/>
        <rFont val="宋体"/>
        <charset val="134"/>
      </rPr>
      <t>监测费</t>
    </r>
    <r>
      <rPr>
        <sz val="10"/>
        <color rgb="FF000000"/>
        <rFont val="Times New Roman"/>
        <charset val="134"/>
      </rPr>
      <t>116</t>
    </r>
    <r>
      <rPr>
        <sz val="10"/>
        <color rgb="FF000000"/>
        <rFont val="宋体"/>
        <charset val="134"/>
      </rPr>
      <t>元</t>
    </r>
    <r>
      <rPr>
        <sz val="10"/>
        <color rgb="FF000000"/>
        <rFont val="Times New Roman"/>
        <charset val="134"/>
      </rPr>
      <t>/</t>
    </r>
    <r>
      <rPr>
        <sz val="10"/>
        <color rgb="FF000000"/>
        <rFont val="宋体"/>
        <charset val="134"/>
      </rPr>
      <t>点次；</t>
    </r>
  </si>
  <si>
    <t>地下水位监测点（自动化）</t>
  </si>
  <si>
    <r>
      <rPr>
        <sz val="10"/>
        <color rgb="FF000000"/>
        <rFont val="Times New Roman"/>
        <charset val="134"/>
      </rPr>
      <t>3.1.10.3</t>
    </r>
    <r>
      <rPr>
        <sz val="10"/>
        <color rgb="FF000000"/>
        <rFont val="宋体"/>
        <charset val="134"/>
      </rPr>
      <t>地下水位监测费</t>
    </r>
    <r>
      <rPr>
        <sz val="10"/>
        <color rgb="FF000000"/>
        <rFont val="Times New Roman"/>
        <charset val="134"/>
      </rPr>
      <t>200</t>
    </r>
    <r>
      <rPr>
        <sz val="10"/>
        <color rgb="FF000000"/>
        <rFont val="宋体"/>
        <charset val="134"/>
      </rPr>
      <t>元</t>
    </r>
    <r>
      <rPr>
        <sz val="10"/>
        <color rgb="FF000000"/>
        <rFont val="Times New Roman"/>
        <charset val="134"/>
      </rPr>
      <t>/</t>
    </r>
    <r>
      <rPr>
        <sz val="10"/>
        <color rgb="FF000000"/>
        <rFont val="宋体"/>
        <charset val="134"/>
      </rPr>
      <t>点</t>
    </r>
  </si>
  <si>
    <t>周边道路、管线、建筑物沉降监测</t>
  </si>
  <si>
    <t>裂缝监测</t>
  </si>
  <si>
    <r>
      <rPr>
        <sz val="10"/>
        <color rgb="FF000000"/>
        <rFont val="Times New Roman"/>
        <charset val="134"/>
      </rPr>
      <t>3.1.11.2</t>
    </r>
    <r>
      <rPr>
        <sz val="10"/>
        <color rgb="FF000000"/>
        <rFont val="宋体"/>
        <charset val="134"/>
      </rPr>
      <t>沉降观测点埋设费</t>
    </r>
    <r>
      <rPr>
        <sz val="10"/>
        <color rgb="FF000000"/>
        <rFont val="Times New Roman"/>
        <charset val="134"/>
      </rPr>
      <t>23</t>
    </r>
    <r>
      <rPr>
        <sz val="10"/>
        <color rgb="FF000000"/>
        <rFont val="宋体"/>
        <charset val="134"/>
      </rPr>
      <t>元</t>
    </r>
    <r>
      <rPr>
        <sz val="10"/>
        <color rgb="FF000000"/>
        <rFont val="Times New Roman"/>
        <charset val="134"/>
      </rPr>
      <t>/</t>
    </r>
    <r>
      <rPr>
        <sz val="10"/>
        <color rgb="FF000000"/>
        <rFont val="宋体"/>
        <charset val="134"/>
      </rPr>
      <t>点</t>
    </r>
    <r>
      <rPr>
        <sz val="10"/>
        <color rgb="FF000000"/>
        <rFont val="Times New Roman"/>
        <charset val="134"/>
      </rPr>
      <t>.</t>
    </r>
    <r>
      <rPr>
        <sz val="10"/>
        <color rgb="FF000000"/>
        <rFont val="宋体"/>
        <charset val="134"/>
      </rPr>
      <t>次</t>
    </r>
  </si>
  <si>
    <t>小计（2）</t>
  </si>
  <si>
    <t>技术服务费</t>
  </si>
  <si>
    <t>小计（3）=小计（2）*0.22</t>
  </si>
  <si>
    <t>(1+2+3)</t>
  </si>
  <si>
    <r>
      <rPr>
        <sz val="12"/>
        <rFont val="宋体"/>
        <charset val="134"/>
      </rPr>
      <t>备注：</t>
    </r>
    <r>
      <rPr>
        <b/>
        <sz val="12"/>
        <rFont val="宋体"/>
        <charset val="134"/>
      </rPr>
      <t>1</t>
    </r>
    <r>
      <rPr>
        <b/>
        <sz val="12"/>
        <rFont val="宋体"/>
        <charset val="134"/>
      </rPr>
      <t>、因缺乏图纸，以上监测点数量均为按照面积参考</t>
    </r>
    <r>
      <rPr>
        <b/>
        <sz val="12"/>
        <color rgb="FFEE0000"/>
        <rFont val="宋体"/>
        <charset val="134"/>
      </rPr>
      <t>二级或三级</t>
    </r>
    <r>
      <rPr>
        <b/>
        <sz val="12"/>
        <rFont val="宋体"/>
        <charset val="134"/>
      </rPr>
      <t>基坑应测项目预估。</t>
    </r>
    <r>
      <rPr>
        <sz val="12"/>
        <rFont val="宋体"/>
        <charset val="134"/>
      </rPr>
      <t xml:space="preserve">                                                                                                                                                                         2</t>
    </r>
    <r>
      <rPr>
        <sz val="12"/>
        <rFont val="宋体"/>
        <charset val="134"/>
      </rPr>
      <t>、监测次数：基坑施工期计划</t>
    </r>
    <r>
      <rPr>
        <sz val="12"/>
        <rFont val="宋体"/>
        <charset val="134"/>
      </rPr>
      <t>2.5</t>
    </r>
    <r>
      <rPr>
        <sz val="12"/>
        <rFont val="宋体"/>
        <charset val="134"/>
      </rPr>
      <t>个月，平均</t>
    </r>
    <r>
      <rPr>
        <sz val="12"/>
        <rFont val="宋体"/>
        <charset val="134"/>
      </rPr>
      <t>3</t>
    </r>
    <r>
      <rPr>
        <sz val="12"/>
        <rFont val="宋体"/>
        <charset val="134"/>
      </rPr>
      <t>天一次，预计</t>
    </r>
    <r>
      <rPr>
        <sz val="12"/>
        <rFont val="宋体"/>
        <charset val="134"/>
      </rPr>
      <t>30</t>
    </r>
    <r>
      <rPr>
        <sz val="12"/>
        <rFont val="宋体"/>
        <charset val="134"/>
      </rPr>
      <t>次。</t>
    </r>
  </si>
  <si>
    <t>第三方检测及监测服务-沉降观测</t>
  </si>
  <si>
    <t>工作内容</t>
  </si>
  <si>
    <r>
      <rPr>
        <b/>
        <sz val="10"/>
        <color rgb="FF000000"/>
        <rFont val="宋体"/>
        <charset val="134"/>
      </rPr>
      <t>观测</t>
    </r>
    <r>
      <rPr>
        <b/>
        <sz val="10"/>
        <color indexed="8"/>
        <rFont val="Times New Roman"/>
        <charset val="134"/>
      </rPr>
      <t xml:space="preserve">    </t>
    </r>
    <r>
      <rPr>
        <b/>
        <sz val="10"/>
        <color rgb="FF000000"/>
        <rFont val="宋体"/>
        <charset val="134"/>
      </rPr>
      <t>次数</t>
    </r>
  </si>
  <si>
    <r>
      <rPr>
        <sz val="10"/>
        <color theme="1"/>
        <rFont val="宋体"/>
        <charset val="134"/>
      </rPr>
      <t>一</t>
    </r>
  </si>
  <si>
    <r>
      <rPr>
        <sz val="10"/>
        <color theme="1"/>
        <rFont val="宋体"/>
        <charset val="134"/>
      </rPr>
      <t>基准点埋设费用</t>
    </r>
  </si>
  <si>
    <r>
      <rPr>
        <sz val="10"/>
        <color theme="1"/>
        <rFont val="宋体"/>
        <charset val="134"/>
      </rPr>
      <t>同基坑监测点，不再另收费</t>
    </r>
  </si>
  <si>
    <r>
      <rPr>
        <sz val="10"/>
        <color theme="1"/>
        <rFont val="宋体"/>
        <charset val="134"/>
      </rPr>
      <t>（</t>
    </r>
    <r>
      <rPr>
        <sz val="10"/>
        <color theme="1"/>
        <rFont val="Times New Roman"/>
        <charset val="134"/>
      </rPr>
      <t>1</t>
    </r>
    <r>
      <rPr>
        <sz val="10"/>
        <color theme="1"/>
        <rFont val="宋体"/>
        <charset val="134"/>
      </rPr>
      <t>）小计：</t>
    </r>
  </si>
  <si>
    <r>
      <rPr>
        <sz val="10"/>
        <color theme="1"/>
        <rFont val="宋体"/>
        <charset val="134"/>
      </rPr>
      <t>二</t>
    </r>
  </si>
  <si>
    <r>
      <rPr>
        <sz val="10"/>
        <color theme="1"/>
        <rFont val="宋体"/>
        <charset val="134"/>
      </rPr>
      <t>观测点埋设费用</t>
    </r>
  </si>
  <si>
    <r>
      <rPr>
        <sz val="10"/>
        <rFont val="宋体"/>
        <charset val="134"/>
      </rPr>
      <t>沉降点埋设</t>
    </r>
  </si>
  <si>
    <r>
      <rPr>
        <sz val="10"/>
        <color theme="1"/>
        <rFont val="Times New Roman"/>
        <charset val="134"/>
      </rPr>
      <t>8</t>
    </r>
    <r>
      <rPr>
        <sz val="10"/>
        <color theme="1"/>
        <rFont val="宋体"/>
        <charset val="134"/>
      </rPr>
      <t>号文</t>
    </r>
    <r>
      <rPr>
        <sz val="10"/>
        <color theme="1"/>
        <rFont val="Times New Roman"/>
        <charset val="134"/>
      </rPr>
      <t>3.1.1</t>
    </r>
    <r>
      <rPr>
        <sz val="10"/>
        <color indexed="8"/>
        <rFont val="宋体"/>
        <charset val="134"/>
      </rPr>
      <t>①</t>
    </r>
  </si>
  <si>
    <r>
      <rPr>
        <sz val="10"/>
        <rFont val="宋体"/>
        <charset val="134"/>
      </rPr>
      <t>（</t>
    </r>
    <r>
      <rPr>
        <sz val="10"/>
        <rFont val="Times New Roman"/>
        <charset val="134"/>
      </rPr>
      <t>2</t>
    </r>
    <r>
      <rPr>
        <sz val="10"/>
        <rFont val="宋体"/>
        <charset val="134"/>
      </rPr>
      <t>）小计：</t>
    </r>
  </si>
  <si>
    <r>
      <rPr>
        <sz val="10"/>
        <color theme="1"/>
        <rFont val="宋体"/>
        <charset val="134"/>
      </rPr>
      <t>三</t>
    </r>
  </si>
  <si>
    <r>
      <rPr>
        <sz val="10"/>
        <color theme="1"/>
        <rFont val="宋体"/>
        <charset val="134"/>
      </rPr>
      <t>监测费用</t>
    </r>
  </si>
  <si>
    <r>
      <rPr>
        <sz val="10"/>
        <rFont val="宋体"/>
        <charset val="134"/>
      </rPr>
      <t>沉降基准点观测</t>
    </r>
  </si>
  <si>
    <t>二等复杂</t>
  </si>
  <si>
    <r>
      <rPr>
        <sz val="10"/>
        <color theme="1"/>
        <rFont val="Times New Roman"/>
        <charset val="134"/>
      </rPr>
      <t>8</t>
    </r>
    <r>
      <rPr>
        <sz val="10"/>
        <color theme="1"/>
        <rFont val="宋体"/>
        <charset val="134"/>
      </rPr>
      <t>号文</t>
    </r>
    <r>
      <rPr>
        <sz val="10"/>
        <color theme="1"/>
        <rFont val="Times New Roman"/>
        <charset val="134"/>
      </rPr>
      <t>3.1.1</t>
    </r>
    <r>
      <rPr>
        <sz val="10"/>
        <color theme="1"/>
        <rFont val="宋体"/>
        <charset val="134"/>
      </rPr>
      <t>二等复杂</t>
    </r>
  </si>
  <si>
    <r>
      <rPr>
        <sz val="10"/>
        <rFont val="宋体"/>
        <charset val="134"/>
      </rPr>
      <t>沉降观测点监测</t>
    </r>
  </si>
  <si>
    <r>
      <rPr>
        <sz val="10"/>
        <rFont val="宋体"/>
        <charset val="134"/>
      </rPr>
      <t>（</t>
    </r>
    <r>
      <rPr>
        <sz val="10"/>
        <rFont val="Times New Roman"/>
        <charset val="134"/>
      </rPr>
      <t>3</t>
    </r>
    <r>
      <rPr>
        <sz val="10"/>
        <rFont val="宋体"/>
        <charset val="134"/>
      </rPr>
      <t>）小计：</t>
    </r>
  </si>
  <si>
    <r>
      <rPr>
        <sz val="10"/>
        <rFont val="宋体"/>
        <charset val="134"/>
      </rPr>
      <t>小计（</t>
    </r>
    <r>
      <rPr>
        <sz val="10"/>
        <rFont val="Times New Roman"/>
        <charset val="134"/>
      </rPr>
      <t>4</t>
    </r>
    <r>
      <rPr>
        <sz val="10"/>
        <rFont val="宋体"/>
        <charset val="134"/>
      </rPr>
      <t>）</t>
    </r>
    <r>
      <rPr>
        <sz val="10"/>
        <rFont val="Times New Roman"/>
        <charset val="134"/>
      </rPr>
      <t>=</t>
    </r>
    <r>
      <rPr>
        <sz val="10"/>
        <rFont val="宋体"/>
        <charset val="134"/>
      </rPr>
      <t>小计（</t>
    </r>
    <r>
      <rPr>
        <sz val="10"/>
        <rFont val="Times New Roman"/>
        <charset val="134"/>
      </rPr>
      <t>3</t>
    </r>
    <r>
      <rPr>
        <sz val="10"/>
        <rFont val="宋体"/>
        <charset val="134"/>
      </rPr>
      <t>）</t>
    </r>
    <r>
      <rPr>
        <sz val="10"/>
        <rFont val="Times New Roman"/>
        <charset val="134"/>
      </rPr>
      <t>*0.22</t>
    </r>
  </si>
  <si>
    <r>
      <rPr>
        <b/>
        <sz val="10"/>
        <color rgb="FF000000"/>
        <rFont val="宋体"/>
        <charset val="134"/>
      </rPr>
      <t>合计</t>
    </r>
    <r>
      <rPr>
        <b/>
        <sz val="10"/>
        <color rgb="FF000000"/>
        <rFont val="Times New Roman"/>
        <charset val="134"/>
      </rPr>
      <t>=</t>
    </r>
    <r>
      <rPr>
        <b/>
        <sz val="10"/>
        <color rgb="FF000000"/>
        <rFont val="宋体"/>
        <charset val="134"/>
      </rPr>
      <t>（</t>
    </r>
    <r>
      <rPr>
        <b/>
        <sz val="10"/>
        <color rgb="FF000000"/>
        <rFont val="Times New Roman"/>
        <charset val="134"/>
      </rPr>
      <t>2+3+4</t>
    </r>
    <r>
      <rPr>
        <b/>
        <sz val="10"/>
        <color rgb="FF000000"/>
        <rFont val="宋体"/>
        <charset val="134"/>
      </rPr>
      <t>）</t>
    </r>
  </si>
  <si>
    <t>第三方检测及监测服务-钢结构高支模监测</t>
  </si>
  <si>
    <t>观测    次数</t>
  </si>
  <si>
    <t>一</t>
  </si>
  <si>
    <t>安装费用</t>
  </si>
  <si>
    <t>立杆轴力监测点埋设</t>
  </si>
  <si>
    <t>预估50点组，均采用自动化监测</t>
  </si>
  <si>
    <t>粤建检协[2015]8号-广东省房屋建筑和市政工程工程质量安全检测收费指导价</t>
  </si>
  <si>
    <t>立杆倾角监测点埋设</t>
  </si>
  <si>
    <t>水平位移监测点埋设</t>
  </si>
  <si>
    <t>模板沉降监测点埋设</t>
  </si>
  <si>
    <t>（1）小计：</t>
  </si>
  <si>
    <t>二</t>
  </si>
  <si>
    <t>监测费用</t>
  </si>
  <si>
    <t>立杆轴力监测</t>
  </si>
  <si>
    <t>均采用自动化监测</t>
  </si>
  <si>
    <t>粤建检协[2015]8号-广东省房屋建筑和市政工程工程质量安全检测收费指导价，3.1.13-3.1.14+技术服务费</t>
  </si>
  <si>
    <t>立杆倾角监测</t>
  </si>
  <si>
    <t>水平位移监测</t>
  </si>
  <si>
    <t>模板沉降监测</t>
  </si>
  <si>
    <t>（2）小计：</t>
  </si>
  <si>
    <t>三</t>
  </si>
  <si>
    <t>合计=（1+2+3）</t>
  </si>
  <si>
    <t>第三方检测及监测服务-室内环境检测</t>
  </si>
  <si>
    <t>土壤放射性</t>
  </si>
  <si>
    <t>土壤氡浓度</t>
  </si>
  <si>
    <r>
      <rPr>
        <sz val="10"/>
        <rFont val="宋体"/>
        <charset val="134"/>
      </rPr>
      <t>按照《民用建筑工程室内环境污染控制标准》</t>
    </r>
    <r>
      <rPr>
        <sz val="10"/>
        <rFont val="Times New Roman"/>
        <charset val="134"/>
      </rPr>
      <t>GB50325-2020</t>
    </r>
    <r>
      <rPr>
        <sz val="10"/>
        <rFont val="宋体"/>
        <charset val="134"/>
      </rPr>
      <t>规定</t>
    </r>
    <r>
      <rPr>
        <sz val="10"/>
        <rFont val="Times New Roman"/>
        <charset val="134"/>
      </rPr>
      <t>:</t>
    </r>
    <r>
      <rPr>
        <sz val="10"/>
        <rFont val="宋体"/>
        <charset val="134"/>
      </rPr>
      <t>在工程地质勘察范围内布点时，应以</t>
    </r>
    <r>
      <rPr>
        <sz val="10"/>
        <rFont val="Times New Roman"/>
        <charset val="134"/>
      </rPr>
      <t>10m</t>
    </r>
    <r>
      <rPr>
        <sz val="10"/>
        <rFont val="宋体"/>
        <charset val="134"/>
      </rPr>
      <t>作网格，各网格点应为测试点，当遇较大石块时，可偏离</t>
    </r>
    <r>
      <rPr>
        <sz val="10"/>
        <rFont val="Times New Roman"/>
        <charset val="134"/>
      </rPr>
      <t>±2m</t>
    </r>
    <r>
      <rPr>
        <sz val="10"/>
        <rFont val="宋体"/>
        <charset val="134"/>
      </rPr>
      <t>，但布点数不应少于</t>
    </r>
    <r>
      <rPr>
        <sz val="10"/>
        <rFont val="Times New Roman"/>
        <charset val="134"/>
      </rPr>
      <t>16</t>
    </r>
    <r>
      <rPr>
        <sz val="10"/>
        <rFont val="宋体"/>
        <charset val="134"/>
      </rPr>
      <t>个。测量布点应覆盖单体建筑基础工程范围。</t>
    </r>
  </si>
  <si>
    <r>
      <rPr>
        <sz val="10"/>
        <rFont val="宋体"/>
        <charset val="134"/>
      </rPr>
      <t>粤建检协</t>
    </r>
    <r>
      <rPr>
        <sz val="10"/>
        <rFont val="Times New Roman"/>
        <charset val="134"/>
      </rPr>
      <t>[2015]8</t>
    </r>
    <r>
      <rPr>
        <sz val="10"/>
        <rFont val="宋体"/>
        <charset val="134"/>
      </rPr>
      <t>号</t>
    </r>
    <r>
      <rPr>
        <sz val="10"/>
        <rFont val="Times New Roman"/>
        <charset val="134"/>
      </rPr>
      <t xml:space="preserve">
</t>
    </r>
    <r>
      <rPr>
        <sz val="10"/>
        <rFont val="宋体"/>
        <charset val="134"/>
      </rPr>
      <t>文</t>
    </r>
    <r>
      <rPr>
        <sz val="10"/>
        <rFont val="Times New Roman"/>
        <charset val="134"/>
      </rPr>
      <t>11.3.1</t>
    </r>
  </si>
  <si>
    <t>室内空气污染物含量</t>
  </si>
  <si>
    <t>甲醛、氨、苯、甲苯、二甲苯、氡气、TVOC</t>
  </si>
  <si>
    <t>按照《民用建筑工程室内环境污染控制标准》GB50325-2020规定:每个建筑单体抽检量不得少于房间总数的5%，并不得少于3间。</t>
  </si>
  <si>
    <t>粤建检协[2015]8号
文11.1.1~7</t>
  </si>
  <si>
    <r>
      <rPr>
        <sz val="10"/>
        <rFont val="宋体"/>
        <charset val="134"/>
      </rPr>
      <t>合计（元）</t>
    </r>
  </si>
  <si>
    <t>第三方检测及监测服务-防雷及电气检测</t>
  </si>
  <si>
    <r>
      <rPr>
        <b/>
        <sz val="10"/>
        <rFont val="宋体"/>
        <charset val="134"/>
      </rPr>
      <t>检测</t>
    </r>
    <r>
      <rPr>
        <b/>
        <sz val="10"/>
        <rFont val="Times New Roman"/>
        <charset val="134"/>
      </rPr>
      <t xml:space="preserve">           </t>
    </r>
    <r>
      <rPr>
        <b/>
        <sz val="10"/>
        <rFont val="宋体"/>
        <charset val="134"/>
      </rPr>
      <t>数量</t>
    </r>
  </si>
  <si>
    <r>
      <rPr>
        <sz val="10"/>
        <color theme="1"/>
        <rFont val="宋体"/>
        <charset val="134"/>
      </rPr>
      <t>土壤电阻率、接地电阻、过渡电阻、支持件拉力试验、</t>
    </r>
    <r>
      <rPr>
        <sz val="10"/>
        <color theme="1"/>
        <rFont val="Times New Roman"/>
        <charset val="134"/>
      </rPr>
      <t>SPD</t>
    </r>
  </si>
  <si>
    <r>
      <rPr>
        <sz val="10"/>
        <color theme="1"/>
        <rFont val="宋体"/>
        <charset val="134"/>
      </rPr>
      <t>土壤电阻率、过渡电阻、接地电阻、压敏电压、泄漏电流等</t>
    </r>
  </si>
  <si>
    <r>
      <rPr>
        <sz val="10"/>
        <color theme="1"/>
        <rFont val="宋体"/>
        <charset val="134"/>
      </rPr>
      <t>土壤电阻率根据实际情况确定，接地装置、接闪带、接闪器按引下线数量全检，接闪杆、天面金属部件、</t>
    </r>
    <r>
      <rPr>
        <sz val="10"/>
        <color theme="1"/>
        <rFont val="Times New Roman"/>
        <charset val="134"/>
      </rPr>
      <t>SPD</t>
    </r>
    <r>
      <rPr>
        <sz val="10"/>
        <color theme="1"/>
        <rFont val="宋体"/>
        <charset val="134"/>
      </rPr>
      <t>全检</t>
    </r>
  </si>
  <si>
    <r>
      <rPr>
        <sz val="10"/>
        <color theme="1"/>
        <rFont val="Times New Roman"/>
        <charset val="134"/>
      </rPr>
      <t>m</t>
    </r>
    <r>
      <rPr>
        <vertAlign val="superscript"/>
        <sz val="10"/>
        <color indexed="8"/>
        <rFont val="Times New Roman"/>
        <charset val="134"/>
      </rPr>
      <t>2</t>
    </r>
  </si>
  <si>
    <t>发电机组负载检测</t>
  </si>
  <si>
    <t>全检</t>
  </si>
  <si>
    <t>台</t>
  </si>
  <si>
    <r>
      <rPr>
        <sz val="10"/>
        <rFont val="宋体"/>
        <charset val="134"/>
      </rPr>
      <t>按照1200</t>
    </r>
    <r>
      <rPr>
        <sz val="10"/>
        <rFont val="Times New Roman"/>
        <charset val="134"/>
      </rPr>
      <t>KW</t>
    </r>
    <r>
      <rPr>
        <sz val="10"/>
        <rFont val="宋体"/>
        <charset val="134"/>
      </rPr>
      <t>计</t>
    </r>
  </si>
  <si>
    <r>
      <rPr>
        <sz val="10"/>
        <rFont val="宋体"/>
        <charset val="134"/>
      </rPr>
      <t>粤建检协【</t>
    </r>
    <r>
      <rPr>
        <sz val="10"/>
        <rFont val="Times New Roman"/>
        <charset val="134"/>
      </rPr>
      <t>2015</t>
    </r>
    <r>
      <rPr>
        <sz val="10"/>
        <rFont val="宋体"/>
        <charset val="134"/>
      </rPr>
      <t>】</t>
    </r>
    <r>
      <rPr>
        <sz val="10"/>
        <rFont val="Times New Roman"/>
        <charset val="134"/>
      </rPr>
      <t>8</t>
    </r>
    <r>
      <rPr>
        <sz val="10"/>
        <rFont val="宋体"/>
        <charset val="134"/>
      </rPr>
      <t>号文8.1.27</t>
    </r>
  </si>
  <si>
    <t>第三方检测及监测服务-门窗检测</t>
  </si>
  <si>
    <t>检测    数量</t>
  </si>
  <si>
    <t>建筑玻璃</t>
  </si>
  <si>
    <t>外观质量、表面应力、碎片状态</t>
  </si>
  <si>
    <t>不同厂家、不同厚度、不同类别的玻璃分别送检。</t>
  </si>
  <si>
    <t>按规范要求，3件为1组。</t>
  </si>
  <si>
    <t>粤建检协【2015】8号文5.9.1、5.9.4、5.9.5</t>
  </si>
  <si>
    <t>抗冲击性</t>
  </si>
  <si>
    <t>件</t>
  </si>
  <si>
    <t>按规范要求，6件为1组。</t>
  </si>
  <si>
    <t>粤建检协【2015】8号文5.9.6</t>
  </si>
  <si>
    <t>幕墙</t>
  </si>
  <si>
    <t>气密性、水密性、抗风压性能、层间变形性能</t>
  </si>
  <si>
    <t>幕墙面积大于300平米或处于临街、人群密集场所的幕墙必须进行四性检测，不同型式、不同构造或不同材质的幕墙应分别单独送检</t>
  </si>
  <si>
    <t>粤建检协【2015】8号文5.1.1~4</t>
  </si>
  <si>
    <t>幕墙试件尺寸（宽×高）不超过（6m×4.8m）。</t>
  </si>
  <si>
    <t>门窗</t>
  </si>
  <si>
    <t>气密性、水密性、抗风压性能</t>
  </si>
  <si>
    <t>按规范要求，3件为1组。按同厂家、同材质、同开启方式、同型材系列的产品各抽查一次。同种规格每200件为一个送检单元（不足200件为一送检单元）</t>
  </si>
  <si>
    <t>粤建检协【2015】8号文5.2.1~3</t>
  </si>
  <si>
    <t>试件尺寸（宽×高）不超过（3m×3m）</t>
  </si>
  <si>
    <t>硅酮结构密封胶</t>
  </si>
  <si>
    <t>不同厂家，不同型号，不同批次应分别送检，连续生产时每3吨为一批，不足3吨也为一批；间断生产时，每釜投料为一批。</t>
  </si>
  <si>
    <t>粤建检协【2015】8号文5.4.1</t>
  </si>
  <si>
    <t>剥离粘结性</t>
  </si>
  <si>
    <t>粤建检协【2015】8号文5.4.2</t>
  </si>
  <si>
    <t>邵氏硬度、拉伸粘结性</t>
  </si>
  <si>
    <t>粤建检协【2015】8号文5.4.8、5.4.9</t>
  </si>
  <si>
    <t>硅酮耐候密封胶</t>
  </si>
  <si>
    <t>不同厂家，不同型号，不同批次应分别送检，连续生产时每3吨为一批，不足8吨也为一批；间断生产时，每釜投料为一批。</t>
  </si>
  <si>
    <t>粤建检协【2015】8号文5.5.22</t>
  </si>
  <si>
    <t>拉伸模量、定伸粘结性、弹性恢复率</t>
  </si>
  <si>
    <t>粤建检协【2015】8号文5.5.6、5.5.7、5.5.8</t>
  </si>
  <si>
    <t>第三方检测及监测服务-消防检测</t>
  </si>
  <si>
    <r>
      <rPr>
        <sz val="10"/>
        <rFont val="宋体"/>
        <charset val="134"/>
      </rPr>
      <t>消防设施检测</t>
    </r>
  </si>
  <si>
    <r>
      <rPr>
        <sz val="10"/>
        <rFont val="宋体"/>
        <charset val="134"/>
      </rPr>
      <t>平方米</t>
    </r>
  </si>
  <si>
    <t>市场价</t>
  </si>
  <si>
    <t>电线电缆</t>
  </si>
  <si>
    <t>单根阻燃性能</t>
  </si>
  <si>
    <t>4.65.1</t>
  </si>
  <si>
    <t>燃烧性能（耐火/阻燃、低烟、无卤）</t>
  </si>
  <si>
    <r>
      <rPr>
        <sz val="10"/>
        <rFont val="Times New Roman"/>
        <charset val="134"/>
      </rPr>
      <t>4.65.9</t>
    </r>
    <r>
      <rPr>
        <sz val="10"/>
        <rFont val="宋体"/>
        <charset val="134"/>
      </rPr>
      <t>、</t>
    </r>
    <r>
      <rPr>
        <sz val="10"/>
        <rFont val="宋体"/>
        <charset val="134"/>
        <scheme val="minor"/>
      </rPr>
      <t>4.65.10</t>
    </r>
  </si>
  <si>
    <t>建筑板材燃烧性能</t>
  </si>
  <si>
    <r>
      <rPr>
        <sz val="10"/>
        <rFont val="Times New Roman"/>
        <charset val="134"/>
      </rPr>
      <t>A1</t>
    </r>
    <r>
      <rPr>
        <sz val="10"/>
        <rFont val="宋体"/>
        <charset val="134"/>
      </rPr>
      <t>级（单组份）</t>
    </r>
  </si>
  <si>
    <t>4.66.2</t>
  </si>
  <si>
    <r>
      <rPr>
        <sz val="10"/>
        <rFont val="Times New Roman"/>
        <charset val="134"/>
      </rPr>
      <t>A2</t>
    </r>
    <r>
      <rPr>
        <sz val="10"/>
        <rFont val="宋体"/>
        <charset val="134"/>
      </rPr>
      <t>级</t>
    </r>
  </si>
  <si>
    <t>4.66.3</t>
  </si>
  <si>
    <r>
      <rPr>
        <sz val="10"/>
        <rFont val="Times New Roman"/>
        <charset val="134"/>
      </rPr>
      <t>B1</t>
    </r>
    <r>
      <rPr>
        <sz val="10"/>
        <rFont val="宋体"/>
        <charset val="134"/>
      </rPr>
      <t>级</t>
    </r>
  </si>
  <si>
    <t>4.66.4</t>
  </si>
  <si>
    <t>铺地材料燃烧性能</t>
  </si>
  <si>
    <t>4.67.4</t>
  </si>
  <si>
    <t>电工套管燃烧性能</t>
  </si>
  <si>
    <t>4.66.9</t>
  </si>
  <si>
    <t>消防水带</t>
  </si>
  <si>
    <t>试验压力、最小爆破压力、附着强度</t>
  </si>
  <si>
    <t>消防水枪</t>
  </si>
  <si>
    <t>密封性能、耐水压强度</t>
  </si>
  <si>
    <t>室内消火栓</t>
  </si>
  <si>
    <t>水压强度、密封性能</t>
  </si>
  <si>
    <t>洒水喷头</t>
  </si>
  <si>
    <t>水压密封和耐水压强度、静态动作温度</t>
  </si>
  <si>
    <t>应急照明灯具</t>
  </si>
  <si>
    <t>基本功能试验、恒定
湿热试验、充放电试验</t>
  </si>
  <si>
    <t>防火门</t>
  </si>
  <si>
    <t>耐火极限</t>
  </si>
  <si>
    <t>第三方检测及监测服务-节能与绿建检测</t>
  </si>
  <si>
    <t>抽检比例依据</t>
  </si>
  <si>
    <t>单价收费依据及条款号</t>
  </si>
  <si>
    <t>墙体节能工程</t>
  </si>
  <si>
    <t>保温砌块导热系数、密度、抗压强度、吸水率、燃烧性能分级(A1非匀质、单组份)</t>
  </si>
  <si>
    <t>粤建检协[2015]8号文 4.14.7、4.14.6、4.14.10、4.27.6、4.66.2</t>
  </si>
  <si>
    <t>外墙浅色外饰面材料太阳辐射吸收系数</t>
  </si>
  <si>
    <t>粤建检协[2015]8号文 6.6.5</t>
  </si>
  <si>
    <t>外墙传热系数</t>
  </si>
  <si>
    <t>DBJ15-65-2021 24.0.7-3
每个单位工程的每种不同构造的外墙各抽查1处。同工程项目、同施工单位且同期施工的多个单位工程，可合并计算建筑面积；每30000㎡可视为一个单位工程进行抽样，不足30000㎡也视为一个单位工程</t>
  </si>
  <si>
    <t>粤建检协[2015]8号文 6.6.2</t>
  </si>
  <si>
    <t>外墙节能构造钻芯</t>
  </si>
  <si>
    <t>DBJ15-65-2021 23.1.5-1
每个单位工程每种节能构造不少于1组（3处）。同工程项目、同施工单位且同期施工的多个单位工程，可合并计算建筑面积；每30000㎡可视为一个单位工程进行抽样，不足30000㎡也视为一个单位工程</t>
  </si>
  <si>
    <t>粤建检协[2015]8号文 2.16.1</t>
  </si>
  <si>
    <t>屋面节能工程</t>
  </si>
  <si>
    <t>屋面保温材料（挤塑板）导热系数、密度、压缩强度、吸水率、燃烧性能分级(B1)</t>
  </si>
  <si>
    <t>DBJ15-65-2021 12.2.3同厂家、同品种产品，按照扣除天窗、采光屋面后的屋面面积，每1000m2抽检一次。</t>
  </si>
  <si>
    <t>粤建检协[2015]8号文 4.14.7、4.14.6、4.52.2、4.52.7、4.66.4</t>
  </si>
  <si>
    <t>屋面浅色外饰面材料太阳辐射吸收系数</t>
  </si>
  <si>
    <t>门窗节能工程</t>
  </si>
  <si>
    <t>门窗中空玻璃光学热工性能</t>
  </si>
  <si>
    <t>DBJ15-65-2021 8.2.3                         
不同厂家、材质、开启方式、型材系列的产品各抽查1次。</t>
  </si>
  <si>
    <t>粤建检协[2015]8号文 6.5.1，6.5.9</t>
  </si>
  <si>
    <t>门窗中空玻璃密封性能</t>
  </si>
  <si>
    <t>粤建检协[2015]8号文 5.9.10</t>
  </si>
  <si>
    <t>外窗保温性能</t>
  </si>
  <si>
    <t>樘</t>
  </si>
  <si>
    <t>粤建检协[2015]8号文 5.2.27</t>
  </si>
  <si>
    <t>幕墙节能工程</t>
  </si>
  <si>
    <t>幕墙玻璃光学热工性能</t>
  </si>
  <si>
    <t>DBJ15-65-2021 7.2.3每个单位工程的同厂家、品种的产品，幕墙面积在3000m2以内抽检1次，每增加3000m2增加1次。</t>
  </si>
  <si>
    <t>幕墙玻璃密封性能</t>
  </si>
  <si>
    <t>幕墙保温材料（保温棉）导热系数、密度、吸水率、燃烧性能分级(A2)</t>
  </si>
  <si>
    <t>粤建检协[2015]8号文 4.14.7、4.14.6、4.52.7、4.66.3</t>
  </si>
  <si>
    <t>幕墙玻璃现场实体检验</t>
  </si>
  <si>
    <t>DBJ15-65-2021 23.1.3-2、DBJ/T 15-234-2021 6.3.1 同一厂家、同一品种、同一类型的玻璃现场抽检不应少于1组。</t>
  </si>
  <si>
    <t>粤建公告〔2022〕26号《广东省绿色建筑计价指引（2022）》附2 3.7</t>
  </si>
  <si>
    <t>通风与空调系统工程</t>
  </si>
  <si>
    <t>风道系统单位风量耗功率</t>
  </si>
  <si>
    <t>DBJ 15-65-2021 23.2.2-2、4
按不同功能系统数量抽查10%，最少抽样数量不少于规范表3.4.3要求。</t>
  </si>
  <si>
    <t>系统</t>
  </si>
  <si>
    <t>粤建检协[2015]8号文 6.7.3</t>
  </si>
  <si>
    <t>系统总风量</t>
  </si>
  <si>
    <t>粤建检协[2015]8号文 6.7.2</t>
  </si>
  <si>
    <t>风口风量</t>
  </si>
  <si>
    <t>DBJ 15-65-2021 23.2.2-3；
按不同功能系统数量抽查10%，以单一系统风口数量为受检样本基数，最少抽样数量不少于规范表3.4.3要求。</t>
  </si>
  <si>
    <t>粤建检协[2015]8号文 6.7.1</t>
  </si>
  <si>
    <t>风管系统严密性（漏风量）</t>
  </si>
  <si>
    <t>DBJ 15-65-2021 14.2.4-3、4                              
按系统数量的10%抽检，且不得少于1个系统。</t>
  </si>
  <si>
    <t>粤建检协[2015]8号文 6.7.4</t>
  </si>
  <si>
    <t>配电与照明工程</t>
  </si>
  <si>
    <t>平均照度</t>
  </si>
  <si>
    <t>DBJ 15-65-2021 16.2.4、6
每种典型功能区检查不少于2处。</t>
  </si>
  <si>
    <t>粤建检协[2015]8号文 6.11.5</t>
  </si>
  <si>
    <t>照明功率密度</t>
  </si>
  <si>
    <t>粤建检协[2015]8号文 6.11.6</t>
  </si>
  <si>
    <t>低压配电系统电源质量                                   （供电电压偏差、功率因数、电压谐波总畸变率及谐波含有率、谐波电流、三相电压不平衡度）</t>
  </si>
  <si>
    <t>DBJ 15-65-2021 16.2.5
全部检测。</t>
  </si>
  <si>
    <t>粤建检协[2015]8号文6.11.1、2、3、4,8.1.34</t>
  </si>
  <si>
    <t>灯具性能（光通量、显色指数、色温、色品、色容差；电压、电流、灯功率、功率因数、光效）</t>
  </si>
  <si>
    <t>DBJ 15-65-2021 16.2.2、条文说明
同厂家的照明光源、灯具、照明设备，数量在200套及以下时抽检2套；201~2000套时抽检3套；2000套以上时每增加1000套应增加抽检1套。</t>
  </si>
  <si>
    <t>粤建检协[2015]8号文 4.60.1~8</t>
  </si>
  <si>
    <t>低压配电系统电线截面及每芯导体电阻值</t>
  </si>
  <si>
    <t>DBJ 15-65-2021 16.2.3同厂各种规格总数的10％，且不少于2个规格</t>
  </si>
  <si>
    <t>含护套</t>
  </si>
  <si>
    <t>粤建检协[2015]8号文 4.55.2、6</t>
  </si>
  <si>
    <t>低压配电系统电缆截面及每芯导体电阻值</t>
  </si>
  <si>
    <t>按4芯计算</t>
  </si>
  <si>
    <t>绿色建筑工程</t>
  </si>
  <si>
    <t>隔墙空气声隔声性能</t>
  </si>
  <si>
    <t>DBJ 15-65-2021 23.1.5-3                            、GB 55016-2021 2.4.2每个单位工程每种构造不应少于1处。同工程项目、同施工单位且同期施工的多个单位工程，可合并计算建筑面积；每30000㎡可视为一个单位工程进行抽样，不足30000㎡也视为一个单位工程</t>
  </si>
  <si>
    <t>粤建检协[2015]8号文 6.1.3</t>
  </si>
  <si>
    <t>楼板空气声隔声性能</t>
  </si>
  <si>
    <t>室内噪声</t>
  </si>
  <si>
    <t>DBJ 15-65-2021 10.2.2、DBJ/T 15-234-2021 5.2.1、GB 50118-2010                          每种典型功能房间或场所抽检不应少于2处；室内面积不足30m2设置1个测点，30~100m2设置3个测点。</t>
  </si>
  <si>
    <t>点·次</t>
  </si>
  <si>
    <t>粤建检协[2015]8号文 6.1.1</t>
  </si>
  <si>
    <t>保温砂浆/凝胶导热系数、干密度、抗压强度、(A1非匀质、双组份)</t>
  </si>
  <si>
    <t>DBJ15-65-2021 6.2.2                                     同厂家、同品种产品，按照扣除门窗洞口后的保温墙面面积，每5000m2抽检一次。</t>
  </si>
  <si>
    <t>粤建检协[2015]8号文 4.9.29、4.9.1、4.9.10、4.66.2</t>
  </si>
  <si>
    <t>外墙保温材料（保温棉）导热系数、密度、压缩强度、吸水率、燃烧性能分级(A2)</t>
  </si>
  <si>
    <t>粤建检协[2015]8号文 4.51.3、4.51.6、4.52.2、4.51.4、4.66.3</t>
  </si>
  <si>
    <t>通风空调管道绝热材料（保温棉）导热系数、密度、吸水率、燃烧性能分级(A2)</t>
  </si>
  <si>
    <t>DBJ 15-65-2021 15.2.2-2                     同厂家、同材质的绝热材料不少于2组。</t>
  </si>
  <si>
    <t>粤建检协[2015]8号文 4.51.3、4.51.6、4.51.4、4.66.3</t>
  </si>
  <si>
    <t>通风空调管道绝热材料（橡塑）导热系数、密度、真空吸水率、燃烧性能分级（B1）</t>
  </si>
  <si>
    <t>粤建检协[2015]8号文 4.52.3、4.52.1、4.52.8、4.66.3</t>
  </si>
  <si>
    <t>空气温度</t>
  </si>
  <si>
    <t>DBJ 15-65-2021 10.2.4，DBJ/T 15-234-2021 5.8.1，JGJ/T 177-2009 4.0.2                                              不同典型功能区域检测部位不应少于2处。房间使用面积小于16m2时设1测点，16~30m2设2测点，30~60m2设3测点，60~100m2设5测点，大于100m2每增加20~30m2应增加1测点。</t>
  </si>
  <si>
    <t>粤建检协[2015]8号文 6.7.6</t>
  </si>
  <si>
    <t>相对湿度</t>
  </si>
  <si>
    <t>粤建检协[2015]8号文 6.7.7</t>
  </si>
  <si>
    <t>照度均匀度</t>
  </si>
  <si>
    <t>DBJ/T 15-234-2021 11.4.1                            每种典型功能的房间或场所抽检不应少于2个。</t>
  </si>
  <si>
    <t>粤建检协[2015]8号文 8.1.20</t>
  </si>
  <si>
    <t>一般显色指数</t>
  </si>
  <si>
    <t>DBJ/T 15-234-2021 11.5.1                                   每种典型功能的房间或场所抽检不应少于2个。</t>
  </si>
  <si>
    <t>粤建检协[2015]8号文 8.1.23</t>
  </si>
  <si>
    <t>相关色温</t>
  </si>
  <si>
    <t>粤建检协[2015]8号文 8.1.22</t>
  </si>
  <si>
    <t>统一眩光值</t>
  </si>
  <si>
    <t>DBJ/T 15-234-2021 11.6.1                                     每种典型功能的房间或场所抽检不应少于1个。</t>
  </si>
  <si>
    <t>粤建检协[2015]8号文 8.1.35</t>
  </si>
  <si>
    <t>太阳能光伏系统工程</t>
  </si>
  <si>
    <t>系统组件背板最高工作温度</t>
  </si>
  <si>
    <t>DBJ 15-65-2021 23.2.2-10                        同一类型系统的5%，且不得少于1套。</t>
  </si>
  <si>
    <t>组件</t>
  </si>
  <si>
    <t>粤建公告〔2022〕26号《广东省绿色建筑计价指引（2022）》附2 10.3.2</t>
  </si>
  <si>
    <t>系统年发电量</t>
  </si>
  <si>
    <t>粤建公告〔2022〕26号《广东省绿色建筑计价指引（2022）》附2 10.4.7</t>
  </si>
  <si>
    <t>光电转换效率</t>
  </si>
  <si>
    <t>粤建公告〔2022〕26号《广东省绿色建筑计价指引（2022）》附2 10.4.6</t>
  </si>
  <si>
    <t>外窗空气声隔声性能</t>
  </si>
  <si>
    <t>DBJ/T 15-234-2021 5.4.1                     同一厂家、同一品种、同一类型的门窗抽检不应少于1组。</t>
  </si>
  <si>
    <t>楼板撞击声隔声性能</t>
  </si>
  <si>
    <t>环境噪声</t>
  </si>
  <si>
    <t>DBJ/T 15-234-2021 4.3.1                  在场地周边4个方位边界位置各至少布置1个测点，昼夜各测量一次。</t>
  </si>
  <si>
    <t>场地电磁辐射（电场强度、磁场强度、磁感应强度、等效平面波功率密度）</t>
  </si>
  <si>
    <t>DBJ/T 15-234-2021 4.2.2                            建筑物或构筑物4各方位各自布点，各方位不少于2个测点。</t>
  </si>
  <si>
    <t>粤建公告〔2022〕26号《广东省绿色建筑计价指引（2022）》附2 10.2.1~4</t>
  </si>
  <si>
    <t>保温砌块导热系数、抗压强度、吸水率</t>
  </si>
  <si>
    <t>粤建检协[2015]8号文 4.14.7、4.14.10、4.27.6</t>
  </si>
  <si>
    <t>第三方检测及监测服务-智能检测</t>
  </si>
  <si>
    <t>信息网络系统</t>
  </si>
  <si>
    <t>交换机网络性能</t>
  </si>
  <si>
    <t>DBJ/T 15-147-2018 11.3.1-3      应按接入层设备端口总数的5%进行检测，且不少于10条链路；少于10条链路时全检</t>
  </si>
  <si>
    <t>链路</t>
  </si>
  <si>
    <t>粤建检协[2015]8号文 9.1.1-9.1.5</t>
  </si>
  <si>
    <t>无线接入点(AP)</t>
  </si>
  <si>
    <t>DBJ/T 15-147-2018 11.3.1-6      应按无线接入点总数的10%进行抽样测试，抽样数不应少于10个；无线接入点少于10个的，应全部测试</t>
  </si>
  <si>
    <t>粤建检协[2015]8号文 9.1.6</t>
  </si>
  <si>
    <t>网络管理功能</t>
  </si>
  <si>
    <t>DBJ/T 15-147-2018 11.3.1-6；CECS 182:2005 5.2.2、5.2.11 网络设备应全数检测。</t>
  </si>
  <si>
    <t>粤建检协[2015]8号文 9.1.8</t>
  </si>
  <si>
    <t>综合布线系统</t>
  </si>
  <si>
    <t>DBJ/T 15-147-2018 10.3.2       光纤布线应全部检测</t>
  </si>
  <si>
    <t>芯</t>
  </si>
  <si>
    <t>粤建检协[2015]8号文 9.9.2</t>
  </si>
  <si>
    <t>双绞线</t>
  </si>
  <si>
    <t>DBJ/T 15-147-2018 10.3.2                    对绞电缆布线链路抽样测试比例应不低于10%，抽样点应包括最远布线点</t>
  </si>
  <si>
    <t>条</t>
  </si>
  <si>
    <t>粤建检协[2015]8号文 9.9.1</t>
  </si>
  <si>
    <t>光纤到户</t>
  </si>
  <si>
    <t>DBJ/T 15-147-2018 10.3.13       光纤到户链路应全数检测</t>
  </si>
  <si>
    <t>视频监控系统</t>
  </si>
  <si>
    <t>摄像头</t>
  </si>
  <si>
    <t>DBJ/T 15-147-2018 16.3.3                 摄像机抽检的数量应不低于20%，数量少于3台时应全部检测。各子系统功能全部检测。</t>
  </si>
  <si>
    <t>粤建检协[2015]8号文 9.4.1</t>
  </si>
  <si>
    <t>监控管理系统</t>
  </si>
  <si>
    <t>出/入口（门禁）管理系统</t>
  </si>
  <si>
    <t>门禁识别器</t>
  </si>
  <si>
    <t>DBJ/T 15-147-2018 16.3.3                 出入口控制器等设备抽检的数量应不低于20%，数量少于3台时应全部检测。各子系统功能全部检测。</t>
  </si>
  <si>
    <t>粤建检协[2015]8号文 9.4.3</t>
  </si>
  <si>
    <t>门禁管理系统</t>
  </si>
  <si>
    <t>电子巡查系统</t>
  </si>
  <si>
    <t>巡更点</t>
  </si>
  <si>
    <t>DBJ/T 15-147-2018 16.3.3                 巡查终端等设备抽检的数量应不低于20%，数量少于3台时应全部检测。各子系统功能全部检测。</t>
  </si>
  <si>
    <t>粤建检协[2015]8号文 9.4.4</t>
  </si>
  <si>
    <t>巡更管理系统</t>
  </si>
  <si>
    <t>停车场管理系统</t>
  </si>
  <si>
    <t>停车场出入口</t>
  </si>
  <si>
    <t>DBJ/T 15-147-2018 16.3.14；CECS 182:2005 8.7.2         停车场（库）管理系统应全数检测。</t>
  </si>
  <si>
    <t>粤建检协[2015]8号文 9.4.5</t>
  </si>
  <si>
    <t>能源管理（远程抄表）系统</t>
  </si>
  <si>
    <t>智能电表</t>
  </si>
  <si>
    <t>DBJ/T 15-147-2018 14.3.6、8          计量装置的检测按各类计量装置数量的20%检测，且不低于3台，低于3台全检。</t>
  </si>
  <si>
    <t>粤建检协[2015]8号文 9.2.2</t>
  </si>
  <si>
    <t>智能水表</t>
  </si>
  <si>
    <t>粤建检协[2015]8号文 9.2.4</t>
  </si>
  <si>
    <t>能源管理系统</t>
  </si>
  <si>
    <t>穗建造价[2012]55号 附表6 2.26</t>
  </si>
  <si>
    <t>建筑设备监控系统</t>
  </si>
  <si>
    <t>风机</t>
  </si>
  <si>
    <t>DBJ/T 15-147-2018 12.3.2、5    各类型现场控制器、传感器、执行器、空调、新风机组应按总数20%抽检，且不得小于5台。不足5台时应全部检测。</t>
  </si>
  <si>
    <t>粤建检协[2015]8号文 9.2.1</t>
  </si>
  <si>
    <t>空调机</t>
  </si>
  <si>
    <t>智能照明控制回路</t>
  </si>
  <si>
    <t>DBJ/T 15-147-2018 13.3.5        按照明回路总数的10%抽检，且数量不得小于10路。当总数小于10路时，应全数检测。</t>
  </si>
  <si>
    <t>回路</t>
  </si>
  <si>
    <t>粤建检协[2015]8号文 9.2.3</t>
  </si>
  <si>
    <t>给排水泵</t>
  </si>
  <si>
    <t>DBJ/T 15-147-2018 12.3.6     给水和中水系统全检，排水抽检50%，且不得少于5套。当总数小于5套时全部检测。</t>
  </si>
  <si>
    <t>粤建检协[2015]8号文 9.4.2</t>
  </si>
  <si>
    <t>水箱/水池/集水井等</t>
  </si>
  <si>
    <t>机房工程系统</t>
  </si>
  <si>
    <t>机房环境工程</t>
  </si>
  <si>
    <t>DBJ/T 15-147-2018 19.3；CECS 182:2005 12.5.2智能化系统机房应全数检测。</t>
  </si>
  <si>
    <t>间</t>
  </si>
  <si>
    <t>粤建检协[2015]8号文 9.12</t>
  </si>
  <si>
    <t>接地系统</t>
  </si>
  <si>
    <t>DBJ/T 15-147-2018 20.3；CECS 182:2005 11.3.2各智能化系统的防雷与接地应全数检测。</t>
  </si>
  <si>
    <t>粤建检协[2015]8号文 9.11</t>
  </si>
  <si>
    <t>供电电源系统</t>
  </si>
  <si>
    <t>电源系统</t>
  </si>
  <si>
    <t>CECS 182:2005 11.2.2             稳压、稳流、不间断电源装置和蓄电池组和充电设备应全数检测</t>
  </si>
  <si>
    <t>穗建造价[2012]55号 附表6 5.1</t>
  </si>
  <si>
    <t>建筑设备监控管理系统集成</t>
  </si>
  <si>
    <t>DBJ/T 15-147-2018 12.3.9      中央管理工作站功能应全部检测。</t>
  </si>
  <si>
    <t>穗建造价[2012]55号 附表6 2.24</t>
  </si>
  <si>
    <t>新风机</t>
  </si>
  <si>
    <t>入侵报警系统</t>
  </si>
  <si>
    <t>入侵探测器</t>
  </si>
  <si>
    <t>DBJ/T 15-147-2018 16.3.3                           探测器等设备抽检的数量应不低于20%，数量少于3台时应全部检测。各子系统功能全部检测。</t>
  </si>
  <si>
    <t>人工报警装置                     （报警、求助按扭等）</t>
  </si>
  <si>
    <t>入侵报警管理系统</t>
  </si>
  <si>
    <t>广播系统</t>
  </si>
  <si>
    <t>广播系统末端设备性能</t>
  </si>
  <si>
    <t>DBJ/T 15-147-2018 7.3.10         在其设计的广播覆盖范围内，对不同的功能区进行抽检，检测区域不少于3处，覆盖的扬声器数量不低于总数的10%</t>
  </si>
  <si>
    <t>粤建检协[2015]8号文 9.5.1、9.5.2</t>
  </si>
  <si>
    <t>广播系统功能</t>
  </si>
  <si>
    <t>DBJ/T 15-147-2018 7.8.3；CECS 182:2005 4.6.2                      主机设备应全数检测。</t>
  </si>
  <si>
    <t>信息引导及发布系统</t>
  </si>
  <si>
    <t>显示屏（全彩）</t>
  </si>
  <si>
    <t>DBJ/T 15-147-2018 8.3.12     按各类显示终端数量的20%抽检，且不低于3台，低于3台全检。</t>
  </si>
  <si>
    <t>粤建检协[2015]8号文 9.10.4</t>
  </si>
  <si>
    <t>信息发布管理系统</t>
  </si>
  <si>
    <t>粤建检协[2015]8号文 9.10.5</t>
  </si>
  <si>
    <t>第三方检测及监测服务-5G信号检测</t>
  </si>
  <si>
    <t>互调、驻波、信号场强</t>
  </si>
  <si>
    <t>全数检测。</t>
  </si>
  <si>
    <t>第三方检测及监测服务-园林绿化检测</t>
  </si>
  <si>
    <t>种植土</t>
  </si>
  <si>
    <r>
      <rPr>
        <sz val="10"/>
        <rFont val="宋体"/>
        <charset val="134"/>
      </rPr>
      <t>水分、</t>
    </r>
    <r>
      <rPr>
        <sz val="10"/>
        <rFont val="Times New Roman"/>
        <charset val="134"/>
      </rPr>
      <t>pH</t>
    </r>
    <r>
      <rPr>
        <sz val="10"/>
        <rFont val="宋体"/>
        <charset val="134"/>
      </rPr>
      <t>、</t>
    </r>
    <r>
      <rPr>
        <sz val="10"/>
        <rFont val="Times New Roman"/>
        <charset val="134"/>
      </rPr>
      <t>EC</t>
    </r>
    <r>
      <rPr>
        <sz val="10"/>
        <rFont val="宋体"/>
        <charset val="134"/>
      </rPr>
      <t>值（土壤溶液电导率）、土壤质地、有机质、水解性氮、速效钾、有效磷</t>
    </r>
  </si>
  <si>
    <t>客土：每500m³为一个检验批，不少于2批次，每批次抽1个样。原土：每5000㎡为一个检验批，不少于2批次，每批次抽1个样。</t>
  </si>
  <si>
    <t>11.8.1、7、5、4、6、10、14、12</t>
  </si>
  <si>
    <t>有机肥</t>
  </si>
  <si>
    <t>氮、磷、钾、水分、有机质的质量分数、pH值</t>
  </si>
  <si>
    <t>按进场批次取样,每批取样两组</t>
  </si>
  <si>
    <t>11.11.1、2、3、6、9、8</t>
  </si>
  <si>
    <t>乔木</t>
  </si>
  <si>
    <t>病虫害检测</t>
  </si>
  <si>
    <t>11.7.1植物病虫害</t>
  </si>
  <si>
    <t>灌木</t>
  </si>
  <si>
    <t>地被</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</si>
</sst>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_ "/>
    <numFmt numFmtId="179" formatCode="0_ "/>
    <numFmt numFmtId="180" formatCode="000000"/>
    <numFmt numFmtId="181" formatCode="0.00_);\(0.00\)"/>
    <numFmt numFmtId="182" formatCode="#,##0.00_);[Red]\(#,##0.00\)"/>
    <numFmt numFmtId="183" formatCode="0_);[Red]\(0\)"/>
    <numFmt numFmtId="184" formatCode="0_);\(0\)"/>
  </numFmts>
  <fonts count="71">
    <font>
      <sz val="12"/>
      <name val="宋体"/>
      <charset val="134"/>
    </font>
    <font>
      <b/>
      <sz val="16"/>
      <name val="宋体"/>
      <charset val="134"/>
    </font>
    <font>
      <b/>
      <sz val="16"/>
      <name val="Times New Roman"/>
      <charset val="134"/>
    </font>
    <font>
      <b/>
      <sz val="10"/>
      <color indexed="8"/>
      <name val="宋体"/>
      <charset val="134"/>
    </font>
    <font>
      <b/>
      <sz val="10"/>
      <name val="宋体"/>
      <charset val="134"/>
    </font>
    <font>
      <b/>
      <sz val="10"/>
      <color indexed="8"/>
      <name val="Times New Roman"/>
      <charset val="134"/>
    </font>
    <font>
      <sz val="10"/>
      <name val="Times New Roman"/>
      <charset val="134"/>
    </font>
    <font>
      <sz val="10"/>
      <name val="宋体"/>
      <charset val="134"/>
    </font>
    <font>
      <sz val="10"/>
      <color indexed="8"/>
      <name val="Times New Roman"/>
      <charset val="134"/>
    </font>
    <font>
      <sz val="10"/>
      <color indexed="8"/>
      <name val="宋体"/>
      <charset val="134"/>
    </font>
    <font>
      <sz val="10"/>
      <color theme="1"/>
      <name val="宋体"/>
      <charset val="134"/>
      <scheme val="minor"/>
    </font>
    <font>
      <b/>
      <sz val="10"/>
      <color theme="1"/>
      <name val="宋体"/>
      <charset val="134"/>
      <scheme val="minor"/>
    </font>
    <font>
      <b/>
      <sz val="10"/>
      <name val="宋体"/>
      <charset val="134"/>
      <scheme val="minor"/>
    </font>
    <font>
      <b/>
      <sz val="10"/>
      <color rgb="FF000000"/>
      <name val="宋体"/>
      <charset val="134"/>
    </font>
    <font>
      <sz val="10"/>
      <color theme="1"/>
      <name val="宋体"/>
      <charset val="134"/>
    </font>
    <font>
      <sz val="10"/>
      <color theme="1"/>
      <name val="Times New Roman"/>
      <charset val="134"/>
    </font>
    <font>
      <b/>
      <sz val="10"/>
      <name val="Times New Roman"/>
      <charset val="134"/>
    </font>
    <font>
      <sz val="12"/>
      <color rgb="FFFF0000"/>
      <name val="宋体"/>
      <charset val="134"/>
    </font>
    <font>
      <sz val="11"/>
      <name val="宋体"/>
      <charset val="134"/>
    </font>
    <font>
      <sz val="11"/>
      <color theme="1"/>
      <name val="宋体"/>
      <charset val="134"/>
    </font>
    <font>
      <sz val="10"/>
      <name val="宋体"/>
      <charset val="134"/>
      <scheme val="minor"/>
    </font>
    <font>
      <sz val="12"/>
      <color theme="1"/>
      <name val="宋体"/>
      <charset val="134"/>
    </font>
    <font>
      <sz val="11"/>
      <name val="宋体"/>
      <charset val="134"/>
      <scheme val="minor"/>
    </font>
    <font>
      <b/>
      <sz val="11"/>
      <name val="宋体"/>
      <charset val="134"/>
      <scheme val="minor"/>
    </font>
    <font>
      <sz val="12"/>
      <name val="Times New Roman"/>
      <charset val="134"/>
    </font>
    <font>
      <sz val="11"/>
      <color theme="1"/>
      <name val="宋体"/>
      <charset val="134"/>
      <scheme val="minor"/>
    </font>
    <font>
      <b/>
      <sz val="16"/>
      <name val="宋体"/>
      <charset val="134"/>
      <scheme val="minor"/>
    </font>
    <font>
      <sz val="9"/>
      <name val="宋体"/>
      <charset val="134"/>
      <scheme val="minor"/>
    </font>
    <font>
      <sz val="9"/>
      <name val="宋体"/>
      <charset val="134"/>
    </font>
    <font>
      <sz val="9"/>
      <color theme="1"/>
      <name val="宋体"/>
      <charset val="134"/>
      <scheme val="minor"/>
    </font>
    <font>
      <sz val="10"/>
      <color rgb="FF000000"/>
      <name val="宋体"/>
      <charset val="134"/>
    </font>
    <font>
      <b/>
      <sz val="10"/>
      <color theme="1"/>
      <name val="Times New Roman"/>
      <charset val="134"/>
    </font>
    <font>
      <b/>
      <sz val="16"/>
      <color theme="1"/>
      <name val="宋体"/>
      <charset val="134"/>
    </font>
    <font>
      <b/>
      <sz val="16"/>
      <color theme="1"/>
      <name val="Times New Roman"/>
      <charset val="134"/>
    </font>
    <font>
      <b/>
      <sz val="10"/>
      <color rgb="FF000000"/>
      <name val="Times New Roman"/>
      <charset val="134"/>
    </font>
    <font>
      <sz val="10"/>
      <color rgb="FF000000"/>
      <name val="Times New Roman"/>
      <charset val="134"/>
    </font>
    <font>
      <b/>
      <sz val="12"/>
      <color theme="1"/>
      <name val="Times New Roman"/>
      <charset val="134"/>
    </font>
    <font>
      <sz val="16"/>
      <name val="宋体"/>
      <charset val="134"/>
    </font>
    <font>
      <b/>
      <sz val="12"/>
      <name val="宋体"/>
      <charset val="134"/>
    </font>
    <font>
      <b/>
      <sz val="11"/>
      <color theme="1"/>
      <name val="宋体"/>
      <charset val="134"/>
      <scheme val="minor"/>
    </font>
    <font>
      <b/>
      <sz val="9"/>
      <name val="宋体"/>
      <charset val="134"/>
      <scheme val="minor"/>
    </font>
    <font>
      <sz val="10"/>
      <color indexed="8"/>
      <name val="宋体"/>
      <charset val="134"/>
      <scheme val="minor"/>
    </font>
    <font>
      <sz val="10"/>
      <color theme="1"/>
      <name val="SimSun"/>
      <charset val="134"/>
    </font>
    <font>
      <b/>
      <sz val="11"/>
      <name val="宋体"/>
      <charset val="134"/>
    </font>
    <font>
      <sz val="11"/>
      <name val="Times New Roman"/>
      <charset val="134"/>
    </font>
    <font>
      <b/>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2"/>
      <color rgb="FFEE0000"/>
      <name val="宋体"/>
      <charset val="134"/>
    </font>
    <font>
      <vertAlign val="superscript"/>
      <sz val="10"/>
      <name val="宋体"/>
      <charset val="134"/>
    </font>
    <font>
      <vertAlign val="superscript"/>
      <sz val="10"/>
      <name val="Times New Roman"/>
      <charset val="134"/>
    </font>
    <font>
      <vertAlign val="superscript"/>
      <sz val="10"/>
      <name val="宋体"/>
      <charset val="134"/>
      <scheme val="minor"/>
    </font>
    <font>
      <vertAlign val="superscript"/>
      <sz val="10"/>
      <color indexed="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theme="1"/>
      </left>
      <right/>
      <top/>
      <bottom style="thin">
        <color theme="1"/>
      </bottom>
      <diagonal/>
    </border>
    <border>
      <left style="thin">
        <color theme="1"/>
      </left>
      <right style="thin">
        <color theme="1"/>
      </right>
      <top/>
      <bottom style="thin">
        <color theme="1"/>
      </bottom>
      <diagonal/>
    </border>
    <border>
      <left style="thin">
        <color auto="1"/>
      </left>
      <right style="thin">
        <color auto="1"/>
      </right>
      <top style="thin">
        <color theme="1"/>
      </top>
      <bottom style="thin">
        <color auto="1"/>
      </bottom>
      <diagonal/>
    </border>
    <border>
      <left style="thin">
        <color auto="1"/>
      </left>
      <right style="thin">
        <color theme="1"/>
      </right>
      <top style="thin">
        <color theme="1"/>
      </top>
      <bottom style="thin">
        <color auto="1"/>
      </bottom>
      <diagonal/>
    </border>
    <border>
      <left style="thin">
        <color auto="1"/>
      </left>
      <right style="thin">
        <color auto="1"/>
      </right>
      <top/>
      <bottom style="thin">
        <color theme="1"/>
      </bottom>
      <diagonal/>
    </border>
    <border>
      <left/>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right/>
      <top/>
      <bottom style="thin">
        <color auto="1"/>
      </bottom>
      <diagonal/>
    </border>
    <border diagonalUp="1">
      <left style="thin">
        <color auto="1"/>
      </left>
      <right style="thin">
        <color auto="1"/>
      </right>
      <top style="thin">
        <color auto="1"/>
      </top>
      <bottom style="thin">
        <color auto="1"/>
      </bottom>
      <diagonal style="thin">
        <color auto="1"/>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right/>
      <top/>
      <bottom style="thin">
        <color rgb="FF000000"/>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25" fillId="2" borderId="39" applyNumberFormat="0" applyFon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40" applyNumberFormat="0" applyFill="0" applyAlignment="0" applyProtection="0">
      <alignment vertical="center"/>
    </xf>
    <xf numFmtId="0" fontId="52" fillId="0" borderId="40" applyNumberFormat="0" applyFill="0" applyAlignment="0" applyProtection="0">
      <alignment vertical="center"/>
    </xf>
    <xf numFmtId="0" fontId="53" fillId="0" borderId="41" applyNumberFormat="0" applyFill="0" applyAlignment="0" applyProtection="0">
      <alignment vertical="center"/>
    </xf>
    <xf numFmtId="0" fontId="53" fillId="0" borderId="0" applyNumberFormat="0" applyFill="0" applyBorder="0" applyAlignment="0" applyProtection="0">
      <alignment vertical="center"/>
    </xf>
    <xf numFmtId="0" fontId="54" fillId="3" borderId="42" applyNumberFormat="0" applyAlignment="0" applyProtection="0">
      <alignment vertical="center"/>
    </xf>
    <xf numFmtId="0" fontId="55" fillId="4" borderId="43" applyNumberFormat="0" applyAlignment="0" applyProtection="0">
      <alignment vertical="center"/>
    </xf>
    <xf numFmtId="0" fontId="56" fillId="4" borderId="42" applyNumberFormat="0" applyAlignment="0" applyProtection="0">
      <alignment vertical="center"/>
    </xf>
    <xf numFmtId="0" fontId="57" fillId="5" borderId="44" applyNumberFormat="0" applyAlignment="0" applyProtection="0">
      <alignment vertical="center"/>
    </xf>
    <xf numFmtId="0" fontId="58" fillId="0" borderId="45" applyNumberFormat="0" applyFill="0" applyAlignment="0" applyProtection="0">
      <alignment vertical="center"/>
    </xf>
    <xf numFmtId="0" fontId="59" fillId="0" borderId="46" applyNumberFormat="0" applyFill="0" applyAlignment="0" applyProtection="0">
      <alignment vertical="center"/>
    </xf>
    <xf numFmtId="0" fontId="60" fillId="6" borderId="0" applyNumberFormat="0" applyBorder="0" applyAlignment="0" applyProtection="0">
      <alignment vertical="center"/>
    </xf>
    <xf numFmtId="0" fontId="61" fillId="7" borderId="0" applyNumberFormat="0" applyBorder="0" applyAlignment="0" applyProtection="0">
      <alignment vertical="center"/>
    </xf>
    <xf numFmtId="0" fontId="62" fillId="8" borderId="0" applyNumberFormat="0" applyBorder="0" applyAlignment="0" applyProtection="0">
      <alignment vertical="center"/>
    </xf>
    <xf numFmtId="0" fontId="63" fillId="9" borderId="0" applyNumberFormat="0" applyBorder="0" applyAlignment="0" applyProtection="0">
      <alignment vertical="center"/>
    </xf>
    <xf numFmtId="0" fontId="64" fillId="10" borderId="0" applyNumberFormat="0" applyBorder="0" applyAlignment="0" applyProtection="0">
      <alignment vertical="center"/>
    </xf>
    <xf numFmtId="0" fontId="64" fillId="11" borderId="0" applyNumberFormat="0" applyBorder="0" applyAlignment="0" applyProtection="0">
      <alignment vertical="center"/>
    </xf>
    <xf numFmtId="0" fontId="63" fillId="12" borderId="0" applyNumberFormat="0" applyBorder="0" applyAlignment="0" applyProtection="0">
      <alignment vertical="center"/>
    </xf>
    <xf numFmtId="0" fontId="63" fillId="13" borderId="0" applyNumberFormat="0" applyBorder="0" applyAlignment="0" applyProtection="0">
      <alignment vertical="center"/>
    </xf>
    <xf numFmtId="0" fontId="64" fillId="14" borderId="0" applyNumberFormat="0" applyBorder="0" applyAlignment="0" applyProtection="0">
      <alignment vertical="center"/>
    </xf>
    <xf numFmtId="0" fontId="64" fillId="15" borderId="0" applyNumberFormat="0" applyBorder="0" applyAlignment="0" applyProtection="0">
      <alignment vertical="center"/>
    </xf>
    <xf numFmtId="0" fontId="63" fillId="16" borderId="0" applyNumberFormat="0" applyBorder="0" applyAlignment="0" applyProtection="0">
      <alignment vertical="center"/>
    </xf>
    <xf numFmtId="0" fontId="63" fillId="17" borderId="0" applyNumberFormat="0" applyBorder="0" applyAlignment="0" applyProtection="0">
      <alignment vertical="center"/>
    </xf>
    <xf numFmtId="0" fontId="64" fillId="18" borderId="0" applyNumberFormat="0" applyBorder="0" applyAlignment="0" applyProtection="0">
      <alignment vertical="center"/>
    </xf>
    <xf numFmtId="0" fontId="64" fillId="19" borderId="0" applyNumberFormat="0" applyBorder="0" applyAlignment="0" applyProtection="0">
      <alignment vertical="center"/>
    </xf>
    <xf numFmtId="0" fontId="63" fillId="20" borderId="0" applyNumberFormat="0" applyBorder="0" applyAlignment="0" applyProtection="0">
      <alignment vertical="center"/>
    </xf>
    <xf numFmtId="0" fontId="63" fillId="21" borderId="0" applyNumberFormat="0" applyBorder="0" applyAlignment="0" applyProtection="0">
      <alignment vertical="center"/>
    </xf>
    <xf numFmtId="0" fontId="64" fillId="22" borderId="0" applyNumberFormat="0" applyBorder="0" applyAlignment="0" applyProtection="0">
      <alignment vertical="center"/>
    </xf>
    <xf numFmtId="0" fontId="64" fillId="23" borderId="0" applyNumberFormat="0" applyBorder="0" applyAlignment="0" applyProtection="0">
      <alignment vertical="center"/>
    </xf>
    <xf numFmtId="0" fontId="63" fillId="24" borderId="0" applyNumberFormat="0" applyBorder="0" applyAlignment="0" applyProtection="0">
      <alignment vertical="center"/>
    </xf>
    <xf numFmtId="0" fontId="63" fillId="25" borderId="0" applyNumberFormat="0" applyBorder="0" applyAlignment="0" applyProtection="0">
      <alignment vertical="center"/>
    </xf>
    <xf numFmtId="0" fontId="64" fillId="26" borderId="0" applyNumberFormat="0" applyBorder="0" applyAlignment="0" applyProtection="0">
      <alignment vertical="center"/>
    </xf>
    <xf numFmtId="0" fontId="64" fillId="27" borderId="0" applyNumberFormat="0" applyBorder="0" applyAlignment="0" applyProtection="0">
      <alignment vertical="center"/>
    </xf>
    <xf numFmtId="0" fontId="63" fillId="28" borderId="0" applyNumberFormat="0" applyBorder="0" applyAlignment="0" applyProtection="0">
      <alignment vertical="center"/>
    </xf>
    <xf numFmtId="0" fontId="63" fillId="29" borderId="0" applyNumberFormat="0" applyBorder="0" applyAlignment="0" applyProtection="0">
      <alignment vertical="center"/>
    </xf>
    <xf numFmtId="0" fontId="64" fillId="30" borderId="0" applyNumberFormat="0" applyBorder="0" applyAlignment="0" applyProtection="0">
      <alignment vertical="center"/>
    </xf>
    <xf numFmtId="0" fontId="64" fillId="31" borderId="0" applyNumberFormat="0" applyBorder="0" applyAlignment="0" applyProtection="0">
      <alignment vertical="center"/>
    </xf>
    <xf numFmtId="0" fontId="63" fillId="32" borderId="0" applyNumberFormat="0" applyBorder="0" applyAlignment="0" applyProtection="0">
      <alignment vertical="center"/>
    </xf>
    <xf numFmtId="0" fontId="0" fillId="0" borderId="0">
      <alignment vertical="center"/>
    </xf>
    <xf numFmtId="0" fontId="0" fillId="0" borderId="0">
      <alignment vertical="center"/>
    </xf>
    <xf numFmtId="0" fontId="25" fillId="0" borderId="0">
      <alignment vertical="center"/>
    </xf>
    <xf numFmtId="0" fontId="0" fillId="0" borderId="0">
      <alignment vertical="center"/>
    </xf>
    <xf numFmtId="0" fontId="65" fillId="0" borderId="0">
      <alignment vertical="center"/>
    </xf>
    <xf numFmtId="0" fontId="65" fillId="0" borderId="0">
      <alignment vertical="center"/>
    </xf>
    <xf numFmtId="0" fontId="0" fillId="0" borderId="0"/>
    <xf numFmtId="0" fontId="25" fillId="0" borderId="0">
      <alignment vertical="center"/>
    </xf>
    <xf numFmtId="0" fontId="18" fillId="0" borderId="0">
      <alignment vertical="center"/>
    </xf>
    <xf numFmtId="0" fontId="65" fillId="0" borderId="0">
      <alignment vertical="center"/>
    </xf>
    <xf numFmtId="0" fontId="29" fillId="0" borderId="0"/>
    <xf numFmtId="0" fontId="28" fillId="0" borderId="0">
      <alignment vertical="center"/>
    </xf>
  </cellStyleXfs>
  <cellXfs count="438">
    <xf numFmtId="0" fontId="0" fillId="0" borderId="0" xfId="0">
      <alignment vertical="center"/>
    </xf>
    <xf numFmtId="0" fontId="0" fillId="0" borderId="0" xfId="0" applyFont="1" applyFill="1">
      <alignment vertical="center"/>
    </xf>
    <xf numFmtId="0" fontId="0" fillId="0" borderId="0" xfId="0" applyFill="1">
      <alignment vertical="center"/>
    </xf>
    <xf numFmtId="176" fontId="0" fillId="0" borderId="0" xfId="0" applyNumberFormat="1"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176" fontId="2" fillId="0" borderId="0" xfId="0" applyNumberFormat="1" applyFont="1" applyFill="1" applyBorder="1" applyAlignment="1">
      <alignment horizontal="center" vertical="center" wrapText="1"/>
    </xf>
    <xf numFmtId="0" fontId="3" fillId="0" borderId="1" xfId="6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5" fillId="0" borderId="1" xfId="6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6" fillId="0" borderId="1" xfId="60" applyFont="1" applyFill="1" applyBorder="1" applyAlignment="1">
      <alignment horizontal="center" vertical="center" wrapText="1"/>
    </xf>
    <xf numFmtId="0" fontId="7" fillId="0" borderId="1" xfId="60" applyFont="1" applyFill="1" applyBorder="1" applyAlignment="1">
      <alignment horizontal="center" vertical="center" wrapText="1"/>
    </xf>
    <xf numFmtId="0" fontId="7" fillId="0" borderId="1" xfId="0" applyFont="1" applyFill="1" applyBorder="1" applyAlignment="1">
      <alignment horizontal="left" vertical="center" wrapText="1"/>
    </xf>
    <xf numFmtId="176" fontId="7" fillId="0" borderId="1" xfId="60" applyNumberFormat="1" applyFont="1" applyFill="1" applyBorder="1" applyAlignment="1">
      <alignment horizontal="center" vertical="center" wrapText="1"/>
    </xf>
    <xf numFmtId="176" fontId="7" fillId="0" borderId="1" xfId="49" applyNumberFormat="1" applyFont="1" applyFill="1" applyBorder="1" applyAlignment="1">
      <alignment horizontal="center" vertical="center" wrapText="1"/>
    </xf>
    <xf numFmtId="0" fontId="8" fillId="0" borderId="1" xfId="60" applyFont="1" applyFill="1" applyBorder="1" applyAlignment="1">
      <alignment horizontal="center" vertical="center" wrapText="1"/>
    </xf>
    <xf numFmtId="0" fontId="9" fillId="0" borderId="1" xfId="6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176" fontId="10" fillId="0" borderId="1"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177" fontId="7" fillId="0" borderId="1" xfId="49" applyNumberFormat="1" applyFont="1" applyFill="1" applyBorder="1" applyAlignment="1">
      <alignment horizontal="center" vertical="center" wrapText="1"/>
    </xf>
    <xf numFmtId="177" fontId="7" fillId="0" borderId="1" xfId="49" applyNumberFormat="1" applyFont="1" applyFill="1" applyBorder="1" applyAlignment="1">
      <alignment horizontal="left" vertical="center" wrapText="1"/>
    </xf>
    <xf numFmtId="0" fontId="0" fillId="0" borderId="0" xfId="0" applyFont="1" applyFill="1" applyAlignment="1">
      <alignment vertical="center" wrapText="1"/>
    </xf>
    <xf numFmtId="176" fontId="9" fillId="0" borderId="1" xfId="49" applyNumberFormat="1" applyFont="1" applyFill="1" applyBorder="1" applyAlignment="1">
      <alignment horizontal="center" vertical="center" wrapText="1"/>
    </xf>
    <xf numFmtId="177" fontId="9" fillId="0" borderId="1" xfId="49" applyNumberFormat="1" applyFont="1" applyFill="1" applyBorder="1" applyAlignment="1">
      <alignment horizontal="center" vertical="center" wrapText="1"/>
    </xf>
    <xf numFmtId="177" fontId="9" fillId="0" borderId="1" xfId="49" applyNumberFormat="1" applyFont="1" applyFill="1" applyBorder="1" applyAlignment="1">
      <alignment horizontal="left" vertical="center" wrapText="1"/>
    </xf>
    <xf numFmtId="177"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6" xfId="0" applyFont="1" applyFill="1" applyBorder="1" applyAlignment="1">
      <alignment horizontal="center" vertical="center" wrapText="1"/>
    </xf>
    <xf numFmtId="0" fontId="15" fillId="0" borderId="1"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vertical="center"/>
    </xf>
    <xf numFmtId="176" fontId="6" fillId="0" borderId="1" xfId="0" applyNumberFormat="1" applyFont="1" applyFill="1" applyBorder="1" applyAlignment="1">
      <alignment horizontal="center" vertical="center"/>
    </xf>
    <xf numFmtId="176" fontId="16"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7" fillId="0" borderId="0" xfId="0" applyFont="1" applyFill="1">
      <alignment vertical="center"/>
    </xf>
    <xf numFmtId="177" fontId="6" fillId="0" borderId="1" xfId="0" applyNumberFormat="1" applyFont="1" applyFill="1" applyBorder="1" applyAlignment="1">
      <alignment horizontal="center" vertical="center"/>
    </xf>
    <xf numFmtId="0" fontId="18" fillId="0" borderId="0" xfId="0" applyFont="1" applyFill="1" applyBorder="1" applyAlignment="1">
      <alignment horizontal="center" vertical="center"/>
    </xf>
    <xf numFmtId="0" fontId="19" fillId="0" borderId="0" xfId="0" applyFont="1" applyFill="1" applyBorder="1" applyAlignment="1">
      <alignment horizontal="center" vertical="center"/>
    </xf>
    <xf numFmtId="176" fontId="18" fillId="0" borderId="0" xfId="0" applyNumberFormat="1" applyFont="1" applyFill="1" applyBorder="1" applyAlignment="1">
      <alignment horizontal="center" vertical="center" wrapText="1"/>
    </xf>
    <xf numFmtId="176" fontId="18" fillId="0" borderId="0" xfId="0" applyNumberFormat="1" applyFont="1" applyFill="1" applyAlignment="1">
      <alignment horizontal="center" vertical="center" wrapText="1"/>
    </xf>
    <xf numFmtId="0" fontId="18" fillId="0" borderId="0" xfId="0" applyNumberFormat="1" applyFont="1" applyFill="1" applyAlignment="1">
      <alignment horizontal="center" vertical="center"/>
    </xf>
    <xf numFmtId="0" fontId="0" fillId="0" borderId="0" xfId="0" applyFill="1" applyBorder="1" applyAlignment="1">
      <alignment vertical="center"/>
    </xf>
    <xf numFmtId="0" fontId="1" fillId="0" borderId="0" xfId="0" applyFont="1" applyFill="1" applyBorder="1" applyAlignment="1">
      <alignment horizontal="center" vertical="center"/>
    </xf>
    <xf numFmtId="176" fontId="1" fillId="0" borderId="0" xfId="0" applyNumberFormat="1" applyFont="1" applyFill="1" applyBorder="1" applyAlignment="1">
      <alignment horizontal="center" vertical="center" wrapText="1"/>
    </xf>
    <xf numFmtId="0" fontId="12" fillId="0" borderId="4" xfId="52" applyFont="1" applyFill="1" applyBorder="1" applyAlignment="1">
      <alignment horizontal="center" vertical="center" wrapText="1"/>
    </xf>
    <xf numFmtId="0" fontId="12" fillId="0" borderId="5" xfId="52" applyFont="1" applyFill="1" applyBorder="1" applyAlignment="1">
      <alignment horizontal="center" vertical="center" wrapText="1"/>
    </xf>
    <xf numFmtId="0" fontId="20" fillId="0" borderId="1" xfId="55"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55" applyFont="1" applyFill="1" applyBorder="1" applyAlignment="1">
      <alignment horizontal="left" vertical="center" wrapText="1"/>
    </xf>
    <xf numFmtId="0" fontId="20" fillId="0" borderId="1" xfId="0" applyFont="1" applyFill="1" applyBorder="1" applyAlignment="1">
      <alignment horizontal="center" vertical="center"/>
    </xf>
    <xf numFmtId="176" fontId="20" fillId="0" borderId="1" xfId="0" applyNumberFormat="1" applyFont="1" applyFill="1" applyBorder="1" applyAlignment="1">
      <alignment horizontal="center" vertical="center" wrapText="1"/>
    </xf>
    <xf numFmtId="176" fontId="20" fillId="0" borderId="1" xfId="55" applyNumberFormat="1" applyFont="1" applyFill="1" applyBorder="1" applyAlignment="1">
      <alignment horizontal="center" vertical="center" wrapText="1"/>
    </xf>
    <xf numFmtId="0" fontId="20" fillId="0" borderId="8"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20" fillId="0" borderId="4" xfId="55" applyFont="1" applyFill="1" applyBorder="1" applyAlignment="1">
      <alignment horizontal="left" vertical="center" wrapText="1"/>
    </xf>
    <xf numFmtId="0" fontId="14" fillId="0" borderId="9" xfId="0" applyFont="1" applyFill="1" applyBorder="1" applyAlignment="1">
      <alignment horizontal="center" vertical="center" wrapText="1"/>
    </xf>
    <xf numFmtId="0" fontId="20" fillId="0" borderId="9" xfId="55" applyFont="1" applyFill="1" applyBorder="1" applyAlignment="1">
      <alignment horizontal="left" vertical="center" wrapText="1"/>
    </xf>
    <xf numFmtId="0" fontId="10" fillId="0" borderId="1" xfId="55"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55"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176" fontId="10" fillId="0" borderId="1" xfId="55" applyNumberFormat="1" applyFont="1" applyFill="1" applyBorder="1" applyAlignment="1">
      <alignment horizontal="center" vertical="center" wrapText="1"/>
    </xf>
    <xf numFmtId="0" fontId="20" fillId="0" borderId="5" xfId="0" applyFont="1" applyFill="1" applyBorder="1" applyAlignment="1">
      <alignment horizontal="center" vertical="center" wrapText="1"/>
    </xf>
    <xf numFmtId="0" fontId="7"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6" xfId="0"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2" fillId="0" borderId="4"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20" fillId="0" borderId="1" xfId="55" applyNumberFormat="1" applyFont="1" applyFill="1" applyBorder="1" applyAlignment="1">
      <alignment horizontal="center" vertical="center" wrapText="1"/>
    </xf>
    <xf numFmtId="0" fontId="17" fillId="0" borderId="0" xfId="0" applyFont="1" applyFill="1" applyBorder="1" applyAlignment="1">
      <alignment vertical="center"/>
    </xf>
    <xf numFmtId="0" fontId="0" fillId="0" borderId="0" xfId="0" applyFont="1" applyFill="1" applyBorder="1" applyAlignment="1">
      <alignment vertical="center"/>
    </xf>
    <xf numFmtId="0" fontId="10" fillId="0" borderId="1" xfId="55" applyNumberFormat="1" applyFont="1" applyFill="1" applyBorder="1" applyAlignment="1">
      <alignment horizontal="center" vertical="center" wrapText="1"/>
    </xf>
    <xf numFmtId="0" fontId="21" fillId="0" borderId="0" xfId="0" applyFont="1" applyFill="1" applyBorder="1" applyAlignment="1">
      <alignment vertical="center"/>
    </xf>
    <xf numFmtId="178" fontId="11" fillId="0" borderId="1" xfId="0" applyNumberFormat="1" applyFont="1" applyFill="1" applyBorder="1" applyAlignment="1">
      <alignment horizontal="center" vertical="center"/>
    </xf>
    <xf numFmtId="0" fontId="22" fillId="0" borderId="0"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2" fillId="0" borderId="0" xfId="0" applyFont="1" applyFill="1" applyBorder="1" applyAlignment="1">
      <alignment horizontal="center" vertical="center" wrapText="1"/>
    </xf>
    <xf numFmtId="176" fontId="22" fillId="0" borderId="0" xfId="0" applyNumberFormat="1" applyFont="1" applyFill="1" applyBorder="1" applyAlignment="1">
      <alignment horizontal="center" vertical="center" wrapText="1"/>
    </xf>
    <xf numFmtId="176" fontId="22" fillId="0" borderId="0" xfId="0" applyNumberFormat="1" applyFont="1" applyFill="1" applyAlignment="1">
      <alignment horizontal="center" vertical="center" wrapText="1"/>
    </xf>
    <xf numFmtId="0" fontId="22" fillId="0" borderId="0" xfId="0" applyFont="1" applyFill="1" applyAlignment="1">
      <alignment horizontal="center" vertical="center"/>
    </xf>
    <xf numFmtId="0" fontId="22" fillId="0" borderId="0" xfId="0" applyFont="1" applyFill="1" applyBorder="1" applyAlignment="1">
      <alignment horizontal="left" vertical="center"/>
    </xf>
    <xf numFmtId="0" fontId="12"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4" xfId="0" applyNumberFormat="1" applyFont="1" applyFill="1" applyBorder="1" applyAlignment="1">
      <alignment horizontal="left" vertical="center" wrapText="1"/>
    </xf>
    <xf numFmtId="0" fontId="20" fillId="0" borderId="5" xfId="0" applyNumberFormat="1" applyFont="1" applyFill="1" applyBorder="1" applyAlignment="1">
      <alignment horizontal="left" vertical="center" wrapText="1"/>
    </xf>
    <xf numFmtId="0" fontId="20" fillId="0" borderId="1" xfId="0" applyNumberFormat="1" applyFont="1" applyFill="1" applyBorder="1" applyAlignment="1">
      <alignment horizontal="left"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wrapText="1"/>
    </xf>
    <xf numFmtId="176" fontId="23" fillId="0" borderId="1" xfId="0" applyNumberFormat="1" applyFont="1" applyFill="1" applyBorder="1" applyAlignment="1">
      <alignment horizontal="center" vertical="center" wrapText="1"/>
    </xf>
    <xf numFmtId="178" fontId="20" fillId="0" borderId="1" xfId="0" applyNumberFormat="1" applyFont="1" applyFill="1" applyBorder="1" applyAlignment="1">
      <alignment horizontal="center" vertical="center" wrapText="1"/>
    </xf>
    <xf numFmtId="0" fontId="20" fillId="0" borderId="1" xfId="0" applyFont="1" applyFill="1" applyBorder="1" applyAlignment="1">
      <alignment vertical="center" wrapText="1"/>
    </xf>
    <xf numFmtId="177" fontId="23" fillId="0" borderId="1" xfId="0" applyNumberFormat="1" applyFont="1" applyFill="1" applyBorder="1" applyAlignment="1">
      <alignment horizontal="center" vertical="center"/>
    </xf>
    <xf numFmtId="0" fontId="23" fillId="0" borderId="1" xfId="0" applyFont="1" applyFill="1" applyBorder="1" applyAlignment="1">
      <alignment horizontal="left" vertical="center"/>
    </xf>
    <xf numFmtId="176" fontId="0" fillId="0" borderId="0" xfId="0" applyNumberFormat="1" applyFill="1" applyAlignment="1">
      <alignment vertical="center" wrapText="1"/>
    </xf>
    <xf numFmtId="0" fontId="1" fillId="0" borderId="1" xfId="57" applyFont="1" applyFill="1" applyBorder="1" applyAlignment="1">
      <alignment horizontal="center" vertical="center" wrapText="1"/>
    </xf>
    <xf numFmtId="176" fontId="1" fillId="0" borderId="1" xfId="57" applyNumberFormat="1" applyFont="1" applyFill="1" applyBorder="1" applyAlignment="1">
      <alignment horizontal="center" vertical="center" wrapText="1"/>
    </xf>
    <xf numFmtId="177" fontId="4" fillId="0" borderId="9" xfId="0" applyNumberFormat="1" applyFont="1" applyFill="1" applyBorder="1" applyAlignment="1">
      <alignment horizontal="center" vertical="center" wrapText="1"/>
    </xf>
    <xf numFmtId="177" fontId="4" fillId="0" borderId="5" xfId="0" applyNumberFormat="1"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177" fontId="7" fillId="0" borderId="4" xfId="0" applyNumberFormat="1" applyFont="1" applyFill="1" applyBorder="1" applyAlignment="1">
      <alignment horizontal="center" vertical="center" wrapText="1"/>
    </xf>
    <xf numFmtId="177" fontId="6" fillId="0" borderId="9" xfId="0" applyNumberFormat="1"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7" fontId="16" fillId="0" borderId="3" xfId="0" applyNumberFormat="1" applyFont="1" applyFill="1" applyBorder="1" applyAlignment="1">
      <alignment horizontal="center" vertical="center" wrapText="1"/>
    </xf>
    <xf numFmtId="176" fontId="16" fillId="0" borderId="6" xfId="0" applyNumberFormat="1"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0" fontId="6" fillId="0" borderId="1" xfId="55" applyFont="1" applyFill="1" applyBorder="1" applyAlignment="1">
      <alignment horizontal="center" vertical="center"/>
    </xf>
    <xf numFmtId="0" fontId="2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5" fillId="0" borderId="0" xfId="0" applyFont="1" applyFill="1" applyAlignment="1">
      <alignment vertical="center"/>
    </xf>
    <xf numFmtId="0" fontId="26" fillId="0" borderId="1" xfId="0" applyFont="1" applyFill="1" applyBorder="1" applyAlignment="1">
      <alignment horizontal="center" vertical="center" wrapText="1"/>
    </xf>
    <xf numFmtId="176" fontId="26"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7" fillId="0" borderId="10" xfId="0" applyFont="1" applyFill="1" applyBorder="1" applyAlignment="1">
      <alignment horizontal="center" vertical="center"/>
    </xf>
    <xf numFmtId="180" fontId="20" fillId="0" borderId="5" xfId="51" applyNumberFormat="1" applyFont="1" applyFill="1" applyBorder="1" applyAlignment="1">
      <alignment horizontal="center" vertical="center" wrapText="1"/>
    </xf>
    <xf numFmtId="0" fontId="20" fillId="0" borderId="5" xfId="51" applyFont="1" applyFill="1" applyBorder="1" applyAlignment="1">
      <alignment horizontal="center" vertical="center" wrapText="1"/>
    </xf>
    <xf numFmtId="0" fontId="7" fillId="0" borderId="9" xfId="51" applyFont="1" applyFill="1" applyBorder="1" applyAlignment="1">
      <alignment vertical="center" wrapText="1"/>
    </xf>
    <xf numFmtId="179" fontId="7" fillId="0" borderId="5" xfId="54" applyNumberFormat="1"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180" fontId="20" fillId="0" borderId="1" xfId="51" applyNumberFormat="1" applyFont="1" applyFill="1" applyBorder="1" applyAlignment="1">
      <alignment horizontal="center" vertical="center" wrapText="1"/>
    </xf>
    <xf numFmtId="0" fontId="20" fillId="0" borderId="1" xfId="51" applyFont="1" applyFill="1" applyBorder="1" applyAlignment="1">
      <alignment horizontal="center" vertical="center" wrapText="1"/>
    </xf>
    <xf numFmtId="0" fontId="7" fillId="0" borderId="5" xfId="51" applyFont="1" applyFill="1" applyBorder="1" applyAlignment="1">
      <alignment vertical="center" wrapText="1"/>
    </xf>
    <xf numFmtId="0" fontId="0" fillId="0" borderId="11" xfId="0" applyFont="1" applyFill="1" applyBorder="1" applyAlignment="1">
      <alignment horizontal="center" vertical="center"/>
    </xf>
    <xf numFmtId="180" fontId="27" fillId="0" borderId="12" xfId="51" applyNumberFormat="1" applyFont="1" applyFill="1" applyBorder="1" applyAlignment="1">
      <alignment horizontal="center" vertical="center" wrapText="1"/>
    </xf>
    <xf numFmtId="0" fontId="27" fillId="0" borderId="12" xfId="51" applyFont="1" applyFill="1" applyBorder="1" applyAlignment="1">
      <alignment horizontal="center" vertical="center" wrapText="1"/>
    </xf>
    <xf numFmtId="0" fontId="27" fillId="0" borderId="12" xfId="51" applyFont="1" applyFill="1" applyBorder="1" applyAlignment="1">
      <alignment horizontal="left" vertical="center" wrapText="1"/>
    </xf>
    <xf numFmtId="179" fontId="28" fillId="0" borderId="5" xfId="54" applyNumberFormat="1" applyFont="1" applyFill="1" applyBorder="1" applyAlignment="1">
      <alignment horizontal="center" vertical="center" wrapText="1"/>
    </xf>
    <xf numFmtId="181" fontId="20" fillId="0" borderId="1" xfId="0" applyNumberFormat="1" applyFont="1" applyFill="1" applyBorder="1" applyAlignment="1">
      <alignment horizontal="center" vertical="center" wrapText="1"/>
    </xf>
    <xf numFmtId="181" fontId="20" fillId="0" borderId="13" xfId="0" applyNumberFormat="1" applyFont="1" applyFill="1" applyBorder="1" applyAlignment="1">
      <alignment horizontal="center" vertical="center" wrapText="1"/>
    </xf>
    <xf numFmtId="0" fontId="0" fillId="0" borderId="10" xfId="0" applyFont="1" applyFill="1" applyBorder="1" applyAlignment="1">
      <alignment horizontal="center" vertical="center"/>
    </xf>
    <xf numFmtId="180" fontId="27" fillId="0" borderId="1" xfId="51" applyNumberFormat="1" applyFont="1" applyFill="1" applyBorder="1" applyAlignment="1">
      <alignment horizontal="center" vertical="center" wrapText="1"/>
    </xf>
    <xf numFmtId="0" fontId="27" fillId="0" borderId="1" xfId="51" applyFont="1" applyFill="1" applyBorder="1" applyAlignment="1">
      <alignment horizontal="center" vertical="center" wrapText="1"/>
    </xf>
    <xf numFmtId="0" fontId="28" fillId="0" borderId="9" xfId="51" applyFont="1" applyFill="1" applyBorder="1" applyAlignment="1">
      <alignment vertical="center" wrapText="1"/>
    </xf>
    <xf numFmtId="179" fontId="28" fillId="0" borderId="9" xfId="54" applyNumberFormat="1" applyFont="1" applyFill="1" applyBorder="1" applyAlignment="1">
      <alignment horizontal="center" vertical="center" wrapText="1"/>
    </xf>
    <xf numFmtId="177" fontId="29" fillId="0" borderId="4" xfId="0" applyNumberFormat="1" applyFont="1" applyFill="1" applyBorder="1" applyAlignment="1">
      <alignment horizontal="left" vertical="center" wrapText="1"/>
    </xf>
    <xf numFmtId="179" fontId="28" fillId="0" borderId="1" xfId="54" applyNumberFormat="1" applyFont="1" applyFill="1" applyBorder="1" applyAlignment="1">
      <alignment horizontal="center" vertical="center" wrapText="1"/>
    </xf>
    <xf numFmtId="0" fontId="25" fillId="0" borderId="9"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7" fillId="0" borderId="4" xfId="51" applyFont="1" applyFill="1" applyBorder="1" applyAlignment="1">
      <alignment horizontal="center" vertical="center" wrapText="1"/>
    </xf>
    <xf numFmtId="179" fontId="10" fillId="0" borderId="5" xfId="0" applyNumberFormat="1" applyFont="1" applyFill="1" applyBorder="1" applyAlignment="1">
      <alignment horizontal="center" vertical="center" wrapText="1"/>
    </xf>
    <xf numFmtId="0" fontId="27" fillId="0" borderId="5" xfId="51" applyFont="1" applyFill="1" applyBorder="1" applyAlignment="1">
      <alignment horizontal="center" vertical="center" wrapText="1"/>
    </xf>
    <xf numFmtId="0" fontId="25" fillId="0" borderId="14" xfId="0" applyFont="1" applyFill="1" applyBorder="1" applyAlignment="1">
      <alignment horizontal="left" vertical="center" wrapText="1"/>
    </xf>
    <xf numFmtId="0" fontId="7" fillId="0" borderId="11" xfId="0" applyFont="1" applyFill="1" applyBorder="1" applyAlignment="1">
      <alignment horizontal="center" vertical="center"/>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176" fontId="10" fillId="0" borderId="17" xfId="0" applyNumberFormat="1" applyFont="1" applyFill="1" applyBorder="1" applyAlignment="1">
      <alignment horizontal="center" vertical="center" wrapText="1"/>
    </xf>
    <xf numFmtId="176" fontId="12" fillId="0" borderId="18" xfId="0" applyNumberFormat="1" applyFont="1" applyFill="1" applyBorder="1" applyAlignment="1">
      <alignment horizontal="center" vertical="center" wrapText="1"/>
    </xf>
    <xf numFmtId="177" fontId="12" fillId="0" borderId="4" xfId="0" applyNumberFormat="1" applyFont="1" applyFill="1" applyBorder="1" applyAlignment="1">
      <alignment horizontal="center" vertical="center" wrapText="1"/>
    </xf>
    <xf numFmtId="177" fontId="12" fillId="0" borderId="5" xfId="0" applyNumberFormat="1" applyFont="1" applyFill="1" applyBorder="1" applyAlignment="1">
      <alignment horizontal="center" vertical="center" wrapText="1"/>
    </xf>
    <xf numFmtId="176" fontId="20" fillId="0" borderId="5" xfId="0" applyNumberFormat="1" applyFont="1" applyFill="1" applyBorder="1" applyAlignment="1">
      <alignment horizontal="center" vertical="center" wrapText="1"/>
    </xf>
    <xf numFmtId="0" fontId="20" fillId="0" borderId="5" xfId="51" applyFont="1" applyFill="1" applyBorder="1" applyAlignment="1">
      <alignment horizontal="left" vertical="center" wrapText="1"/>
    </xf>
    <xf numFmtId="0" fontId="20" fillId="0" borderId="1" xfId="51" applyFont="1" applyFill="1" applyBorder="1" applyAlignment="1">
      <alignment horizontal="left" vertical="center" wrapText="1"/>
    </xf>
    <xf numFmtId="0" fontId="20" fillId="0" borderId="18" xfId="0" applyFont="1" applyFill="1" applyBorder="1" applyAlignment="1">
      <alignment vertical="center" wrapText="1"/>
    </xf>
    <xf numFmtId="177" fontId="20" fillId="0" borderId="18" xfId="0" applyNumberFormat="1" applyFont="1" applyFill="1" applyBorder="1" applyAlignment="1">
      <alignment vertical="center" wrapText="1"/>
    </xf>
    <xf numFmtId="0" fontId="27" fillId="0" borderId="9" xfId="51" applyFont="1" applyFill="1" applyBorder="1" applyAlignment="1">
      <alignment horizontal="left" vertical="center" wrapText="1"/>
    </xf>
    <xf numFmtId="0" fontId="27" fillId="0" borderId="1" xfId="51" applyFont="1" applyFill="1" applyBorder="1" applyAlignment="1">
      <alignment horizontal="left" vertical="center" wrapText="1"/>
    </xf>
    <xf numFmtId="177" fontId="20" fillId="0" borderId="11" xfId="0" applyNumberFormat="1" applyFont="1" applyFill="1" applyBorder="1" applyAlignment="1">
      <alignment vertical="center" wrapText="1"/>
    </xf>
    <xf numFmtId="176" fontId="20" fillId="0" borderId="18" xfId="0" applyNumberFormat="1" applyFont="1" applyFill="1" applyBorder="1" applyAlignment="1">
      <alignment horizontal="center" vertical="center" wrapText="1"/>
    </xf>
    <xf numFmtId="181" fontId="20" fillId="0" borderId="18"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7" fillId="0" borderId="0" xfId="0" applyFont="1" applyFill="1">
      <alignment vertical="center"/>
    </xf>
    <xf numFmtId="0" fontId="16" fillId="0" borderId="5" xfId="0" applyFont="1" applyFill="1" applyBorder="1" applyAlignment="1">
      <alignment horizontal="center" vertical="center" wrapText="1"/>
    </xf>
    <xf numFmtId="180" fontId="7" fillId="0" borderId="1" xfId="51" applyNumberFormat="1" applyFont="1" applyFill="1" applyBorder="1" applyAlignment="1">
      <alignment horizontal="center" vertical="center" wrapText="1"/>
    </xf>
    <xf numFmtId="0" fontId="7" fillId="0" borderId="1" xfId="51" applyFont="1" applyFill="1" applyBorder="1" applyAlignment="1">
      <alignment horizontal="center" vertical="center" wrapText="1"/>
    </xf>
    <xf numFmtId="0" fontId="7" fillId="0" borderId="1" xfId="51" applyFont="1" applyFill="1" applyBorder="1" applyAlignment="1">
      <alignment horizontal="left" vertical="center" wrapText="1"/>
    </xf>
    <xf numFmtId="0" fontId="7" fillId="0" borderId="4" xfId="0" applyFont="1" applyFill="1" applyBorder="1" applyAlignment="1">
      <alignment horizontal="center" vertical="center"/>
    </xf>
    <xf numFmtId="0" fontId="6" fillId="0" borderId="4" xfId="0" applyFont="1" applyFill="1" applyBorder="1" applyAlignment="1">
      <alignment horizontal="center" vertical="center"/>
    </xf>
    <xf numFmtId="0" fontId="10" fillId="0" borderId="1" xfId="56" applyFont="1" applyFill="1" applyBorder="1" applyAlignment="1">
      <alignment horizontal="left" vertical="center" wrapText="1"/>
    </xf>
    <xf numFmtId="0" fontId="7" fillId="0" borderId="0" xfId="0" applyFont="1" applyFill="1" applyBorder="1" applyAlignment="1">
      <alignment vertical="center"/>
    </xf>
    <xf numFmtId="0" fontId="24" fillId="0" borderId="0" xfId="0" applyFont="1" applyFill="1" applyBorder="1" applyAlignment="1">
      <alignment vertical="center"/>
    </xf>
    <xf numFmtId="0" fontId="26" fillId="0" borderId="0" xfId="0" applyFont="1" applyFill="1" applyAlignment="1">
      <alignment horizontal="center" vertical="center"/>
    </xf>
    <xf numFmtId="176" fontId="26" fillId="0" borderId="0" xfId="0" applyNumberFormat="1" applyFont="1" applyFill="1" applyAlignment="1">
      <alignment horizontal="center" vertical="center" wrapText="1"/>
    </xf>
    <xf numFmtId="0" fontId="13"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176" fontId="30" fillId="0" borderId="1" xfId="0" applyNumberFormat="1" applyFont="1" applyFill="1" applyBorder="1" applyAlignment="1">
      <alignment horizontal="center" vertical="center" wrapText="1"/>
    </xf>
    <xf numFmtId="0" fontId="10" fillId="0" borderId="5" xfId="0" applyFont="1" applyFill="1" applyBorder="1" applyAlignment="1">
      <alignment horizontal="center" vertical="center"/>
    </xf>
    <xf numFmtId="0" fontId="20" fillId="0" borderId="3" xfId="0" applyFont="1" applyFill="1" applyBorder="1" applyAlignment="1">
      <alignment horizontal="center" vertical="center" wrapText="1"/>
    </xf>
    <xf numFmtId="176" fontId="20" fillId="0" borderId="6"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30" fillId="0" borderId="2" xfId="0" applyFont="1" applyFill="1" applyBorder="1" applyAlignment="1">
      <alignment horizontal="left" vertical="center" wrapText="1"/>
    </xf>
    <xf numFmtId="0" fontId="7" fillId="0" borderId="1" xfId="0" applyFont="1" applyFill="1" applyBorder="1" applyAlignment="1">
      <alignment vertical="center" wrapText="1"/>
    </xf>
    <xf numFmtId="0" fontId="30" fillId="0" borderId="1" xfId="0" applyFont="1" applyFill="1" applyBorder="1" applyAlignment="1">
      <alignment horizontal="left" vertical="center" wrapText="1"/>
    </xf>
    <xf numFmtId="0" fontId="10" fillId="0" borderId="2" xfId="0" applyFont="1" applyFill="1" applyBorder="1" applyAlignment="1">
      <alignment vertical="center" wrapText="1"/>
    </xf>
    <xf numFmtId="0" fontId="7" fillId="0" borderId="1" xfId="0" applyFont="1" applyFill="1" applyBorder="1">
      <alignment vertical="center"/>
    </xf>
    <xf numFmtId="0" fontId="6" fillId="0" borderId="0" xfId="0" applyFont="1" applyFill="1" applyAlignment="1">
      <alignment vertical="center" wrapText="1"/>
    </xf>
    <xf numFmtId="176" fontId="6" fillId="0" borderId="0" xfId="0" applyNumberFormat="1" applyFont="1" applyFill="1" applyAlignment="1">
      <alignment vertical="center" wrapText="1"/>
    </xf>
    <xf numFmtId="0" fontId="1" fillId="0" borderId="19" xfId="0" applyFont="1" applyFill="1" applyBorder="1" applyAlignment="1">
      <alignment horizontal="center" vertical="center" wrapText="1"/>
    </xf>
    <xf numFmtId="0" fontId="2" fillId="0" borderId="19" xfId="0" applyFont="1" applyFill="1" applyBorder="1" applyAlignment="1">
      <alignment horizontal="center" vertical="center" wrapText="1"/>
    </xf>
    <xf numFmtId="176" fontId="2" fillId="0" borderId="19"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left"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0" fontId="15" fillId="0" borderId="9"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176" fontId="31" fillId="0" borderId="1" xfId="0" applyNumberFormat="1" applyFont="1" applyFill="1" applyBorder="1" applyAlignment="1">
      <alignment horizontal="center" vertical="center" wrapText="1"/>
    </xf>
    <xf numFmtId="177" fontId="15" fillId="0" borderId="1" xfId="0" applyNumberFormat="1"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177" fontId="31" fillId="0" borderId="1" xfId="0" applyNumberFormat="1" applyFont="1" applyFill="1" applyBorder="1" applyAlignment="1">
      <alignment horizontal="center" vertical="center" wrapText="1"/>
    </xf>
    <xf numFmtId="0" fontId="24" fillId="0" borderId="0" xfId="0" applyFont="1" applyFill="1">
      <alignment vertical="center"/>
    </xf>
    <xf numFmtId="176" fontId="24" fillId="0" borderId="0" xfId="0" applyNumberFormat="1" applyFont="1" applyFill="1" applyAlignment="1">
      <alignment vertical="center" wrapText="1"/>
    </xf>
    <xf numFmtId="0" fontId="32" fillId="0" borderId="0" xfId="55" applyFont="1" applyFill="1" applyAlignment="1">
      <alignment horizontal="center" vertical="center" wrapText="1"/>
    </xf>
    <xf numFmtId="0" fontId="33" fillId="0" borderId="0" xfId="55" applyFont="1" applyFill="1" applyAlignment="1">
      <alignment horizontal="center" vertical="center" wrapText="1"/>
    </xf>
    <xf numFmtId="176" fontId="33" fillId="0" borderId="0" xfId="55" applyNumberFormat="1" applyFont="1" applyFill="1" applyAlignment="1">
      <alignment horizontal="center" vertical="center" wrapText="1"/>
    </xf>
    <xf numFmtId="0" fontId="34" fillId="0" borderId="5"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Fill="1" applyBorder="1" applyAlignment="1">
      <alignment horizontal="center" vertical="center" wrapText="1"/>
    </xf>
    <xf numFmtId="179" fontId="6" fillId="0" borderId="20" xfId="0" applyNumberFormat="1" applyFont="1" applyFill="1" applyBorder="1" applyAlignment="1">
      <alignment horizontal="center" vertical="center" wrapText="1"/>
    </xf>
    <xf numFmtId="176" fontId="35" fillId="0" borderId="4" xfId="0" applyNumberFormat="1" applyFont="1" applyFill="1" applyBorder="1" applyAlignment="1">
      <alignment horizontal="center" vertical="center" wrapText="1"/>
    </xf>
    <xf numFmtId="0" fontId="30" fillId="0" borderId="9"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176" fontId="34" fillId="0" borderId="1" xfId="0" applyNumberFormat="1"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176" fontId="35" fillId="0" borderId="3" xfId="0" applyNumberFormat="1" applyFont="1" applyFill="1" applyBorder="1" applyAlignment="1">
      <alignment horizontal="center" vertical="center" wrapText="1"/>
    </xf>
    <xf numFmtId="176" fontId="35" fillId="0" borderId="1" xfId="0" applyNumberFormat="1" applyFont="1" applyFill="1" applyBorder="1" applyAlignment="1">
      <alignment horizontal="center" vertical="center" wrapText="1"/>
    </xf>
    <xf numFmtId="0" fontId="30" fillId="0" borderId="2" xfId="0" applyFont="1" applyFill="1" applyBorder="1" applyAlignment="1">
      <alignment horizontal="center" vertical="center" wrapText="1"/>
    </xf>
    <xf numFmtId="176" fontId="34" fillId="0" borderId="3" xfId="0" applyNumberFormat="1" applyFont="1" applyFill="1" applyBorder="1" applyAlignment="1">
      <alignment horizontal="center" vertical="center" wrapText="1"/>
    </xf>
    <xf numFmtId="0" fontId="0" fillId="0" borderId="21" xfId="0" applyFont="1" applyFill="1" applyBorder="1" applyAlignment="1">
      <alignment horizontal="left" vertical="center" wrapText="1"/>
    </xf>
    <xf numFmtId="0" fontId="24" fillId="0" borderId="21" xfId="0" applyFont="1" applyFill="1" applyBorder="1" applyAlignment="1">
      <alignment horizontal="left" vertical="center" wrapText="1"/>
    </xf>
    <xf numFmtId="176" fontId="24" fillId="0" borderId="21" xfId="0" applyNumberFormat="1" applyFont="1" applyFill="1" applyBorder="1" applyAlignment="1">
      <alignment horizontal="left" vertical="center" wrapText="1"/>
    </xf>
    <xf numFmtId="0" fontId="24" fillId="0" borderId="0" xfId="0" applyFont="1" applyFill="1" applyAlignment="1">
      <alignment horizontal="left" vertical="center" wrapText="1"/>
    </xf>
    <xf numFmtId="176" fontId="24" fillId="0" borderId="0" xfId="0" applyNumberFormat="1" applyFont="1" applyFill="1" applyAlignment="1">
      <alignment horizontal="left" vertical="center" wrapText="1"/>
    </xf>
    <xf numFmtId="0" fontId="33" fillId="0" borderId="0" xfId="55" applyFont="1" applyFill="1" applyAlignment="1">
      <alignment horizontal="left" vertical="center" wrapText="1"/>
    </xf>
    <xf numFmtId="0" fontId="36" fillId="0" borderId="0" xfId="55" applyFont="1" applyFill="1" applyAlignment="1">
      <alignment horizontal="left" vertical="center" wrapText="1"/>
    </xf>
    <xf numFmtId="0" fontId="13" fillId="0" borderId="22" xfId="0" applyFont="1" applyFill="1" applyBorder="1" applyAlignment="1">
      <alignment horizontal="center" vertical="center" wrapText="1"/>
    </xf>
    <xf numFmtId="177" fontId="30" fillId="0" borderId="0" xfId="0" applyNumberFormat="1" applyFont="1" applyFill="1" applyAlignment="1">
      <alignment horizontal="center" vertical="center" wrapText="1"/>
    </xf>
    <xf numFmtId="0" fontId="13" fillId="0" borderId="23" xfId="0" applyFont="1" applyFill="1" applyBorder="1" applyAlignment="1">
      <alignment horizontal="center" vertical="center" wrapText="1"/>
    </xf>
    <xf numFmtId="0" fontId="35" fillId="0" borderId="0" xfId="0" applyFont="1" applyFill="1" applyAlignment="1">
      <alignment horizontal="center" vertical="center" wrapText="1"/>
    </xf>
    <xf numFmtId="177" fontId="35" fillId="0" borderId="4" xfId="0" applyNumberFormat="1" applyFont="1" applyFill="1" applyBorder="1" applyAlignment="1">
      <alignment horizontal="center" vertical="center" wrapText="1"/>
    </xf>
    <xf numFmtId="0" fontId="35" fillId="0" borderId="1" xfId="0" applyFont="1" applyFill="1" applyBorder="1" applyAlignment="1">
      <alignment horizontal="left" vertical="center" wrapText="1"/>
    </xf>
    <xf numFmtId="0" fontId="35" fillId="0" borderId="0" xfId="0" applyFont="1" applyFill="1" applyAlignment="1">
      <alignment horizontal="left" vertical="center" wrapText="1"/>
    </xf>
    <xf numFmtId="177" fontId="35" fillId="0" borderId="4" xfId="0" applyNumberFormat="1" applyFont="1" applyFill="1" applyBorder="1" applyAlignment="1">
      <alignment horizontal="left" vertical="center" wrapText="1"/>
    </xf>
    <xf numFmtId="177" fontId="30" fillId="0" borderId="4" xfId="0" applyNumberFormat="1" applyFont="1" applyFill="1" applyBorder="1" applyAlignment="1">
      <alignment horizontal="left" vertical="center" wrapText="1"/>
    </xf>
    <xf numFmtId="0" fontId="30" fillId="0" borderId="0" xfId="0" applyFont="1" applyFill="1" applyAlignment="1">
      <alignment horizontal="left" vertical="center" wrapText="1"/>
    </xf>
    <xf numFmtId="176" fontId="34" fillId="0" borderId="4" xfId="0" applyNumberFormat="1" applyFont="1" applyFill="1" applyBorder="1" applyAlignment="1">
      <alignment horizontal="center" vertical="center" wrapText="1"/>
    </xf>
    <xf numFmtId="177" fontId="35" fillId="0" borderId="1" xfId="0" applyNumberFormat="1" applyFont="1" applyFill="1" applyBorder="1" applyAlignment="1">
      <alignment horizontal="center" vertical="center" wrapText="1"/>
    </xf>
    <xf numFmtId="177" fontId="34" fillId="0" borderId="1" xfId="0" applyNumberFormat="1" applyFont="1" applyFill="1" applyBorder="1" applyAlignment="1">
      <alignment horizontal="center" vertical="center" wrapText="1"/>
    </xf>
    <xf numFmtId="0" fontId="34" fillId="0" borderId="1" xfId="0" applyFont="1" applyFill="1" applyBorder="1" applyAlignment="1">
      <alignment horizontal="left" vertical="center" wrapText="1"/>
    </xf>
    <xf numFmtId="0" fontId="10" fillId="0" borderId="0" xfId="0" applyFont="1" applyFill="1" applyAlignment="1">
      <alignment vertical="center"/>
    </xf>
    <xf numFmtId="0" fontId="10" fillId="0" borderId="0" xfId="0" applyFont="1" applyFill="1" applyAlignment="1">
      <alignment horizontal="center" vertical="center"/>
    </xf>
    <xf numFmtId="176" fontId="10" fillId="0" borderId="0" xfId="0" applyNumberFormat="1" applyFont="1" applyFill="1" applyAlignment="1">
      <alignment vertical="center" wrapText="1"/>
    </xf>
    <xf numFmtId="0" fontId="1" fillId="0" borderId="24" xfId="0" applyFont="1" applyFill="1" applyBorder="1" applyAlignment="1">
      <alignment horizontal="center" vertical="center" wrapText="1"/>
    </xf>
    <xf numFmtId="0" fontId="11" fillId="0" borderId="24" xfId="0" applyFont="1" applyFill="1" applyBorder="1" applyAlignment="1">
      <alignment vertical="center"/>
    </xf>
    <xf numFmtId="0" fontId="11" fillId="0" borderId="25" xfId="0" applyFont="1" applyFill="1" applyBorder="1" applyAlignment="1">
      <alignment vertical="center"/>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16" fillId="0" borderId="28" xfId="0" applyFont="1" applyFill="1" applyBorder="1" applyAlignment="1">
      <alignment horizontal="center" vertical="center" wrapText="1"/>
    </xf>
    <xf numFmtId="0" fontId="16" fillId="0" borderId="29" xfId="0" applyFont="1" applyFill="1" applyBorder="1" applyAlignment="1">
      <alignment horizontal="center" vertical="center" wrapText="1"/>
    </xf>
    <xf numFmtId="0" fontId="16" fillId="0" borderId="3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15" fillId="0" borderId="24" xfId="0" applyFont="1" applyFill="1" applyBorder="1" applyAlignment="1">
      <alignment vertical="center"/>
    </xf>
    <xf numFmtId="0" fontId="6" fillId="0" borderId="25" xfId="0" applyFont="1" applyFill="1" applyBorder="1" applyAlignment="1">
      <alignment horizontal="center" vertical="center" wrapText="1"/>
    </xf>
    <xf numFmtId="0" fontId="15" fillId="0" borderId="33" xfId="0" applyFont="1" applyFill="1" applyBorder="1" applyAlignment="1">
      <alignment vertical="center"/>
    </xf>
    <xf numFmtId="0" fontId="6" fillId="0" borderId="26"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6" fillId="0" borderId="1" xfId="53" applyFont="1" applyFill="1" applyBorder="1" applyAlignment="1">
      <alignment horizontal="center" vertical="center" wrapText="1"/>
    </xf>
    <xf numFmtId="0" fontId="6" fillId="0" borderId="1" xfId="53" applyFont="1" applyFill="1" applyBorder="1" applyAlignment="1">
      <alignment horizontal="center" vertical="center"/>
    </xf>
    <xf numFmtId="0" fontId="15" fillId="0" borderId="36" xfId="0" applyFont="1" applyFill="1" applyBorder="1" applyAlignment="1">
      <alignment horizontal="center" vertical="center" wrapText="1"/>
    </xf>
    <xf numFmtId="0" fontId="15" fillId="0" borderId="25" xfId="0" applyFont="1" applyFill="1" applyBorder="1" applyAlignment="1">
      <alignment vertical="center"/>
    </xf>
    <xf numFmtId="0" fontId="6" fillId="0" borderId="4" xfId="53" applyFont="1" applyFill="1" applyBorder="1" applyAlignment="1">
      <alignment horizontal="center" vertical="center" wrapText="1"/>
    </xf>
    <xf numFmtId="0" fontId="6" fillId="0" borderId="4" xfId="0" applyFont="1" applyFill="1" applyBorder="1" applyAlignment="1">
      <alignment horizontal="center" vertical="center" wrapText="1"/>
    </xf>
    <xf numFmtId="0" fontId="15" fillId="0" borderId="4" xfId="0" applyFont="1" applyFill="1" applyBorder="1" applyAlignment="1">
      <alignment horizontal="center" vertical="center"/>
    </xf>
    <xf numFmtId="0" fontId="7" fillId="0" borderId="4" xfId="53"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10" fillId="0" borderId="37" xfId="0" applyFont="1" applyFill="1" applyBorder="1" applyAlignment="1">
      <alignment vertical="center"/>
    </xf>
    <xf numFmtId="176" fontId="1" fillId="0" borderId="24" xfId="0" applyNumberFormat="1" applyFont="1" applyFill="1" applyBorder="1" applyAlignment="1">
      <alignment horizontal="center" vertical="center" wrapText="1"/>
    </xf>
    <xf numFmtId="0" fontId="4" fillId="0" borderId="24" xfId="0" applyFont="1" applyFill="1" applyBorder="1" applyAlignment="1">
      <alignment horizontal="center" vertical="center" wrapText="1"/>
    </xf>
    <xf numFmtId="0" fontId="16" fillId="0" borderId="24" xfId="0" applyFont="1" applyFill="1" applyBorder="1" applyAlignment="1">
      <alignment horizontal="center" vertical="center" wrapText="1"/>
    </xf>
    <xf numFmtId="176" fontId="6" fillId="0" borderId="24" xfId="0" applyNumberFormat="1" applyFont="1" applyFill="1" applyBorder="1" applyAlignment="1">
      <alignment horizontal="center" vertical="center" wrapText="1"/>
    </xf>
    <xf numFmtId="0" fontId="7" fillId="0" borderId="28" xfId="0" applyFont="1" applyFill="1" applyBorder="1" applyAlignment="1">
      <alignment horizontal="center" vertical="center" wrapText="1"/>
    </xf>
    <xf numFmtId="176" fontId="6" fillId="0" borderId="25" xfId="0" applyNumberFormat="1" applyFont="1" applyFill="1" applyBorder="1" applyAlignment="1">
      <alignment horizontal="center" vertical="center" wrapText="1"/>
    </xf>
    <xf numFmtId="0" fontId="6" fillId="0" borderId="33" xfId="0" applyFont="1" applyFill="1" applyBorder="1" applyAlignment="1">
      <alignment horizontal="center" vertical="center" wrapText="1"/>
    </xf>
    <xf numFmtId="176" fontId="10" fillId="0" borderId="1" xfId="0" applyNumberFormat="1" applyFont="1" applyFill="1" applyBorder="1" applyAlignment="1">
      <alignment vertical="center" wrapText="1"/>
    </xf>
    <xf numFmtId="0" fontId="10" fillId="0" borderId="1" xfId="0" applyFont="1" applyFill="1" applyBorder="1" applyAlignment="1">
      <alignment vertical="center" wrapText="1"/>
    </xf>
    <xf numFmtId="0" fontId="10" fillId="0" borderId="1" xfId="0" applyFont="1" applyFill="1" applyBorder="1" applyAlignment="1">
      <alignment vertical="center"/>
    </xf>
    <xf numFmtId="176" fontId="10" fillId="0" borderId="30" xfId="0" applyNumberFormat="1" applyFont="1" applyFill="1" applyBorder="1" applyAlignment="1">
      <alignment vertical="center" wrapText="1"/>
    </xf>
    <xf numFmtId="176" fontId="4" fillId="0" borderId="28" xfId="0" applyNumberFormat="1" applyFont="1" applyFill="1" applyBorder="1" applyAlignment="1">
      <alignment horizontal="center" vertical="center" wrapText="1"/>
    </xf>
    <xf numFmtId="176" fontId="11" fillId="0" borderId="30" xfId="0" applyNumberFormat="1" applyFont="1" applyFill="1" applyBorder="1" applyAlignment="1">
      <alignment vertical="center" wrapText="1"/>
    </xf>
    <xf numFmtId="0" fontId="18" fillId="0" borderId="28" xfId="0" applyFont="1" applyFill="1" applyBorder="1" applyAlignment="1">
      <alignment horizontal="center" vertical="center" wrapText="1"/>
    </xf>
    <xf numFmtId="0" fontId="37" fillId="0" borderId="0" xfId="0" applyFont="1" applyFill="1">
      <alignment vertical="center"/>
    </xf>
    <xf numFmtId="0" fontId="38" fillId="0" borderId="0" xfId="0" applyFont="1" applyFill="1">
      <alignment vertical="center"/>
    </xf>
    <xf numFmtId="0" fontId="7" fillId="0" borderId="1" xfId="0" applyFont="1" applyFill="1" applyBorder="1" applyAlignment="1">
      <alignment horizontal="justify" vertical="center" wrapText="1"/>
    </xf>
    <xf numFmtId="0" fontId="7" fillId="0" borderId="1" xfId="50" applyNumberFormat="1" applyFont="1" applyFill="1" applyBorder="1" applyAlignment="1">
      <alignment horizontal="center" vertical="center" wrapText="1"/>
    </xf>
    <xf numFmtId="0" fontId="7" fillId="0" borderId="1" xfId="50" applyNumberFormat="1" applyFont="1" applyFill="1" applyBorder="1" applyAlignment="1">
      <alignment horizontal="justify" vertical="center" wrapText="1"/>
    </xf>
    <xf numFmtId="0" fontId="16" fillId="0" borderId="1" xfId="0" applyFont="1" applyFill="1" applyBorder="1" applyAlignment="1">
      <alignment horizontal="center" vertical="center" wrapText="1"/>
    </xf>
    <xf numFmtId="182" fontId="12"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181" fontId="6"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25" fillId="0" borderId="0" xfId="0" applyFont="1" applyFill="1" applyAlignment="1"/>
    <xf numFmtId="0" fontId="39" fillId="0" borderId="0" xfId="0" applyFont="1" applyFill="1" applyAlignment="1"/>
    <xf numFmtId="0" fontId="6" fillId="0" borderId="0" xfId="0" applyFont="1" applyFill="1" applyBorder="1" applyAlignment="1">
      <alignment vertical="center"/>
    </xf>
    <xf numFmtId="0" fontId="6" fillId="0" borderId="0" xfId="0" applyFont="1" applyFill="1" applyBorder="1" applyAlignment="1">
      <alignment horizontal="left" vertical="center"/>
    </xf>
    <xf numFmtId="176" fontId="6"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7" fillId="0" borderId="4"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9"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20" fillId="0" borderId="18" xfId="0" applyFont="1" applyFill="1" applyBorder="1" applyAlignment="1">
      <alignment horizontal="center" vertical="center" wrapText="1"/>
    </xf>
    <xf numFmtId="179" fontId="20" fillId="0" borderId="18" xfId="0" applyNumberFormat="1" applyFont="1" applyFill="1" applyBorder="1" applyAlignment="1">
      <alignment horizontal="justify" vertical="center" wrapText="1"/>
    </xf>
    <xf numFmtId="0" fontId="7" fillId="0" borderId="5" xfId="0" applyFont="1" applyFill="1" applyBorder="1" applyAlignment="1">
      <alignment horizontal="justify" vertical="center" wrapText="1"/>
    </xf>
    <xf numFmtId="0" fontId="6"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3" xfId="0" applyFont="1" applyFill="1" applyBorder="1" applyAlignment="1">
      <alignment horizontal="center" vertical="center" wrapText="1"/>
    </xf>
    <xf numFmtId="176" fontId="16" fillId="0" borderId="5" xfId="0" applyNumberFormat="1" applyFont="1" applyFill="1" applyBorder="1" applyAlignment="1">
      <alignment horizontal="center" vertical="center" wrapText="1"/>
    </xf>
    <xf numFmtId="176" fontId="6" fillId="0" borderId="9" xfId="0" applyNumberFormat="1" applyFont="1" applyFill="1" applyBorder="1" applyAlignment="1">
      <alignment horizontal="center" vertical="center" wrapText="1"/>
    </xf>
    <xf numFmtId="181" fontId="7" fillId="0" borderId="5" xfId="0" applyNumberFormat="1" applyFont="1" applyFill="1" applyBorder="1" applyAlignment="1">
      <alignment horizontal="center" vertical="center" wrapText="1"/>
    </xf>
    <xf numFmtId="0" fontId="14" fillId="0" borderId="9" xfId="0" applyFont="1" applyFill="1" applyBorder="1" applyAlignment="1">
      <alignment horizontal="left" vertical="center" wrapText="1"/>
    </xf>
    <xf numFmtId="181" fontId="16" fillId="0" borderId="1" xfId="0" applyNumberFormat="1"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181" fontId="16" fillId="0" borderId="5" xfId="0" applyNumberFormat="1" applyFont="1" applyFill="1" applyBorder="1" applyAlignment="1">
      <alignment horizontal="center" vertical="center" wrapText="1"/>
    </xf>
    <xf numFmtId="176" fontId="0" fillId="0" borderId="0" xfId="0" applyNumberFormat="1" applyFont="1" applyFill="1">
      <alignment vertical="center"/>
    </xf>
    <xf numFmtId="0" fontId="26" fillId="0" borderId="0" xfId="0" applyFont="1" applyFill="1" applyAlignment="1">
      <alignment horizontal="center" vertical="center" wrapText="1"/>
    </xf>
    <xf numFmtId="0" fontId="12" fillId="0" borderId="1" xfId="0" applyFont="1" applyFill="1" applyBorder="1" applyAlignment="1">
      <alignment horizontal="center" vertical="center" wrapText="1"/>
    </xf>
    <xf numFmtId="176" fontId="27" fillId="0" borderId="1" xfId="0" applyNumberFormat="1" applyFont="1" applyFill="1" applyBorder="1" applyAlignment="1">
      <alignment horizontal="center" vertical="center" wrapText="1"/>
    </xf>
    <xf numFmtId="0" fontId="15"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5" xfId="0" applyFont="1" applyFill="1" applyBorder="1" applyAlignment="1">
      <alignment vertical="center" wrapText="1"/>
    </xf>
    <xf numFmtId="0" fontId="22" fillId="0" borderId="1" xfId="0" applyFont="1" applyFill="1" applyBorder="1" applyAlignment="1">
      <alignment vertical="center"/>
    </xf>
    <xf numFmtId="177" fontId="26" fillId="0" borderId="0" xfId="0" applyNumberFormat="1" applyFont="1" applyFill="1" applyAlignment="1">
      <alignment horizontal="center" vertical="center" wrapText="1"/>
    </xf>
    <xf numFmtId="177" fontId="27" fillId="0" borderId="4" xfId="0" applyNumberFormat="1" applyFont="1" applyFill="1" applyBorder="1" applyAlignment="1">
      <alignment horizontal="center" vertical="center" wrapText="1"/>
    </xf>
    <xf numFmtId="0" fontId="0" fillId="0" borderId="1" xfId="0" applyFont="1" applyFill="1" applyBorder="1" applyAlignment="1">
      <alignment vertical="center"/>
    </xf>
    <xf numFmtId="176" fontId="27" fillId="0" borderId="4"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181" fontId="15" fillId="0" borderId="1" xfId="0" applyNumberFormat="1" applyFont="1" applyFill="1" applyBorder="1" applyAlignment="1">
      <alignment horizontal="left" vertical="center" wrapText="1"/>
    </xf>
    <xf numFmtId="176" fontId="22" fillId="0" borderId="1" xfId="0" applyNumberFormat="1" applyFont="1" applyFill="1" applyBorder="1" applyAlignment="1">
      <alignment vertical="center"/>
    </xf>
    <xf numFmtId="176" fontId="40" fillId="0" borderId="1" xfId="0" applyNumberFormat="1" applyFont="1" applyFill="1" applyBorder="1" applyAlignment="1">
      <alignment horizontal="center" vertical="center" wrapText="1"/>
    </xf>
    <xf numFmtId="177" fontId="40" fillId="0" borderId="1" xfId="0" applyNumberFormat="1" applyFont="1" applyFill="1" applyBorder="1" applyAlignment="1">
      <alignment horizontal="center" vertical="center" wrapText="1"/>
    </xf>
    <xf numFmtId="0" fontId="22" fillId="0" borderId="0" xfId="0" applyFont="1" applyFill="1" applyAlignment="1">
      <alignment vertical="center"/>
    </xf>
    <xf numFmtId="0" fontId="12" fillId="0" borderId="0" xfId="0" applyFont="1" applyFill="1" applyAlignment="1">
      <alignment vertical="center" wrapText="1"/>
    </xf>
    <xf numFmtId="0" fontId="20" fillId="0" borderId="0" xfId="0" applyFont="1" applyFill="1" applyAlignment="1">
      <alignment horizontal="center" vertical="center" wrapText="1"/>
    </xf>
    <xf numFmtId="0" fontId="20" fillId="0" borderId="0" xfId="0" applyFont="1" applyFill="1" applyAlignment="1">
      <alignment vertical="center" wrapText="1"/>
    </xf>
    <xf numFmtId="181" fontId="20" fillId="0" borderId="0" xfId="0" applyNumberFormat="1" applyFont="1" applyFill="1" applyAlignment="1">
      <alignment horizontal="center" vertical="center" wrapText="1"/>
    </xf>
    <xf numFmtId="176" fontId="20" fillId="0" borderId="0" xfId="0" applyNumberFormat="1" applyFont="1" applyFill="1" applyAlignment="1">
      <alignment horizontal="center" vertical="center" wrapText="1"/>
    </xf>
    <xf numFmtId="176" fontId="20" fillId="0" borderId="0" xfId="0" applyNumberFormat="1" applyFont="1" applyFill="1" applyAlignment="1">
      <alignment vertical="center" wrapText="1"/>
    </xf>
    <xf numFmtId="0" fontId="20" fillId="0" borderId="0" xfId="0" applyFont="1" applyFill="1" applyAlignment="1">
      <alignment horizontal="left" vertical="center" wrapText="1"/>
    </xf>
    <xf numFmtId="179" fontId="20" fillId="0" borderId="1" xfId="54" applyNumberFormat="1" applyFont="1" applyFill="1" applyBorder="1" applyAlignment="1">
      <alignment horizontal="center" vertical="center" wrapText="1"/>
    </xf>
    <xf numFmtId="180" fontId="20" fillId="0" borderId="1" xfId="0" applyNumberFormat="1" applyFont="1" applyFill="1" applyBorder="1" applyAlignment="1">
      <alignment horizontal="center" vertical="center" wrapText="1"/>
    </xf>
    <xf numFmtId="183" fontId="20" fillId="0" borderId="1" xfId="0" applyNumberFormat="1" applyFont="1" applyFill="1" applyBorder="1" applyAlignment="1">
      <alignment horizontal="center" vertical="center" wrapText="1"/>
    </xf>
    <xf numFmtId="179" fontId="20" fillId="0" borderId="1" xfId="0" applyNumberFormat="1" applyFont="1" applyFill="1" applyBorder="1" applyAlignment="1">
      <alignment horizontal="center" vertical="center" wrapText="1"/>
    </xf>
    <xf numFmtId="181" fontId="10" fillId="0" borderId="1" xfId="0" applyNumberFormat="1" applyFont="1" applyFill="1" applyBorder="1" applyAlignment="1">
      <alignment horizontal="center" vertical="center" wrapText="1"/>
    </xf>
    <xf numFmtId="0" fontId="26" fillId="0" borderId="1" xfId="0" applyFont="1" applyFill="1" applyBorder="1" applyAlignment="1">
      <alignment horizontal="left" vertical="center" wrapText="1"/>
    </xf>
    <xf numFmtId="0" fontId="20" fillId="0" borderId="1" xfId="0" applyFont="1" applyFill="1" applyBorder="1" applyAlignment="1">
      <alignment vertical="center"/>
    </xf>
    <xf numFmtId="181" fontId="20" fillId="0" borderId="1" xfId="0" applyNumberFormat="1" applyFont="1" applyFill="1" applyBorder="1" applyAlignment="1">
      <alignment horizontal="left" vertical="center" wrapText="1"/>
    </xf>
    <xf numFmtId="0" fontId="20" fillId="0" borderId="1" xfId="58"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84" fontId="7" fillId="0" borderId="1" xfId="0"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xf>
    <xf numFmtId="0" fontId="27" fillId="0" borderId="1" xfId="59" applyFont="1" applyFill="1" applyBorder="1" applyAlignment="1">
      <alignment horizontal="left" vertical="center" wrapText="1"/>
    </xf>
    <xf numFmtId="0" fontId="28" fillId="0" borderId="1" xfId="0" applyFont="1" applyFill="1" applyBorder="1" applyAlignment="1">
      <alignment horizontal="center" vertical="center"/>
    </xf>
    <xf numFmtId="0" fontId="28" fillId="0" borderId="1" xfId="0" applyFont="1" applyFill="1" applyBorder="1" applyAlignment="1">
      <alignment horizontal="center" vertical="center" wrapText="1"/>
    </xf>
    <xf numFmtId="0" fontId="7" fillId="0" borderId="1" xfId="49" applyFont="1" applyFill="1" applyBorder="1" applyAlignment="1">
      <alignment horizontal="left" vertical="center" wrapText="1"/>
    </xf>
    <xf numFmtId="0" fontId="7" fillId="0" borderId="1" xfId="55" applyFont="1" applyFill="1" applyBorder="1" applyAlignment="1">
      <alignment horizontal="left" vertical="center" wrapText="1"/>
    </xf>
    <xf numFmtId="0" fontId="7" fillId="0" borderId="1" xfId="49" applyFont="1" applyFill="1" applyBorder="1" applyAlignment="1">
      <alignment horizontal="center" vertical="center" wrapText="1"/>
    </xf>
    <xf numFmtId="0" fontId="7" fillId="0" borderId="1" xfId="55" applyFont="1" applyFill="1" applyBorder="1" applyAlignment="1">
      <alignment horizontal="center" vertical="center" wrapText="1"/>
    </xf>
    <xf numFmtId="0" fontId="7" fillId="0" borderId="1" xfId="60" applyFont="1" applyFill="1" applyBorder="1" applyAlignment="1">
      <alignment horizontal="left" vertical="center" wrapText="1"/>
    </xf>
    <xf numFmtId="183" fontId="10" fillId="0" borderId="1"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27" fillId="0" borderId="1" xfId="0" applyFont="1" applyFill="1" applyBorder="1" applyAlignment="1">
      <alignment horizontal="left" vertical="center" wrapText="1"/>
    </xf>
    <xf numFmtId="0" fontId="7" fillId="0" borderId="1" xfId="0" applyNumberFormat="1" applyFont="1" applyFill="1" applyBorder="1" applyAlignment="1" applyProtection="1">
      <alignment horizontal="left" vertical="center" wrapText="1"/>
    </xf>
    <xf numFmtId="0" fontId="10" fillId="0" borderId="1"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1" xfId="0" applyFont="1" applyFill="1" applyBorder="1" applyAlignment="1">
      <alignment vertical="center" wrapText="1"/>
    </xf>
    <xf numFmtId="0" fontId="42" fillId="0" borderId="1" xfId="0" applyFont="1" applyFill="1" applyBorder="1" applyAlignment="1">
      <alignment horizontal="center" vertical="center" wrapText="1"/>
    </xf>
    <xf numFmtId="176" fontId="12" fillId="0" borderId="5" xfId="0" applyNumberFormat="1" applyFont="1" applyFill="1" applyBorder="1" applyAlignment="1">
      <alignment horizontal="center" vertical="center" wrapText="1"/>
    </xf>
    <xf numFmtId="0" fontId="20" fillId="0" borderId="0" xfId="0" applyFont="1" applyFill="1" applyAlignment="1">
      <alignment horizontal="center" vertical="center"/>
    </xf>
    <xf numFmtId="181" fontId="20" fillId="0" borderId="0" xfId="0" applyNumberFormat="1" applyFont="1" applyFill="1" applyAlignment="1">
      <alignment horizontal="center" vertical="center"/>
    </xf>
    <xf numFmtId="176" fontId="20" fillId="0" borderId="0" xfId="0" applyNumberFormat="1" applyFont="1" applyFill="1" applyAlignment="1">
      <alignment horizontal="center" vertical="center"/>
    </xf>
    <xf numFmtId="176" fontId="20" fillId="0" borderId="0" xfId="0" applyNumberFormat="1" applyFont="1" applyFill="1" applyAlignment="1">
      <alignment vertical="center"/>
    </xf>
    <xf numFmtId="0" fontId="20" fillId="0" borderId="1" xfId="58" applyFont="1" applyFill="1" applyBorder="1" applyAlignment="1" applyProtection="1">
      <alignment horizontal="center" vertical="center" wrapText="1"/>
    </xf>
    <xf numFmtId="0" fontId="12" fillId="0" borderId="5" xfId="0" applyFont="1" applyFill="1" applyBorder="1" applyAlignment="1">
      <alignment vertical="center" wrapText="1"/>
    </xf>
    <xf numFmtId="0" fontId="12" fillId="0" borderId="5" xfId="0" applyFont="1" applyFill="1" applyBorder="1" applyAlignment="1">
      <alignment horizontal="left" vertical="center" wrapText="1"/>
    </xf>
    <xf numFmtId="0" fontId="20" fillId="0" borderId="0" xfId="0" applyFont="1" applyFill="1" applyAlignment="1">
      <alignment vertical="center"/>
    </xf>
    <xf numFmtId="0" fontId="6" fillId="0" borderId="0" xfId="0" applyFont="1" applyAlignment="1">
      <alignment horizontal="center" vertical="center"/>
    </xf>
    <xf numFmtId="0" fontId="1" fillId="0" borderId="0" xfId="0" applyFont="1" applyFill="1" applyAlignment="1">
      <alignment horizontal="center" vertical="center" wrapText="1"/>
    </xf>
    <xf numFmtId="0" fontId="43" fillId="0" borderId="1" xfId="0" applyFont="1" applyFill="1" applyBorder="1" applyAlignment="1">
      <alignment horizontal="center" vertical="center" wrapText="1"/>
    </xf>
    <xf numFmtId="0" fontId="44" fillId="0" borderId="1" xfId="0" applyFont="1" applyFill="1" applyBorder="1" applyAlignment="1">
      <alignment horizontal="center" vertical="center"/>
    </xf>
    <xf numFmtId="0" fontId="18" fillId="0" borderId="1" xfId="0" applyFont="1" applyFill="1" applyBorder="1" applyAlignment="1">
      <alignment horizontal="center" vertical="center"/>
    </xf>
    <xf numFmtId="176" fontId="44" fillId="0" borderId="1" xfId="0" applyNumberFormat="1" applyFont="1" applyFill="1" applyBorder="1" applyAlignment="1">
      <alignment horizontal="center" vertical="center"/>
    </xf>
    <xf numFmtId="177" fontId="44" fillId="0" borderId="1" xfId="0" applyNumberFormat="1" applyFont="1" applyFill="1" applyBorder="1" applyAlignment="1">
      <alignment horizontal="center" vertical="center"/>
    </xf>
    <xf numFmtId="0" fontId="43" fillId="0" borderId="1" xfId="0" applyFont="1" applyFill="1" applyBorder="1" applyAlignment="1">
      <alignment horizontal="center" vertical="center"/>
    </xf>
    <xf numFmtId="176" fontId="45" fillId="0" borderId="1" xfId="0" applyNumberFormat="1" applyFont="1" applyFill="1" applyBorder="1" applyAlignment="1">
      <alignment horizontal="center" vertical="center"/>
    </xf>
    <xf numFmtId="177" fontId="45" fillId="0" borderId="1" xfId="0" applyNumberFormat="1" applyFont="1" applyFill="1" applyBorder="1" applyAlignment="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3 2 2 2 4" xfId="50"/>
    <cellStyle name="常规 5 2" xfId="51"/>
    <cellStyle name="常规 8" xfId="52"/>
    <cellStyle name="常规_现场检测_1" xfId="53"/>
    <cellStyle name="常规 60" xfId="54"/>
    <cellStyle name="常规 2" xfId="55"/>
    <cellStyle name="常规 20" xfId="56"/>
    <cellStyle name="常规 3" xfId="57"/>
    <cellStyle name="常规 36" xfId="58"/>
    <cellStyle name="常规 5" xfId="59"/>
    <cellStyle name="常规_Sheet1" xfId="60"/>
  </cellStyles>
  <tableStyles count="0" defaultTableStyle="TableStyleMedium9" defaultPivotStyle="PivotStyleLight16"/>
  <colors>
    <mruColors>
      <color rgb="00CCC0DA"/>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19"/>
  <sheetViews>
    <sheetView tabSelected="1" workbookViewId="0">
      <selection activeCell="D4" sqref="D4"/>
    </sheetView>
  </sheetViews>
  <sheetFormatPr defaultColWidth="9" defaultRowHeight="30" customHeight="1" outlineLevelCol="4"/>
  <cols>
    <col min="1" max="1" width="6.5" style="428" customWidth="1"/>
    <col min="2" max="2" width="18.875" style="428" customWidth="1"/>
    <col min="3" max="3" width="22.25" style="428" customWidth="1"/>
    <col min="4" max="4" width="15.625" style="428" customWidth="1"/>
    <col min="5" max="5" width="7.625" style="428" customWidth="1"/>
    <col min="6" max="6" width="10.625" style="428"/>
    <col min="7" max="7" width="10.375" style="428"/>
    <col min="8" max="16384" width="9" style="428"/>
  </cols>
  <sheetData>
    <row r="1" ht="68" customHeight="1" spans="1:5">
      <c r="A1" s="429" t="s">
        <v>0</v>
      </c>
      <c r="B1" s="429"/>
      <c r="C1" s="429"/>
      <c r="D1" s="429"/>
      <c r="E1" s="429"/>
    </row>
    <row r="2" ht="38.1" customHeight="1" spans="1:5">
      <c r="A2" s="430" t="s">
        <v>1</v>
      </c>
      <c r="B2" s="430" t="s">
        <v>2</v>
      </c>
      <c r="C2" s="430" t="s">
        <v>3</v>
      </c>
      <c r="D2" s="430" t="s">
        <v>4</v>
      </c>
      <c r="E2" s="430" t="s">
        <v>5</v>
      </c>
    </row>
    <row r="3" customHeight="1" spans="1:5">
      <c r="A3" s="431">
        <v>1</v>
      </c>
      <c r="B3" s="432" t="s">
        <v>6</v>
      </c>
      <c r="C3" s="433">
        <f>材料见证检测!H134</f>
        <v>1196563.5</v>
      </c>
      <c r="D3" s="433">
        <f>材料见证检测!J101</f>
        <v>0</v>
      </c>
      <c r="E3" s="434"/>
    </row>
    <row r="4" customHeight="1" spans="1:5">
      <c r="A4" s="431">
        <v>2</v>
      </c>
      <c r="B4" s="432" t="s">
        <v>7</v>
      </c>
      <c r="C4" s="433">
        <f>地基基础与基坑支护检测!J21</f>
        <v>1053580</v>
      </c>
      <c r="D4" s="433">
        <f>结构实体检测!K16</f>
        <v>0</v>
      </c>
      <c r="E4" s="434"/>
    </row>
    <row r="5" customHeight="1" spans="1:5">
      <c r="A5" s="431">
        <v>3</v>
      </c>
      <c r="B5" s="432" t="s">
        <v>8</v>
      </c>
      <c r="C5" s="433">
        <f>结构实体检测!I16</f>
        <v>567600</v>
      </c>
      <c r="D5" s="433">
        <f>钢结构检测!K7</f>
        <v>0</v>
      </c>
      <c r="E5" s="434"/>
    </row>
    <row r="6" customHeight="1" spans="1:5">
      <c r="A6" s="431">
        <v>4</v>
      </c>
      <c r="B6" s="432" t="s">
        <v>9</v>
      </c>
      <c r="C6" s="433">
        <f>钢结构检测!I7</f>
        <v>96250</v>
      </c>
      <c r="D6" s="433">
        <f>地基基础与基坑支护检测!L26</f>
        <v>0</v>
      </c>
      <c r="E6" s="434"/>
    </row>
    <row r="7" customHeight="1" spans="1:5">
      <c r="A7" s="431">
        <v>5</v>
      </c>
      <c r="B7" s="432" t="s">
        <v>10</v>
      </c>
      <c r="C7" s="433">
        <f>道路排水工程检测!J19</f>
        <v>57299</v>
      </c>
      <c r="D7" s="433">
        <f>幕墙门窗检测!J13</f>
        <v>0</v>
      </c>
      <c r="E7" s="434"/>
    </row>
    <row r="8" customHeight="1" spans="1:5">
      <c r="A8" s="431">
        <v>6</v>
      </c>
      <c r="B8" s="432" t="s">
        <v>11</v>
      </c>
      <c r="C8" s="433">
        <f>基坑监测!H23</f>
        <v>204320.71</v>
      </c>
      <c r="D8" s="433">
        <f>防雷及电气检测!J6</f>
        <v>0</v>
      </c>
      <c r="E8" s="434"/>
    </row>
    <row r="9" customHeight="1" spans="1:5">
      <c r="A9" s="431">
        <v>7</v>
      </c>
      <c r="B9" s="432" t="s">
        <v>12</v>
      </c>
      <c r="C9" s="433">
        <f>主体沉降观测!G12</f>
        <v>155698.95</v>
      </c>
      <c r="D9" s="433">
        <f>园林绿化检测!J9</f>
        <v>0</v>
      </c>
      <c r="E9" s="434"/>
    </row>
    <row r="10" customHeight="1" spans="1:5">
      <c r="A10" s="431">
        <v>8</v>
      </c>
      <c r="B10" s="432" t="s">
        <v>13</v>
      </c>
      <c r="C10" s="433">
        <f>高支模监测!G16</f>
        <v>710688</v>
      </c>
      <c r="D10" s="433">
        <f>室内环境检测!J6</f>
        <v>0</v>
      </c>
      <c r="E10" s="434"/>
    </row>
    <row r="11" customHeight="1" spans="1:5">
      <c r="A11" s="431">
        <v>9</v>
      </c>
      <c r="B11" s="432" t="s">
        <v>14</v>
      </c>
      <c r="C11" s="433">
        <f>室内环境检测!H6</f>
        <v>244200</v>
      </c>
      <c r="D11" s="433">
        <f>节能与绿建检测!J49</f>
        <v>0</v>
      </c>
      <c r="E11" s="434"/>
    </row>
    <row r="12" customHeight="1" spans="1:5">
      <c r="A12" s="431">
        <v>10</v>
      </c>
      <c r="B12" s="432" t="s">
        <v>15</v>
      </c>
      <c r="C12" s="433">
        <f>防雷及电气检测!H6</f>
        <v>164554.5</v>
      </c>
      <c r="D12" s="433">
        <f>消防检测!I18</f>
        <v>0</v>
      </c>
      <c r="E12" s="434"/>
    </row>
    <row r="13" customHeight="1" spans="1:5">
      <c r="A13" s="431">
        <v>11</v>
      </c>
      <c r="B13" s="432" t="s">
        <v>16</v>
      </c>
      <c r="C13" s="433">
        <f>幕墙门窗检测!H13</f>
        <v>107800</v>
      </c>
      <c r="D13" s="433">
        <f>智能检测!J38</f>
        <v>0</v>
      </c>
      <c r="E13" s="434"/>
    </row>
    <row r="14" customHeight="1" spans="1:5">
      <c r="A14" s="431">
        <v>12</v>
      </c>
      <c r="B14" s="432" t="s">
        <v>17</v>
      </c>
      <c r="C14" s="433">
        <f>消防检测!G18</f>
        <v>135027.475</v>
      </c>
      <c r="D14" s="433">
        <v>0</v>
      </c>
      <c r="E14" s="434"/>
    </row>
    <row r="15" customHeight="1" spans="1:5">
      <c r="A15" s="431">
        <v>13</v>
      </c>
      <c r="B15" s="432" t="s">
        <v>18</v>
      </c>
      <c r="C15" s="433">
        <f>节能与绿建检测!H49</f>
        <v>567930</v>
      </c>
      <c r="D15" s="433">
        <f>主体沉降观测!I12</f>
        <v>0</v>
      </c>
      <c r="E15" s="434"/>
    </row>
    <row r="16" customHeight="1" spans="1:5">
      <c r="A16" s="431">
        <v>14</v>
      </c>
      <c r="B16" s="432" t="s">
        <v>19</v>
      </c>
      <c r="C16" s="433">
        <f>智能检测!H38</f>
        <v>214885</v>
      </c>
      <c r="D16" s="433">
        <f>基坑监测!J31</f>
        <v>0</v>
      </c>
      <c r="E16" s="434"/>
    </row>
    <row r="17" customHeight="1" spans="1:5">
      <c r="A17" s="431">
        <v>15</v>
      </c>
      <c r="B17" s="432" t="s">
        <v>20</v>
      </c>
      <c r="C17" s="433">
        <f>'5G信号检测'!H5</f>
        <v>155204.5</v>
      </c>
      <c r="D17" s="433">
        <f>高支模监测!I16</f>
        <v>0</v>
      </c>
      <c r="E17" s="434"/>
    </row>
    <row r="18" customHeight="1" spans="1:5">
      <c r="A18" s="431">
        <v>16</v>
      </c>
      <c r="B18" s="432" t="s">
        <v>21</v>
      </c>
      <c r="C18" s="433">
        <f>园林绿化检测!H9</f>
        <v>35942.5</v>
      </c>
      <c r="D18" s="433">
        <f>'5G信号检测'!J5</f>
        <v>0</v>
      </c>
      <c r="E18" s="434"/>
    </row>
    <row r="19" customHeight="1" spans="1:5">
      <c r="A19" s="431"/>
      <c r="B19" s="435" t="s">
        <v>22</v>
      </c>
      <c r="C19" s="436">
        <f>ROUND(SUM(C3:C18),2)</f>
        <v>5667544.14</v>
      </c>
      <c r="D19" s="436">
        <f>ROUND(SUM(D3:D17),2)</f>
        <v>0</v>
      </c>
      <c r="E19" s="437"/>
    </row>
  </sheetData>
  <mergeCells count="1">
    <mergeCell ref="A1:E1"/>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M6"/>
  <sheetViews>
    <sheetView zoomScale="115" zoomScaleNormal="115" workbookViewId="0">
      <pane xSplit="3" ySplit="3" topLeftCell="D4" activePane="bottomRight" state="frozen"/>
      <selection/>
      <selection pane="topRight"/>
      <selection pane="bottomLeft"/>
      <selection pane="bottomRight" activeCell="H7" sqref="H7"/>
    </sheetView>
  </sheetViews>
  <sheetFormatPr defaultColWidth="9" defaultRowHeight="14.25" outlineLevelRow="5"/>
  <cols>
    <col min="1" max="1" width="4.125" style="2" customWidth="1"/>
    <col min="2" max="2" width="7.5" style="2" customWidth="1"/>
    <col min="3" max="3" width="9" style="2"/>
    <col min="4" max="4" width="20.25" style="2" customWidth="1"/>
    <col min="5" max="5" width="5.375" style="2" customWidth="1"/>
    <col min="6" max="6" width="5.25" style="2" customWidth="1"/>
    <col min="7" max="7" width="9" style="118"/>
    <col min="8" max="8" width="11.5" style="118"/>
    <col min="9" max="9" width="9.625" style="118" customWidth="1"/>
    <col min="10" max="10" width="10.125" style="118" customWidth="1"/>
    <col min="11" max="11" width="7.625" style="2" customWidth="1"/>
    <col min="12" max="16384" width="9" style="2"/>
  </cols>
  <sheetData>
    <row r="1" ht="35.1" customHeight="1" spans="1:13">
      <c r="A1" s="5" t="s">
        <v>787</v>
      </c>
      <c r="B1" s="6"/>
      <c r="C1" s="7"/>
      <c r="D1" s="6"/>
      <c r="E1" s="6"/>
      <c r="F1" s="6"/>
      <c r="G1" s="8"/>
      <c r="H1" s="8"/>
      <c r="I1" s="8"/>
      <c r="J1" s="8"/>
      <c r="K1" s="6"/>
      <c r="L1" s="6"/>
      <c r="M1" s="6"/>
    </row>
    <row r="2" s="190" customFormat="1" ht="27.95" customHeight="1" spans="1:13">
      <c r="A2" s="25" t="s">
        <v>1</v>
      </c>
      <c r="B2" s="25" t="s">
        <v>567</v>
      </c>
      <c r="C2" s="25" t="s">
        <v>25</v>
      </c>
      <c r="D2" s="25" t="s">
        <v>26</v>
      </c>
      <c r="E2" s="25" t="s">
        <v>27</v>
      </c>
      <c r="F2" s="25" t="s">
        <v>622</v>
      </c>
      <c r="G2" s="10" t="s">
        <v>29</v>
      </c>
      <c r="H2" s="10"/>
      <c r="I2" s="24" t="s">
        <v>30</v>
      </c>
      <c r="J2" s="24"/>
      <c r="K2" s="25" t="s">
        <v>5</v>
      </c>
      <c r="L2" s="25" t="s">
        <v>31</v>
      </c>
      <c r="M2" s="198"/>
    </row>
    <row r="3" s="190" customFormat="1" ht="33" customHeight="1" spans="1:13">
      <c r="A3" s="191"/>
      <c r="B3" s="191"/>
      <c r="C3" s="191"/>
      <c r="D3" s="191"/>
      <c r="E3" s="191"/>
      <c r="F3" s="191"/>
      <c r="G3" s="12" t="s">
        <v>32</v>
      </c>
      <c r="H3" s="12" t="s">
        <v>33</v>
      </c>
      <c r="I3" s="26" t="s">
        <v>34</v>
      </c>
      <c r="J3" s="26" t="s">
        <v>35</v>
      </c>
      <c r="K3" s="191"/>
      <c r="L3" s="191"/>
      <c r="M3" s="198"/>
    </row>
    <row r="4" s="2" customFormat="1" ht="111" spans="1:13">
      <c r="A4" s="36">
        <v>1</v>
      </c>
      <c r="B4" s="192" t="s">
        <v>788</v>
      </c>
      <c r="C4" s="193" t="s">
        <v>789</v>
      </c>
      <c r="D4" s="194" t="s">
        <v>790</v>
      </c>
      <c r="E4" s="195" t="s">
        <v>505</v>
      </c>
      <c r="F4" s="196">
        <v>200</v>
      </c>
      <c r="G4" s="41">
        <v>165</v>
      </c>
      <c r="H4" s="41">
        <f>F4*G4</f>
        <v>33000</v>
      </c>
      <c r="I4" s="41"/>
      <c r="J4" s="41"/>
      <c r="K4" s="43"/>
      <c r="L4" s="194" t="s">
        <v>791</v>
      </c>
      <c r="M4" s="199"/>
    </row>
    <row r="5" s="2" customFormat="1" ht="72" spans="1:13">
      <c r="A5" s="36">
        <v>2</v>
      </c>
      <c r="B5" s="159" t="s">
        <v>792</v>
      </c>
      <c r="C5" s="159" t="s">
        <v>793</v>
      </c>
      <c r="D5" s="197" t="s">
        <v>794</v>
      </c>
      <c r="E5" s="74" t="s">
        <v>505</v>
      </c>
      <c r="F5" s="36">
        <v>120</v>
      </c>
      <c r="G5" s="41">
        <v>1760</v>
      </c>
      <c r="H5" s="41">
        <f>F5*G5</f>
        <v>211200</v>
      </c>
      <c r="I5" s="41"/>
      <c r="J5" s="41"/>
      <c r="K5" s="36"/>
      <c r="L5" s="194" t="s">
        <v>795</v>
      </c>
      <c r="M5" s="90"/>
    </row>
    <row r="6" ht="57" customHeight="1" spans="1:13">
      <c r="A6" s="43"/>
      <c r="B6" s="42" t="s">
        <v>796</v>
      </c>
      <c r="C6" s="43"/>
      <c r="D6" s="43"/>
      <c r="E6" s="43"/>
      <c r="F6" s="43"/>
      <c r="G6" s="125"/>
      <c r="H6" s="127">
        <f>SUM(H4:H5)</f>
        <v>244200</v>
      </c>
      <c r="I6" s="125"/>
      <c r="J6" s="127">
        <f>SUM(J4:J5)</f>
        <v>0</v>
      </c>
      <c r="K6" s="42"/>
      <c r="L6" s="42"/>
      <c r="M6" s="90"/>
    </row>
  </sheetData>
  <mergeCells count="11">
    <mergeCell ref="A1:M1"/>
    <mergeCell ref="G2:H2"/>
    <mergeCell ref="I2:J2"/>
    <mergeCell ref="A2:A3"/>
    <mergeCell ref="B2:B3"/>
    <mergeCell ref="C2:C3"/>
    <mergeCell ref="D2:D3"/>
    <mergeCell ref="E2:E3"/>
    <mergeCell ref="F2:F3"/>
    <mergeCell ref="K2:K3"/>
    <mergeCell ref="L2:L3"/>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M6"/>
  <sheetViews>
    <sheetView workbookViewId="0">
      <selection activeCell="O19" sqref="O19"/>
    </sheetView>
  </sheetViews>
  <sheetFormatPr defaultColWidth="9" defaultRowHeight="14.25" outlineLevelRow="5"/>
  <cols>
    <col min="1" max="1" width="3.625" style="2" customWidth="1"/>
    <col min="2" max="3" width="9" style="2"/>
    <col min="4" max="4" width="15.875" style="2" customWidth="1"/>
    <col min="5" max="6" width="9" style="2"/>
    <col min="7" max="7" width="9" style="3"/>
    <col min="8" max="10" width="10.75" style="3" customWidth="1"/>
    <col min="11" max="11" width="10.75" style="2" customWidth="1"/>
    <col min="12" max="12" width="11" style="2" customWidth="1"/>
    <col min="13" max="16384" width="9" style="2"/>
  </cols>
  <sheetData>
    <row r="1" ht="30.95" customHeight="1" spans="1:12">
      <c r="A1" s="5" t="s">
        <v>797</v>
      </c>
      <c r="B1" s="6"/>
      <c r="C1" s="7"/>
      <c r="D1" s="7"/>
      <c r="E1" s="6"/>
      <c r="F1" s="6"/>
      <c r="G1" s="8"/>
      <c r="H1" s="8"/>
      <c r="I1" s="8"/>
      <c r="J1" s="8"/>
      <c r="K1" s="6"/>
      <c r="L1" s="7"/>
    </row>
    <row r="2" ht="32.1" customHeight="1" spans="1:12">
      <c r="A2" s="25" t="s">
        <v>1</v>
      </c>
      <c r="B2" s="25" t="s">
        <v>567</v>
      </c>
      <c r="C2" s="25" t="s">
        <v>25</v>
      </c>
      <c r="D2" s="25" t="s">
        <v>26</v>
      </c>
      <c r="E2" s="25" t="s">
        <v>27</v>
      </c>
      <c r="F2" s="25" t="s">
        <v>798</v>
      </c>
      <c r="G2" s="10" t="s">
        <v>29</v>
      </c>
      <c r="H2" s="10"/>
      <c r="I2" s="24" t="s">
        <v>30</v>
      </c>
      <c r="J2" s="24"/>
      <c r="K2" s="25" t="s">
        <v>5</v>
      </c>
      <c r="L2" s="25" t="s">
        <v>31</v>
      </c>
    </row>
    <row r="3" ht="32.1" customHeight="1" spans="1:12">
      <c r="A3" s="27"/>
      <c r="B3" s="27"/>
      <c r="C3" s="27"/>
      <c r="D3" s="27"/>
      <c r="E3" s="27"/>
      <c r="F3" s="27"/>
      <c r="G3" s="12" t="s">
        <v>32</v>
      </c>
      <c r="H3" s="12" t="s">
        <v>33</v>
      </c>
      <c r="I3" s="26" t="s">
        <v>34</v>
      </c>
      <c r="J3" s="26" t="s">
        <v>35</v>
      </c>
      <c r="K3" s="27"/>
      <c r="L3" s="27"/>
    </row>
    <row r="4" s="2" customFormat="1" ht="110.1" customHeight="1" spans="1:13">
      <c r="A4" s="36">
        <v>1</v>
      </c>
      <c r="B4" s="37" t="s">
        <v>799</v>
      </c>
      <c r="C4" s="188" t="s">
        <v>800</v>
      </c>
      <c r="D4" s="189" t="s">
        <v>801</v>
      </c>
      <c r="E4" s="40" t="s">
        <v>802</v>
      </c>
      <c r="F4" s="36">
        <v>141095</v>
      </c>
      <c r="G4" s="41">
        <v>1.1</v>
      </c>
      <c r="H4" s="41">
        <f>G4*F4</f>
        <v>155204.5</v>
      </c>
      <c r="I4" s="41"/>
      <c r="J4" s="41"/>
      <c r="K4" s="46"/>
      <c r="L4" s="47"/>
      <c r="M4" s="48"/>
    </row>
    <row r="5" s="2" customFormat="1" ht="78.95" customHeight="1" spans="1:12">
      <c r="A5" s="36">
        <v>2</v>
      </c>
      <c r="B5" s="47" t="s">
        <v>803</v>
      </c>
      <c r="C5" s="15" t="s">
        <v>803</v>
      </c>
      <c r="D5" s="15" t="s">
        <v>804</v>
      </c>
      <c r="E5" s="47" t="s">
        <v>805</v>
      </c>
      <c r="F5" s="36">
        <v>1</v>
      </c>
      <c r="G5" s="41">
        <v>9350</v>
      </c>
      <c r="H5" s="41">
        <f>G5*F5</f>
        <v>9350</v>
      </c>
      <c r="I5" s="125"/>
      <c r="J5" s="125"/>
      <c r="K5" s="47" t="s">
        <v>806</v>
      </c>
      <c r="L5" s="15" t="s">
        <v>807</v>
      </c>
    </row>
    <row r="6" ht="59.1" customHeight="1" spans="1:12">
      <c r="A6" s="36">
        <v>3</v>
      </c>
      <c r="B6" s="42" t="s">
        <v>796</v>
      </c>
      <c r="C6" s="43"/>
      <c r="D6" s="43"/>
      <c r="E6" s="43"/>
      <c r="F6" s="43"/>
      <c r="G6" s="44"/>
      <c r="H6" s="45">
        <f>SUM(H4:H5)</f>
        <v>164554.5</v>
      </c>
      <c r="I6" s="44"/>
      <c r="J6" s="45">
        <f>SUM(J4:J5)</f>
        <v>0</v>
      </c>
      <c r="K6" s="49"/>
      <c r="L6" s="42"/>
    </row>
  </sheetData>
  <mergeCells count="11">
    <mergeCell ref="A1:L1"/>
    <mergeCell ref="G2:H2"/>
    <mergeCell ref="I2:J2"/>
    <mergeCell ref="A2:A3"/>
    <mergeCell ref="B2:B3"/>
    <mergeCell ref="C2:C3"/>
    <mergeCell ref="D2:D3"/>
    <mergeCell ref="E2:E3"/>
    <mergeCell ref="F2:F3"/>
    <mergeCell ref="K2:K3"/>
    <mergeCell ref="L2:L3"/>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M13"/>
  <sheetViews>
    <sheetView zoomScale="115" zoomScaleNormal="115" topLeftCell="A2" workbookViewId="0">
      <selection activeCell="H14" sqref="H14"/>
    </sheetView>
  </sheetViews>
  <sheetFormatPr defaultColWidth="9" defaultRowHeight="39.95" customHeight="1"/>
  <cols>
    <col min="1" max="1" width="4.25" style="2" customWidth="1"/>
    <col min="2" max="2" width="13.625" style="2" customWidth="1"/>
    <col min="3" max="3" width="14.75" style="2" customWidth="1"/>
    <col min="4" max="4" width="13.5" style="2" customWidth="1"/>
    <col min="5" max="5" width="5" style="2" customWidth="1"/>
    <col min="6" max="6" width="6.75" style="2" customWidth="1"/>
    <col min="7" max="7" width="12.125" style="3" customWidth="1"/>
    <col min="8" max="10" width="14.375" style="3" customWidth="1"/>
    <col min="11" max="11" width="11.375" style="2" customWidth="1"/>
    <col min="12" max="12" width="22.375" style="2" customWidth="1"/>
    <col min="13" max="13" width="9" style="2"/>
    <col min="14" max="14" width="19.5" style="2"/>
    <col min="15" max="16384" width="9" style="2"/>
  </cols>
  <sheetData>
    <row r="1" customHeight="1" spans="1:12">
      <c r="A1" s="139" t="s">
        <v>808</v>
      </c>
      <c r="B1" s="139"/>
      <c r="C1" s="139"/>
      <c r="D1" s="139"/>
      <c r="E1" s="139"/>
      <c r="F1" s="139"/>
      <c r="G1" s="140"/>
      <c r="H1" s="140"/>
      <c r="I1" s="140"/>
      <c r="J1" s="140"/>
      <c r="K1" s="139"/>
      <c r="L1" s="139"/>
    </row>
    <row r="2" ht="27" customHeight="1" spans="1:12">
      <c r="A2" s="141" t="s">
        <v>1</v>
      </c>
      <c r="B2" s="141" t="s">
        <v>637</v>
      </c>
      <c r="C2" s="141" t="s">
        <v>25</v>
      </c>
      <c r="D2" s="141" t="s">
        <v>26</v>
      </c>
      <c r="E2" s="141" t="s">
        <v>27</v>
      </c>
      <c r="F2" s="141" t="s">
        <v>809</v>
      </c>
      <c r="G2" s="10" t="s">
        <v>29</v>
      </c>
      <c r="H2" s="10"/>
      <c r="I2" s="24" t="s">
        <v>30</v>
      </c>
      <c r="J2" s="24"/>
      <c r="K2" s="176" t="s">
        <v>5</v>
      </c>
      <c r="L2" s="176" t="s">
        <v>31</v>
      </c>
    </row>
    <row r="3" ht="33" customHeight="1" spans="1:12">
      <c r="A3" s="141"/>
      <c r="B3" s="141"/>
      <c r="C3" s="141"/>
      <c r="D3" s="141"/>
      <c r="E3" s="141"/>
      <c r="F3" s="141"/>
      <c r="G3" s="12" t="s">
        <v>32</v>
      </c>
      <c r="H3" s="12" t="s">
        <v>33</v>
      </c>
      <c r="I3" s="26" t="s">
        <v>34</v>
      </c>
      <c r="J3" s="26" t="s">
        <v>35</v>
      </c>
      <c r="K3" s="177"/>
      <c r="L3" s="177"/>
    </row>
    <row r="4" s="2" customFormat="1" customHeight="1" spans="1:13">
      <c r="A4" s="142">
        <v>4</v>
      </c>
      <c r="B4" s="143" t="s">
        <v>810</v>
      </c>
      <c r="C4" s="144" t="s">
        <v>811</v>
      </c>
      <c r="D4" s="145" t="s">
        <v>812</v>
      </c>
      <c r="E4" s="146" t="s">
        <v>615</v>
      </c>
      <c r="F4" s="147">
        <v>6</v>
      </c>
      <c r="G4" s="65">
        <v>770</v>
      </c>
      <c r="H4" s="65">
        <f>G4*F4</f>
        <v>4620</v>
      </c>
      <c r="I4" s="178"/>
      <c r="J4" s="178"/>
      <c r="K4" s="179" t="s">
        <v>813</v>
      </c>
      <c r="L4" s="179" t="s">
        <v>814</v>
      </c>
      <c r="M4" s="48"/>
    </row>
    <row r="5" s="2" customFormat="1" customHeight="1" spans="1:13">
      <c r="A5" s="142">
        <v>5</v>
      </c>
      <c r="B5" s="148"/>
      <c r="C5" s="149" t="s">
        <v>815</v>
      </c>
      <c r="D5" s="150"/>
      <c r="E5" s="74" t="s">
        <v>816</v>
      </c>
      <c r="F5" s="147">
        <v>36</v>
      </c>
      <c r="G5" s="65">
        <v>110</v>
      </c>
      <c r="H5" s="65">
        <f>G5*F5</f>
        <v>3960</v>
      </c>
      <c r="I5" s="65"/>
      <c r="J5" s="65"/>
      <c r="K5" s="180" t="s">
        <v>817</v>
      </c>
      <c r="L5" s="180" t="s">
        <v>818</v>
      </c>
      <c r="M5" s="48"/>
    </row>
    <row r="6" s="138" customFormat="1" customHeight="1" spans="1:12">
      <c r="A6" s="151">
        <v>1</v>
      </c>
      <c r="B6" s="152" t="s">
        <v>819</v>
      </c>
      <c r="C6" s="153" t="s">
        <v>820</v>
      </c>
      <c r="D6" s="154" t="s">
        <v>821</v>
      </c>
      <c r="E6" s="155" t="s">
        <v>816</v>
      </c>
      <c r="F6" s="155">
        <v>2</v>
      </c>
      <c r="G6" s="156">
        <v>19910</v>
      </c>
      <c r="H6" s="157">
        <f t="shared" ref="H6:H12" si="0">F6*G6</f>
        <v>39820</v>
      </c>
      <c r="I6" s="125"/>
      <c r="J6" s="125"/>
      <c r="K6" s="181" t="s">
        <v>822</v>
      </c>
      <c r="L6" s="182" t="s">
        <v>823</v>
      </c>
    </row>
    <row r="7" s="138" customFormat="1" customHeight="1" spans="1:12">
      <c r="A7" s="158">
        <v>2</v>
      </c>
      <c r="B7" s="159" t="s">
        <v>824</v>
      </c>
      <c r="C7" s="160" t="s">
        <v>825</v>
      </c>
      <c r="D7" s="161" t="s">
        <v>826</v>
      </c>
      <c r="E7" s="162" t="s">
        <v>816</v>
      </c>
      <c r="F7" s="162">
        <v>15</v>
      </c>
      <c r="G7" s="156">
        <v>2200</v>
      </c>
      <c r="H7" s="157">
        <f t="shared" si="0"/>
        <v>33000</v>
      </c>
      <c r="I7" s="127"/>
      <c r="J7" s="127"/>
      <c r="K7" s="183" t="s">
        <v>827</v>
      </c>
      <c r="L7" s="183" t="s">
        <v>828</v>
      </c>
    </row>
    <row r="8" s="138" customFormat="1" customHeight="1" spans="1:12">
      <c r="A8" s="158">
        <v>3</v>
      </c>
      <c r="B8" s="160" t="s">
        <v>829</v>
      </c>
      <c r="C8" s="160" t="s">
        <v>193</v>
      </c>
      <c r="D8" s="163" t="s">
        <v>830</v>
      </c>
      <c r="E8" s="164" t="s">
        <v>615</v>
      </c>
      <c r="F8" s="164">
        <v>2</v>
      </c>
      <c r="G8" s="156">
        <v>1650</v>
      </c>
      <c r="H8" s="157">
        <f t="shared" si="0"/>
        <v>3300</v>
      </c>
      <c r="I8" s="127"/>
      <c r="J8" s="127"/>
      <c r="K8" s="160" t="s">
        <v>831</v>
      </c>
      <c r="L8" s="184"/>
    </row>
    <row r="9" s="138" customFormat="1" customHeight="1" spans="1:12">
      <c r="A9" s="158">
        <v>4</v>
      </c>
      <c r="B9" s="160"/>
      <c r="C9" s="160" t="s">
        <v>832</v>
      </c>
      <c r="D9" s="165"/>
      <c r="E9" s="164" t="s">
        <v>615</v>
      </c>
      <c r="F9" s="164">
        <v>2</v>
      </c>
      <c r="G9" s="156">
        <v>825</v>
      </c>
      <c r="H9" s="157">
        <f t="shared" si="0"/>
        <v>1650</v>
      </c>
      <c r="I9" s="127"/>
      <c r="J9" s="127"/>
      <c r="K9" s="160" t="s">
        <v>833</v>
      </c>
      <c r="L9" s="184"/>
    </row>
    <row r="10" s="138" customFormat="1" customHeight="1" spans="1:12">
      <c r="A10" s="158">
        <v>5</v>
      </c>
      <c r="B10" s="160"/>
      <c r="C10" s="160" t="s">
        <v>834</v>
      </c>
      <c r="D10" s="166"/>
      <c r="E10" s="164" t="s">
        <v>615</v>
      </c>
      <c r="F10" s="164">
        <v>2</v>
      </c>
      <c r="G10" s="156">
        <v>825</v>
      </c>
      <c r="H10" s="157">
        <f t="shared" si="0"/>
        <v>1650</v>
      </c>
      <c r="I10" s="127"/>
      <c r="J10" s="127"/>
      <c r="K10" s="160" t="s">
        <v>835</v>
      </c>
      <c r="L10" s="184"/>
    </row>
    <row r="11" s="138" customFormat="1" customHeight="1" spans="1:12">
      <c r="A11" s="158">
        <v>6</v>
      </c>
      <c r="B11" s="167" t="s">
        <v>836</v>
      </c>
      <c r="C11" s="160" t="s">
        <v>832</v>
      </c>
      <c r="D11" s="163" t="s">
        <v>837</v>
      </c>
      <c r="E11" s="155" t="s">
        <v>615</v>
      </c>
      <c r="F11" s="168">
        <v>6</v>
      </c>
      <c r="G11" s="156">
        <v>825</v>
      </c>
      <c r="H11" s="157">
        <f t="shared" si="0"/>
        <v>4950</v>
      </c>
      <c r="I11" s="127"/>
      <c r="J11" s="127"/>
      <c r="K11" s="169" t="s">
        <v>838</v>
      </c>
      <c r="L11" s="185"/>
    </row>
    <row r="12" s="138" customFormat="1" customHeight="1" spans="1:12">
      <c r="A12" s="158">
        <v>7</v>
      </c>
      <c r="B12" s="169"/>
      <c r="C12" s="160" t="s">
        <v>839</v>
      </c>
      <c r="D12" s="170"/>
      <c r="E12" s="164" t="s">
        <v>615</v>
      </c>
      <c r="F12" s="147">
        <v>6</v>
      </c>
      <c r="G12" s="156">
        <v>2475</v>
      </c>
      <c r="H12" s="157">
        <f t="shared" si="0"/>
        <v>14850</v>
      </c>
      <c r="I12" s="127"/>
      <c r="J12" s="127"/>
      <c r="K12" s="160" t="s">
        <v>840</v>
      </c>
      <c r="L12" s="182"/>
    </row>
    <row r="13" customHeight="1" spans="1:12">
      <c r="A13" s="171"/>
      <c r="B13" s="172"/>
      <c r="C13" s="172"/>
      <c r="D13" s="173"/>
      <c r="E13" s="173"/>
      <c r="F13" s="173"/>
      <c r="G13" s="174"/>
      <c r="H13" s="175">
        <f>SUM(H4:H12)</f>
        <v>107800</v>
      </c>
      <c r="I13" s="186"/>
      <c r="J13" s="175">
        <f>SUM(J4:J12)</f>
        <v>0</v>
      </c>
      <c r="K13" s="187"/>
      <c r="L13" s="181"/>
    </row>
  </sheetData>
  <mergeCells count="18">
    <mergeCell ref="A1:L1"/>
    <mergeCell ref="G2:H2"/>
    <mergeCell ref="I2:J2"/>
    <mergeCell ref="B13:F13"/>
    <mergeCell ref="A2:A3"/>
    <mergeCell ref="B2:B3"/>
    <mergeCell ref="B4:B5"/>
    <mergeCell ref="B8:B10"/>
    <mergeCell ref="B11:B12"/>
    <mergeCell ref="C2:C3"/>
    <mergeCell ref="D2:D3"/>
    <mergeCell ref="D4:D5"/>
    <mergeCell ref="D8:D10"/>
    <mergeCell ref="D11:D12"/>
    <mergeCell ref="E2:E3"/>
    <mergeCell ref="F2:F3"/>
    <mergeCell ref="K2:K3"/>
    <mergeCell ref="L2:L3"/>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K18"/>
  <sheetViews>
    <sheetView zoomScale="85" zoomScaleNormal="85" workbookViewId="0">
      <pane xSplit="2" ySplit="3" topLeftCell="C6" activePane="bottomRight" state="frozen"/>
      <selection/>
      <selection pane="topRight"/>
      <selection pane="bottomLeft"/>
      <selection pane="bottomRight" activeCell="G19" sqref="G19"/>
    </sheetView>
  </sheetViews>
  <sheetFormatPr defaultColWidth="9" defaultRowHeight="39.95" customHeight="1"/>
  <cols>
    <col min="1" max="1" width="9" style="2"/>
    <col min="2" max="2" width="11.875" style="2" customWidth="1"/>
    <col min="3" max="3" width="13.375" style="2" customWidth="1"/>
    <col min="4" max="5" width="9" style="2"/>
    <col min="6" max="6" width="10.875" style="118" customWidth="1"/>
    <col min="7" max="9" width="13.75" style="118" customWidth="1"/>
    <col min="10" max="10" width="13.75" style="2" customWidth="1"/>
    <col min="11" max="11" width="24.625" style="2" customWidth="1"/>
    <col min="12" max="16384" width="9" style="2"/>
  </cols>
  <sheetData>
    <row r="1" ht="56.1" customHeight="1" spans="1:11">
      <c r="A1" s="119" t="s">
        <v>841</v>
      </c>
      <c r="B1" s="119"/>
      <c r="C1" s="119"/>
      <c r="D1" s="119"/>
      <c r="E1" s="119"/>
      <c r="F1" s="120"/>
      <c r="G1" s="120"/>
      <c r="H1" s="120"/>
      <c r="I1" s="120"/>
      <c r="J1" s="119"/>
      <c r="K1" s="119"/>
    </row>
    <row r="2" ht="27" customHeight="1" spans="1:11">
      <c r="A2" s="121" t="s">
        <v>1</v>
      </c>
      <c r="B2" s="121" t="s">
        <v>637</v>
      </c>
      <c r="C2" s="121" t="s">
        <v>25</v>
      </c>
      <c r="D2" s="121" t="s">
        <v>27</v>
      </c>
      <c r="E2" s="121" t="s">
        <v>622</v>
      </c>
      <c r="F2" s="10" t="s">
        <v>29</v>
      </c>
      <c r="G2" s="10"/>
      <c r="H2" s="24" t="s">
        <v>30</v>
      </c>
      <c r="I2" s="24"/>
      <c r="J2" s="121" t="s">
        <v>5</v>
      </c>
      <c r="K2" s="121" t="s">
        <v>31</v>
      </c>
    </row>
    <row r="3" customHeight="1" spans="1:11">
      <c r="A3" s="122"/>
      <c r="B3" s="122"/>
      <c r="C3" s="122"/>
      <c r="D3" s="122"/>
      <c r="E3" s="122"/>
      <c r="F3" s="12" t="s">
        <v>32</v>
      </c>
      <c r="G3" s="12" t="s">
        <v>33</v>
      </c>
      <c r="H3" s="26" t="s">
        <v>34</v>
      </c>
      <c r="I3" s="26" t="s">
        <v>35</v>
      </c>
      <c r="J3" s="122"/>
      <c r="K3" s="122"/>
    </row>
    <row r="4" s="2" customFormat="1" ht="56.1" customHeight="1" spans="1:11">
      <c r="A4" s="123">
        <v>1</v>
      </c>
      <c r="B4" s="124" t="s">
        <v>842</v>
      </c>
      <c r="C4" s="124" t="s">
        <v>842</v>
      </c>
      <c r="D4" s="124" t="s">
        <v>843</v>
      </c>
      <c r="E4" s="124">
        <v>141095</v>
      </c>
      <c r="F4" s="125">
        <v>0.605</v>
      </c>
      <c r="G4" s="125">
        <f>E4*F4</f>
        <v>85362.475</v>
      </c>
      <c r="H4" s="125"/>
      <c r="I4" s="125"/>
      <c r="J4" s="124"/>
      <c r="K4" s="126" t="s">
        <v>844</v>
      </c>
    </row>
    <row r="5" s="2" customFormat="1" customHeight="1" spans="1:11">
      <c r="A5" s="123">
        <v>2</v>
      </c>
      <c r="B5" s="62" t="s">
        <v>845</v>
      </c>
      <c r="C5" s="47" t="s">
        <v>846</v>
      </c>
      <c r="D5" s="126" t="s">
        <v>39</v>
      </c>
      <c r="E5" s="124">
        <v>2</v>
      </c>
      <c r="F5" s="125">
        <v>550</v>
      </c>
      <c r="G5" s="125">
        <f t="shared" ref="G5:G17" si="0">E5*F5</f>
        <v>1100</v>
      </c>
      <c r="H5" s="127"/>
      <c r="I5" s="127"/>
      <c r="J5" s="134"/>
      <c r="K5" s="62" t="s">
        <v>847</v>
      </c>
    </row>
    <row r="6" s="2" customFormat="1" customHeight="1" spans="1:11">
      <c r="A6" s="123">
        <v>3</v>
      </c>
      <c r="B6" s="47" t="s">
        <v>845</v>
      </c>
      <c r="C6" s="47" t="s">
        <v>848</v>
      </c>
      <c r="D6" s="126" t="s">
        <v>39</v>
      </c>
      <c r="E6" s="124">
        <v>2</v>
      </c>
      <c r="F6" s="125">
        <v>4950</v>
      </c>
      <c r="G6" s="125">
        <f t="shared" si="0"/>
        <v>9900</v>
      </c>
      <c r="H6" s="127"/>
      <c r="I6" s="127"/>
      <c r="J6" s="134"/>
      <c r="K6" s="36" t="s">
        <v>849</v>
      </c>
    </row>
    <row r="7" s="2" customFormat="1" customHeight="1" spans="1:11">
      <c r="A7" s="123">
        <v>4</v>
      </c>
      <c r="B7" s="128" t="s">
        <v>850</v>
      </c>
      <c r="C7" s="36" t="s">
        <v>851</v>
      </c>
      <c r="D7" s="126" t="s">
        <v>39</v>
      </c>
      <c r="E7" s="124">
        <v>2</v>
      </c>
      <c r="F7" s="125">
        <v>1980</v>
      </c>
      <c r="G7" s="125">
        <f t="shared" si="0"/>
        <v>3960</v>
      </c>
      <c r="H7" s="127"/>
      <c r="I7" s="127"/>
      <c r="J7" s="134"/>
      <c r="K7" s="135" t="s">
        <v>852</v>
      </c>
    </row>
    <row r="8" s="2" customFormat="1" customHeight="1" spans="1:11">
      <c r="A8" s="123">
        <v>5</v>
      </c>
      <c r="B8" s="129"/>
      <c r="C8" s="36" t="s">
        <v>853</v>
      </c>
      <c r="D8" s="126" t="s">
        <v>39</v>
      </c>
      <c r="E8" s="124">
        <v>2</v>
      </c>
      <c r="F8" s="125">
        <v>3190</v>
      </c>
      <c r="G8" s="125">
        <f t="shared" si="0"/>
        <v>6380</v>
      </c>
      <c r="H8" s="127"/>
      <c r="I8" s="127"/>
      <c r="J8" s="134"/>
      <c r="K8" s="135" t="s">
        <v>854</v>
      </c>
    </row>
    <row r="9" s="2" customFormat="1" customHeight="1" spans="1:11">
      <c r="A9" s="123">
        <v>6</v>
      </c>
      <c r="B9" s="130"/>
      <c r="C9" s="36" t="s">
        <v>855</v>
      </c>
      <c r="D9" s="126" t="s">
        <v>39</v>
      </c>
      <c r="E9" s="124">
        <v>2</v>
      </c>
      <c r="F9" s="125">
        <v>2695</v>
      </c>
      <c r="G9" s="125">
        <f t="shared" si="0"/>
        <v>5390</v>
      </c>
      <c r="H9" s="127"/>
      <c r="I9" s="127"/>
      <c r="J9" s="134"/>
      <c r="K9" s="135" t="s">
        <v>856</v>
      </c>
    </row>
    <row r="10" s="2" customFormat="1" customHeight="1" spans="1:11">
      <c r="A10" s="123">
        <v>7</v>
      </c>
      <c r="B10" s="126" t="s">
        <v>857</v>
      </c>
      <c r="C10" s="124" t="s">
        <v>855</v>
      </c>
      <c r="D10" s="126" t="s">
        <v>39</v>
      </c>
      <c r="E10" s="124">
        <v>2</v>
      </c>
      <c r="F10" s="125">
        <v>1760</v>
      </c>
      <c r="G10" s="125">
        <f t="shared" si="0"/>
        <v>3520</v>
      </c>
      <c r="H10" s="127"/>
      <c r="I10" s="127"/>
      <c r="J10" s="134"/>
      <c r="K10" s="136" t="s">
        <v>858</v>
      </c>
    </row>
    <row r="11" s="2" customFormat="1" customHeight="1" spans="1:11">
      <c r="A11" s="123">
        <v>8</v>
      </c>
      <c r="B11" s="126" t="s">
        <v>859</v>
      </c>
      <c r="C11" s="124"/>
      <c r="D11" s="126" t="s">
        <v>39</v>
      </c>
      <c r="E11" s="124">
        <v>2</v>
      </c>
      <c r="F11" s="125">
        <v>1375</v>
      </c>
      <c r="G11" s="125">
        <f t="shared" si="0"/>
        <v>2750</v>
      </c>
      <c r="H11" s="127"/>
      <c r="I11" s="127"/>
      <c r="J11" s="134"/>
      <c r="K11" s="136" t="s">
        <v>860</v>
      </c>
    </row>
    <row r="12" s="2" customFormat="1" customHeight="1" spans="1:11">
      <c r="A12" s="123">
        <v>9</v>
      </c>
      <c r="B12" s="62" t="s">
        <v>861</v>
      </c>
      <c r="C12" s="62" t="s">
        <v>862</v>
      </c>
      <c r="D12" s="126" t="s">
        <v>39</v>
      </c>
      <c r="E12" s="124">
        <v>1</v>
      </c>
      <c r="F12" s="125">
        <v>2090</v>
      </c>
      <c r="G12" s="125">
        <f t="shared" si="0"/>
        <v>2090</v>
      </c>
      <c r="H12" s="127"/>
      <c r="I12" s="127"/>
      <c r="J12" s="134"/>
      <c r="K12" s="137" t="s">
        <v>844</v>
      </c>
    </row>
    <row r="13" s="2" customFormat="1" customHeight="1" spans="1:11">
      <c r="A13" s="123">
        <v>10</v>
      </c>
      <c r="B13" s="47" t="s">
        <v>863</v>
      </c>
      <c r="C13" s="62" t="s">
        <v>864</v>
      </c>
      <c r="D13" s="126" t="s">
        <v>39</v>
      </c>
      <c r="E13" s="124">
        <v>1</v>
      </c>
      <c r="F13" s="125">
        <v>1375</v>
      </c>
      <c r="G13" s="125">
        <f t="shared" si="0"/>
        <v>1375</v>
      </c>
      <c r="H13" s="127"/>
      <c r="I13" s="127"/>
      <c r="J13" s="134"/>
      <c r="K13" s="137" t="s">
        <v>844</v>
      </c>
    </row>
    <row r="14" s="2" customFormat="1" customHeight="1" spans="1:11">
      <c r="A14" s="123">
        <v>11</v>
      </c>
      <c r="B14" s="62" t="s">
        <v>865</v>
      </c>
      <c r="C14" s="62" t="s">
        <v>866</v>
      </c>
      <c r="D14" s="126" t="s">
        <v>39</v>
      </c>
      <c r="E14" s="124">
        <v>1</v>
      </c>
      <c r="F14" s="125">
        <v>1375</v>
      </c>
      <c r="G14" s="125">
        <f t="shared" si="0"/>
        <v>1375</v>
      </c>
      <c r="H14" s="127"/>
      <c r="I14" s="127"/>
      <c r="J14" s="134"/>
      <c r="K14" s="137" t="s">
        <v>844</v>
      </c>
    </row>
    <row r="15" s="2" customFormat="1" customHeight="1" spans="1:11">
      <c r="A15" s="123">
        <v>12</v>
      </c>
      <c r="B15" s="62" t="s">
        <v>867</v>
      </c>
      <c r="C15" s="62" t="s">
        <v>868</v>
      </c>
      <c r="D15" s="126" t="s">
        <v>39</v>
      </c>
      <c r="E15" s="124">
        <v>1</v>
      </c>
      <c r="F15" s="125">
        <v>1650</v>
      </c>
      <c r="G15" s="125">
        <f t="shared" si="0"/>
        <v>1650</v>
      </c>
      <c r="H15" s="127"/>
      <c r="I15" s="127"/>
      <c r="J15" s="134"/>
      <c r="K15" s="137" t="s">
        <v>844</v>
      </c>
    </row>
    <row r="16" s="2" customFormat="1" customHeight="1" spans="1:11">
      <c r="A16" s="123">
        <v>13</v>
      </c>
      <c r="B16" s="62" t="s">
        <v>869</v>
      </c>
      <c r="C16" s="62" t="s">
        <v>870</v>
      </c>
      <c r="D16" s="126" t="s">
        <v>39</v>
      </c>
      <c r="E16" s="124">
        <v>1</v>
      </c>
      <c r="F16" s="125">
        <v>1925</v>
      </c>
      <c r="G16" s="125">
        <f t="shared" si="0"/>
        <v>1925</v>
      </c>
      <c r="H16" s="127"/>
      <c r="I16" s="127"/>
      <c r="J16" s="134"/>
      <c r="K16" s="137" t="s">
        <v>844</v>
      </c>
    </row>
    <row r="17" s="2" customFormat="1" customHeight="1" spans="1:11">
      <c r="A17" s="123">
        <v>14</v>
      </c>
      <c r="B17" s="47" t="s">
        <v>871</v>
      </c>
      <c r="C17" s="47" t="s">
        <v>872</v>
      </c>
      <c r="D17" s="126" t="s">
        <v>39</v>
      </c>
      <c r="E17" s="124">
        <v>1</v>
      </c>
      <c r="F17" s="125">
        <v>8250</v>
      </c>
      <c r="G17" s="125">
        <f t="shared" si="0"/>
        <v>8250</v>
      </c>
      <c r="H17" s="127"/>
      <c r="I17" s="127"/>
      <c r="J17" s="134"/>
      <c r="K17" s="137" t="s">
        <v>844</v>
      </c>
    </row>
    <row r="18" customHeight="1" spans="1:11">
      <c r="A18" s="131" t="s">
        <v>483</v>
      </c>
      <c r="B18" s="132"/>
      <c r="C18" s="132"/>
      <c r="D18" s="132"/>
      <c r="E18" s="132"/>
      <c r="F18" s="133"/>
      <c r="G18" s="127">
        <f>SUM(G4:G17)</f>
        <v>135027.475</v>
      </c>
      <c r="H18" s="127"/>
      <c r="I18" s="127">
        <f>SUM(I4:I17)</f>
        <v>0</v>
      </c>
      <c r="J18" s="134"/>
      <c r="K18" s="136"/>
    </row>
  </sheetData>
  <mergeCells count="12">
    <mergeCell ref="A1:K1"/>
    <mergeCell ref="F2:G2"/>
    <mergeCell ref="H2:I2"/>
    <mergeCell ref="A18:E18"/>
    <mergeCell ref="A2:A3"/>
    <mergeCell ref="B2:B3"/>
    <mergeCell ref="B7:B9"/>
    <mergeCell ref="C2:C3"/>
    <mergeCell ref="D2:D3"/>
    <mergeCell ref="E2:E3"/>
    <mergeCell ref="J2:J3"/>
    <mergeCell ref="K2:K3"/>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M49"/>
  <sheetViews>
    <sheetView workbookViewId="0">
      <pane xSplit="3" ySplit="3" topLeftCell="D33" activePane="bottomRight" state="frozen"/>
      <selection/>
      <selection pane="topRight"/>
      <selection pane="bottomLeft"/>
      <selection pane="bottomRight" activeCell="H50" sqref="H50"/>
    </sheetView>
  </sheetViews>
  <sheetFormatPr defaultColWidth="9" defaultRowHeight="13.5"/>
  <cols>
    <col min="1" max="1" width="5.5" style="96" customWidth="1"/>
    <col min="2" max="2" width="9.375" style="96" customWidth="1"/>
    <col min="3" max="3" width="19" style="96" customWidth="1"/>
    <col min="4" max="4" width="19" style="97" customWidth="1"/>
    <col min="5" max="5" width="6.5" style="96"/>
    <col min="6" max="6" width="9" style="96" customWidth="1"/>
    <col min="7" max="7" width="13" style="98" customWidth="1"/>
    <col min="8" max="8" width="12.875" style="99" customWidth="1"/>
    <col min="9" max="9" width="11.875" style="99" customWidth="1"/>
    <col min="10" max="10" width="13.5" style="99" customWidth="1"/>
    <col min="11" max="11" width="15.125" style="100" customWidth="1"/>
    <col min="12" max="12" width="24.5" style="101" customWidth="1"/>
    <col min="13" max="16384" width="9" style="94"/>
  </cols>
  <sheetData>
    <row r="1" ht="35.1" customHeight="1" spans="1:12">
      <c r="A1" s="56" t="s">
        <v>873</v>
      </c>
      <c r="B1" s="56"/>
      <c r="C1" s="56"/>
      <c r="D1" s="56"/>
      <c r="E1" s="56"/>
      <c r="F1" s="56"/>
      <c r="G1" s="57"/>
      <c r="H1" s="57"/>
      <c r="I1" s="57"/>
      <c r="J1" s="57"/>
      <c r="K1" s="56"/>
      <c r="L1" s="56"/>
    </row>
    <row r="2" ht="24.95" customHeight="1" spans="1:12">
      <c r="A2" s="102" t="s">
        <v>1</v>
      </c>
      <c r="B2" s="102" t="s">
        <v>637</v>
      </c>
      <c r="C2" s="102" t="s">
        <v>25</v>
      </c>
      <c r="D2" s="102" t="s">
        <v>874</v>
      </c>
      <c r="E2" s="102" t="s">
        <v>27</v>
      </c>
      <c r="F2" s="102" t="s">
        <v>622</v>
      </c>
      <c r="G2" s="10" t="s">
        <v>29</v>
      </c>
      <c r="H2" s="10"/>
      <c r="I2" s="24" t="s">
        <v>30</v>
      </c>
      <c r="J2" s="24"/>
      <c r="K2" s="84" t="s">
        <v>5</v>
      </c>
      <c r="L2" s="102" t="s">
        <v>875</v>
      </c>
    </row>
    <row r="3" ht="24.95" customHeight="1" spans="1:12">
      <c r="A3" s="102"/>
      <c r="B3" s="102"/>
      <c r="C3" s="102"/>
      <c r="D3" s="102"/>
      <c r="E3" s="102"/>
      <c r="F3" s="102"/>
      <c r="G3" s="12" t="s">
        <v>32</v>
      </c>
      <c r="H3" s="12" t="s">
        <v>33</v>
      </c>
      <c r="I3" s="26" t="s">
        <v>34</v>
      </c>
      <c r="J3" s="26" t="s">
        <v>35</v>
      </c>
      <c r="K3" s="86"/>
      <c r="L3" s="102"/>
    </row>
    <row r="4" s="94" customFormat="1" ht="56.1" customHeight="1" spans="1:12">
      <c r="A4" s="62">
        <v>2</v>
      </c>
      <c r="B4" s="62" t="s">
        <v>876</v>
      </c>
      <c r="C4" s="62" t="s">
        <v>877</v>
      </c>
      <c r="D4" s="103"/>
      <c r="E4" s="62" t="s">
        <v>39</v>
      </c>
      <c r="F4" s="62">
        <v>3</v>
      </c>
      <c r="G4" s="65">
        <v>3355</v>
      </c>
      <c r="H4" s="65">
        <f>F4*G4</f>
        <v>10065</v>
      </c>
      <c r="I4" s="65"/>
      <c r="J4" s="65"/>
      <c r="K4" s="114"/>
      <c r="L4" s="103" t="s">
        <v>878</v>
      </c>
    </row>
    <row r="5" s="94" customFormat="1" ht="30" customHeight="1" spans="1:12">
      <c r="A5" s="62">
        <v>3</v>
      </c>
      <c r="B5" s="62"/>
      <c r="C5" s="62" t="s">
        <v>879</v>
      </c>
      <c r="D5" s="103"/>
      <c r="E5" s="62" t="s">
        <v>39</v>
      </c>
      <c r="F5" s="62">
        <v>2</v>
      </c>
      <c r="G5" s="65">
        <v>1650</v>
      </c>
      <c r="H5" s="65">
        <f>F5*G5</f>
        <v>3300</v>
      </c>
      <c r="I5" s="65"/>
      <c r="J5" s="65"/>
      <c r="K5" s="114"/>
      <c r="L5" s="103" t="s">
        <v>880</v>
      </c>
    </row>
    <row r="6" s="94" customFormat="1" ht="84.95" customHeight="1" spans="1:12">
      <c r="A6" s="62">
        <v>4</v>
      </c>
      <c r="B6" s="62"/>
      <c r="C6" s="62" t="s">
        <v>881</v>
      </c>
      <c r="D6" s="103" t="s">
        <v>882</v>
      </c>
      <c r="E6" s="62" t="s">
        <v>39</v>
      </c>
      <c r="F6" s="62">
        <v>3</v>
      </c>
      <c r="G6" s="65">
        <v>8250</v>
      </c>
      <c r="H6" s="65">
        <f>F6*G6</f>
        <v>24750</v>
      </c>
      <c r="I6" s="65"/>
      <c r="J6" s="65"/>
      <c r="K6" s="114"/>
      <c r="L6" s="103" t="s">
        <v>883</v>
      </c>
    </row>
    <row r="7" s="94" customFormat="1" ht="84.95" customHeight="1" spans="1:12">
      <c r="A7" s="62">
        <v>5</v>
      </c>
      <c r="B7" s="62"/>
      <c r="C7" s="62" t="s">
        <v>884</v>
      </c>
      <c r="D7" s="103" t="s">
        <v>885</v>
      </c>
      <c r="E7" s="62" t="s">
        <v>39</v>
      </c>
      <c r="F7" s="62">
        <v>3</v>
      </c>
      <c r="G7" s="65">
        <v>825</v>
      </c>
      <c r="H7" s="65">
        <f>F7*G7</f>
        <v>2475</v>
      </c>
      <c r="I7" s="65"/>
      <c r="J7" s="65"/>
      <c r="K7" s="114"/>
      <c r="L7" s="103" t="s">
        <v>886</v>
      </c>
    </row>
    <row r="8" s="94" customFormat="1" ht="60.95" customHeight="1" spans="1:12">
      <c r="A8" s="62">
        <v>6</v>
      </c>
      <c r="B8" s="62" t="s">
        <v>887</v>
      </c>
      <c r="C8" s="62" t="s">
        <v>888</v>
      </c>
      <c r="D8" s="103" t="s">
        <v>889</v>
      </c>
      <c r="E8" s="62" t="s">
        <v>39</v>
      </c>
      <c r="F8" s="62">
        <v>3</v>
      </c>
      <c r="G8" s="65">
        <v>4070</v>
      </c>
      <c r="H8" s="65">
        <f t="shared" ref="H4:H48" si="0">F8*G8</f>
        <v>12210</v>
      </c>
      <c r="I8" s="65"/>
      <c r="J8" s="65"/>
      <c r="K8" s="114"/>
      <c r="L8" s="103" t="s">
        <v>890</v>
      </c>
    </row>
    <row r="9" s="94" customFormat="1" ht="33.95" customHeight="1" spans="1:12">
      <c r="A9" s="62">
        <v>7</v>
      </c>
      <c r="B9" s="62"/>
      <c r="C9" s="62" t="s">
        <v>891</v>
      </c>
      <c r="D9" s="103"/>
      <c r="E9" s="62" t="s">
        <v>39</v>
      </c>
      <c r="F9" s="62">
        <v>3</v>
      </c>
      <c r="G9" s="65">
        <v>1650</v>
      </c>
      <c r="H9" s="65">
        <f t="shared" si="0"/>
        <v>4950</v>
      </c>
      <c r="I9" s="65"/>
      <c r="J9" s="65"/>
      <c r="K9" s="114"/>
      <c r="L9" s="103" t="s">
        <v>880</v>
      </c>
    </row>
    <row r="10" s="94" customFormat="1" ht="30" customHeight="1" spans="1:12">
      <c r="A10" s="62">
        <v>8</v>
      </c>
      <c r="B10" s="104" t="s">
        <v>892</v>
      </c>
      <c r="C10" s="62" t="s">
        <v>893</v>
      </c>
      <c r="D10" s="103" t="s">
        <v>894</v>
      </c>
      <c r="E10" s="62" t="s">
        <v>39</v>
      </c>
      <c r="F10" s="62">
        <v>3</v>
      </c>
      <c r="G10" s="65">
        <v>2640</v>
      </c>
      <c r="H10" s="65">
        <f t="shared" si="0"/>
        <v>7920</v>
      </c>
      <c r="I10" s="65"/>
      <c r="J10" s="65"/>
      <c r="K10" s="114"/>
      <c r="L10" s="103" t="s">
        <v>895</v>
      </c>
    </row>
    <row r="11" s="94" customFormat="1" ht="30" customHeight="1" spans="1:12">
      <c r="A11" s="62">
        <v>9</v>
      </c>
      <c r="B11" s="105"/>
      <c r="C11" s="62" t="s">
        <v>896</v>
      </c>
      <c r="D11" s="103"/>
      <c r="E11" s="62" t="s">
        <v>39</v>
      </c>
      <c r="F11" s="62">
        <v>5</v>
      </c>
      <c r="G11" s="65">
        <v>1100</v>
      </c>
      <c r="H11" s="65">
        <f t="shared" si="0"/>
        <v>5500</v>
      </c>
      <c r="I11" s="65"/>
      <c r="J11" s="65"/>
      <c r="K11" s="114"/>
      <c r="L11" s="103" t="s">
        <v>897</v>
      </c>
    </row>
    <row r="12" s="94" customFormat="1" ht="30" customHeight="1" spans="1:12">
      <c r="A12" s="62">
        <v>10</v>
      </c>
      <c r="B12" s="105"/>
      <c r="C12" s="62" t="s">
        <v>898</v>
      </c>
      <c r="D12" s="103"/>
      <c r="E12" s="62" t="s">
        <v>899</v>
      </c>
      <c r="F12" s="62">
        <v>5</v>
      </c>
      <c r="G12" s="65">
        <v>6600</v>
      </c>
      <c r="H12" s="65">
        <f t="shared" si="0"/>
        <v>33000</v>
      </c>
      <c r="I12" s="65"/>
      <c r="J12" s="65"/>
      <c r="K12" s="114"/>
      <c r="L12" s="103" t="s">
        <v>900</v>
      </c>
    </row>
    <row r="13" s="94" customFormat="1" ht="30.95" customHeight="1" spans="1:12">
      <c r="A13" s="62">
        <v>11</v>
      </c>
      <c r="B13" s="104" t="s">
        <v>901</v>
      </c>
      <c r="C13" s="62" t="s">
        <v>902</v>
      </c>
      <c r="D13" s="103" t="s">
        <v>903</v>
      </c>
      <c r="E13" s="62" t="s">
        <v>39</v>
      </c>
      <c r="F13" s="62">
        <v>2</v>
      </c>
      <c r="G13" s="65">
        <v>2640</v>
      </c>
      <c r="H13" s="65">
        <f t="shared" si="0"/>
        <v>5280</v>
      </c>
      <c r="I13" s="65"/>
      <c r="J13" s="65"/>
      <c r="K13" s="114"/>
      <c r="L13" s="103" t="s">
        <v>895</v>
      </c>
    </row>
    <row r="14" s="94" customFormat="1" ht="36.95" customHeight="1" spans="1:12">
      <c r="A14" s="62">
        <v>12</v>
      </c>
      <c r="B14" s="105"/>
      <c r="C14" s="62" t="s">
        <v>904</v>
      </c>
      <c r="D14" s="103"/>
      <c r="E14" s="62" t="s">
        <v>39</v>
      </c>
      <c r="F14" s="62">
        <v>2</v>
      </c>
      <c r="G14" s="65">
        <v>1100</v>
      </c>
      <c r="H14" s="65">
        <f t="shared" si="0"/>
        <v>2200</v>
      </c>
      <c r="I14" s="65"/>
      <c r="J14" s="65"/>
      <c r="K14" s="114"/>
      <c r="L14" s="103" t="s">
        <v>897</v>
      </c>
    </row>
    <row r="15" s="94" customFormat="1" ht="44.1" customHeight="1" spans="1:12">
      <c r="A15" s="62">
        <v>13</v>
      </c>
      <c r="B15" s="105"/>
      <c r="C15" s="62" t="s">
        <v>905</v>
      </c>
      <c r="D15" s="103"/>
      <c r="E15" s="62" t="s">
        <v>39</v>
      </c>
      <c r="F15" s="62">
        <v>2</v>
      </c>
      <c r="G15" s="65">
        <v>4345</v>
      </c>
      <c r="H15" s="65">
        <f t="shared" si="0"/>
        <v>8690</v>
      </c>
      <c r="I15" s="65"/>
      <c r="J15" s="65"/>
      <c r="K15" s="114"/>
      <c r="L15" s="103" t="s">
        <v>906</v>
      </c>
    </row>
    <row r="16" s="94" customFormat="1" ht="69" customHeight="1" spans="1:12">
      <c r="A16" s="62">
        <v>14</v>
      </c>
      <c r="B16" s="78"/>
      <c r="C16" s="106" t="s">
        <v>907</v>
      </c>
      <c r="D16" s="103" t="s">
        <v>908</v>
      </c>
      <c r="E16" s="62" t="s">
        <v>39</v>
      </c>
      <c r="F16" s="64">
        <v>2</v>
      </c>
      <c r="G16" s="65">
        <v>3300</v>
      </c>
      <c r="H16" s="65">
        <f t="shared" si="0"/>
        <v>6600</v>
      </c>
      <c r="I16" s="65"/>
      <c r="J16" s="65"/>
      <c r="K16" s="114"/>
      <c r="L16" s="103" t="s">
        <v>909</v>
      </c>
    </row>
    <row r="17" s="94" customFormat="1" ht="48.95" customHeight="1" spans="1:12">
      <c r="A17" s="62">
        <v>15</v>
      </c>
      <c r="B17" s="104" t="s">
        <v>910</v>
      </c>
      <c r="C17" s="62" t="s">
        <v>911</v>
      </c>
      <c r="D17" s="107" t="s">
        <v>912</v>
      </c>
      <c r="E17" s="62" t="s">
        <v>913</v>
      </c>
      <c r="F17" s="62">
        <v>5</v>
      </c>
      <c r="G17" s="65">
        <v>2585</v>
      </c>
      <c r="H17" s="65">
        <f t="shared" si="0"/>
        <v>12925</v>
      </c>
      <c r="I17" s="65"/>
      <c r="J17" s="65"/>
      <c r="K17" s="114"/>
      <c r="L17" s="103" t="s">
        <v>914</v>
      </c>
    </row>
    <row r="18" s="94" customFormat="1" ht="45" customHeight="1" spans="1:12">
      <c r="A18" s="62">
        <v>16</v>
      </c>
      <c r="B18" s="105"/>
      <c r="C18" s="62" t="s">
        <v>915</v>
      </c>
      <c r="D18" s="108"/>
      <c r="E18" s="62" t="s">
        <v>913</v>
      </c>
      <c r="F18" s="62">
        <v>5</v>
      </c>
      <c r="G18" s="65">
        <v>1980</v>
      </c>
      <c r="H18" s="65">
        <f t="shared" si="0"/>
        <v>9900</v>
      </c>
      <c r="I18" s="65"/>
      <c r="J18" s="65"/>
      <c r="K18" s="114"/>
      <c r="L18" s="103" t="s">
        <v>916</v>
      </c>
    </row>
    <row r="19" s="94" customFormat="1" ht="59.1" customHeight="1" spans="1:12">
      <c r="A19" s="62">
        <v>17</v>
      </c>
      <c r="B19" s="105"/>
      <c r="C19" s="62" t="s">
        <v>917</v>
      </c>
      <c r="D19" s="109" t="s">
        <v>918</v>
      </c>
      <c r="E19" s="62" t="s">
        <v>241</v>
      </c>
      <c r="F19" s="62">
        <v>40</v>
      </c>
      <c r="G19" s="65">
        <v>533.5</v>
      </c>
      <c r="H19" s="65">
        <f t="shared" si="0"/>
        <v>21340</v>
      </c>
      <c r="I19" s="65"/>
      <c r="J19" s="65"/>
      <c r="K19" s="114"/>
      <c r="L19" s="103" t="s">
        <v>919</v>
      </c>
    </row>
    <row r="20" s="94" customFormat="1" ht="50.1" customHeight="1" spans="1:12">
      <c r="A20" s="62">
        <v>18</v>
      </c>
      <c r="B20" s="105"/>
      <c r="C20" s="62" t="s">
        <v>920</v>
      </c>
      <c r="D20" s="103" t="s">
        <v>921</v>
      </c>
      <c r="E20" s="62" t="s">
        <v>913</v>
      </c>
      <c r="F20" s="62">
        <v>5</v>
      </c>
      <c r="G20" s="65">
        <v>3300</v>
      </c>
      <c r="H20" s="65">
        <f t="shared" si="0"/>
        <v>16500</v>
      </c>
      <c r="I20" s="65"/>
      <c r="J20" s="65"/>
      <c r="K20" s="114"/>
      <c r="L20" s="103" t="s">
        <v>922</v>
      </c>
    </row>
    <row r="21" s="94" customFormat="1" ht="30" customHeight="1" spans="1:12">
      <c r="A21" s="62">
        <v>30</v>
      </c>
      <c r="B21" s="62" t="s">
        <v>923</v>
      </c>
      <c r="C21" s="62" t="s">
        <v>924</v>
      </c>
      <c r="D21" s="103" t="s">
        <v>925</v>
      </c>
      <c r="E21" s="62" t="s">
        <v>692</v>
      </c>
      <c r="F21" s="62">
        <v>30</v>
      </c>
      <c r="G21" s="65">
        <v>825</v>
      </c>
      <c r="H21" s="65">
        <f t="shared" si="0"/>
        <v>24750</v>
      </c>
      <c r="I21" s="65"/>
      <c r="J21" s="65"/>
      <c r="K21" s="114"/>
      <c r="L21" s="103" t="s">
        <v>926</v>
      </c>
    </row>
    <row r="22" s="94" customFormat="1" ht="36.95" customHeight="1" spans="1:13">
      <c r="A22" s="62">
        <v>31</v>
      </c>
      <c r="B22" s="62"/>
      <c r="C22" s="62" t="s">
        <v>927</v>
      </c>
      <c r="D22" s="103"/>
      <c r="E22" s="62" t="s">
        <v>692</v>
      </c>
      <c r="F22" s="62">
        <v>30</v>
      </c>
      <c r="G22" s="65">
        <v>550</v>
      </c>
      <c r="H22" s="65">
        <f t="shared" si="0"/>
        <v>16500</v>
      </c>
      <c r="I22" s="65"/>
      <c r="J22" s="65"/>
      <c r="K22" s="114"/>
      <c r="L22" s="103" t="s">
        <v>928</v>
      </c>
      <c r="M22" s="96"/>
    </row>
    <row r="23" s="94" customFormat="1" ht="57" customHeight="1" spans="1:13">
      <c r="A23" s="62">
        <v>32</v>
      </c>
      <c r="B23" s="62"/>
      <c r="C23" s="62" t="s">
        <v>929</v>
      </c>
      <c r="D23" s="103" t="s">
        <v>930</v>
      </c>
      <c r="E23" s="62" t="s">
        <v>913</v>
      </c>
      <c r="F23" s="62">
        <v>3</v>
      </c>
      <c r="G23" s="65">
        <v>2970</v>
      </c>
      <c r="H23" s="65">
        <f t="shared" si="0"/>
        <v>8910</v>
      </c>
      <c r="I23" s="65"/>
      <c r="J23" s="65"/>
      <c r="K23" s="114"/>
      <c r="L23" s="103" t="s">
        <v>931</v>
      </c>
      <c r="M23" s="96"/>
    </row>
    <row r="24" s="94" customFormat="1" ht="74.1" customHeight="1" spans="1:13">
      <c r="A24" s="62">
        <v>33</v>
      </c>
      <c r="B24" s="62"/>
      <c r="C24" s="62" t="s">
        <v>932</v>
      </c>
      <c r="D24" s="103" t="s">
        <v>933</v>
      </c>
      <c r="E24" s="62" t="s">
        <v>251</v>
      </c>
      <c r="F24" s="62">
        <v>4</v>
      </c>
      <c r="G24" s="65">
        <v>1540</v>
      </c>
      <c r="H24" s="65">
        <f t="shared" si="0"/>
        <v>6160</v>
      </c>
      <c r="I24" s="65"/>
      <c r="J24" s="65"/>
      <c r="K24" s="114"/>
      <c r="L24" s="103" t="s">
        <v>934</v>
      </c>
      <c r="M24" s="96"/>
    </row>
    <row r="25" s="94" customFormat="1" ht="30" customHeight="1" spans="1:12">
      <c r="A25" s="62">
        <v>34</v>
      </c>
      <c r="B25" s="62"/>
      <c r="C25" s="62" t="s">
        <v>935</v>
      </c>
      <c r="D25" s="103" t="s">
        <v>936</v>
      </c>
      <c r="E25" s="62" t="s">
        <v>39</v>
      </c>
      <c r="F25" s="62">
        <v>4</v>
      </c>
      <c r="G25" s="65">
        <v>181.5</v>
      </c>
      <c r="H25" s="65">
        <f t="shared" si="0"/>
        <v>726</v>
      </c>
      <c r="I25" s="65"/>
      <c r="J25" s="65"/>
      <c r="K25" s="115" t="s">
        <v>937</v>
      </c>
      <c r="L25" s="103" t="s">
        <v>938</v>
      </c>
    </row>
    <row r="26" s="94" customFormat="1" ht="30" customHeight="1" spans="1:12">
      <c r="A26" s="62">
        <v>35</v>
      </c>
      <c r="B26" s="62"/>
      <c r="C26" s="62" t="s">
        <v>939</v>
      </c>
      <c r="D26" s="103"/>
      <c r="E26" s="62" t="s">
        <v>39</v>
      </c>
      <c r="F26" s="62">
        <v>4</v>
      </c>
      <c r="G26" s="65">
        <v>698.5</v>
      </c>
      <c r="H26" s="65">
        <f t="shared" si="0"/>
        <v>2794</v>
      </c>
      <c r="I26" s="65"/>
      <c r="J26" s="65"/>
      <c r="K26" s="115" t="s">
        <v>940</v>
      </c>
      <c r="L26" s="103"/>
    </row>
    <row r="27" s="94" customFormat="1" ht="27" customHeight="1" spans="1:12">
      <c r="A27" s="62">
        <v>48</v>
      </c>
      <c r="B27" s="62" t="s">
        <v>941</v>
      </c>
      <c r="C27" s="62" t="s">
        <v>942</v>
      </c>
      <c r="D27" s="103" t="s">
        <v>943</v>
      </c>
      <c r="E27" s="62" t="s">
        <v>39</v>
      </c>
      <c r="F27" s="62">
        <v>3</v>
      </c>
      <c r="G27" s="65">
        <v>7700</v>
      </c>
      <c r="H27" s="65">
        <f t="shared" si="0"/>
        <v>23100</v>
      </c>
      <c r="I27" s="65"/>
      <c r="J27" s="65"/>
      <c r="K27" s="114"/>
      <c r="L27" s="103" t="s">
        <v>944</v>
      </c>
    </row>
    <row r="28" s="94" customFormat="1" ht="35.1" customHeight="1" spans="1:12">
      <c r="A28" s="62">
        <v>49</v>
      </c>
      <c r="B28" s="62"/>
      <c r="C28" s="62" t="s">
        <v>945</v>
      </c>
      <c r="D28" s="103"/>
      <c r="E28" s="62" t="s">
        <v>39</v>
      </c>
      <c r="F28" s="62">
        <v>3</v>
      </c>
      <c r="G28" s="65">
        <v>7700</v>
      </c>
      <c r="H28" s="65">
        <f t="shared" si="0"/>
        <v>23100</v>
      </c>
      <c r="I28" s="65"/>
      <c r="J28" s="65"/>
      <c r="K28" s="114"/>
      <c r="L28" s="103" t="s">
        <v>944</v>
      </c>
    </row>
    <row r="29" s="94" customFormat="1" ht="65.1" customHeight="1" spans="1:12">
      <c r="A29" s="62">
        <v>51</v>
      </c>
      <c r="B29" s="62"/>
      <c r="C29" s="62" t="s">
        <v>946</v>
      </c>
      <c r="D29" s="103" t="s">
        <v>947</v>
      </c>
      <c r="E29" s="62" t="s">
        <v>948</v>
      </c>
      <c r="F29" s="62">
        <v>10</v>
      </c>
      <c r="G29" s="65">
        <v>770</v>
      </c>
      <c r="H29" s="65">
        <f t="shared" si="0"/>
        <v>7700</v>
      </c>
      <c r="I29" s="65"/>
      <c r="J29" s="65"/>
      <c r="K29" s="114"/>
      <c r="L29" s="103" t="s">
        <v>949</v>
      </c>
    </row>
    <row r="30" s="95" customFormat="1" ht="29.1" customHeight="1" spans="1:12">
      <c r="A30" s="62">
        <v>2</v>
      </c>
      <c r="B30" s="105" t="s">
        <v>876</v>
      </c>
      <c r="C30" s="62" t="s">
        <v>950</v>
      </c>
      <c r="D30" s="104" t="s">
        <v>951</v>
      </c>
      <c r="E30" s="62" t="s">
        <v>39</v>
      </c>
      <c r="F30" s="62">
        <v>3</v>
      </c>
      <c r="G30" s="65">
        <v>3905</v>
      </c>
      <c r="H30" s="65">
        <f t="shared" si="0"/>
        <v>11715</v>
      </c>
      <c r="I30" s="65"/>
      <c r="J30" s="65"/>
      <c r="K30" s="65"/>
      <c r="L30" s="103" t="s">
        <v>952</v>
      </c>
    </row>
    <row r="31" s="95" customFormat="1" ht="29.1" customHeight="1" spans="1:12">
      <c r="A31" s="62">
        <v>3</v>
      </c>
      <c r="B31" s="105"/>
      <c r="C31" s="62" t="s">
        <v>953</v>
      </c>
      <c r="D31" s="78"/>
      <c r="E31" s="62" t="s">
        <v>39</v>
      </c>
      <c r="F31" s="62">
        <v>2</v>
      </c>
      <c r="G31" s="65">
        <v>3025</v>
      </c>
      <c r="H31" s="65">
        <f t="shared" si="0"/>
        <v>6050</v>
      </c>
      <c r="I31" s="65"/>
      <c r="J31" s="65"/>
      <c r="K31" s="65"/>
      <c r="L31" s="65" t="s">
        <v>954</v>
      </c>
    </row>
    <row r="32" s="94" customFormat="1" ht="30" customHeight="1" spans="1:12">
      <c r="A32" s="62">
        <v>10</v>
      </c>
      <c r="B32" s="105" t="s">
        <v>892</v>
      </c>
      <c r="C32" s="62" t="s">
        <v>893</v>
      </c>
      <c r="D32" s="105" t="s">
        <v>894</v>
      </c>
      <c r="E32" s="62" t="s">
        <v>39</v>
      </c>
      <c r="F32" s="62">
        <v>5</v>
      </c>
      <c r="G32" s="65">
        <v>2640</v>
      </c>
      <c r="H32" s="65">
        <f t="shared" si="0"/>
        <v>13200</v>
      </c>
      <c r="I32" s="65"/>
      <c r="J32" s="65"/>
      <c r="K32" s="114"/>
      <c r="L32" s="103" t="s">
        <v>895</v>
      </c>
    </row>
    <row r="33" s="95" customFormat="1" ht="29.1" customHeight="1" spans="1:12">
      <c r="A33" s="62">
        <v>17</v>
      </c>
      <c r="B33" s="105" t="s">
        <v>910</v>
      </c>
      <c r="C33" s="62" t="s">
        <v>955</v>
      </c>
      <c r="D33" s="104" t="s">
        <v>956</v>
      </c>
      <c r="E33" s="62" t="s">
        <v>39</v>
      </c>
      <c r="F33" s="62">
        <v>2</v>
      </c>
      <c r="G33" s="65">
        <v>4015</v>
      </c>
      <c r="H33" s="65">
        <f t="shared" si="0"/>
        <v>8030</v>
      </c>
      <c r="I33" s="65"/>
      <c r="J33" s="65"/>
      <c r="K33" s="114"/>
      <c r="L33" s="103" t="s">
        <v>957</v>
      </c>
    </row>
    <row r="34" s="95" customFormat="1" ht="29.1" customHeight="1" spans="1:12">
      <c r="A34" s="62">
        <v>18</v>
      </c>
      <c r="B34" s="105"/>
      <c r="C34" s="62" t="s">
        <v>958</v>
      </c>
      <c r="D34" s="78"/>
      <c r="E34" s="62" t="s">
        <v>39</v>
      </c>
      <c r="F34" s="62">
        <v>2</v>
      </c>
      <c r="G34" s="65">
        <v>3575</v>
      </c>
      <c r="H34" s="65">
        <f t="shared" si="0"/>
        <v>7150</v>
      </c>
      <c r="I34" s="65"/>
      <c r="J34" s="65"/>
      <c r="K34" s="114"/>
      <c r="L34" s="103" t="s">
        <v>959</v>
      </c>
    </row>
    <row r="35" s="95" customFormat="1" ht="29.1" customHeight="1" spans="1:12">
      <c r="A35" s="62">
        <v>23</v>
      </c>
      <c r="B35" s="78"/>
      <c r="C35" s="62" t="s">
        <v>960</v>
      </c>
      <c r="D35" s="104" t="s">
        <v>961</v>
      </c>
      <c r="E35" s="62" t="s">
        <v>505</v>
      </c>
      <c r="F35" s="62">
        <v>40</v>
      </c>
      <c r="G35" s="65">
        <v>434.5</v>
      </c>
      <c r="H35" s="65">
        <f t="shared" si="0"/>
        <v>17380</v>
      </c>
      <c r="I35" s="65"/>
      <c r="J35" s="65"/>
      <c r="K35" s="114"/>
      <c r="L35" s="103" t="s">
        <v>962</v>
      </c>
    </row>
    <row r="36" s="95" customFormat="1" ht="29.1" customHeight="1" spans="1:12">
      <c r="A36" s="62">
        <v>24</v>
      </c>
      <c r="B36" s="104" t="s">
        <v>910</v>
      </c>
      <c r="C36" s="62" t="s">
        <v>963</v>
      </c>
      <c r="D36" s="78"/>
      <c r="E36" s="62" t="s">
        <v>505</v>
      </c>
      <c r="F36" s="62">
        <v>40</v>
      </c>
      <c r="G36" s="65">
        <v>434.5</v>
      </c>
      <c r="H36" s="65">
        <f t="shared" si="0"/>
        <v>17380</v>
      </c>
      <c r="I36" s="65"/>
      <c r="J36" s="65"/>
      <c r="K36" s="114"/>
      <c r="L36" s="103" t="s">
        <v>964</v>
      </c>
    </row>
    <row r="37" s="95" customFormat="1" ht="29.1" customHeight="1" spans="1:12">
      <c r="A37" s="62">
        <v>27</v>
      </c>
      <c r="B37" s="104" t="s">
        <v>923</v>
      </c>
      <c r="C37" s="62" t="s">
        <v>965</v>
      </c>
      <c r="D37" s="103" t="s">
        <v>966</v>
      </c>
      <c r="E37" s="62" t="s">
        <v>692</v>
      </c>
      <c r="F37" s="62">
        <v>30</v>
      </c>
      <c r="G37" s="65">
        <v>440</v>
      </c>
      <c r="H37" s="65">
        <f t="shared" si="0"/>
        <v>13200</v>
      </c>
      <c r="I37" s="65"/>
      <c r="J37" s="65"/>
      <c r="K37" s="114"/>
      <c r="L37" s="103" t="s">
        <v>967</v>
      </c>
    </row>
    <row r="38" s="95" customFormat="1" ht="29.1" customHeight="1" spans="1:12">
      <c r="A38" s="62">
        <v>28</v>
      </c>
      <c r="B38" s="105"/>
      <c r="C38" s="62" t="s">
        <v>968</v>
      </c>
      <c r="D38" s="104" t="s">
        <v>969</v>
      </c>
      <c r="E38" s="62" t="s">
        <v>692</v>
      </c>
      <c r="F38" s="62">
        <v>30</v>
      </c>
      <c r="G38" s="65">
        <v>440</v>
      </c>
      <c r="H38" s="65">
        <f t="shared" si="0"/>
        <v>13200</v>
      </c>
      <c r="I38" s="65"/>
      <c r="J38" s="65"/>
      <c r="K38" s="114"/>
      <c r="L38" s="103" t="s">
        <v>970</v>
      </c>
    </row>
    <row r="39" s="95" customFormat="1" ht="29.1" customHeight="1" spans="1:12">
      <c r="A39" s="62">
        <v>29</v>
      </c>
      <c r="B39" s="105"/>
      <c r="C39" s="62" t="s">
        <v>971</v>
      </c>
      <c r="D39" s="78"/>
      <c r="E39" s="62" t="s">
        <v>692</v>
      </c>
      <c r="F39" s="62">
        <v>40</v>
      </c>
      <c r="G39" s="65">
        <v>440</v>
      </c>
      <c r="H39" s="65">
        <f t="shared" si="0"/>
        <v>17600</v>
      </c>
      <c r="I39" s="65"/>
      <c r="J39" s="65"/>
      <c r="K39" s="114"/>
      <c r="L39" s="103" t="s">
        <v>972</v>
      </c>
    </row>
    <row r="40" s="95" customFormat="1" ht="29.1" customHeight="1" spans="1:12">
      <c r="A40" s="62">
        <v>30</v>
      </c>
      <c r="B40" s="78"/>
      <c r="C40" s="62" t="s">
        <v>973</v>
      </c>
      <c r="D40" s="103" t="s">
        <v>974</v>
      </c>
      <c r="E40" s="62" t="s">
        <v>692</v>
      </c>
      <c r="F40" s="62">
        <v>5</v>
      </c>
      <c r="G40" s="65">
        <v>8250</v>
      </c>
      <c r="H40" s="65">
        <f t="shared" si="0"/>
        <v>41250</v>
      </c>
      <c r="I40" s="65"/>
      <c r="J40" s="65"/>
      <c r="K40" s="114"/>
      <c r="L40" s="103" t="s">
        <v>975</v>
      </c>
    </row>
    <row r="41" s="95" customFormat="1" ht="29.1" customHeight="1" spans="1:12">
      <c r="A41" s="62">
        <v>35</v>
      </c>
      <c r="B41" s="104" t="s">
        <v>976</v>
      </c>
      <c r="C41" s="62" t="s">
        <v>977</v>
      </c>
      <c r="D41" s="104" t="s">
        <v>978</v>
      </c>
      <c r="E41" s="62" t="s">
        <v>979</v>
      </c>
      <c r="F41" s="62">
        <v>1</v>
      </c>
      <c r="G41" s="65">
        <v>1650</v>
      </c>
      <c r="H41" s="65">
        <f t="shared" si="0"/>
        <v>1650</v>
      </c>
      <c r="I41" s="65"/>
      <c r="J41" s="65"/>
      <c r="K41" s="115"/>
      <c r="L41" s="103" t="s">
        <v>980</v>
      </c>
    </row>
    <row r="42" s="95" customFormat="1" ht="29.1" customHeight="1" spans="1:12">
      <c r="A42" s="62">
        <v>36</v>
      </c>
      <c r="B42" s="105"/>
      <c r="C42" s="62" t="s">
        <v>981</v>
      </c>
      <c r="D42" s="105"/>
      <c r="E42" s="62" t="s">
        <v>913</v>
      </c>
      <c r="F42" s="62">
        <v>1</v>
      </c>
      <c r="G42" s="65">
        <v>16500</v>
      </c>
      <c r="H42" s="65">
        <f t="shared" si="0"/>
        <v>16500</v>
      </c>
      <c r="I42" s="65"/>
      <c r="J42" s="65"/>
      <c r="K42" s="115"/>
      <c r="L42" s="103" t="s">
        <v>982</v>
      </c>
    </row>
    <row r="43" s="95" customFormat="1" ht="29.1" customHeight="1" spans="1:12">
      <c r="A43" s="62">
        <v>37</v>
      </c>
      <c r="B43" s="78"/>
      <c r="C43" s="62" t="s">
        <v>983</v>
      </c>
      <c r="D43" s="78"/>
      <c r="E43" s="62" t="s">
        <v>913</v>
      </c>
      <c r="F43" s="62">
        <v>1</v>
      </c>
      <c r="G43" s="65">
        <v>13750</v>
      </c>
      <c r="H43" s="65">
        <f t="shared" si="0"/>
        <v>13750</v>
      </c>
      <c r="I43" s="65"/>
      <c r="J43" s="65"/>
      <c r="K43" s="115"/>
      <c r="L43" s="103" t="s">
        <v>984</v>
      </c>
    </row>
    <row r="44" s="95" customFormat="1" ht="29.1" customHeight="1" spans="1:12">
      <c r="A44" s="62">
        <v>38</v>
      </c>
      <c r="B44" s="104" t="s">
        <v>941</v>
      </c>
      <c r="C44" s="62" t="s">
        <v>985</v>
      </c>
      <c r="D44" s="103" t="s">
        <v>986</v>
      </c>
      <c r="E44" s="62" t="s">
        <v>39</v>
      </c>
      <c r="F44" s="62">
        <v>2</v>
      </c>
      <c r="G44" s="65">
        <v>7700</v>
      </c>
      <c r="H44" s="65">
        <f t="shared" si="0"/>
        <v>15400</v>
      </c>
      <c r="I44" s="65"/>
      <c r="J44" s="65"/>
      <c r="K44" s="115"/>
      <c r="L44" s="103" t="s">
        <v>944</v>
      </c>
    </row>
    <row r="45" s="95" customFormat="1" ht="29.1" customHeight="1" spans="1:12">
      <c r="A45" s="62">
        <v>41</v>
      </c>
      <c r="B45" s="105"/>
      <c r="C45" s="62" t="s">
        <v>987</v>
      </c>
      <c r="D45" s="103" t="s">
        <v>943</v>
      </c>
      <c r="E45" s="62" t="s">
        <v>39</v>
      </c>
      <c r="F45" s="62">
        <v>3</v>
      </c>
      <c r="G45" s="65">
        <v>7700</v>
      </c>
      <c r="H45" s="65">
        <f t="shared" si="0"/>
        <v>23100</v>
      </c>
      <c r="I45" s="65"/>
      <c r="J45" s="65"/>
      <c r="K45" s="114"/>
      <c r="L45" s="103" t="s">
        <v>944</v>
      </c>
    </row>
    <row r="46" s="95" customFormat="1" ht="29.1" customHeight="1" spans="1:12">
      <c r="A46" s="62">
        <v>43</v>
      </c>
      <c r="B46" s="105"/>
      <c r="C46" s="62" t="s">
        <v>988</v>
      </c>
      <c r="D46" s="103" t="s">
        <v>989</v>
      </c>
      <c r="E46" s="62" t="s">
        <v>948</v>
      </c>
      <c r="F46" s="62">
        <v>8</v>
      </c>
      <c r="G46" s="65">
        <v>770</v>
      </c>
      <c r="H46" s="65">
        <f t="shared" si="0"/>
        <v>6160</v>
      </c>
      <c r="I46" s="65"/>
      <c r="J46" s="65"/>
      <c r="K46" s="114"/>
      <c r="L46" s="103" t="s">
        <v>949</v>
      </c>
    </row>
    <row r="47" s="95" customFormat="1" ht="29.1" customHeight="1" spans="1:12">
      <c r="A47" s="62">
        <v>44</v>
      </c>
      <c r="B47" s="78"/>
      <c r="C47" s="62" t="s">
        <v>990</v>
      </c>
      <c r="D47" s="103" t="s">
        <v>991</v>
      </c>
      <c r="E47" s="110" t="s">
        <v>505</v>
      </c>
      <c r="F47" s="62">
        <v>5</v>
      </c>
      <c r="G47" s="65">
        <v>4015</v>
      </c>
      <c r="H47" s="65">
        <f t="shared" si="0"/>
        <v>20075</v>
      </c>
      <c r="I47" s="65"/>
      <c r="J47" s="65"/>
      <c r="K47" s="114"/>
      <c r="L47" s="103" t="s">
        <v>992</v>
      </c>
    </row>
    <row r="48" s="95" customFormat="1" ht="29.1" customHeight="1" spans="1:12">
      <c r="A48" s="62">
        <v>1</v>
      </c>
      <c r="B48" s="62" t="s">
        <v>876</v>
      </c>
      <c r="C48" s="62" t="s">
        <v>993</v>
      </c>
      <c r="D48" s="62" t="s">
        <v>951</v>
      </c>
      <c r="E48" s="62" t="s">
        <v>39</v>
      </c>
      <c r="F48" s="62">
        <v>3</v>
      </c>
      <c r="G48" s="65">
        <v>1265</v>
      </c>
      <c r="H48" s="65">
        <f t="shared" si="0"/>
        <v>3795</v>
      </c>
      <c r="I48" s="65"/>
      <c r="J48" s="65"/>
      <c r="K48" s="114"/>
      <c r="L48" s="103" t="s">
        <v>994</v>
      </c>
    </row>
    <row r="49" s="95" customFormat="1" ht="29.1" customHeight="1" spans="1:12">
      <c r="A49" s="110">
        <v>52</v>
      </c>
      <c r="B49" s="111"/>
      <c r="C49" s="111" t="s">
        <v>483</v>
      </c>
      <c r="D49" s="112"/>
      <c r="E49" s="111"/>
      <c r="F49" s="111"/>
      <c r="G49" s="113"/>
      <c r="H49" s="113">
        <f>SUM(H4:H48)</f>
        <v>567930</v>
      </c>
      <c r="I49" s="113"/>
      <c r="J49" s="113">
        <f>SUM(J4:J48)</f>
        <v>0</v>
      </c>
      <c r="K49" s="116"/>
      <c r="L49" s="117"/>
    </row>
  </sheetData>
  <mergeCells count="37">
    <mergeCell ref="A1:L1"/>
    <mergeCell ref="G2:H2"/>
    <mergeCell ref="I2:J2"/>
    <mergeCell ref="A2:A3"/>
    <mergeCell ref="B2:B3"/>
    <mergeCell ref="B4:B7"/>
    <mergeCell ref="B8:B9"/>
    <mergeCell ref="B10:B12"/>
    <mergeCell ref="B13:B16"/>
    <mergeCell ref="B17:B20"/>
    <mergeCell ref="B21:B26"/>
    <mergeCell ref="B27:B29"/>
    <mergeCell ref="B30:B31"/>
    <mergeCell ref="B32:B35"/>
    <mergeCell ref="B37:B40"/>
    <mergeCell ref="B41:B43"/>
    <mergeCell ref="B44:B47"/>
    <mergeCell ref="C2:C3"/>
    <mergeCell ref="D2:D3"/>
    <mergeCell ref="D4:D5"/>
    <mergeCell ref="D8:D9"/>
    <mergeCell ref="D10:D12"/>
    <mergeCell ref="D13:D15"/>
    <mergeCell ref="D17:D18"/>
    <mergeCell ref="D21:D22"/>
    <mergeCell ref="D25:D26"/>
    <mergeCell ref="D27:D28"/>
    <mergeCell ref="D30:D31"/>
    <mergeCell ref="D33:D34"/>
    <mergeCell ref="D35:D36"/>
    <mergeCell ref="D38:D39"/>
    <mergeCell ref="D41:D43"/>
    <mergeCell ref="E2:E3"/>
    <mergeCell ref="F2:F3"/>
    <mergeCell ref="K2:K3"/>
    <mergeCell ref="L2:L3"/>
    <mergeCell ref="L25:L2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M38"/>
  <sheetViews>
    <sheetView workbookViewId="0">
      <pane xSplit="3" ySplit="3" topLeftCell="F27" activePane="bottomRight" state="frozen"/>
      <selection/>
      <selection pane="topRight"/>
      <selection pane="bottomLeft"/>
      <selection pane="bottomRight" activeCell="H39" sqref="H39"/>
    </sheetView>
  </sheetViews>
  <sheetFormatPr defaultColWidth="9" defaultRowHeight="14.25"/>
  <cols>
    <col min="1" max="1" width="6" style="50" customWidth="1"/>
    <col min="2" max="2" width="8.875" style="50" customWidth="1"/>
    <col min="3" max="3" width="18.25" style="50" customWidth="1"/>
    <col min="4" max="4" width="27" style="50" customWidth="1"/>
    <col min="5" max="5" width="6.75" style="50" customWidth="1"/>
    <col min="6" max="6" width="9.25" style="50" customWidth="1"/>
    <col min="7" max="7" width="12.125" style="52" customWidth="1"/>
    <col min="8" max="8" width="16.5" style="53" customWidth="1"/>
    <col min="9" max="10" width="15.25" style="53" customWidth="1"/>
    <col min="11" max="11" width="8.625" style="54" customWidth="1"/>
    <col min="12" max="12" width="22.5" style="50" customWidth="1"/>
    <col min="13" max="13" width="14.625" style="55" customWidth="1"/>
    <col min="14" max="18" width="9" style="50"/>
    <col min="19" max="20" width="9.25" style="50"/>
    <col min="21" max="16384" width="9" style="50"/>
  </cols>
  <sheetData>
    <row r="1" ht="45" customHeight="1" spans="1:12">
      <c r="A1" s="56" t="s">
        <v>995</v>
      </c>
      <c r="B1" s="56"/>
      <c r="C1" s="56"/>
      <c r="D1" s="56"/>
      <c r="E1" s="56"/>
      <c r="F1" s="56"/>
      <c r="G1" s="57"/>
      <c r="H1" s="57"/>
      <c r="I1" s="57"/>
      <c r="J1" s="57"/>
      <c r="K1" s="56"/>
      <c r="L1" s="56"/>
    </row>
    <row r="2" ht="24" customHeight="1" spans="1:12">
      <c r="A2" s="58" t="s">
        <v>1</v>
      </c>
      <c r="B2" s="58" t="s">
        <v>637</v>
      </c>
      <c r="C2" s="58" t="s">
        <v>25</v>
      </c>
      <c r="D2" s="58" t="s">
        <v>26</v>
      </c>
      <c r="E2" s="58" t="s">
        <v>27</v>
      </c>
      <c r="F2" s="58" t="s">
        <v>622</v>
      </c>
      <c r="G2" s="10" t="s">
        <v>29</v>
      </c>
      <c r="H2" s="10"/>
      <c r="I2" s="24" t="s">
        <v>30</v>
      </c>
      <c r="J2" s="24"/>
      <c r="K2" s="84" t="s">
        <v>5</v>
      </c>
      <c r="L2" s="85" t="s">
        <v>31</v>
      </c>
    </row>
    <row r="3" ht="32.1" customHeight="1" spans="1:12">
      <c r="A3" s="59"/>
      <c r="B3" s="59"/>
      <c r="C3" s="59"/>
      <c r="D3" s="59"/>
      <c r="E3" s="59"/>
      <c r="F3" s="59"/>
      <c r="G3" s="12" t="s">
        <v>32</v>
      </c>
      <c r="H3" s="12" t="s">
        <v>33</v>
      </c>
      <c r="I3" s="26" t="s">
        <v>34</v>
      </c>
      <c r="J3" s="26" t="s">
        <v>35</v>
      </c>
      <c r="K3" s="86"/>
      <c r="L3" s="87"/>
    </row>
    <row r="4" s="50" customFormat="1" ht="60.95" customHeight="1" spans="1:13">
      <c r="A4" s="60">
        <v>1</v>
      </c>
      <c r="B4" s="61" t="s">
        <v>996</v>
      </c>
      <c r="C4" s="62" t="s">
        <v>997</v>
      </c>
      <c r="D4" s="63" t="s">
        <v>998</v>
      </c>
      <c r="E4" s="64" t="s">
        <v>999</v>
      </c>
      <c r="F4" s="62">
        <v>40</v>
      </c>
      <c r="G4" s="65">
        <v>165</v>
      </c>
      <c r="H4" s="66">
        <f t="shared" ref="H4:H21" si="0">G4*F4</f>
        <v>6600</v>
      </c>
      <c r="I4" s="66"/>
      <c r="J4" s="66"/>
      <c r="K4" s="88"/>
      <c r="L4" s="60" t="s">
        <v>1000</v>
      </c>
      <c r="M4" s="55"/>
    </row>
    <row r="5" s="50" customFormat="1" ht="60.95" customHeight="1" spans="1:13">
      <c r="A5" s="60">
        <v>2</v>
      </c>
      <c r="B5" s="67"/>
      <c r="C5" s="62" t="s">
        <v>1001</v>
      </c>
      <c r="D5" s="63" t="s">
        <v>1002</v>
      </c>
      <c r="E5" s="64" t="s">
        <v>999</v>
      </c>
      <c r="F5" s="62">
        <v>40</v>
      </c>
      <c r="G5" s="65">
        <v>165</v>
      </c>
      <c r="H5" s="66">
        <f t="shared" si="0"/>
        <v>6600</v>
      </c>
      <c r="I5" s="66"/>
      <c r="J5" s="66"/>
      <c r="K5" s="88"/>
      <c r="L5" s="60" t="s">
        <v>1003</v>
      </c>
      <c r="M5" s="55"/>
    </row>
    <row r="6" s="50" customFormat="1" ht="51.95" customHeight="1" spans="1:13">
      <c r="A6" s="60">
        <v>3</v>
      </c>
      <c r="B6" s="67"/>
      <c r="C6" s="62" t="s">
        <v>1004</v>
      </c>
      <c r="D6" s="63" t="s">
        <v>1005</v>
      </c>
      <c r="E6" s="64" t="s">
        <v>913</v>
      </c>
      <c r="F6" s="62">
        <v>1</v>
      </c>
      <c r="G6" s="65">
        <v>1650</v>
      </c>
      <c r="H6" s="66">
        <f t="shared" si="0"/>
        <v>1650</v>
      </c>
      <c r="I6" s="66"/>
      <c r="J6" s="66"/>
      <c r="K6" s="88"/>
      <c r="L6" s="60" t="s">
        <v>1006</v>
      </c>
      <c r="M6" s="55"/>
    </row>
    <row r="7" s="50" customFormat="1" ht="42" customHeight="1" spans="1:13">
      <c r="A7" s="60">
        <v>4</v>
      </c>
      <c r="B7" s="62" t="s">
        <v>1007</v>
      </c>
      <c r="C7" s="62" t="s">
        <v>404</v>
      </c>
      <c r="D7" s="63" t="s">
        <v>1008</v>
      </c>
      <c r="E7" s="64" t="s">
        <v>1009</v>
      </c>
      <c r="F7" s="62">
        <v>80</v>
      </c>
      <c r="G7" s="65">
        <v>44</v>
      </c>
      <c r="H7" s="66">
        <f t="shared" si="0"/>
        <v>3520</v>
      </c>
      <c r="I7" s="66"/>
      <c r="J7" s="66"/>
      <c r="K7" s="88"/>
      <c r="L7" s="60" t="s">
        <v>1010</v>
      </c>
      <c r="M7" s="55"/>
    </row>
    <row r="8" s="50" customFormat="1" ht="59.1" customHeight="1" spans="1:13">
      <c r="A8" s="60">
        <v>5</v>
      </c>
      <c r="B8" s="62"/>
      <c r="C8" s="62" t="s">
        <v>1011</v>
      </c>
      <c r="D8" s="63" t="s">
        <v>1012</v>
      </c>
      <c r="E8" s="64" t="s">
        <v>1013</v>
      </c>
      <c r="F8" s="62">
        <v>30</v>
      </c>
      <c r="G8" s="65">
        <v>33</v>
      </c>
      <c r="H8" s="66">
        <f t="shared" si="0"/>
        <v>990</v>
      </c>
      <c r="I8" s="66"/>
      <c r="J8" s="66"/>
      <c r="K8" s="88"/>
      <c r="L8" s="60" t="s">
        <v>1014</v>
      </c>
      <c r="M8" s="55"/>
    </row>
    <row r="9" s="50" customFormat="1" ht="44.1" customHeight="1" spans="1:13">
      <c r="A9" s="60">
        <v>6</v>
      </c>
      <c r="B9" s="62" t="s">
        <v>1015</v>
      </c>
      <c r="C9" s="62"/>
      <c r="D9" s="63" t="s">
        <v>1016</v>
      </c>
      <c r="E9" s="64" t="s">
        <v>1009</v>
      </c>
      <c r="F9" s="62">
        <v>800</v>
      </c>
      <c r="G9" s="65">
        <v>44</v>
      </c>
      <c r="H9" s="66">
        <f t="shared" si="0"/>
        <v>35200</v>
      </c>
      <c r="I9" s="66"/>
      <c r="J9" s="66"/>
      <c r="K9" s="88"/>
      <c r="L9" s="60" t="s">
        <v>1010</v>
      </c>
      <c r="M9" s="55"/>
    </row>
    <row r="10" s="50" customFormat="1" ht="36" customHeight="1" spans="1:13">
      <c r="A10" s="60">
        <v>7</v>
      </c>
      <c r="B10" s="62" t="s">
        <v>1017</v>
      </c>
      <c r="C10" s="62" t="s">
        <v>1018</v>
      </c>
      <c r="D10" s="63" t="s">
        <v>1019</v>
      </c>
      <c r="E10" s="64" t="s">
        <v>805</v>
      </c>
      <c r="F10" s="62">
        <v>60</v>
      </c>
      <c r="G10" s="65">
        <v>330</v>
      </c>
      <c r="H10" s="66">
        <f t="shared" si="0"/>
        <v>19800</v>
      </c>
      <c r="I10" s="66"/>
      <c r="J10" s="66"/>
      <c r="K10" s="88"/>
      <c r="L10" s="60" t="s">
        <v>1020</v>
      </c>
      <c r="M10" s="55"/>
    </row>
    <row r="11" s="50" customFormat="1" ht="36" customHeight="1" spans="1:13">
      <c r="A11" s="60">
        <v>8</v>
      </c>
      <c r="B11" s="62"/>
      <c r="C11" s="62" t="s">
        <v>1021</v>
      </c>
      <c r="D11" s="63"/>
      <c r="E11" s="64" t="s">
        <v>913</v>
      </c>
      <c r="F11" s="62">
        <v>1</v>
      </c>
      <c r="G11" s="65">
        <v>1100</v>
      </c>
      <c r="H11" s="66">
        <f t="shared" si="0"/>
        <v>1100</v>
      </c>
      <c r="I11" s="66"/>
      <c r="J11" s="66"/>
      <c r="K11" s="88"/>
      <c r="L11" s="60"/>
      <c r="M11" s="55"/>
    </row>
    <row r="12" s="50" customFormat="1" ht="36" customHeight="1" spans="1:13">
      <c r="A12" s="60">
        <v>9</v>
      </c>
      <c r="B12" s="62" t="s">
        <v>1022</v>
      </c>
      <c r="C12" s="62" t="s">
        <v>1023</v>
      </c>
      <c r="D12" s="63" t="s">
        <v>1024</v>
      </c>
      <c r="E12" s="64" t="s">
        <v>805</v>
      </c>
      <c r="F12" s="62">
        <v>20</v>
      </c>
      <c r="G12" s="65">
        <v>165</v>
      </c>
      <c r="H12" s="66">
        <f t="shared" si="0"/>
        <v>3300</v>
      </c>
      <c r="I12" s="66"/>
      <c r="J12" s="66"/>
      <c r="K12" s="88"/>
      <c r="L12" s="60" t="s">
        <v>1025</v>
      </c>
      <c r="M12" s="55"/>
    </row>
    <row r="13" s="50" customFormat="1" ht="36" customHeight="1" spans="1:13">
      <c r="A13" s="60">
        <v>10</v>
      </c>
      <c r="B13" s="62"/>
      <c r="C13" s="62" t="s">
        <v>1026</v>
      </c>
      <c r="D13" s="63"/>
      <c r="E13" s="64" t="s">
        <v>913</v>
      </c>
      <c r="F13" s="60">
        <v>1</v>
      </c>
      <c r="G13" s="65">
        <v>1100</v>
      </c>
      <c r="H13" s="66">
        <f t="shared" si="0"/>
        <v>1100</v>
      </c>
      <c r="I13" s="66"/>
      <c r="J13" s="66"/>
      <c r="K13" s="88"/>
      <c r="L13" s="60"/>
      <c r="M13" s="55"/>
    </row>
    <row r="14" s="50" customFormat="1" ht="30" customHeight="1" spans="1:13">
      <c r="A14" s="60">
        <v>14</v>
      </c>
      <c r="B14" s="62" t="s">
        <v>1027</v>
      </c>
      <c r="C14" s="62" t="s">
        <v>1028</v>
      </c>
      <c r="D14" s="63" t="s">
        <v>1029</v>
      </c>
      <c r="E14" s="64" t="s">
        <v>505</v>
      </c>
      <c r="F14" s="62">
        <v>20</v>
      </c>
      <c r="G14" s="65">
        <v>66</v>
      </c>
      <c r="H14" s="66">
        <f t="shared" si="0"/>
        <v>1320</v>
      </c>
      <c r="I14" s="66"/>
      <c r="J14" s="66"/>
      <c r="K14" s="88"/>
      <c r="L14" s="60" t="s">
        <v>1030</v>
      </c>
      <c r="M14" s="55"/>
    </row>
    <row r="15" s="50" customFormat="1" ht="30" customHeight="1" spans="1:13">
      <c r="A15" s="60">
        <v>15</v>
      </c>
      <c r="B15" s="62"/>
      <c r="C15" s="62" t="s">
        <v>1031</v>
      </c>
      <c r="D15" s="63"/>
      <c r="E15" s="64" t="s">
        <v>913</v>
      </c>
      <c r="F15" s="62">
        <v>1</v>
      </c>
      <c r="G15" s="65">
        <v>1100</v>
      </c>
      <c r="H15" s="66">
        <f t="shared" si="0"/>
        <v>1100</v>
      </c>
      <c r="I15" s="66"/>
      <c r="J15" s="66"/>
      <c r="K15" s="88"/>
      <c r="L15" s="60"/>
      <c r="M15" s="55"/>
    </row>
    <row r="16" s="50" customFormat="1" ht="30" customHeight="1" spans="1:13">
      <c r="A16" s="60">
        <v>16</v>
      </c>
      <c r="B16" s="62" t="s">
        <v>1032</v>
      </c>
      <c r="C16" s="62" t="s">
        <v>1033</v>
      </c>
      <c r="D16" s="63" t="s">
        <v>1034</v>
      </c>
      <c r="E16" s="62" t="s">
        <v>805</v>
      </c>
      <c r="F16" s="62">
        <v>6</v>
      </c>
      <c r="G16" s="65">
        <v>330</v>
      </c>
      <c r="H16" s="66">
        <f t="shared" si="0"/>
        <v>1980</v>
      </c>
      <c r="I16" s="66"/>
      <c r="J16" s="66"/>
      <c r="K16" s="88"/>
      <c r="L16" s="60" t="s">
        <v>1035</v>
      </c>
      <c r="M16" s="55"/>
    </row>
    <row r="17" s="50" customFormat="1" ht="30" customHeight="1" spans="1:13">
      <c r="A17" s="60">
        <v>17</v>
      </c>
      <c r="B17" s="62"/>
      <c r="C17" s="62" t="s">
        <v>1032</v>
      </c>
      <c r="D17" s="63"/>
      <c r="E17" s="64" t="s">
        <v>913</v>
      </c>
      <c r="F17" s="62">
        <v>1</v>
      </c>
      <c r="G17" s="65">
        <v>1100</v>
      </c>
      <c r="H17" s="66">
        <f t="shared" si="0"/>
        <v>1100</v>
      </c>
      <c r="I17" s="66"/>
      <c r="J17" s="66"/>
      <c r="K17" s="88"/>
      <c r="L17" s="60"/>
      <c r="M17" s="55"/>
    </row>
    <row r="18" s="50" customFormat="1" ht="30" customHeight="1" spans="1:13">
      <c r="A18" s="60">
        <v>22</v>
      </c>
      <c r="B18" s="47" t="s">
        <v>1036</v>
      </c>
      <c r="C18" s="62" t="s">
        <v>1037</v>
      </c>
      <c r="D18" s="63" t="s">
        <v>1038</v>
      </c>
      <c r="E18" s="64" t="s">
        <v>805</v>
      </c>
      <c r="F18" s="62">
        <v>5</v>
      </c>
      <c r="G18" s="65">
        <v>275</v>
      </c>
      <c r="H18" s="66">
        <f t="shared" si="0"/>
        <v>1375</v>
      </c>
      <c r="I18" s="66"/>
      <c r="J18" s="66"/>
      <c r="K18" s="88"/>
      <c r="L18" s="60" t="s">
        <v>1039</v>
      </c>
      <c r="M18" s="55"/>
    </row>
    <row r="19" s="50" customFormat="1" ht="30" customHeight="1" spans="1:13">
      <c r="A19" s="60">
        <v>23</v>
      </c>
      <c r="B19" s="47"/>
      <c r="C19" s="62" t="s">
        <v>1040</v>
      </c>
      <c r="D19" s="63"/>
      <c r="E19" s="64" t="s">
        <v>805</v>
      </c>
      <c r="F19" s="62">
        <v>5</v>
      </c>
      <c r="G19" s="65">
        <v>275</v>
      </c>
      <c r="H19" s="66">
        <f t="shared" si="0"/>
        <v>1375</v>
      </c>
      <c r="I19" s="66"/>
      <c r="J19" s="66"/>
      <c r="K19" s="88"/>
      <c r="L19" s="60" t="s">
        <v>1041</v>
      </c>
      <c r="M19" s="55"/>
    </row>
    <row r="20" s="50" customFormat="1" ht="30" customHeight="1" spans="1:13">
      <c r="A20" s="60">
        <v>24</v>
      </c>
      <c r="B20" s="47"/>
      <c r="C20" s="62" t="s">
        <v>1042</v>
      </c>
      <c r="D20" s="63"/>
      <c r="E20" s="64" t="s">
        <v>615</v>
      </c>
      <c r="F20" s="62">
        <v>1</v>
      </c>
      <c r="G20" s="65">
        <v>1100</v>
      </c>
      <c r="H20" s="66">
        <f t="shared" si="0"/>
        <v>1100</v>
      </c>
      <c r="I20" s="66"/>
      <c r="J20" s="66"/>
      <c r="K20" s="88"/>
      <c r="L20" s="60" t="s">
        <v>1043</v>
      </c>
      <c r="M20" s="89"/>
    </row>
    <row r="21" s="50" customFormat="1" ht="30" customHeight="1" spans="1:13">
      <c r="A21" s="60">
        <v>25</v>
      </c>
      <c r="B21" s="68" t="s">
        <v>1044</v>
      </c>
      <c r="C21" s="62" t="s">
        <v>1045</v>
      </c>
      <c r="D21" s="69" t="s">
        <v>1046</v>
      </c>
      <c r="E21" s="64" t="s">
        <v>805</v>
      </c>
      <c r="F21" s="62">
        <v>5</v>
      </c>
      <c r="G21" s="65">
        <v>1100</v>
      </c>
      <c r="H21" s="66">
        <f t="shared" si="0"/>
        <v>5500</v>
      </c>
      <c r="I21" s="66"/>
      <c r="J21" s="66"/>
      <c r="K21" s="88"/>
      <c r="L21" s="60" t="s">
        <v>1047</v>
      </c>
      <c r="M21" s="55"/>
    </row>
    <row r="22" s="50" customFormat="1" ht="30" customHeight="1" spans="1:13">
      <c r="A22" s="60">
        <v>27</v>
      </c>
      <c r="B22" s="70"/>
      <c r="C22" s="62" t="s">
        <v>1048</v>
      </c>
      <c r="D22" s="71"/>
      <c r="E22" s="64" t="s">
        <v>805</v>
      </c>
      <c r="F22" s="62">
        <v>5</v>
      </c>
      <c r="G22" s="65">
        <v>1100</v>
      </c>
      <c r="H22" s="66">
        <f t="shared" ref="H22:H37" si="1">G22*F22</f>
        <v>5500</v>
      </c>
      <c r="I22" s="66"/>
      <c r="J22" s="66"/>
      <c r="K22" s="88"/>
      <c r="L22" s="60"/>
      <c r="M22" s="55"/>
    </row>
    <row r="23" s="50" customFormat="1" ht="57.95" customHeight="1" spans="1:13">
      <c r="A23" s="60">
        <v>31</v>
      </c>
      <c r="B23" s="70"/>
      <c r="C23" s="62" t="s">
        <v>1049</v>
      </c>
      <c r="D23" s="63" t="s">
        <v>1050</v>
      </c>
      <c r="E23" s="64" t="s">
        <v>1051</v>
      </c>
      <c r="F23" s="62">
        <v>10</v>
      </c>
      <c r="G23" s="65">
        <v>220</v>
      </c>
      <c r="H23" s="66">
        <f t="shared" si="1"/>
        <v>2200</v>
      </c>
      <c r="I23" s="66"/>
      <c r="J23" s="66"/>
      <c r="K23" s="88"/>
      <c r="L23" s="60" t="s">
        <v>1052</v>
      </c>
      <c r="M23" s="55"/>
    </row>
    <row r="24" s="50" customFormat="1" ht="30" customHeight="1" spans="1:13">
      <c r="A24" s="60">
        <v>32</v>
      </c>
      <c r="B24" s="70"/>
      <c r="C24" s="62" t="s">
        <v>1053</v>
      </c>
      <c r="D24" s="63" t="s">
        <v>1054</v>
      </c>
      <c r="E24" s="64" t="s">
        <v>805</v>
      </c>
      <c r="F24" s="62">
        <v>5</v>
      </c>
      <c r="G24" s="65">
        <v>275</v>
      </c>
      <c r="H24" s="66">
        <f t="shared" si="1"/>
        <v>1375</v>
      </c>
      <c r="I24" s="66"/>
      <c r="J24" s="66"/>
      <c r="K24" s="88"/>
      <c r="L24" s="60" t="s">
        <v>1055</v>
      </c>
      <c r="M24" s="55"/>
    </row>
    <row r="25" s="50" customFormat="1" ht="30" customHeight="1" spans="1:13">
      <c r="A25" s="60">
        <v>33</v>
      </c>
      <c r="B25" s="70"/>
      <c r="C25" s="62" t="s">
        <v>1056</v>
      </c>
      <c r="D25" s="63"/>
      <c r="E25" s="64" t="s">
        <v>241</v>
      </c>
      <c r="F25" s="62">
        <v>5</v>
      </c>
      <c r="G25" s="65">
        <v>275</v>
      </c>
      <c r="H25" s="66">
        <f t="shared" si="1"/>
        <v>1375</v>
      </c>
      <c r="I25" s="66"/>
      <c r="J25" s="66"/>
      <c r="K25" s="88"/>
      <c r="L25" s="60"/>
      <c r="M25" s="89"/>
    </row>
    <row r="26" s="50" customFormat="1" ht="48.95" customHeight="1" spans="1:13">
      <c r="A26" s="60">
        <v>34</v>
      </c>
      <c r="B26" s="62" t="s">
        <v>1057</v>
      </c>
      <c r="C26" s="62" t="s">
        <v>1058</v>
      </c>
      <c r="D26" s="63" t="s">
        <v>1059</v>
      </c>
      <c r="E26" s="64" t="s">
        <v>1060</v>
      </c>
      <c r="F26" s="62">
        <v>1</v>
      </c>
      <c r="G26" s="65">
        <v>2750</v>
      </c>
      <c r="H26" s="66">
        <f t="shared" si="1"/>
        <v>2750</v>
      </c>
      <c r="I26" s="66"/>
      <c r="J26" s="66"/>
      <c r="K26" s="88"/>
      <c r="L26" s="60" t="s">
        <v>1061</v>
      </c>
      <c r="M26" s="55"/>
    </row>
    <row r="27" s="50" customFormat="1" ht="36" spans="1:13">
      <c r="A27" s="60">
        <v>35</v>
      </c>
      <c r="B27" s="62" t="s">
        <v>1062</v>
      </c>
      <c r="C27" s="62" t="s">
        <v>1062</v>
      </c>
      <c r="D27" s="60" t="s">
        <v>1063</v>
      </c>
      <c r="E27" s="64" t="s">
        <v>913</v>
      </c>
      <c r="F27" s="62">
        <v>1</v>
      </c>
      <c r="G27" s="65">
        <v>2750</v>
      </c>
      <c r="H27" s="66">
        <f t="shared" si="1"/>
        <v>2750</v>
      </c>
      <c r="I27" s="66"/>
      <c r="J27" s="66"/>
      <c r="K27" s="88"/>
      <c r="L27" s="60" t="s">
        <v>1064</v>
      </c>
      <c r="M27" s="55"/>
    </row>
    <row r="28" s="50" customFormat="1" ht="48.95" customHeight="1" spans="1:13">
      <c r="A28" s="60">
        <v>25</v>
      </c>
      <c r="B28" s="62" t="s">
        <v>1065</v>
      </c>
      <c r="C28" s="62" t="s">
        <v>1066</v>
      </c>
      <c r="D28" s="63" t="s">
        <v>1067</v>
      </c>
      <c r="E28" s="64" t="s">
        <v>913</v>
      </c>
      <c r="F28" s="62">
        <v>1</v>
      </c>
      <c r="G28" s="65">
        <v>2750</v>
      </c>
      <c r="H28" s="66">
        <f t="shared" si="1"/>
        <v>2750</v>
      </c>
      <c r="I28" s="66"/>
      <c r="J28" s="66"/>
      <c r="K28" s="88"/>
      <c r="L28" s="60" t="s">
        <v>1068</v>
      </c>
      <c r="M28" s="90"/>
    </row>
    <row r="29" s="51" customFormat="1" ht="30" customHeight="1" spans="1:13">
      <c r="A29" s="72">
        <v>23</v>
      </c>
      <c r="B29" s="73" t="s">
        <v>1044</v>
      </c>
      <c r="C29" s="74" t="s">
        <v>1069</v>
      </c>
      <c r="D29" s="75" t="s">
        <v>1070</v>
      </c>
      <c r="E29" s="35" t="s">
        <v>913</v>
      </c>
      <c r="F29" s="74">
        <v>1</v>
      </c>
      <c r="G29" s="76">
        <v>16500</v>
      </c>
      <c r="H29" s="77">
        <f t="shared" si="1"/>
        <v>16500</v>
      </c>
      <c r="I29" s="77"/>
      <c r="J29" s="77"/>
      <c r="K29" s="91"/>
      <c r="L29" s="72" t="s">
        <v>1071</v>
      </c>
      <c r="M29" s="92"/>
    </row>
    <row r="30" s="50" customFormat="1" ht="48.95" customHeight="1" spans="1:13">
      <c r="A30" s="60">
        <v>26</v>
      </c>
      <c r="B30" s="78"/>
      <c r="C30" s="62" t="s">
        <v>1072</v>
      </c>
      <c r="D30" s="63" t="s">
        <v>1046</v>
      </c>
      <c r="E30" s="64" t="s">
        <v>805</v>
      </c>
      <c r="F30" s="62">
        <v>5</v>
      </c>
      <c r="G30" s="65">
        <v>1100</v>
      </c>
      <c r="H30" s="66">
        <f t="shared" si="1"/>
        <v>5500</v>
      </c>
      <c r="I30" s="66"/>
      <c r="J30" s="66"/>
      <c r="K30" s="88"/>
      <c r="L30" s="60" t="s">
        <v>1047</v>
      </c>
      <c r="M30" s="90"/>
    </row>
    <row r="31" s="50" customFormat="1" ht="27" customHeight="1" spans="1:13">
      <c r="A31" s="60">
        <v>11</v>
      </c>
      <c r="B31" s="62" t="s">
        <v>1073</v>
      </c>
      <c r="C31" s="62" t="s">
        <v>1074</v>
      </c>
      <c r="D31" s="63" t="s">
        <v>1075</v>
      </c>
      <c r="E31" s="64" t="s">
        <v>805</v>
      </c>
      <c r="F31" s="62">
        <v>20</v>
      </c>
      <c r="G31" s="65">
        <v>137.5</v>
      </c>
      <c r="H31" s="66">
        <f t="shared" si="1"/>
        <v>2750</v>
      </c>
      <c r="I31" s="66"/>
      <c r="J31" s="66"/>
      <c r="K31" s="88"/>
      <c r="L31" s="60" t="s">
        <v>1055</v>
      </c>
      <c r="M31" s="55"/>
    </row>
    <row r="32" s="50" customFormat="1" ht="30" customHeight="1" spans="1:13">
      <c r="A32" s="60">
        <v>12</v>
      </c>
      <c r="B32" s="62"/>
      <c r="C32" s="62" t="s">
        <v>1076</v>
      </c>
      <c r="D32" s="63"/>
      <c r="E32" s="64" t="s">
        <v>241</v>
      </c>
      <c r="F32" s="62">
        <v>20</v>
      </c>
      <c r="G32" s="65">
        <v>137.5</v>
      </c>
      <c r="H32" s="66">
        <f t="shared" si="1"/>
        <v>2750</v>
      </c>
      <c r="I32" s="66"/>
      <c r="J32" s="66"/>
      <c r="K32" s="88"/>
      <c r="L32" s="60"/>
      <c r="M32" s="55"/>
    </row>
    <row r="33" s="50" customFormat="1" ht="30" customHeight="1" spans="1:13">
      <c r="A33" s="60">
        <v>13</v>
      </c>
      <c r="B33" s="62"/>
      <c r="C33" s="62" t="s">
        <v>1077</v>
      </c>
      <c r="D33" s="63"/>
      <c r="E33" s="64" t="s">
        <v>913</v>
      </c>
      <c r="F33" s="62">
        <v>1</v>
      </c>
      <c r="G33" s="65">
        <v>1100</v>
      </c>
      <c r="H33" s="66">
        <f t="shared" si="1"/>
        <v>1100</v>
      </c>
      <c r="I33" s="66"/>
      <c r="J33" s="66"/>
      <c r="K33" s="88"/>
      <c r="L33" s="60"/>
      <c r="M33" s="55"/>
    </row>
    <row r="34" s="50" customFormat="1" ht="72.95" customHeight="1" spans="1:13">
      <c r="A34" s="60">
        <v>18</v>
      </c>
      <c r="B34" s="37" t="s">
        <v>1078</v>
      </c>
      <c r="C34" s="37" t="s">
        <v>1079</v>
      </c>
      <c r="D34" s="63" t="s">
        <v>1080</v>
      </c>
      <c r="E34" s="47" t="s">
        <v>485</v>
      </c>
      <c r="F34" s="79">
        <v>25</v>
      </c>
      <c r="G34" s="65">
        <v>2200</v>
      </c>
      <c r="H34" s="66">
        <f t="shared" si="1"/>
        <v>55000</v>
      </c>
      <c r="I34" s="66"/>
      <c r="J34" s="66"/>
      <c r="K34" s="88"/>
      <c r="L34" s="60" t="s">
        <v>1081</v>
      </c>
      <c r="M34" s="55"/>
    </row>
    <row r="35" s="50" customFormat="1" ht="47.1" customHeight="1" spans="1:13">
      <c r="A35" s="60">
        <v>19</v>
      </c>
      <c r="B35" s="37"/>
      <c r="C35" s="62" t="s">
        <v>1082</v>
      </c>
      <c r="D35" s="63" t="s">
        <v>1083</v>
      </c>
      <c r="E35" s="37" t="s">
        <v>913</v>
      </c>
      <c r="F35" s="47">
        <v>1</v>
      </c>
      <c r="G35" s="65">
        <v>550</v>
      </c>
      <c r="H35" s="66">
        <f t="shared" si="1"/>
        <v>550</v>
      </c>
      <c r="I35" s="66"/>
      <c r="J35" s="66"/>
      <c r="K35" s="88"/>
      <c r="L35" s="60"/>
      <c r="M35" s="55"/>
    </row>
    <row r="36" s="50" customFormat="1" ht="30" customHeight="1" spans="1:13">
      <c r="A36" s="60">
        <v>20</v>
      </c>
      <c r="B36" s="37" t="s">
        <v>1084</v>
      </c>
      <c r="C36" s="62" t="s">
        <v>1085</v>
      </c>
      <c r="D36" s="63" t="s">
        <v>1086</v>
      </c>
      <c r="E36" s="64" t="s">
        <v>805</v>
      </c>
      <c r="F36" s="62">
        <v>20</v>
      </c>
      <c r="G36" s="65">
        <v>825</v>
      </c>
      <c r="H36" s="66">
        <f t="shared" si="1"/>
        <v>16500</v>
      </c>
      <c r="I36" s="66"/>
      <c r="J36" s="66"/>
      <c r="K36" s="88"/>
      <c r="L36" s="60" t="s">
        <v>1087</v>
      </c>
      <c r="M36" s="55"/>
    </row>
    <row r="37" s="50" customFormat="1" ht="30" customHeight="1" spans="1:13">
      <c r="A37" s="60">
        <v>21</v>
      </c>
      <c r="B37" s="37"/>
      <c r="C37" s="79" t="s">
        <v>1088</v>
      </c>
      <c r="D37" s="63"/>
      <c r="E37" s="79" t="s">
        <v>913</v>
      </c>
      <c r="F37" s="79">
        <v>1</v>
      </c>
      <c r="G37" s="65">
        <v>825</v>
      </c>
      <c r="H37" s="66">
        <f t="shared" si="1"/>
        <v>825</v>
      </c>
      <c r="I37" s="66"/>
      <c r="J37" s="66"/>
      <c r="K37" s="88"/>
      <c r="L37" s="60" t="s">
        <v>1089</v>
      </c>
      <c r="M37" s="55"/>
    </row>
    <row r="38" ht="30" customHeight="1" spans="1:12">
      <c r="A38" s="35"/>
      <c r="B38" s="80" t="s">
        <v>483</v>
      </c>
      <c r="C38" s="81"/>
      <c r="D38" s="62"/>
      <c r="E38" s="35"/>
      <c r="F38" s="35"/>
      <c r="G38" s="82"/>
      <c r="H38" s="83">
        <f>SUM(H4:H37)</f>
        <v>214885</v>
      </c>
      <c r="I38" s="83"/>
      <c r="J38" s="83">
        <f>SUM(J4:J37)</f>
        <v>0</v>
      </c>
      <c r="K38" s="93"/>
      <c r="L38" s="74"/>
    </row>
  </sheetData>
  <mergeCells count="42">
    <mergeCell ref="A1:L1"/>
    <mergeCell ref="G2:H2"/>
    <mergeCell ref="I2:J2"/>
    <mergeCell ref="B9:C9"/>
    <mergeCell ref="B38:C38"/>
    <mergeCell ref="A2:A3"/>
    <mergeCell ref="B2:B3"/>
    <mergeCell ref="B4:B6"/>
    <mergeCell ref="B7:B8"/>
    <mergeCell ref="B10:B11"/>
    <mergeCell ref="B12:B13"/>
    <mergeCell ref="B14:B15"/>
    <mergeCell ref="B16:B17"/>
    <mergeCell ref="B18:B20"/>
    <mergeCell ref="B21:B25"/>
    <mergeCell ref="B29:B30"/>
    <mergeCell ref="B31:B33"/>
    <mergeCell ref="B34:B35"/>
    <mergeCell ref="B36:B37"/>
    <mergeCell ref="C2:C3"/>
    <mergeCell ref="D2:D3"/>
    <mergeCell ref="D10:D11"/>
    <mergeCell ref="D12:D13"/>
    <mergeCell ref="D14:D15"/>
    <mergeCell ref="D16:D17"/>
    <mergeCell ref="D18:D20"/>
    <mergeCell ref="D21:D22"/>
    <mergeCell ref="D24:D25"/>
    <mergeCell ref="D31:D33"/>
    <mergeCell ref="D36:D37"/>
    <mergeCell ref="E2:E3"/>
    <mergeCell ref="F2:F3"/>
    <mergeCell ref="K2:K3"/>
    <mergeCell ref="L2:L3"/>
    <mergeCell ref="L10:L11"/>
    <mergeCell ref="L12:L13"/>
    <mergeCell ref="L14:L15"/>
    <mergeCell ref="L16:L17"/>
    <mergeCell ref="L21:L22"/>
    <mergeCell ref="L24:L25"/>
    <mergeCell ref="L31:L33"/>
    <mergeCell ref="L34:L35"/>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M5"/>
  <sheetViews>
    <sheetView workbookViewId="0">
      <selection activeCell="H6" sqref="H6"/>
    </sheetView>
  </sheetViews>
  <sheetFormatPr defaultColWidth="9" defaultRowHeight="14.25" outlineLevelRow="4"/>
  <cols>
    <col min="1" max="1" width="3.625" style="2" customWidth="1"/>
    <col min="2" max="3" width="9" style="2"/>
    <col min="4" max="4" width="14.375" style="2" customWidth="1"/>
    <col min="5" max="6" width="9" style="2"/>
    <col min="7" max="7" width="9" style="3"/>
    <col min="8" max="10" width="10.75" style="3" customWidth="1"/>
    <col min="11" max="11" width="10.75" style="2" customWidth="1"/>
    <col min="12" max="12" width="11" style="2" customWidth="1"/>
    <col min="13" max="16384" width="9" style="2"/>
  </cols>
  <sheetData>
    <row r="1" ht="30.95" customHeight="1" spans="1:12">
      <c r="A1" s="5" t="s">
        <v>1090</v>
      </c>
      <c r="B1" s="6"/>
      <c r="C1" s="7"/>
      <c r="D1" s="7"/>
      <c r="E1" s="6"/>
      <c r="F1" s="6"/>
      <c r="G1" s="8"/>
      <c r="H1" s="8"/>
      <c r="I1" s="8"/>
      <c r="J1" s="8"/>
      <c r="K1" s="6"/>
      <c r="L1" s="7"/>
    </row>
    <row r="2" ht="32.1" customHeight="1" spans="1:12">
      <c r="A2" s="25" t="s">
        <v>1</v>
      </c>
      <c r="B2" s="25" t="s">
        <v>567</v>
      </c>
      <c r="C2" s="25" t="s">
        <v>25</v>
      </c>
      <c r="D2" s="25" t="s">
        <v>26</v>
      </c>
      <c r="E2" s="25" t="s">
        <v>27</v>
      </c>
      <c r="F2" s="25" t="s">
        <v>798</v>
      </c>
      <c r="G2" s="10" t="s">
        <v>29</v>
      </c>
      <c r="H2" s="10"/>
      <c r="I2" s="24" t="s">
        <v>30</v>
      </c>
      <c r="J2" s="24"/>
      <c r="K2" s="25" t="s">
        <v>5</v>
      </c>
      <c r="L2" s="25" t="s">
        <v>31</v>
      </c>
    </row>
    <row r="3" ht="32.1" customHeight="1" spans="1:12">
      <c r="A3" s="27"/>
      <c r="B3" s="27"/>
      <c r="C3" s="27"/>
      <c r="D3" s="27"/>
      <c r="E3" s="27"/>
      <c r="F3" s="27"/>
      <c r="G3" s="12" t="s">
        <v>32</v>
      </c>
      <c r="H3" s="12" t="s">
        <v>33</v>
      </c>
      <c r="I3" s="26" t="s">
        <v>34</v>
      </c>
      <c r="J3" s="26" t="s">
        <v>35</v>
      </c>
      <c r="K3" s="27"/>
      <c r="L3" s="27"/>
    </row>
    <row r="4" s="2" customFormat="1" ht="96.95" customHeight="1" spans="1:13">
      <c r="A4" s="36">
        <v>1</v>
      </c>
      <c r="B4" s="37" t="s">
        <v>20</v>
      </c>
      <c r="C4" s="38" t="s">
        <v>1091</v>
      </c>
      <c r="D4" s="39" t="s">
        <v>1092</v>
      </c>
      <c r="E4" s="40" t="s">
        <v>802</v>
      </c>
      <c r="F4" s="36">
        <v>141095</v>
      </c>
      <c r="G4" s="41">
        <v>1.1</v>
      </c>
      <c r="H4" s="41">
        <f>G4*F4</f>
        <v>155204.5</v>
      </c>
      <c r="I4" s="41"/>
      <c r="J4" s="41"/>
      <c r="K4" s="46"/>
      <c r="L4" s="47"/>
      <c r="M4" s="48"/>
    </row>
    <row r="5" s="2" customFormat="1" ht="59.1" customHeight="1" spans="1:12">
      <c r="A5" s="36"/>
      <c r="B5" s="42" t="s">
        <v>796</v>
      </c>
      <c r="C5" s="43"/>
      <c r="D5" s="43"/>
      <c r="E5" s="43"/>
      <c r="F5" s="43"/>
      <c r="G5" s="44"/>
      <c r="H5" s="45">
        <f>SUM(H4:H4)</f>
        <v>155204.5</v>
      </c>
      <c r="I5" s="44"/>
      <c r="J5" s="45">
        <f>SUM(J4:J4)</f>
        <v>0</v>
      </c>
      <c r="K5" s="49"/>
      <c r="L5" s="42"/>
    </row>
  </sheetData>
  <mergeCells count="11">
    <mergeCell ref="A1:L1"/>
    <mergeCell ref="G2:H2"/>
    <mergeCell ref="I2:J2"/>
    <mergeCell ref="A2:A3"/>
    <mergeCell ref="B2:B3"/>
    <mergeCell ref="C2:C3"/>
    <mergeCell ref="D2:D3"/>
    <mergeCell ref="E2:E3"/>
    <mergeCell ref="F2:F3"/>
    <mergeCell ref="K2:K3"/>
    <mergeCell ref="L2:L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M9"/>
  <sheetViews>
    <sheetView topLeftCell="B1" workbookViewId="0">
      <selection activeCell="O15" sqref="O15"/>
    </sheetView>
  </sheetViews>
  <sheetFormatPr defaultColWidth="9" defaultRowHeight="14.25"/>
  <cols>
    <col min="1" max="1" width="6.125" style="2" customWidth="1"/>
    <col min="2" max="2" width="5.875" style="2" customWidth="1"/>
    <col min="3" max="3" width="14.375" style="2" customWidth="1"/>
    <col min="4" max="4" width="5.625" style="2" customWidth="1"/>
    <col min="5" max="5" width="15" style="2" customWidth="1"/>
    <col min="6" max="6" width="4.625" style="2" customWidth="1"/>
    <col min="7" max="7" width="9.25" style="3"/>
    <col min="8" max="10" width="13.625" style="3" customWidth="1"/>
    <col min="11" max="11" width="13.625" style="2" customWidth="1"/>
    <col min="12" max="12" width="12.5" style="2" customWidth="1"/>
    <col min="13" max="13" width="9" style="4"/>
    <col min="14" max="16384" width="9" style="2"/>
  </cols>
  <sheetData>
    <row r="1" ht="44.1" customHeight="1" spans="1:12">
      <c r="A1" s="5" t="s">
        <v>1093</v>
      </c>
      <c r="B1" s="6"/>
      <c r="C1" s="7"/>
      <c r="D1" s="7"/>
      <c r="E1" s="6"/>
      <c r="F1" s="6"/>
      <c r="G1" s="8"/>
      <c r="H1" s="8"/>
      <c r="I1" s="8"/>
      <c r="J1" s="8"/>
      <c r="K1" s="6"/>
      <c r="L1" s="6"/>
    </row>
    <row r="2" ht="33" customHeight="1" spans="1:12">
      <c r="A2" s="9" t="s">
        <v>1</v>
      </c>
      <c r="B2" s="9" t="s">
        <v>637</v>
      </c>
      <c r="C2" s="9" t="s">
        <v>25</v>
      </c>
      <c r="D2" s="9" t="s">
        <v>27</v>
      </c>
      <c r="E2" s="9" t="s">
        <v>26</v>
      </c>
      <c r="F2" s="9" t="s">
        <v>622</v>
      </c>
      <c r="G2" s="10" t="s">
        <v>29</v>
      </c>
      <c r="H2" s="10"/>
      <c r="I2" s="24" t="s">
        <v>30</v>
      </c>
      <c r="J2" s="24"/>
      <c r="K2" s="25" t="s">
        <v>5</v>
      </c>
      <c r="L2" s="25" t="s">
        <v>31</v>
      </c>
    </row>
    <row r="3" ht="33" customHeight="1" spans="1:12">
      <c r="A3" s="11"/>
      <c r="B3" s="11"/>
      <c r="C3" s="11"/>
      <c r="D3" s="11"/>
      <c r="E3" s="11"/>
      <c r="F3" s="11"/>
      <c r="G3" s="12" t="s">
        <v>32</v>
      </c>
      <c r="H3" s="12" t="s">
        <v>33</v>
      </c>
      <c r="I3" s="26" t="s">
        <v>34</v>
      </c>
      <c r="J3" s="26" t="s">
        <v>35</v>
      </c>
      <c r="K3" s="27"/>
      <c r="L3" s="27"/>
    </row>
    <row r="4" s="1" customFormat="1" ht="93.95" customHeight="1" spans="1:13">
      <c r="A4" s="13">
        <v>1</v>
      </c>
      <c r="B4" s="14" t="s">
        <v>1094</v>
      </c>
      <c r="C4" s="15" t="s">
        <v>1095</v>
      </c>
      <c r="D4" s="14" t="s">
        <v>39</v>
      </c>
      <c r="E4" s="14" t="s">
        <v>1096</v>
      </c>
      <c r="F4" s="14">
        <v>8</v>
      </c>
      <c r="G4" s="16">
        <v>1622.5</v>
      </c>
      <c r="H4" s="17">
        <f t="shared" ref="H4:H8" si="0">F4*G4</f>
        <v>12980</v>
      </c>
      <c r="I4" s="17"/>
      <c r="J4" s="17"/>
      <c r="K4" s="28"/>
      <c r="L4" s="29" t="s">
        <v>1097</v>
      </c>
      <c r="M4" s="30"/>
    </row>
    <row r="5" s="2" customFormat="1" ht="39.95" customHeight="1" spans="1:13">
      <c r="A5" s="18">
        <v>2</v>
      </c>
      <c r="B5" s="14" t="s">
        <v>1098</v>
      </c>
      <c r="C5" s="14" t="s">
        <v>1099</v>
      </c>
      <c r="D5" s="19" t="s">
        <v>39</v>
      </c>
      <c r="E5" s="19" t="s">
        <v>1100</v>
      </c>
      <c r="F5" s="19">
        <v>5</v>
      </c>
      <c r="G5" s="16">
        <v>1512.5</v>
      </c>
      <c r="H5" s="17">
        <f t="shared" si="0"/>
        <v>7562.5</v>
      </c>
      <c r="I5" s="31"/>
      <c r="J5" s="31"/>
      <c r="K5" s="32"/>
      <c r="L5" s="33" t="s">
        <v>1101</v>
      </c>
      <c r="M5" s="4"/>
    </row>
    <row r="6" s="2" customFormat="1" ht="39.95" customHeight="1" spans="1:13">
      <c r="A6" s="18">
        <v>3</v>
      </c>
      <c r="B6" s="14" t="s">
        <v>1102</v>
      </c>
      <c r="C6" s="14" t="s">
        <v>1103</v>
      </c>
      <c r="D6" s="14" t="s">
        <v>505</v>
      </c>
      <c r="E6" s="14" t="s">
        <v>804</v>
      </c>
      <c r="F6" s="14">
        <v>30</v>
      </c>
      <c r="G6" s="16">
        <v>55</v>
      </c>
      <c r="H6" s="17">
        <f t="shared" si="0"/>
        <v>1650</v>
      </c>
      <c r="I6" s="31"/>
      <c r="J6" s="31"/>
      <c r="K6" s="32"/>
      <c r="L6" s="33" t="s">
        <v>1104</v>
      </c>
      <c r="M6" s="4"/>
    </row>
    <row r="7" s="2" customFormat="1" ht="39.95" customHeight="1" spans="1:13">
      <c r="A7" s="18">
        <v>4</v>
      </c>
      <c r="B7" s="14" t="s">
        <v>1105</v>
      </c>
      <c r="C7" s="14" t="s">
        <v>1103</v>
      </c>
      <c r="D7" s="14" t="s">
        <v>505</v>
      </c>
      <c r="E7" s="14" t="s">
        <v>804</v>
      </c>
      <c r="F7" s="14">
        <v>50</v>
      </c>
      <c r="G7" s="16">
        <v>55</v>
      </c>
      <c r="H7" s="17">
        <f t="shared" si="0"/>
        <v>2750</v>
      </c>
      <c r="I7" s="31"/>
      <c r="J7" s="31"/>
      <c r="K7" s="32"/>
      <c r="L7" s="33" t="s">
        <v>1104</v>
      </c>
      <c r="M7" s="4"/>
    </row>
    <row r="8" s="2" customFormat="1" ht="39.95" customHeight="1" spans="1:13">
      <c r="A8" s="18">
        <v>5</v>
      </c>
      <c r="B8" s="14" t="s">
        <v>1106</v>
      </c>
      <c r="C8" s="14" t="s">
        <v>1103</v>
      </c>
      <c r="D8" s="14" t="s">
        <v>505</v>
      </c>
      <c r="E8" s="14" t="s">
        <v>804</v>
      </c>
      <c r="F8" s="14">
        <v>200</v>
      </c>
      <c r="G8" s="16">
        <v>55</v>
      </c>
      <c r="H8" s="17">
        <f t="shared" si="0"/>
        <v>11000</v>
      </c>
      <c r="I8" s="31"/>
      <c r="J8" s="31"/>
      <c r="K8" s="32"/>
      <c r="L8" s="33" t="s">
        <v>1104</v>
      </c>
      <c r="M8" s="4"/>
    </row>
    <row r="9" ht="39.95" customHeight="1" spans="1:12">
      <c r="A9" s="20" t="s">
        <v>483</v>
      </c>
      <c r="B9" s="21"/>
      <c r="C9" s="21"/>
      <c r="D9" s="21"/>
      <c r="E9" s="21"/>
      <c r="F9" s="21"/>
      <c r="G9" s="22"/>
      <c r="H9" s="23">
        <f>SUM(H4:H8)</f>
        <v>35942.5</v>
      </c>
      <c r="I9" s="22"/>
      <c r="J9" s="23">
        <f>SUM(J4:J8)</f>
        <v>0</v>
      </c>
      <c r="K9" s="34"/>
      <c r="L9" s="35"/>
    </row>
  </sheetData>
  <mergeCells count="12">
    <mergeCell ref="A1:L1"/>
    <mergeCell ref="G2:H2"/>
    <mergeCell ref="I2:J2"/>
    <mergeCell ref="A9:F9"/>
    <mergeCell ref="A2:A3"/>
    <mergeCell ref="B2:B3"/>
    <mergeCell ref="C2:C3"/>
    <mergeCell ref="D2:D3"/>
    <mergeCell ref="E2:E3"/>
    <mergeCell ref="F2:F3"/>
    <mergeCell ref="K2:K3"/>
    <mergeCell ref="L2:L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Q202"/>
  <sheetViews>
    <sheetView zoomScale="90" zoomScaleNormal="90" workbookViewId="0">
      <pane ySplit="3" topLeftCell="A123" activePane="bottomLeft" state="frozen"/>
      <selection/>
      <selection pane="bottomLeft" activeCell="G4" sqref="G4"/>
    </sheetView>
  </sheetViews>
  <sheetFormatPr defaultColWidth="9" defaultRowHeight="12"/>
  <cols>
    <col min="1" max="1" width="4.625" style="383" customWidth="1"/>
    <col min="2" max="2" width="9.25" style="383" customWidth="1"/>
    <col min="3" max="3" width="26.75" style="383" customWidth="1"/>
    <col min="4" max="4" width="18" style="384" customWidth="1"/>
    <col min="5" max="5" width="4.125" style="383" customWidth="1"/>
    <col min="6" max="6" width="7.625" style="385" customWidth="1"/>
    <col min="7" max="7" width="10.875" style="386" customWidth="1"/>
    <col min="8" max="8" width="13.875" style="387" customWidth="1"/>
    <col min="9" max="10" width="13.75" style="387" customWidth="1"/>
    <col min="11" max="11" width="8.75" style="384" customWidth="1"/>
    <col min="12" max="12" width="24.625" style="388" customWidth="1"/>
    <col min="13" max="15" width="9" style="384"/>
    <col min="16" max="16" width="17.125" style="384" customWidth="1"/>
    <col min="17" max="17" width="28.875" style="384" customWidth="1"/>
    <col min="18" max="16384" width="9" style="384"/>
  </cols>
  <sheetData>
    <row r="1" ht="39.95" customHeight="1" spans="1:12">
      <c r="A1" s="139" t="s">
        <v>23</v>
      </c>
      <c r="B1" s="139"/>
      <c r="C1" s="139"/>
      <c r="D1" s="139"/>
      <c r="E1" s="139"/>
      <c r="F1" s="139"/>
      <c r="G1" s="140"/>
      <c r="H1" s="140"/>
      <c r="I1" s="140"/>
      <c r="J1" s="140"/>
      <c r="K1" s="139"/>
      <c r="L1" s="394"/>
    </row>
    <row r="2" s="381" customFormat="1" ht="27.95" customHeight="1" spans="1:15">
      <c r="A2" s="85" t="s">
        <v>1</v>
      </c>
      <c r="B2" s="85" t="s">
        <v>24</v>
      </c>
      <c r="C2" s="85" t="s">
        <v>25</v>
      </c>
      <c r="D2" s="85" t="s">
        <v>26</v>
      </c>
      <c r="E2" s="85" t="s">
        <v>27</v>
      </c>
      <c r="F2" s="85" t="s">
        <v>28</v>
      </c>
      <c r="G2" s="10" t="s">
        <v>29</v>
      </c>
      <c r="H2" s="10"/>
      <c r="I2" s="334" t="s">
        <v>30</v>
      </c>
      <c r="J2" s="334"/>
      <c r="K2" s="85" t="s">
        <v>5</v>
      </c>
      <c r="L2" s="85" t="s">
        <v>31</v>
      </c>
      <c r="O2" s="138"/>
    </row>
    <row r="3" s="381" customFormat="1" ht="27.95" customHeight="1" spans="1:17">
      <c r="A3" s="87"/>
      <c r="B3" s="87"/>
      <c r="C3" s="87"/>
      <c r="D3" s="87"/>
      <c r="E3" s="87"/>
      <c r="F3" s="87"/>
      <c r="G3" s="12" t="s">
        <v>32</v>
      </c>
      <c r="H3" s="12" t="s">
        <v>33</v>
      </c>
      <c r="I3" s="335" t="s">
        <v>34</v>
      </c>
      <c r="J3" s="335" t="s">
        <v>35</v>
      </c>
      <c r="K3" s="87"/>
      <c r="L3" s="87"/>
      <c r="O3" s="1"/>
      <c r="Q3" s="65"/>
    </row>
    <row r="4" s="381" customFormat="1" ht="72" spans="1:12">
      <c r="A4" s="62">
        <v>1</v>
      </c>
      <c r="B4" s="62" t="s">
        <v>36</v>
      </c>
      <c r="C4" s="115" t="s">
        <v>37</v>
      </c>
      <c r="D4" s="62" t="s">
        <v>38</v>
      </c>
      <c r="E4" s="62" t="s">
        <v>39</v>
      </c>
      <c r="F4" s="147">
        <v>30</v>
      </c>
      <c r="G4" s="65">
        <v>660</v>
      </c>
      <c r="H4" s="65">
        <f t="shared" ref="H4:H13" si="0">F4*G4</f>
        <v>19800</v>
      </c>
      <c r="I4" s="65"/>
      <c r="J4" s="65"/>
      <c r="K4" s="62"/>
      <c r="L4" s="103" t="s">
        <v>40</v>
      </c>
    </row>
    <row r="5" s="381" customFormat="1" ht="36" spans="1:12">
      <c r="A5" s="62">
        <v>2</v>
      </c>
      <c r="B5" s="62" t="s">
        <v>41</v>
      </c>
      <c r="C5" s="115" t="s">
        <v>42</v>
      </c>
      <c r="D5" s="62" t="s">
        <v>43</v>
      </c>
      <c r="E5" s="62" t="s">
        <v>39</v>
      </c>
      <c r="F5" s="147">
        <v>30</v>
      </c>
      <c r="G5" s="65">
        <v>660</v>
      </c>
      <c r="H5" s="65">
        <f t="shared" si="0"/>
        <v>19800</v>
      </c>
      <c r="I5" s="65"/>
      <c r="J5" s="65"/>
      <c r="K5" s="62"/>
      <c r="L5" s="103" t="s">
        <v>44</v>
      </c>
    </row>
    <row r="6" s="381" customFormat="1" ht="36" spans="1:12">
      <c r="A6" s="62">
        <v>3</v>
      </c>
      <c r="B6" s="62" t="s">
        <v>45</v>
      </c>
      <c r="C6" s="115" t="s">
        <v>46</v>
      </c>
      <c r="D6" s="62" t="s">
        <v>43</v>
      </c>
      <c r="E6" s="62" t="s">
        <v>39</v>
      </c>
      <c r="F6" s="147">
        <v>30</v>
      </c>
      <c r="G6" s="65">
        <v>715</v>
      </c>
      <c r="H6" s="65">
        <f t="shared" si="0"/>
        <v>21450</v>
      </c>
      <c r="I6" s="65"/>
      <c r="J6" s="65"/>
      <c r="K6" s="62"/>
      <c r="L6" s="103" t="s">
        <v>47</v>
      </c>
    </row>
    <row r="7" s="381" customFormat="1" ht="36" spans="1:12">
      <c r="A7" s="62">
        <v>4</v>
      </c>
      <c r="B7" s="62" t="s">
        <v>48</v>
      </c>
      <c r="C7" s="115" t="s">
        <v>49</v>
      </c>
      <c r="D7" s="156" t="s">
        <v>50</v>
      </c>
      <c r="E7" s="62" t="s">
        <v>39</v>
      </c>
      <c r="F7" s="147">
        <v>15</v>
      </c>
      <c r="G7" s="65">
        <v>825</v>
      </c>
      <c r="H7" s="65">
        <f t="shared" si="0"/>
        <v>12375</v>
      </c>
      <c r="I7" s="65"/>
      <c r="J7" s="65"/>
      <c r="K7" s="62"/>
      <c r="L7" s="103" t="s">
        <v>51</v>
      </c>
    </row>
    <row r="8" s="381" customFormat="1" ht="36" spans="1:12">
      <c r="A8" s="62">
        <v>5</v>
      </c>
      <c r="B8" s="62" t="s">
        <v>52</v>
      </c>
      <c r="C8" s="115" t="s">
        <v>53</v>
      </c>
      <c r="D8" s="156" t="s">
        <v>54</v>
      </c>
      <c r="E8" s="62" t="s">
        <v>39</v>
      </c>
      <c r="F8" s="147">
        <v>3</v>
      </c>
      <c r="G8" s="65">
        <v>1265</v>
      </c>
      <c r="H8" s="65">
        <f t="shared" si="0"/>
        <v>3795</v>
      </c>
      <c r="I8" s="65"/>
      <c r="J8" s="65"/>
      <c r="K8" s="62"/>
      <c r="L8" s="103" t="s">
        <v>55</v>
      </c>
    </row>
    <row r="9" s="381" customFormat="1" ht="36" spans="1:12">
      <c r="A9" s="62">
        <v>6</v>
      </c>
      <c r="B9" s="62" t="s">
        <v>56</v>
      </c>
      <c r="C9" s="115" t="s">
        <v>57</v>
      </c>
      <c r="D9" s="156" t="s">
        <v>58</v>
      </c>
      <c r="E9" s="62" t="s">
        <v>39</v>
      </c>
      <c r="F9" s="147">
        <v>12</v>
      </c>
      <c r="G9" s="65">
        <v>1595</v>
      </c>
      <c r="H9" s="65">
        <f t="shared" si="0"/>
        <v>19140</v>
      </c>
      <c r="I9" s="65"/>
      <c r="J9" s="65"/>
      <c r="K9" s="62"/>
      <c r="L9" s="103" t="s">
        <v>59</v>
      </c>
    </row>
    <row r="10" s="381" customFormat="1" ht="24" spans="1:12">
      <c r="A10" s="62">
        <v>8</v>
      </c>
      <c r="B10" s="62" t="s">
        <v>60</v>
      </c>
      <c r="C10" s="115" t="s">
        <v>61</v>
      </c>
      <c r="D10" s="62" t="s">
        <v>62</v>
      </c>
      <c r="E10" s="62" t="s">
        <v>39</v>
      </c>
      <c r="F10" s="147">
        <v>20</v>
      </c>
      <c r="G10" s="65">
        <v>550</v>
      </c>
      <c r="H10" s="65">
        <f t="shared" si="0"/>
        <v>11000</v>
      </c>
      <c r="I10" s="65"/>
      <c r="J10" s="65"/>
      <c r="K10" s="62"/>
      <c r="L10" s="103" t="s">
        <v>63</v>
      </c>
    </row>
    <row r="11" s="381" customFormat="1" ht="99" customHeight="1" spans="1:12">
      <c r="A11" s="62">
        <v>9</v>
      </c>
      <c r="B11" s="62"/>
      <c r="C11" s="115" t="s">
        <v>64</v>
      </c>
      <c r="D11" s="103" t="s">
        <v>65</v>
      </c>
      <c r="E11" s="62" t="s">
        <v>39</v>
      </c>
      <c r="F11" s="147">
        <v>1250</v>
      </c>
      <c r="G11" s="65">
        <v>33</v>
      </c>
      <c r="H11" s="65">
        <f t="shared" si="0"/>
        <v>41250</v>
      </c>
      <c r="I11" s="65"/>
      <c r="J11" s="65"/>
      <c r="K11" s="62"/>
      <c r="L11" s="103" t="s">
        <v>66</v>
      </c>
    </row>
    <row r="12" s="381" customFormat="1" ht="48" spans="1:12">
      <c r="A12" s="62">
        <v>10</v>
      </c>
      <c r="B12" s="62"/>
      <c r="C12" s="115" t="s">
        <v>67</v>
      </c>
      <c r="D12" s="62" t="s">
        <v>68</v>
      </c>
      <c r="E12" s="62" t="s">
        <v>39</v>
      </c>
      <c r="F12" s="147">
        <v>85</v>
      </c>
      <c r="G12" s="65">
        <v>165</v>
      </c>
      <c r="H12" s="65">
        <f t="shared" si="0"/>
        <v>14025</v>
      </c>
      <c r="I12" s="65"/>
      <c r="J12" s="65"/>
      <c r="K12" s="62"/>
      <c r="L12" s="103" t="s">
        <v>69</v>
      </c>
    </row>
    <row r="13" s="381" customFormat="1" ht="72" spans="1:12">
      <c r="A13" s="62">
        <v>11</v>
      </c>
      <c r="B13" s="62"/>
      <c r="C13" s="115" t="s">
        <v>70</v>
      </c>
      <c r="D13" s="62" t="s">
        <v>71</v>
      </c>
      <c r="E13" s="62" t="s">
        <v>39</v>
      </c>
      <c r="F13" s="147">
        <v>150</v>
      </c>
      <c r="G13" s="65">
        <v>330</v>
      </c>
      <c r="H13" s="65">
        <f t="shared" si="0"/>
        <v>49500</v>
      </c>
      <c r="I13" s="65"/>
      <c r="J13" s="65"/>
      <c r="K13" s="62" t="s">
        <v>72</v>
      </c>
      <c r="L13" s="103" t="s">
        <v>73</v>
      </c>
    </row>
    <row r="14" s="381" customFormat="1" ht="24" spans="1:12">
      <c r="A14" s="62">
        <v>13</v>
      </c>
      <c r="B14" s="62"/>
      <c r="C14" s="115" t="s">
        <v>74</v>
      </c>
      <c r="D14" s="62" t="s">
        <v>75</v>
      </c>
      <c r="E14" s="62" t="s">
        <v>39</v>
      </c>
      <c r="F14" s="147">
        <v>12</v>
      </c>
      <c r="G14" s="65">
        <v>550</v>
      </c>
      <c r="H14" s="65">
        <f t="shared" ref="H14:H70" si="1">F14*G14</f>
        <v>6600</v>
      </c>
      <c r="I14" s="65"/>
      <c r="J14" s="65"/>
      <c r="K14" s="62"/>
      <c r="L14" s="103" t="s">
        <v>76</v>
      </c>
    </row>
    <row r="15" s="381" customFormat="1" ht="24" spans="1:12">
      <c r="A15" s="62">
        <v>14</v>
      </c>
      <c r="B15" s="62"/>
      <c r="C15" s="115" t="s">
        <v>77</v>
      </c>
      <c r="D15" s="62" t="s">
        <v>78</v>
      </c>
      <c r="E15" s="62" t="s">
        <v>39</v>
      </c>
      <c r="F15" s="147">
        <v>18</v>
      </c>
      <c r="G15" s="65">
        <v>1650</v>
      </c>
      <c r="H15" s="65">
        <f t="shared" si="1"/>
        <v>29700</v>
      </c>
      <c r="I15" s="65"/>
      <c r="J15" s="65"/>
      <c r="K15" s="62"/>
      <c r="L15" s="103" t="s">
        <v>79</v>
      </c>
    </row>
    <row r="16" s="381" customFormat="1" ht="72" spans="1:12">
      <c r="A16" s="62">
        <v>15</v>
      </c>
      <c r="B16" s="62" t="s">
        <v>80</v>
      </c>
      <c r="C16" s="115" t="s">
        <v>64</v>
      </c>
      <c r="D16" s="62" t="s">
        <v>81</v>
      </c>
      <c r="E16" s="62" t="s">
        <v>39</v>
      </c>
      <c r="F16" s="147">
        <v>240</v>
      </c>
      <c r="G16" s="65">
        <v>27.5</v>
      </c>
      <c r="H16" s="65">
        <f t="shared" si="1"/>
        <v>6600</v>
      </c>
      <c r="I16" s="65"/>
      <c r="J16" s="65"/>
      <c r="K16" s="62"/>
      <c r="L16" s="103" t="s">
        <v>82</v>
      </c>
    </row>
    <row r="17" s="381" customFormat="1" ht="56.1" customHeight="1" spans="1:12">
      <c r="A17" s="62">
        <v>16</v>
      </c>
      <c r="B17" s="62" t="s">
        <v>83</v>
      </c>
      <c r="C17" s="322" t="s">
        <v>84</v>
      </c>
      <c r="D17" s="62" t="s">
        <v>85</v>
      </c>
      <c r="E17" s="62" t="s">
        <v>39</v>
      </c>
      <c r="F17" s="147">
        <v>150</v>
      </c>
      <c r="G17" s="65">
        <v>209</v>
      </c>
      <c r="H17" s="65">
        <f t="shared" si="1"/>
        <v>31350</v>
      </c>
      <c r="I17" s="65"/>
      <c r="J17" s="65"/>
      <c r="K17" s="395"/>
      <c r="L17" s="103" t="s">
        <v>86</v>
      </c>
    </row>
    <row r="18" s="381" customFormat="1" ht="36" spans="1:12">
      <c r="A18" s="62">
        <v>17</v>
      </c>
      <c r="B18" s="62" t="s">
        <v>87</v>
      </c>
      <c r="C18" s="322" t="s">
        <v>88</v>
      </c>
      <c r="D18" s="62" t="s">
        <v>85</v>
      </c>
      <c r="E18" s="62" t="s">
        <v>39</v>
      </c>
      <c r="F18" s="147">
        <v>80</v>
      </c>
      <c r="G18" s="65">
        <v>110</v>
      </c>
      <c r="H18" s="65">
        <f t="shared" si="1"/>
        <v>8800</v>
      </c>
      <c r="I18" s="65"/>
      <c r="J18" s="65"/>
      <c r="K18" s="395"/>
      <c r="L18" s="103" t="s">
        <v>89</v>
      </c>
    </row>
    <row r="19" s="381" customFormat="1" ht="96" spans="1:12">
      <c r="A19" s="62">
        <v>18</v>
      </c>
      <c r="B19" s="62" t="s">
        <v>90</v>
      </c>
      <c r="C19" s="115" t="s">
        <v>91</v>
      </c>
      <c r="D19" s="62" t="s">
        <v>92</v>
      </c>
      <c r="E19" s="62" t="s">
        <v>39</v>
      </c>
      <c r="F19" s="147">
        <v>120</v>
      </c>
      <c r="G19" s="65">
        <v>55</v>
      </c>
      <c r="H19" s="65">
        <f t="shared" si="1"/>
        <v>6600</v>
      </c>
      <c r="I19" s="65"/>
      <c r="J19" s="65"/>
      <c r="K19" s="62"/>
      <c r="L19" s="103" t="s">
        <v>93</v>
      </c>
    </row>
    <row r="20" s="381" customFormat="1" ht="60" spans="1:12">
      <c r="A20" s="62">
        <v>19</v>
      </c>
      <c r="B20" s="62" t="s">
        <v>94</v>
      </c>
      <c r="C20" s="115" t="s">
        <v>95</v>
      </c>
      <c r="D20" s="62" t="s">
        <v>96</v>
      </c>
      <c r="E20" s="62" t="s">
        <v>39</v>
      </c>
      <c r="F20" s="147">
        <v>120</v>
      </c>
      <c r="G20" s="65">
        <v>55</v>
      </c>
      <c r="H20" s="65">
        <f t="shared" si="1"/>
        <v>6600</v>
      </c>
      <c r="I20" s="65"/>
      <c r="J20" s="65"/>
      <c r="K20" s="62"/>
      <c r="L20" s="103" t="s">
        <v>97</v>
      </c>
    </row>
    <row r="21" s="381" customFormat="1" ht="24" spans="1:12">
      <c r="A21" s="62">
        <v>20</v>
      </c>
      <c r="B21" s="62"/>
      <c r="C21" s="115" t="s">
        <v>98</v>
      </c>
      <c r="D21" s="62" t="s">
        <v>99</v>
      </c>
      <c r="E21" s="62" t="s">
        <v>39</v>
      </c>
      <c r="F21" s="147">
        <v>45</v>
      </c>
      <c r="G21" s="65">
        <v>275</v>
      </c>
      <c r="H21" s="65">
        <f t="shared" si="1"/>
        <v>12375</v>
      </c>
      <c r="I21" s="65"/>
      <c r="J21" s="65"/>
      <c r="K21" s="62"/>
      <c r="L21" s="103" t="s">
        <v>100</v>
      </c>
    </row>
    <row r="22" s="381" customFormat="1" ht="36" spans="1:12">
      <c r="A22" s="62">
        <v>21</v>
      </c>
      <c r="B22" s="62" t="s">
        <v>101</v>
      </c>
      <c r="C22" s="115" t="s">
        <v>102</v>
      </c>
      <c r="D22" s="62" t="s">
        <v>103</v>
      </c>
      <c r="E22" s="62" t="s">
        <v>39</v>
      </c>
      <c r="F22" s="147">
        <v>45</v>
      </c>
      <c r="G22" s="65">
        <v>82.5</v>
      </c>
      <c r="H22" s="65">
        <f t="shared" si="1"/>
        <v>3712.5</v>
      </c>
      <c r="I22" s="65"/>
      <c r="J22" s="65"/>
      <c r="K22" s="62"/>
      <c r="L22" s="103" t="s">
        <v>104</v>
      </c>
    </row>
    <row r="23" s="381" customFormat="1" ht="18" customHeight="1" spans="1:12">
      <c r="A23" s="62">
        <v>22</v>
      </c>
      <c r="B23" s="62" t="s">
        <v>101</v>
      </c>
      <c r="C23" s="115" t="s">
        <v>105</v>
      </c>
      <c r="D23" s="62" t="s">
        <v>106</v>
      </c>
      <c r="E23" s="62" t="s">
        <v>39</v>
      </c>
      <c r="F23" s="147">
        <v>35</v>
      </c>
      <c r="G23" s="65">
        <v>110</v>
      </c>
      <c r="H23" s="65">
        <f t="shared" si="1"/>
        <v>3850</v>
      </c>
      <c r="I23" s="65"/>
      <c r="J23" s="65"/>
      <c r="K23" s="395"/>
      <c r="L23" s="103" t="s">
        <v>107</v>
      </c>
    </row>
    <row r="24" s="381" customFormat="1" ht="36" spans="1:12">
      <c r="A24" s="62">
        <v>23</v>
      </c>
      <c r="B24" s="62" t="s">
        <v>108</v>
      </c>
      <c r="C24" s="115" t="s">
        <v>109</v>
      </c>
      <c r="D24" s="62" t="s">
        <v>110</v>
      </c>
      <c r="E24" s="62" t="s">
        <v>39</v>
      </c>
      <c r="F24" s="147">
        <v>30</v>
      </c>
      <c r="G24" s="65">
        <v>275</v>
      </c>
      <c r="H24" s="65">
        <f t="shared" si="1"/>
        <v>8250</v>
      </c>
      <c r="I24" s="65"/>
      <c r="J24" s="65"/>
      <c r="K24" s="62"/>
      <c r="L24" s="103" t="s">
        <v>111</v>
      </c>
    </row>
    <row r="25" s="381" customFormat="1" ht="60" spans="1:12">
      <c r="A25" s="62">
        <v>24</v>
      </c>
      <c r="B25" s="62" t="s">
        <v>112</v>
      </c>
      <c r="C25" s="115" t="s">
        <v>113</v>
      </c>
      <c r="D25" s="62" t="s">
        <v>114</v>
      </c>
      <c r="E25" s="62" t="s">
        <v>39</v>
      </c>
      <c r="F25" s="147">
        <v>12</v>
      </c>
      <c r="G25" s="65">
        <v>660</v>
      </c>
      <c r="H25" s="65">
        <f t="shared" si="1"/>
        <v>7920</v>
      </c>
      <c r="I25" s="65"/>
      <c r="J25" s="65"/>
      <c r="K25" s="62"/>
      <c r="L25" s="103" t="s">
        <v>115</v>
      </c>
    </row>
    <row r="26" s="381" customFormat="1" ht="24" spans="1:12">
      <c r="A26" s="62">
        <v>25</v>
      </c>
      <c r="B26" s="62" t="s">
        <v>116</v>
      </c>
      <c r="C26" s="115" t="s">
        <v>117</v>
      </c>
      <c r="D26" s="62" t="s">
        <v>118</v>
      </c>
      <c r="E26" s="62" t="s">
        <v>39</v>
      </c>
      <c r="F26" s="147">
        <v>22</v>
      </c>
      <c r="G26" s="65">
        <v>660</v>
      </c>
      <c r="H26" s="65">
        <f t="shared" si="1"/>
        <v>14520</v>
      </c>
      <c r="I26" s="65"/>
      <c r="J26" s="65"/>
      <c r="K26" s="62"/>
      <c r="L26" s="396" t="s">
        <v>119</v>
      </c>
    </row>
    <row r="27" s="381" customFormat="1" ht="36" spans="1:12">
      <c r="A27" s="62">
        <v>26</v>
      </c>
      <c r="B27" s="62" t="s">
        <v>120</v>
      </c>
      <c r="C27" s="115" t="s">
        <v>121</v>
      </c>
      <c r="D27" s="62" t="s">
        <v>122</v>
      </c>
      <c r="E27" s="62" t="s">
        <v>39</v>
      </c>
      <c r="F27" s="147">
        <v>45</v>
      </c>
      <c r="G27" s="65">
        <v>440</v>
      </c>
      <c r="H27" s="65">
        <f t="shared" si="1"/>
        <v>19800</v>
      </c>
      <c r="I27" s="65"/>
      <c r="J27" s="65"/>
      <c r="K27" s="62"/>
      <c r="L27" s="103" t="s">
        <v>123</v>
      </c>
    </row>
    <row r="28" s="381" customFormat="1" ht="18" customHeight="1" spans="1:12">
      <c r="A28" s="62">
        <v>27</v>
      </c>
      <c r="B28" s="62" t="s">
        <v>124</v>
      </c>
      <c r="C28" s="115" t="s">
        <v>125</v>
      </c>
      <c r="D28" s="62" t="s">
        <v>126</v>
      </c>
      <c r="E28" s="62" t="s">
        <v>39</v>
      </c>
      <c r="F28" s="147">
        <v>35</v>
      </c>
      <c r="G28" s="65">
        <v>275</v>
      </c>
      <c r="H28" s="65">
        <f t="shared" si="1"/>
        <v>9625</v>
      </c>
      <c r="I28" s="65"/>
      <c r="J28" s="65"/>
      <c r="K28" s="62"/>
      <c r="L28" s="103" t="s">
        <v>127</v>
      </c>
    </row>
    <row r="29" s="381" customFormat="1" ht="24" spans="1:12">
      <c r="A29" s="62">
        <v>28</v>
      </c>
      <c r="B29" s="62" t="s">
        <v>128</v>
      </c>
      <c r="C29" s="115" t="s">
        <v>129</v>
      </c>
      <c r="D29" s="62" t="s">
        <v>130</v>
      </c>
      <c r="E29" s="62" t="s">
        <v>39</v>
      </c>
      <c r="F29" s="147">
        <v>15</v>
      </c>
      <c r="G29" s="65">
        <v>1100</v>
      </c>
      <c r="H29" s="65">
        <f t="shared" si="1"/>
        <v>16500</v>
      </c>
      <c r="I29" s="65"/>
      <c r="J29" s="65"/>
      <c r="K29" s="395"/>
      <c r="L29" s="103" t="s">
        <v>131</v>
      </c>
    </row>
    <row r="30" s="381" customFormat="1" ht="36" spans="1:12">
      <c r="A30" s="62">
        <v>29</v>
      </c>
      <c r="B30" s="62" t="s">
        <v>132</v>
      </c>
      <c r="C30" s="115" t="s">
        <v>133</v>
      </c>
      <c r="D30" s="62" t="s">
        <v>130</v>
      </c>
      <c r="E30" s="62" t="s">
        <v>39</v>
      </c>
      <c r="F30" s="147">
        <v>15</v>
      </c>
      <c r="G30" s="65">
        <v>1045</v>
      </c>
      <c r="H30" s="65">
        <f t="shared" si="1"/>
        <v>15675</v>
      </c>
      <c r="I30" s="65"/>
      <c r="J30" s="65"/>
      <c r="K30" s="395"/>
      <c r="L30" s="103" t="s">
        <v>134</v>
      </c>
    </row>
    <row r="31" s="381" customFormat="1" ht="48" spans="1:12">
      <c r="A31" s="62">
        <v>30</v>
      </c>
      <c r="B31" s="62" t="s">
        <v>135</v>
      </c>
      <c r="C31" s="115" t="s">
        <v>136</v>
      </c>
      <c r="D31" s="62" t="s">
        <v>137</v>
      </c>
      <c r="E31" s="62" t="s">
        <v>39</v>
      </c>
      <c r="F31" s="147">
        <v>25</v>
      </c>
      <c r="G31" s="65">
        <v>770</v>
      </c>
      <c r="H31" s="65">
        <f t="shared" si="1"/>
        <v>19250</v>
      </c>
      <c r="I31" s="65"/>
      <c r="J31" s="65"/>
      <c r="K31" s="62"/>
      <c r="L31" s="103" t="s">
        <v>138</v>
      </c>
    </row>
    <row r="32" s="381" customFormat="1" ht="48" spans="1:12">
      <c r="A32" s="62">
        <v>31</v>
      </c>
      <c r="B32" s="62" t="s">
        <v>139</v>
      </c>
      <c r="C32" s="115" t="s">
        <v>140</v>
      </c>
      <c r="D32" s="62" t="s">
        <v>141</v>
      </c>
      <c r="E32" s="62" t="s">
        <v>39</v>
      </c>
      <c r="F32" s="147">
        <v>10</v>
      </c>
      <c r="G32" s="65">
        <v>990</v>
      </c>
      <c r="H32" s="65">
        <f t="shared" si="1"/>
        <v>9900</v>
      </c>
      <c r="I32" s="65"/>
      <c r="J32" s="65"/>
      <c r="K32" s="62"/>
      <c r="L32" s="103" t="s">
        <v>142</v>
      </c>
    </row>
    <row r="33" s="381" customFormat="1" ht="48" spans="1:12">
      <c r="A33" s="62">
        <v>32</v>
      </c>
      <c r="B33" s="62" t="s">
        <v>143</v>
      </c>
      <c r="C33" s="115" t="s">
        <v>144</v>
      </c>
      <c r="D33" s="62" t="s">
        <v>141</v>
      </c>
      <c r="E33" s="62" t="s">
        <v>39</v>
      </c>
      <c r="F33" s="147">
        <v>10</v>
      </c>
      <c r="G33" s="65">
        <v>1265</v>
      </c>
      <c r="H33" s="65">
        <f t="shared" si="1"/>
        <v>12650</v>
      </c>
      <c r="I33" s="65"/>
      <c r="J33" s="65"/>
      <c r="K33" s="62"/>
      <c r="L33" s="103" t="s">
        <v>145</v>
      </c>
    </row>
    <row r="34" s="381" customFormat="1" ht="48" spans="1:12">
      <c r="A34" s="62">
        <v>33</v>
      </c>
      <c r="B34" s="62" t="s">
        <v>146</v>
      </c>
      <c r="C34" s="115" t="s">
        <v>147</v>
      </c>
      <c r="D34" s="62" t="s">
        <v>141</v>
      </c>
      <c r="E34" s="62" t="s">
        <v>39</v>
      </c>
      <c r="F34" s="147">
        <v>10</v>
      </c>
      <c r="G34" s="65">
        <v>1540</v>
      </c>
      <c r="H34" s="65">
        <f t="shared" si="1"/>
        <v>15400</v>
      </c>
      <c r="I34" s="65"/>
      <c r="J34" s="65"/>
      <c r="K34" s="62"/>
      <c r="L34" s="103" t="s">
        <v>148</v>
      </c>
    </row>
    <row r="35" s="381" customFormat="1" ht="36" spans="1:12">
      <c r="A35" s="62">
        <v>34</v>
      </c>
      <c r="B35" s="62" t="s">
        <v>149</v>
      </c>
      <c r="C35" s="115" t="s">
        <v>150</v>
      </c>
      <c r="D35" s="62" t="s">
        <v>151</v>
      </c>
      <c r="E35" s="389" t="s">
        <v>39</v>
      </c>
      <c r="F35" s="147">
        <v>30</v>
      </c>
      <c r="G35" s="65">
        <v>275</v>
      </c>
      <c r="H35" s="65">
        <f t="shared" si="1"/>
        <v>8250</v>
      </c>
      <c r="I35" s="65"/>
      <c r="J35" s="65"/>
      <c r="K35" s="62"/>
      <c r="L35" s="103" t="s">
        <v>152</v>
      </c>
    </row>
    <row r="36" s="381" customFormat="1" ht="72" spans="1:12">
      <c r="A36" s="62">
        <v>35</v>
      </c>
      <c r="B36" s="390" t="s">
        <v>153</v>
      </c>
      <c r="C36" s="115" t="s">
        <v>154</v>
      </c>
      <c r="D36" s="62" t="s">
        <v>155</v>
      </c>
      <c r="E36" s="389" t="s">
        <v>39</v>
      </c>
      <c r="F36" s="147">
        <v>20</v>
      </c>
      <c r="G36" s="65">
        <v>550</v>
      </c>
      <c r="H36" s="65">
        <f t="shared" si="1"/>
        <v>11000</v>
      </c>
      <c r="I36" s="65"/>
      <c r="J36" s="65"/>
      <c r="K36" s="62"/>
      <c r="L36" s="103" t="s">
        <v>156</v>
      </c>
    </row>
    <row r="37" s="381" customFormat="1" ht="24" spans="1:12">
      <c r="A37" s="62">
        <v>36</v>
      </c>
      <c r="B37" s="62" t="s">
        <v>157</v>
      </c>
      <c r="C37" s="115" t="s">
        <v>158</v>
      </c>
      <c r="D37" s="62" t="s">
        <v>106</v>
      </c>
      <c r="E37" s="62" t="s">
        <v>39</v>
      </c>
      <c r="F37" s="147">
        <v>20</v>
      </c>
      <c r="G37" s="65">
        <v>660</v>
      </c>
      <c r="H37" s="65">
        <f t="shared" si="1"/>
        <v>13200</v>
      </c>
      <c r="I37" s="65"/>
      <c r="J37" s="65"/>
      <c r="K37" s="62"/>
      <c r="L37" s="103" t="s">
        <v>159</v>
      </c>
    </row>
    <row r="38" s="381" customFormat="1" ht="72" spans="1:12">
      <c r="A38" s="62">
        <v>37</v>
      </c>
      <c r="B38" s="62" t="s">
        <v>160</v>
      </c>
      <c r="C38" s="115" t="s">
        <v>161</v>
      </c>
      <c r="D38" s="62" t="s">
        <v>162</v>
      </c>
      <c r="E38" s="391" t="s">
        <v>39</v>
      </c>
      <c r="F38" s="147">
        <v>8</v>
      </c>
      <c r="G38" s="65">
        <v>715</v>
      </c>
      <c r="H38" s="65">
        <f t="shared" si="1"/>
        <v>5720</v>
      </c>
      <c r="I38" s="65"/>
      <c r="J38" s="65"/>
      <c r="K38" s="62"/>
      <c r="L38" s="103" t="s">
        <v>163</v>
      </c>
    </row>
    <row r="39" s="381" customFormat="1" ht="24" spans="1:12">
      <c r="A39" s="62">
        <v>38</v>
      </c>
      <c r="B39" s="62" t="s">
        <v>164</v>
      </c>
      <c r="C39" s="115" t="s">
        <v>165</v>
      </c>
      <c r="D39" s="62" t="s">
        <v>106</v>
      </c>
      <c r="E39" s="62" t="s">
        <v>39</v>
      </c>
      <c r="F39" s="147">
        <v>10</v>
      </c>
      <c r="G39" s="65">
        <v>605</v>
      </c>
      <c r="H39" s="65">
        <f t="shared" si="1"/>
        <v>6050</v>
      </c>
      <c r="I39" s="65"/>
      <c r="J39" s="65"/>
      <c r="K39" s="62"/>
      <c r="L39" s="103" t="s">
        <v>166</v>
      </c>
    </row>
    <row r="40" s="381" customFormat="1" ht="36" spans="1:12">
      <c r="A40" s="62">
        <v>39</v>
      </c>
      <c r="B40" s="62" t="s">
        <v>167</v>
      </c>
      <c r="C40" s="115" t="s">
        <v>168</v>
      </c>
      <c r="D40" s="62" t="s">
        <v>106</v>
      </c>
      <c r="E40" s="62" t="s">
        <v>39</v>
      </c>
      <c r="F40" s="147">
        <v>20</v>
      </c>
      <c r="G40" s="65">
        <v>1237.5</v>
      </c>
      <c r="H40" s="65">
        <f t="shared" si="1"/>
        <v>24750</v>
      </c>
      <c r="I40" s="65"/>
      <c r="J40" s="65"/>
      <c r="K40" s="62"/>
      <c r="L40" s="103" t="s">
        <v>169</v>
      </c>
    </row>
    <row r="41" s="381" customFormat="1" ht="36" spans="1:12">
      <c r="A41" s="62">
        <v>40</v>
      </c>
      <c r="B41" s="62" t="s">
        <v>170</v>
      </c>
      <c r="C41" s="115" t="s">
        <v>171</v>
      </c>
      <c r="D41" s="62" t="s">
        <v>106</v>
      </c>
      <c r="E41" s="62" t="s">
        <v>39</v>
      </c>
      <c r="F41" s="147">
        <v>20</v>
      </c>
      <c r="G41" s="65">
        <v>715</v>
      </c>
      <c r="H41" s="65">
        <f t="shared" si="1"/>
        <v>14300</v>
      </c>
      <c r="I41" s="65"/>
      <c r="J41" s="65"/>
      <c r="K41" s="62"/>
      <c r="L41" s="103" t="s">
        <v>172</v>
      </c>
    </row>
    <row r="42" s="381" customFormat="1" ht="36" spans="1:12">
      <c r="A42" s="62">
        <v>41</v>
      </c>
      <c r="B42" s="62" t="s">
        <v>173</v>
      </c>
      <c r="C42" s="115" t="s">
        <v>174</v>
      </c>
      <c r="D42" s="62" t="s">
        <v>106</v>
      </c>
      <c r="E42" s="62" t="s">
        <v>39</v>
      </c>
      <c r="F42" s="147">
        <v>2</v>
      </c>
      <c r="G42" s="65">
        <v>1017.5</v>
      </c>
      <c r="H42" s="65">
        <f t="shared" si="1"/>
        <v>2035</v>
      </c>
      <c r="I42" s="65"/>
      <c r="J42" s="65"/>
      <c r="K42" s="62"/>
      <c r="L42" s="103" t="s">
        <v>175</v>
      </c>
    </row>
    <row r="43" s="381" customFormat="1" ht="24" spans="1:12">
      <c r="A43" s="62">
        <v>42</v>
      </c>
      <c r="B43" s="62" t="s">
        <v>176</v>
      </c>
      <c r="C43" s="115" t="s">
        <v>177</v>
      </c>
      <c r="D43" s="62" t="s">
        <v>106</v>
      </c>
      <c r="E43" s="62" t="s">
        <v>39</v>
      </c>
      <c r="F43" s="147">
        <v>2</v>
      </c>
      <c r="G43" s="65">
        <v>275</v>
      </c>
      <c r="H43" s="65">
        <f t="shared" si="1"/>
        <v>550</v>
      </c>
      <c r="I43" s="65"/>
      <c r="J43" s="65"/>
      <c r="K43" s="62"/>
      <c r="L43" s="103" t="s">
        <v>178</v>
      </c>
    </row>
    <row r="44" s="381" customFormat="1" ht="24" spans="1:12">
      <c r="A44" s="62">
        <v>43</v>
      </c>
      <c r="B44" s="62" t="s">
        <v>179</v>
      </c>
      <c r="C44" s="115" t="s">
        <v>180</v>
      </c>
      <c r="D44" s="62" t="s">
        <v>106</v>
      </c>
      <c r="E44" s="62" t="s">
        <v>39</v>
      </c>
      <c r="F44" s="147">
        <v>2</v>
      </c>
      <c r="G44" s="65">
        <v>522.5</v>
      </c>
      <c r="H44" s="65">
        <f t="shared" si="1"/>
        <v>1045</v>
      </c>
      <c r="I44" s="65"/>
      <c r="J44" s="65"/>
      <c r="K44" s="62"/>
      <c r="L44" s="103" t="s">
        <v>181</v>
      </c>
    </row>
    <row r="45" s="381" customFormat="1" ht="60" spans="1:12">
      <c r="A45" s="62">
        <v>44</v>
      </c>
      <c r="B45" s="62" t="s">
        <v>182</v>
      </c>
      <c r="C45" s="115" t="s">
        <v>183</v>
      </c>
      <c r="D45" s="62" t="s">
        <v>184</v>
      </c>
      <c r="E45" s="62" t="s">
        <v>39</v>
      </c>
      <c r="F45" s="147">
        <v>3</v>
      </c>
      <c r="G45" s="65">
        <v>935</v>
      </c>
      <c r="H45" s="65">
        <f t="shared" si="1"/>
        <v>2805</v>
      </c>
      <c r="I45" s="65"/>
      <c r="J45" s="65"/>
      <c r="K45" s="62"/>
      <c r="L45" s="103" t="s">
        <v>185</v>
      </c>
    </row>
    <row r="46" s="381" customFormat="1" ht="36" spans="1:12">
      <c r="A46" s="62">
        <v>45</v>
      </c>
      <c r="B46" s="62" t="s">
        <v>186</v>
      </c>
      <c r="C46" s="115" t="s">
        <v>187</v>
      </c>
      <c r="D46" s="62" t="s">
        <v>106</v>
      </c>
      <c r="E46" s="391" t="s">
        <v>39</v>
      </c>
      <c r="F46" s="147">
        <v>3</v>
      </c>
      <c r="G46" s="65">
        <v>715</v>
      </c>
      <c r="H46" s="65">
        <f t="shared" si="1"/>
        <v>2145</v>
      </c>
      <c r="I46" s="65"/>
      <c r="J46" s="65"/>
      <c r="K46" s="62"/>
      <c r="L46" s="103" t="s">
        <v>188</v>
      </c>
    </row>
    <row r="47" s="381" customFormat="1" ht="24" spans="1:12">
      <c r="A47" s="62">
        <v>46</v>
      </c>
      <c r="B47" s="62" t="s">
        <v>189</v>
      </c>
      <c r="C47" s="115" t="s">
        <v>190</v>
      </c>
      <c r="D47" s="62" t="s">
        <v>106</v>
      </c>
      <c r="E47" s="64" t="s">
        <v>39</v>
      </c>
      <c r="F47" s="392">
        <v>3</v>
      </c>
      <c r="G47" s="65">
        <v>715</v>
      </c>
      <c r="H47" s="65">
        <f t="shared" si="1"/>
        <v>2145</v>
      </c>
      <c r="I47" s="65"/>
      <c r="J47" s="65"/>
      <c r="K47" s="395"/>
      <c r="L47" s="103" t="s">
        <v>191</v>
      </c>
    </row>
    <row r="48" s="381" customFormat="1" ht="24" spans="1:12">
      <c r="A48" s="62">
        <v>47</v>
      </c>
      <c r="B48" s="62" t="s">
        <v>192</v>
      </c>
      <c r="C48" s="115" t="s">
        <v>193</v>
      </c>
      <c r="D48" s="103" t="s">
        <v>194</v>
      </c>
      <c r="E48" s="391" t="s">
        <v>39</v>
      </c>
      <c r="F48" s="147">
        <v>3</v>
      </c>
      <c r="G48" s="65">
        <v>550</v>
      </c>
      <c r="H48" s="65">
        <f t="shared" si="1"/>
        <v>1650</v>
      </c>
      <c r="I48" s="65"/>
      <c r="J48" s="65"/>
      <c r="K48" s="395"/>
      <c r="L48" s="397" t="s">
        <v>195</v>
      </c>
    </row>
    <row r="49" s="381" customFormat="1" ht="60" spans="1:12">
      <c r="A49" s="62">
        <v>48</v>
      </c>
      <c r="B49" s="62" t="s">
        <v>196</v>
      </c>
      <c r="C49" s="115" t="s">
        <v>197</v>
      </c>
      <c r="D49" s="62" t="s">
        <v>198</v>
      </c>
      <c r="E49" s="62" t="s">
        <v>39</v>
      </c>
      <c r="F49" s="147">
        <v>7</v>
      </c>
      <c r="G49" s="65">
        <v>220</v>
      </c>
      <c r="H49" s="65">
        <f t="shared" si="1"/>
        <v>1540</v>
      </c>
      <c r="I49" s="65"/>
      <c r="J49" s="65"/>
      <c r="K49" s="62"/>
      <c r="L49" s="103" t="s">
        <v>199</v>
      </c>
    </row>
    <row r="50" s="381" customFormat="1" ht="27" customHeight="1" spans="1:12">
      <c r="A50" s="62">
        <v>49</v>
      </c>
      <c r="B50" s="62" t="s">
        <v>200</v>
      </c>
      <c r="C50" s="115" t="s">
        <v>201</v>
      </c>
      <c r="D50" s="62" t="s">
        <v>202</v>
      </c>
      <c r="E50" s="391" t="s">
        <v>39</v>
      </c>
      <c r="F50" s="147">
        <v>7</v>
      </c>
      <c r="G50" s="65">
        <v>550</v>
      </c>
      <c r="H50" s="65">
        <f t="shared" si="1"/>
        <v>3850</v>
      </c>
      <c r="I50" s="65"/>
      <c r="J50" s="65"/>
      <c r="K50" s="62"/>
      <c r="L50" s="103" t="s">
        <v>203</v>
      </c>
    </row>
    <row r="51" s="381" customFormat="1" ht="24" spans="1:12">
      <c r="A51" s="62">
        <v>50</v>
      </c>
      <c r="B51" s="62" t="s">
        <v>204</v>
      </c>
      <c r="C51" s="115" t="s">
        <v>205</v>
      </c>
      <c r="D51" s="62" t="s">
        <v>106</v>
      </c>
      <c r="E51" s="391" t="s">
        <v>39</v>
      </c>
      <c r="F51" s="147">
        <v>2</v>
      </c>
      <c r="G51" s="65">
        <v>6600</v>
      </c>
      <c r="H51" s="65">
        <f t="shared" si="1"/>
        <v>13200</v>
      </c>
      <c r="I51" s="65"/>
      <c r="J51" s="65"/>
      <c r="K51" s="62"/>
      <c r="L51" s="103" t="s">
        <v>206</v>
      </c>
    </row>
    <row r="52" s="381" customFormat="1" ht="48" spans="1:12">
      <c r="A52" s="62">
        <v>51</v>
      </c>
      <c r="B52" s="62" t="s">
        <v>207</v>
      </c>
      <c r="C52" s="115" t="s">
        <v>208</v>
      </c>
      <c r="D52" s="62" t="s">
        <v>209</v>
      </c>
      <c r="E52" s="62" t="s">
        <v>39</v>
      </c>
      <c r="F52" s="147">
        <v>20</v>
      </c>
      <c r="G52" s="65">
        <v>330</v>
      </c>
      <c r="H52" s="65">
        <f t="shared" si="1"/>
        <v>6600</v>
      </c>
      <c r="I52" s="65"/>
      <c r="J52" s="65"/>
      <c r="K52" s="62"/>
      <c r="L52" s="103" t="s">
        <v>210</v>
      </c>
    </row>
    <row r="53" s="381" customFormat="1" ht="36" spans="1:12">
      <c r="A53" s="62">
        <v>52</v>
      </c>
      <c r="B53" s="62" t="s">
        <v>211</v>
      </c>
      <c r="C53" s="115" t="s">
        <v>212</v>
      </c>
      <c r="D53" s="62" t="s">
        <v>106</v>
      </c>
      <c r="E53" s="62" t="s">
        <v>39</v>
      </c>
      <c r="F53" s="147">
        <v>3</v>
      </c>
      <c r="G53" s="65">
        <v>660</v>
      </c>
      <c r="H53" s="65">
        <f t="shared" si="1"/>
        <v>1980</v>
      </c>
      <c r="I53" s="65"/>
      <c r="J53" s="65"/>
      <c r="K53" s="62"/>
      <c r="L53" s="103" t="s">
        <v>213</v>
      </c>
    </row>
    <row r="54" s="381" customFormat="1" ht="36" spans="1:12">
      <c r="A54" s="62">
        <v>53</v>
      </c>
      <c r="B54" s="62" t="s">
        <v>214</v>
      </c>
      <c r="C54" s="115" t="s">
        <v>215</v>
      </c>
      <c r="D54" s="62" t="s">
        <v>106</v>
      </c>
      <c r="E54" s="62" t="s">
        <v>39</v>
      </c>
      <c r="F54" s="147">
        <v>4</v>
      </c>
      <c r="G54" s="65">
        <v>1485</v>
      </c>
      <c r="H54" s="65">
        <f t="shared" si="1"/>
        <v>5940</v>
      </c>
      <c r="I54" s="65"/>
      <c r="J54" s="65"/>
      <c r="K54" s="395"/>
      <c r="L54" s="103" t="s">
        <v>216</v>
      </c>
    </row>
    <row r="55" s="381" customFormat="1" ht="36" spans="1:12">
      <c r="A55" s="62">
        <v>54</v>
      </c>
      <c r="B55" s="62" t="s">
        <v>217</v>
      </c>
      <c r="C55" s="115" t="s">
        <v>218</v>
      </c>
      <c r="D55" s="62" t="s">
        <v>106</v>
      </c>
      <c r="E55" s="62" t="s">
        <v>39</v>
      </c>
      <c r="F55" s="147">
        <v>5</v>
      </c>
      <c r="G55" s="65">
        <v>2090</v>
      </c>
      <c r="H55" s="65">
        <f t="shared" si="1"/>
        <v>10450</v>
      </c>
      <c r="I55" s="65"/>
      <c r="J55" s="65"/>
      <c r="K55" s="395"/>
      <c r="L55" s="103" t="s">
        <v>219</v>
      </c>
    </row>
    <row r="56" s="381" customFormat="1" ht="24" spans="1:12">
      <c r="A56" s="62">
        <v>55</v>
      </c>
      <c r="B56" s="62" t="s">
        <v>220</v>
      </c>
      <c r="C56" s="115" t="s">
        <v>221</v>
      </c>
      <c r="D56" s="62" t="s">
        <v>222</v>
      </c>
      <c r="E56" s="62" t="s">
        <v>39</v>
      </c>
      <c r="F56" s="147">
        <v>7</v>
      </c>
      <c r="G56" s="65">
        <v>440</v>
      </c>
      <c r="H56" s="65">
        <f t="shared" si="1"/>
        <v>3080</v>
      </c>
      <c r="I56" s="65"/>
      <c r="J56" s="65"/>
      <c r="K56" s="395"/>
      <c r="L56" s="103" t="s">
        <v>223</v>
      </c>
    </row>
    <row r="57" s="381" customFormat="1" ht="24" spans="1:12">
      <c r="A57" s="62">
        <v>56</v>
      </c>
      <c r="B57" s="62" t="s">
        <v>224</v>
      </c>
      <c r="C57" s="115" t="s">
        <v>225</v>
      </c>
      <c r="D57" s="62" t="s">
        <v>226</v>
      </c>
      <c r="E57" s="62" t="s">
        <v>39</v>
      </c>
      <c r="F57" s="147">
        <v>7</v>
      </c>
      <c r="G57" s="65">
        <v>440</v>
      </c>
      <c r="H57" s="65">
        <f t="shared" si="1"/>
        <v>3080</v>
      </c>
      <c r="I57" s="65"/>
      <c r="J57" s="65"/>
      <c r="K57" s="395"/>
      <c r="L57" s="103" t="s">
        <v>227</v>
      </c>
    </row>
    <row r="58" s="381" customFormat="1" ht="24" spans="1:12">
      <c r="A58" s="62">
        <v>57</v>
      </c>
      <c r="B58" s="62" t="s">
        <v>228</v>
      </c>
      <c r="C58" s="115" t="s">
        <v>229</v>
      </c>
      <c r="D58" s="62" t="s">
        <v>106</v>
      </c>
      <c r="E58" s="389" t="s">
        <v>39</v>
      </c>
      <c r="F58" s="147">
        <v>12</v>
      </c>
      <c r="G58" s="65">
        <v>990</v>
      </c>
      <c r="H58" s="65">
        <f t="shared" si="1"/>
        <v>11880</v>
      </c>
      <c r="I58" s="65"/>
      <c r="J58" s="65"/>
      <c r="K58" s="395"/>
      <c r="L58" s="103" t="s">
        <v>230</v>
      </c>
    </row>
    <row r="59" s="381" customFormat="1" ht="60" spans="1:12">
      <c r="A59" s="62">
        <v>58</v>
      </c>
      <c r="B59" s="62" t="s">
        <v>231</v>
      </c>
      <c r="C59" s="115" t="s">
        <v>232</v>
      </c>
      <c r="D59" s="62" t="s">
        <v>233</v>
      </c>
      <c r="E59" s="389" t="s">
        <v>39</v>
      </c>
      <c r="F59" s="147">
        <v>12</v>
      </c>
      <c r="G59" s="65">
        <v>3069</v>
      </c>
      <c r="H59" s="65">
        <f t="shared" si="1"/>
        <v>36828</v>
      </c>
      <c r="I59" s="65"/>
      <c r="J59" s="65"/>
      <c r="K59" s="395"/>
      <c r="L59" s="103" t="s">
        <v>234</v>
      </c>
    </row>
    <row r="60" s="381" customFormat="1" ht="36" spans="1:12">
      <c r="A60" s="62">
        <v>59</v>
      </c>
      <c r="B60" s="62" t="s">
        <v>235</v>
      </c>
      <c r="C60" s="115" t="s">
        <v>236</v>
      </c>
      <c r="D60" s="62" t="s">
        <v>85</v>
      </c>
      <c r="E60" s="62" t="s">
        <v>39</v>
      </c>
      <c r="F60" s="147">
        <v>5</v>
      </c>
      <c r="G60" s="65">
        <v>687.5</v>
      </c>
      <c r="H60" s="65">
        <f t="shared" si="1"/>
        <v>3437.5</v>
      </c>
      <c r="I60" s="65"/>
      <c r="J60" s="65"/>
      <c r="K60" s="115"/>
      <c r="L60" s="103" t="s">
        <v>237</v>
      </c>
    </row>
    <row r="61" s="381" customFormat="1" ht="24" spans="1:12">
      <c r="A61" s="62">
        <v>60</v>
      </c>
      <c r="B61" s="62" t="s">
        <v>238</v>
      </c>
      <c r="C61" s="115" t="s">
        <v>239</v>
      </c>
      <c r="D61" s="62" t="s">
        <v>240</v>
      </c>
      <c r="E61" s="62" t="s">
        <v>241</v>
      </c>
      <c r="F61" s="147">
        <v>24</v>
      </c>
      <c r="G61" s="65">
        <v>27.5</v>
      </c>
      <c r="H61" s="65">
        <f t="shared" si="1"/>
        <v>660</v>
      </c>
      <c r="I61" s="65"/>
      <c r="J61" s="65"/>
      <c r="K61" s="115"/>
      <c r="L61" s="103" t="s">
        <v>242</v>
      </c>
    </row>
    <row r="62" s="381" customFormat="1" ht="24" spans="1:12">
      <c r="A62" s="62">
        <v>61</v>
      </c>
      <c r="B62" s="62" t="s">
        <v>243</v>
      </c>
      <c r="C62" s="115" t="s">
        <v>244</v>
      </c>
      <c r="D62" s="62" t="s">
        <v>245</v>
      </c>
      <c r="E62" s="62" t="s">
        <v>246</v>
      </c>
      <c r="F62" s="147">
        <v>12</v>
      </c>
      <c r="G62" s="65">
        <v>825</v>
      </c>
      <c r="H62" s="65">
        <f t="shared" si="1"/>
        <v>9900</v>
      </c>
      <c r="I62" s="65"/>
      <c r="J62" s="65"/>
      <c r="K62" s="115"/>
      <c r="L62" s="103" t="s">
        <v>247</v>
      </c>
    </row>
    <row r="63" s="381" customFormat="1" ht="24" spans="1:12">
      <c r="A63" s="62">
        <v>62</v>
      </c>
      <c r="B63" s="62" t="s">
        <v>248</v>
      </c>
      <c r="C63" s="115" t="s">
        <v>249</v>
      </c>
      <c r="D63" s="62" t="s">
        <v>250</v>
      </c>
      <c r="E63" s="62" t="s">
        <v>251</v>
      </c>
      <c r="F63" s="147">
        <v>6</v>
      </c>
      <c r="G63" s="393">
        <v>440</v>
      </c>
      <c r="H63" s="393">
        <f t="shared" si="1"/>
        <v>2640</v>
      </c>
      <c r="I63" s="65"/>
      <c r="J63" s="65"/>
      <c r="K63" s="62"/>
      <c r="L63" s="103" t="s">
        <v>252</v>
      </c>
    </row>
    <row r="64" s="381" customFormat="1" ht="24" spans="1:12">
      <c r="A64" s="62">
        <v>63</v>
      </c>
      <c r="B64" s="62"/>
      <c r="C64" s="115" t="s">
        <v>253</v>
      </c>
      <c r="D64" s="62"/>
      <c r="E64" s="62" t="s">
        <v>251</v>
      </c>
      <c r="F64" s="147">
        <v>6</v>
      </c>
      <c r="G64" s="393">
        <v>2200</v>
      </c>
      <c r="H64" s="393">
        <f t="shared" si="1"/>
        <v>13200</v>
      </c>
      <c r="I64" s="65"/>
      <c r="J64" s="65"/>
      <c r="K64" s="62"/>
      <c r="L64" s="103" t="s">
        <v>254</v>
      </c>
    </row>
    <row r="65" s="381" customFormat="1" ht="13.5" spans="1:12">
      <c r="A65" s="62">
        <v>64</v>
      </c>
      <c r="B65" s="62"/>
      <c r="C65" s="115" t="s">
        <v>255</v>
      </c>
      <c r="D65" s="62"/>
      <c r="E65" s="62" t="s">
        <v>251</v>
      </c>
      <c r="F65" s="147">
        <v>6</v>
      </c>
      <c r="G65" s="393">
        <v>440</v>
      </c>
      <c r="H65" s="393">
        <f t="shared" si="1"/>
        <v>2640</v>
      </c>
      <c r="I65" s="65"/>
      <c r="J65" s="65"/>
      <c r="K65" s="62"/>
      <c r="L65" s="103" t="s">
        <v>256</v>
      </c>
    </row>
    <row r="66" s="381" customFormat="1" ht="13.5" spans="1:12">
      <c r="A66" s="62">
        <v>65</v>
      </c>
      <c r="B66" s="62"/>
      <c r="C66" s="115" t="s">
        <v>257</v>
      </c>
      <c r="D66" s="62"/>
      <c r="E66" s="62" t="s">
        <v>251</v>
      </c>
      <c r="F66" s="147">
        <v>6</v>
      </c>
      <c r="G66" s="393">
        <v>440</v>
      </c>
      <c r="H66" s="393">
        <f t="shared" si="1"/>
        <v>2640</v>
      </c>
      <c r="I66" s="65"/>
      <c r="J66" s="65"/>
      <c r="K66" s="62"/>
      <c r="L66" s="103" t="s">
        <v>258</v>
      </c>
    </row>
    <row r="67" s="381" customFormat="1" ht="48" spans="1:12">
      <c r="A67" s="62">
        <v>66</v>
      </c>
      <c r="B67" s="62" t="s">
        <v>259</v>
      </c>
      <c r="C67" s="115" t="s">
        <v>260</v>
      </c>
      <c r="D67" s="62" t="s">
        <v>261</v>
      </c>
      <c r="E67" s="62" t="s">
        <v>39</v>
      </c>
      <c r="F67" s="147">
        <v>10</v>
      </c>
      <c r="G67" s="65">
        <v>1375</v>
      </c>
      <c r="H67" s="65">
        <f t="shared" si="1"/>
        <v>13750</v>
      </c>
      <c r="I67" s="65"/>
      <c r="J67" s="65"/>
      <c r="K67" s="62"/>
      <c r="L67" s="103" t="s">
        <v>262</v>
      </c>
    </row>
    <row r="68" s="381" customFormat="1" ht="36" spans="1:12">
      <c r="A68" s="62">
        <v>67</v>
      </c>
      <c r="B68" s="62" t="s">
        <v>263</v>
      </c>
      <c r="C68" s="115" t="s">
        <v>264</v>
      </c>
      <c r="D68" s="62" t="s">
        <v>265</v>
      </c>
      <c r="E68" s="62" t="s">
        <v>39</v>
      </c>
      <c r="F68" s="147">
        <v>5</v>
      </c>
      <c r="G68" s="65">
        <v>1650</v>
      </c>
      <c r="H68" s="65">
        <f t="shared" si="1"/>
        <v>8250</v>
      </c>
      <c r="I68" s="65"/>
      <c r="J68" s="65"/>
      <c r="K68" s="62"/>
      <c r="L68" s="103" t="s">
        <v>266</v>
      </c>
    </row>
    <row r="69" s="381" customFormat="1" ht="132" spans="1:12">
      <c r="A69" s="62">
        <v>68</v>
      </c>
      <c r="B69" s="62" t="s">
        <v>267</v>
      </c>
      <c r="C69" s="115" t="s">
        <v>268</v>
      </c>
      <c r="D69" s="62" t="s">
        <v>269</v>
      </c>
      <c r="E69" s="62" t="s">
        <v>39</v>
      </c>
      <c r="F69" s="147">
        <v>5</v>
      </c>
      <c r="G69" s="65">
        <v>1320</v>
      </c>
      <c r="H69" s="65">
        <f t="shared" si="1"/>
        <v>6600</v>
      </c>
      <c r="I69" s="65"/>
      <c r="J69" s="65"/>
      <c r="K69" s="62"/>
      <c r="L69" s="103" t="s">
        <v>270</v>
      </c>
    </row>
    <row r="70" s="381" customFormat="1" ht="13.5" spans="1:12">
      <c r="A70" s="62">
        <v>69</v>
      </c>
      <c r="B70" s="62" t="s">
        <v>271</v>
      </c>
      <c r="C70" s="115" t="s">
        <v>61</v>
      </c>
      <c r="D70" s="62" t="s">
        <v>62</v>
      </c>
      <c r="E70" s="62" t="s">
        <v>39</v>
      </c>
      <c r="F70" s="147">
        <v>10</v>
      </c>
      <c r="G70" s="65">
        <v>330</v>
      </c>
      <c r="H70" s="65">
        <f t="shared" si="1"/>
        <v>3300</v>
      </c>
      <c r="I70" s="65"/>
      <c r="J70" s="65"/>
      <c r="K70" s="62"/>
      <c r="L70" s="103" t="s">
        <v>272</v>
      </c>
    </row>
    <row r="71" s="381" customFormat="1" ht="24" spans="1:12">
      <c r="A71" s="62">
        <v>71</v>
      </c>
      <c r="B71" s="62" t="s">
        <v>273</v>
      </c>
      <c r="C71" s="115" t="s">
        <v>274</v>
      </c>
      <c r="D71" s="62" t="s">
        <v>275</v>
      </c>
      <c r="E71" s="62" t="s">
        <v>39</v>
      </c>
      <c r="F71" s="147">
        <v>7</v>
      </c>
      <c r="G71" s="65">
        <v>412.5</v>
      </c>
      <c r="H71" s="65">
        <f t="shared" ref="H71:H133" si="2">F71*G71</f>
        <v>2887.5</v>
      </c>
      <c r="I71" s="65"/>
      <c r="J71" s="65"/>
      <c r="K71" s="62"/>
      <c r="L71" s="103" t="s">
        <v>276</v>
      </c>
    </row>
    <row r="72" s="381" customFormat="1" ht="36" spans="1:12">
      <c r="A72" s="62">
        <v>72</v>
      </c>
      <c r="B72" s="62" t="s">
        <v>277</v>
      </c>
      <c r="C72" s="115" t="s">
        <v>278</v>
      </c>
      <c r="D72" s="62" t="s">
        <v>279</v>
      </c>
      <c r="E72" s="62" t="s">
        <v>39</v>
      </c>
      <c r="F72" s="147">
        <v>2</v>
      </c>
      <c r="G72" s="65">
        <v>935</v>
      </c>
      <c r="H72" s="65">
        <f t="shared" si="2"/>
        <v>1870</v>
      </c>
      <c r="I72" s="65"/>
      <c r="J72" s="65"/>
      <c r="K72" s="62"/>
      <c r="L72" s="103" t="s">
        <v>280</v>
      </c>
    </row>
    <row r="73" s="381" customFormat="1" ht="144" spans="1:12">
      <c r="A73" s="62">
        <v>73</v>
      </c>
      <c r="B73" s="62" t="s">
        <v>281</v>
      </c>
      <c r="C73" s="115" t="s">
        <v>91</v>
      </c>
      <c r="D73" s="62" t="s">
        <v>282</v>
      </c>
      <c r="E73" s="62" t="s">
        <v>39</v>
      </c>
      <c r="F73" s="147">
        <v>3</v>
      </c>
      <c r="G73" s="65">
        <v>495</v>
      </c>
      <c r="H73" s="65">
        <f t="shared" si="2"/>
        <v>1485</v>
      </c>
      <c r="I73" s="65"/>
      <c r="J73" s="65"/>
      <c r="K73" s="62"/>
      <c r="L73" s="103" t="s">
        <v>283</v>
      </c>
    </row>
    <row r="74" s="381" customFormat="1" ht="108" spans="1:12">
      <c r="A74" s="62">
        <v>74</v>
      </c>
      <c r="B74" s="62" t="s">
        <v>284</v>
      </c>
      <c r="C74" s="115" t="s">
        <v>285</v>
      </c>
      <c r="D74" s="62" t="s">
        <v>286</v>
      </c>
      <c r="E74" s="62" t="s">
        <v>39</v>
      </c>
      <c r="F74" s="147">
        <v>3</v>
      </c>
      <c r="G74" s="65">
        <v>825</v>
      </c>
      <c r="H74" s="65">
        <f t="shared" si="2"/>
        <v>2475</v>
      </c>
      <c r="I74" s="65"/>
      <c r="J74" s="65"/>
      <c r="K74" s="62"/>
      <c r="L74" s="103" t="s">
        <v>287</v>
      </c>
    </row>
    <row r="75" s="381" customFormat="1" ht="36" spans="1:12">
      <c r="A75" s="62">
        <v>75</v>
      </c>
      <c r="B75" s="62" t="s">
        <v>288</v>
      </c>
      <c r="C75" s="115" t="s">
        <v>289</v>
      </c>
      <c r="D75" s="62" t="s">
        <v>290</v>
      </c>
      <c r="E75" s="62" t="s">
        <v>39</v>
      </c>
      <c r="F75" s="147">
        <v>2</v>
      </c>
      <c r="G75" s="65">
        <v>770</v>
      </c>
      <c r="H75" s="65">
        <f t="shared" si="2"/>
        <v>1540</v>
      </c>
      <c r="I75" s="65"/>
      <c r="J75" s="65"/>
      <c r="K75" s="62"/>
      <c r="L75" s="103" t="s">
        <v>291</v>
      </c>
    </row>
    <row r="76" s="381" customFormat="1" ht="36" spans="1:12">
      <c r="A76" s="62">
        <v>76</v>
      </c>
      <c r="B76" s="62" t="s">
        <v>292</v>
      </c>
      <c r="C76" s="115" t="s">
        <v>293</v>
      </c>
      <c r="D76" s="62" t="s">
        <v>294</v>
      </c>
      <c r="E76" s="62" t="s">
        <v>39</v>
      </c>
      <c r="F76" s="147">
        <v>3</v>
      </c>
      <c r="G76" s="65">
        <v>550</v>
      </c>
      <c r="H76" s="65">
        <f t="shared" si="2"/>
        <v>1650</v>
      </c>
      <c r="I76" s="65"/>
      <c r="J76" s="65"/>
      <c r="K76" s="62"/>
      <c r="L76" s="412" t="s">
        <v>295</v>
      </c>
    </row>
    <row r="77" s="1" customFormat="1" ht="48" spans="1:14">
      <c r="A77" s="62">
        <v>77</v>
      </c>
      <c r="B77" s="47" t="s">
        <v>296</v>
      </c>
      <c r="C77" s="47" t="s">
        <v>297</v>
      </c>
      <c r="D77" s="47" t="s">
        <v>298</v>
      </c>
      <c r="E77" s="47" t="s">
        <v>39</v>
      </c>
      <c r="F77" s="398">
        <v>10</v>
      </c>
      <c r="G77" s="65">
        <v>192.5</v>
      </c>
      <c r="H77" s="65">
        <f t="shared" si="2"/>
        <v>1925</v>
      </c>
      <c r="I77" s="65"/>
      <c r="J77" s="65"/>
      <c r="K77" s="62"/>
      <c r="L77" s="103" t="s">
        <v>299</v>
      </c>
      <c r="M77" s="1"/>
      <c r="N77" s="381"/>
    </row>
    <row r="78" s="1" customFormat="1" ht="49.5" spans="1:14">
      <c r="A78" s="62">
        <v>78</v>
      </c>
      <c r="B78" s="47" t="s">
        <v>300</v>
      </c>
      <c r="C78" s="47" t="s">
        <v>301</v>
      </c>
      <c r="D78" s="47" t="s">
        <v>302</v>
      </c>
      <c r="E78" s="47" t="s">
        <v>39</v>
      </c>
      <c r="F78" s="399">
        <v>15</v>
      </c>
      <c r="G78" s="65">
        <v>742.5</v>
      </c>
      <c r="H78" s="65">
        <f t="shared" si="2"/>
        <v>11137.5</v>
      </c>
      <c r="I78" s="65"/>
      <c r="J78" s="65"/>
      <c r="K78" s="62"/>
      <c r="L78" s="15" t="s">
        <v>303</v>
      </c>
      <c r="N78" s="381"/>
    </row>
    <row r="79" s="1" customFormat="1" ht="36" spans="1:14">
      <c r="A79" s="62">
        <v>79</v>
      </c>
      <c r="B79" s="47" t="s">
        <v>304</v>
      </c>
      <c r="C79" s="47" t="s">
        <v>305</v>
      </c>
      <c r="D79" s="47" t="s">
        <v>306</v>
      </c>
      <c r="E79" s="47" t="s">
        <v>39</v>
      </c>
      <c r="F79" s="399">
        <v>5</v>
      </c>
      <c r="G79" s="65">
        <v>605</v>
      </c>
      <c r="H79" s="65">
        <f t="shared" si="2"/>
        <v>3025</v>
      </c>
      <c r="I79" s="65"/>
      <c r="J79" s="65"/>
      <c r="K79" s="62"/>
      <c r="L79" s="15" t="s">
        <v>307</v>
      </c>
      <c r="M79" s="1"/>
      <c r="N79" s="381"/>
    </row>
    <row r="80" s="1" customFormat="1" ht="48.75" spans="1:14">
      <c r="A80" s="62">
        <v>80</v>
      </c>
      <c r="B80" s="36" t="s">
        <v>308</v>
      </c>
      <c r="C80" s="47" t="s">
        <v>309</v>
      </c>
      <c r="D80" s="47" t="s">
        <v>310</v>
      </c>
      <c r="E80" s="47" t="s">
        <v>39</v>
      </c>
      <c r="F80" s="399">
        <v>10</v>
      </c>
      <c r="G80" s="65">
        <v>852.5</v>
      </c>
      <c r="H80" s="65">
        <f t="shared" si="2"/>
        <v>8525</v>
      </c>
      <c r="I80" s="65"/>
      <c r="J80" s="65"/>
      <c r="K80" s="36"/>
      <c r="L80" s="15" t="s">
        <v>311</v>
      </c>
      <c r="N80" s="381"/>
    </row>
    <row r="81" s="1" customFormat="1" ht="48.75" spans="1:14">
      <c r="A81" s="62">
        <v>81</v>
      </c>
      <c r="B81" s="36" t="s">
        <v>312</v>
      </c>
      <c r="C81" s="47" t="s">
        <v>313</v>
      </c>
      <c r="D81" s="47" t="s">
        <v>314</v>
      </c>
      <c r="E81" s="47" t="s">
        <v>39</v>
      </c>
      <c r="F81" s="399">
        <v>10</v>
      </c>
      <c r="G81" s="65">
        <v>632.5</v>
      </c>
      <c r="H81" s="65">
        <f t="shared" si="2"/>
        <v>6325</v>
      </c>
      <c r="I81" s="65"/>
      <c r="J81" s="65"/>
      <c r="K81" s="36"/>
      <c r="L81" s="15" t="s">
        <v>315</v>
      </c>
      <c r="N81" s="381"/>
    </row>
    <row r="82" s="1" customFormat="1" ht="48.75" spans="1:14">
      <c r="A82" s="62">
        <v>82</v>
      </c>
      <c r="B82" s="47" t="s">
        <v>316</v>
      </c>
      <c r="C82" s="47" t="s">
        <v>317</v>
      </c>
      <c r="D82" s="47" t="s">
        <v>318</v>
      </c>
      <c r="E82" s="47" t="s">
        <v>39</v>
      </c>
      <c r="F82" s="399">
        <v>10</v>
      </c>
      <c r="G82" s="65">
        <v>660</v>
      </c>
      <c r="H82" s="65">
        <f t="shared" si="2"/>
        <v>6600</v>
      </c>
      <c r="I82" s="65"/>
      <c r="J82" s="65"/>
      <c r="K82" s="62"/>
      <c r="L82" s="15" t="s">
        <v>319</v>
      </c>
      <c r="N82" s="381"/>
    </row>
    <row r="83" s="1" customFormat="1" ht="48.75" spans="1:14">
      <c r="A83" s="62">
        <v>83</v>
      </c>
      <c r="B83" s="36" t="s">
        <v>320</v>
      </c>
      <c r="C83" s="47" t="s">
        <v>321</v>
      </c>
      <c r="D83" s="47" t="s">
        <v>322</v>
      </c>
      <c r="E83" s="47" t="s">
        <v>39</v>
      </c>
      <c r="F83" s="399">
        <v>10</v>
      </c>
      <c r="G83" s="65">
        <v>715</v>
      </c>
      <c r="H83" s="65">
        <f t="shared" si="2"/>
        <v>7150</v>
      </c>
      <c r="I83" s="65"/>
      <c r="J83" s="65"/>
      <c r="K83" s="36"/>
      <c r="L83" s="15" t="s">
        <v>323</v>
      </c>
      <c r="N83" s="381"/>
    </row>
    <row r="84" s="1" customFormat="1" ht="48.75" spans="1:14">
      <c r="A84" s="62">
        <v>84</v>
      </c>
      <c r="B84" s="36" t="s">
        <v>324</v>
      </c>
      <c r="C84" s="47" t="s">
        <v>325</v>
      </c>
      <c r="D84" s="47" t="s">
        <v>314</v>
      </c>
      <c r="E84" s="47" t="s">
        <v>39</v>
      </c>
      <c r="F84" s="399">
        <v>10</v>
      </c>
      <c r="G84" s="65">
        <v>990</v>
      </c>
      <c r="H84" s="65">
        <f t="shared" si="2"/>
        <v>9900</v>
      </c>
      <c r="I84" s="65"/>
      <c r="J84" s="65"/>
      <c r="K84" s="62"/>
      <c r="L84" s="15" t="s">
        <v>326</v>
      </c>
      <c r="N84" s="381"/>
    </row>
    <row r="85" s="1" customFormat="1" ht="25.5" spans="1:14">
      <c r="A85" s="62">
        <v>85</v>
      </c>
      <c r="B85" s="36" t="s">
        <v>327</v>
      </c>
      <c r="C85" s="47" t="s">
        <v>328</v>
      </c>
      <c r="D85" s="47" t="s">
        <v>329</v>
      </c>
      <c r="E85" s="47" t="s">
        <v>39</v>
      </c>
      <c r="F85" s="399">
        <v>3</v>
      </c>
      <c r="G85" s="65">
        <v>770</v>
      </c>
      <c r="H85" s="65">
        <f t="shared" si="2"/>
        <v>2310</v>
      </c>
      <c r="I85" s="65"/>
      <c r="J85" s="65"/>
      <c r="K85" s="62"/>
      <c r="L85" s="15" t="s">
        <v>330</v>
      </c>
      <c r="N85" s="381"/>
    </row>
    <row r="86" s="1" customFormat="1" ht="38.25" spans="1:14">
      <c r="A86" s="62">
        <v>86</v>
      </c>
      <c r="B86" s="47" t="s">
        <v>331</v>
      </c>
      <c r="C86" s="47" t="s">
        <v>332</v>
      </c>
      <c r="D86" s="47" t="s">
        <v>333</v>
      </c>
      <c r="E86" s="47" t="s">
        <v>39</v>
      </c>
      <c r="F86" s="399">
        <v>10</v>
      </c>
      <c r="G86" s="65">
        <v>907.5</v>
      </c>
      <c r="H86" s="65">
        <f t="shared" si="2"/>
        <v>9075</v>
      </c>
      <c r="I86" s="65"/>
      <c r="J86" s="65"/>
      <c r="K86" s="62"/>
      <c r="L86" s="15" t="s">
        <v>334</v>
      </c>
      <c r="N86" s="381"/>
    </row>
    <row r="87" s="1" customFormat="1" ht="25.5" spans="1:14">
      <c r="A87" s="62">
        <v>87</v>
      </c>
      <c r="B87" s="47" t="s">
        <v>335</v>
      </c>
      <c r="C87" s="47" t="s">
        <v>336</v>
      </c>
      <c r="D87" s="47" t="s">
        <v>337</v>
      </c>
      <c r="E87" s="47" t="s">
        <v>39</v>
      </c>
      <c r="F87" s="399">
        <v>15</v>
      </c>
      <c r="G87" s="65">
        <v>522.5</v>
      </c>
      <c r="H87" s="65">
        <f t="shared" si="2"/>
        <v>7837.5</v>
      </c>
      <c r="I87" s="65"/>
      <c r="J87" s="65"/>
      <c r="K87" s="62"/>
      <c r="L87" s="15" t="s">
        <v>338</v>
      </c>
      <c r="N87" s="381"/>
    </row>
    <row r="88" s="1" customFormat="1" ht="63" spans="1:14">
      <c r="A88" s="62">
        <v>88</v>
      </c>
      <c r="B88" s="47" t="s">
        <v>339</v>
      </c>
      <c r="C88" s="47" t="s">
        <v>340</v>
      </c>
      <c r="D88" s="47" t="s">
        <v>341</v>
      </c>
      <c r="E88" s="47" t="s">
        <v>39</v>
      </c>
      <c r="F88" s="399">
        <v>6</v>
      </c>
      <c r="G88" s="65">
        <v>577.5</v>
      </c>
      <c r="H88" s="65">
        <f t="shared" si="2"/>
        <v>3465</v>
      </c>
      <c r="I88" s="65"/>
      <c r="J88" s="65"/>
      <c r="K88" s="62"/>
      <c r="L88" s="15" t="s">
        <v>342</v>
      </c>
      <c r="N88" s="381"/>
    </row>
    <row r="89" s="1" customFormat="1" ht="48" spans="1:14">
      <c r="A89" s="62">
        <v>89</v>
      </c>
      <c r="B89" s="47" t="s">
        <v>343</v>
      </c>
      <c r="C89" s="47" t="s">
        <v>344</v>
      </c>
      <c r="D89" s="47" t="s">
        <v>345</v>
      </c>
      <c r="E89" s="47" t="s">
        <v>39</v>
      </c>
      <c r="F89" s="399">
        <v>3</v>
      </c>
      <c r="G89" s="65">
        <v>880</v>
      </c>
      <c r="H89" s="65">
        <f t="shared" si="2"/>
        <v>2640</v>
      </c>
      <c r="I89" s="65"/>
      <c r="J89" s="65"/>
      <c r="K89" s="62"/>
      <c r="L89" s="15" t="s">
        <v>346</v>
      </c>
      <c r="N89" s="381"/>
    </row>
    <row r="90" s="1" customFormat="1" ht="48.75" spans="1:14">
      <c r="A90" s="62">
        <v>90</v>
      </c>
      <c r="B90" s="47" t="s">
        <v>347</v>
      </c>
      <c r="C90" s="47" t="s">
        <v>348</v>
      </c>
      <c r="D90" s="47" t="s">
        <v>349</v>
      </c>
      <c r="E90" s="47" t="s">
        <v>39</v>
      </c>
      <c r="F90" s="399">
        <v>20</v>
      </c>
      <c r="G90" s="65">
        <v>1182.5</v>
      </c>
      <c r="H90" s="65">
        <f t="shared" si="2"/>
        <v>23650</v>
      </c>
      <c r="I90" s="65"/>
      <c r="J90" s="65"/>
      <c r="K90" s="62"/>
      <c r="L90" s="15" t="s">
        <v>350</v>
      </c>
      <c r="N90" s="381"/>
    </row>
    <row r="91" s="1" customFormat="1" ht="38.25" spans="1:14">
      <c r="A91" s="62">
        <v>91</v>
      </c>
      <c r="B91" s="47" t="s">
        <v>351</v>
      </c>
      <c r="C91" s="47" t="s">
        <v>352</v>
      </c>
      <c r="D91" s="47" t="s">
        <v>353</v>
      </c>
      <c r="E91" s="47" t="s">
        <v>39</v>
      </c>
      <c r="F91" s="399">
        <v>20</v>
      </c>
      <c r="G91" s="65">
        <v>632.5</v>
      </c>
      <c r="H91" s="65">
        <f t="shared" si="2"/>
        <v>12650</v>
      </c>
      <c r="I91" s="65"/>
      <c r="J91" s="65"/>
      <c r="K91" s="62"/>
      <c r="L91" s="15" t="s">
        <v>354</v>
      </c>
      <c r="N91" s="381"/>
    </row>
    <row r="92" s="1" customFormat="1" ht="60" spans="1:14">
      <c r="A92" s="62">
        <v>92</v>
      </c>
      <c r="B92" s="47" t="s">
        <v>355</v>
      </c>
      <c r="C92" s="15" t="s">
        <v>356</v>
      </c>
      <c r="D92" s="15" t="s">
        <v>357</v>
      </c>
      <c r="E92" s="400" t="s">
        <v>39</v>
      </c>
      <c r="F92" s="42">
        <v>10</v>
      </c>
      <c r="G92" s="125">
        <v>924</v>
      </c>
      <c r="H92" s="65">
        <f t="shared" si="2"/>
        <v>9240</v>
      </c>
      <c r="I92" s="65"/>
      <c r="J92" s="65"/>
      <c r="K92" s="62"/>
      <c r="L92" s="413" t="s">
        <v>358</v>
      </c>
      <c r="N92" s="381"/>
    </row>
    <row r="93" s="1" customFormat="1" ht="48" spans="1:14">
      <c r="A93" s="62">
        <v>93</v>
      </c>
      <c r="B93" s="47" t="s">
        <v>359</v>
      </c>
      <c r="C93" s="15" t="s">
        <v>360</v>
      </c>
      <c r="D93" s="15" t="s">
        <v>361</v>
      </c>
      <c r="E93" s="400" t="s">
        <v>39</v>
      </c>
      <c r="F93" s="42">
        <v>8</v>
      </c>
      <c r="G93" s="125">
        <v>995.5</v>
      </c>
      <c r="H93" s="65">
        <f t="shared" si="2"/>
        <v>7964</v>
      </c>
      <c r="I93" s="65"/>
      <c r="J93" s="65"/>
      <c r="K93" s="62"/>
      <c r="L93" s="413" t="s">
        <v>358</v>
      </c>
      <c r="N93" s="381"/>
    </row>
    <row r="94" s="1" customFormat="1" ht="48" spans="1:14">
      <c r="A94" s="62">
        <v>94</v>
      </c>
      <c r="B94" s="47" t="s">
        <v>362</v>
      </c>
      <c r="C94" s="15" t="s">
        <v>360</v>
      </c>
      <c r="D94" s="15" t="s">
        <v>361</v>
      </c>
      <c r="E94" s="400" t="s">
        <v>39</v>
      </c>
      <c r="F94" s="42">
        <v>8</v>
      </c>
      <c r="G94" s="125">
        <v>1644.5</v>
      </c>
      <c r="H94" s="65">
        <f t="shared" si="2"/>
        <v>13156</v>
      </c>
      <c r="I94" s="65"/>
      <c r="J94" s="65"/>
      <c r="K94" s="62"/>
      <c r="L94" s="413" t="s">
        <v>358</v>
      </c>
      <c r="N94" s="381"/>
    </row>
    <row r="95" s="1" customFormat="1" ht="48" spans="1:14">
      <c r="A95" s="62">
        <v>95</v>
      </c>
      <c r="B95" s="47" t="s">
        <v>363</v>
      </c>
      <c r="C95" s="15" t="s">
        <v>360</v>
      </c>
      <c r="D95" s="15" t="s">
        <v>361</v>
      </c>
      <c r="E95" s="400" t="s">
        <v>39</v>
      </c>
      <c r="F95" s="42">
        <v>8</v>
      </c>
      <c r="G95" s="125">
        <v>1936</v>
      </c>
      <c r="H95" s="65">
        <f t="shared" si="2"/>
        <v>15488</v>
      </c>
      <c r="I95" s="65"/>
      <c r="J95" s="65"/>
      <c r="K95" s="62"/>
      <c r="L95" s="413" t="s">
        <v>358</v>
      </c>
      <c r="N95" s="381"/>
    </row>
    <row r="96" s="1" customFormat="1" ht="48" spans="1:14">
      <c r="A96" s="62">
        <v>96</v>
      </c>
      <c r="B96" s="47" t="s">
        <v>364</v>
      </c>
      <c r="C96" s="15" t="s">
        <v>360</v>
      </c>
      <c r="D96" s="15" t="s">
        <v>361</v>
      </c>
      <c r="E96" s="400" t="s">
        <v>39</v>
      </c>
      <c r="F96" s="42">
        <v>10</v>
      </c>
      <c r="G96" s="125">
        <v>2227.5</v>
      </c>
      <c r="H96" s="65">
        <f t="shared" si="2"/>
        <v>22275</v>
      </c>
      <c r="I96" s="65"/>
      <c r="J96" s="65"/>
      <c r="K96" s="62"/>
      <c r="L96" s="413" t="s">
        <v>358</v>
      </c>
      <c r="N96" s="381"/>
    </row>
    <row r="97" s="1" customFormat="1" ht="62.25" spans="1:14">
      <c r="A97" s="62">
        <v>97</v>
      </c>
      <c r="B97" s="47" t="s">
        <v>365</v>
      </c>
      <c r="C97" s="47" t="s">
        <v>366</v>
      </c>
      <c r="D97" s="47" t="s">
        <v>367</v>
      </c>
      <c r="E97" s="47" t="s">
        <v>39</v>
      </c>
      <c r="F97" s="399">
        <v>8</v>
      </c>
      <c r="G97" s="65">
        <v>1457.5</v>
      </c>
      <c r="H97" s="65">
        <f t="shared" si="2"/>
        <v>11660</v>
      </c>
      <c r="I97" s="65"/>
      <c r="J97" s="65"/>
      <c r="K97" s="62"/>
      <c r="L97" s="15" t="s">
        <v>368</v>
      </c>
      <c r="N97" s="381"/>
    </row>
    <row r="98" s="1" customFormat="1" ht="51" spans="1:14">
      <c r="A98" s="62">
        <v>98</v>
      </c>
      <c r="B98" s="47" t="s">
        <v>369</v>
      </c>
      <c r="C98" s="47" t="s">
        <v>370</v>
      </c>
      <c r="D98" s="47" t="s">
        <v>371</v>
      </c>
      <c r="E98" s="47" t="s">
        <v>39</v>
      </c>
      <c r="F98" s="399">
        <v>10</v>
      </c>
      <c r="G98" s="65">
        <v>731.5</v>
      </c>
      <c r="H98" s="65">
        <f t="shared" si="2"/>
        <v>7315</v>
      </c>
      <c r="I98" s="65"/>
      <c r="J98" s="65"/>
      <c r="K98" s="62"/>
      <c r="L98" s="15" t="s">
        <v>372</v>
      </c>
      <c r="N98" s="381"/>
    </row>
    <row r="99" s="1" customFormat="1" ht="62.25" spans="1:14">
      <c r="A99" s="62">
        <v>99</v>
      </c>
      <c r="B99" s="47" t="s">
        <v>373</v>
      </c>
      <c r="C99" s="47" t="s">
        <v>366</v>
      </c>
      <c r="D99" s="47" t="s">
        <v>367</v>
      </c>
      <c r="E99" s="47" t="s">
        <v>39</v>
      </c>
      <c r="F99" s="399">
        <v>8</v>
      </c>
      <c r="G99" s="65">
        <v>1457.5</v>
      </c>
      <c r="H99" s="65">
        <f t="shared" si="2"/>
        <v>11660</v>
      </c>
      <c r="I99" s="65"/>
      <c r="J99" s="65"/>
      <c r="K99" s="62"/>
      <c r="L99" s="15" t="s">
        <v>368</v>
      </c>
      <c r="N99" s="381"/>
    </row>
    <row r="100" s="1" customFormat="1" ht="51" spans="1:14">
      <c r="A100" s="62">
        <v>100</v>
      </c>
      <c r="B100" s="47" t="s">
        <v>374</v>
      </c>
      <c r="C100" s="47" t="s">
        <v>375</v>
      </c>
      <c r="D100" s="47" t="s">
        <v>376</v>
      </c>
      <c r="E100" s="47" t="s">
        <v>39</v>
      </c>
      <c r="F100" s="399">
        <v>10</v>
      </c>
      <c r="G100" s="65">
        <v>731.5</v>
      </c>
      <c r="H100" s="65">
        <f t="shared" si="2"/>
        <v>7315</v>
      </c>
      <c r="I100" s="65"/>
      <c r="J100" s="65"/>
      <c r="K100" s="62"/>
      <c r="L100" s="15" t="s">
        <v>377</v>
      </c>
      <c r="N100" s="381"/>
    </row>
    <row r="101" s="1" customFormat="1" ht="36" spans="1:14">
      <c r="A101" s="62">
        <v>101</v>
      </c>
      <c r="B101" s="47" t="s">
        <v>378</v>
      </c>
      <c r="C101" s="47" t="s">
        <v>379</v>
      </c>
      <c r="D101" s="47" t="s">
        <v>380</v>
      </c>
      <c r="E101" s="47" t="s">
        <v>39</v>
      </c>
      <c r="F101" s="399">
        <v>10</v>
      </c>
      <c r="G101" s="65">
        <v>1375</v>
      </c>
      <c r="H101" s="65">
        <f t="shared" si="2"/>
        <v>13750</v>
      </c>
      <c r="I101" s="65"/>
      <c r="J101" s="65"/>
      <c r="K101" s="36"/>
      <c r="L101" s="15" t="s">
        <v>381</v>
      </c>
      <c r="N101" s="381"/>
    </row>
    <row r="102" s="1" customFormat="1" ht="36" spans="1:14">
      <c r="A102" s="62">
        <v>102</v>
      </c>
      <c r="B102" s="47" t="s">
        <v>382</v>
      </c>
      <c r="C102" s="47" t="s">
        <v>212</v>
      </c>
      <c r="D102" s="47" t="s">
        <v>380</v>
      </c>
      <c r="E102" s="47" t="s">
        <v>39</v>
      </c>
      <c r="F102" s="399">
        <v>10</v>
      </c>
      <c r="G102" s="65">
        <v>660</v>
      </c>
      <c r="H102" s="65">
        <f t="shared" si="2"/>
        <v>6600</v>
      </c>
      <c r="I102" s="65"/>
      <c r="J102" s="65"/>
      <c r="K102" s="36"/>
      <c r="L102" s="15" t="s">
        <v>383</v>
      </c>
      <c r="N102" s="381"/>
    </row>
    <row r="103" s="1" customFormat="1" ht="21.95" customHeight="1" spans="1:14">
      <c r="A103" s="62">
        <v>103</v>
      </c>
      <c r="B103" s="47" t="s">
        <v>384</v>
      </c>
      <c r="C103" s="47" t="s">
        <v>385</v>
      </c>
      <c r="D103" s="47" t="s">
        <v>386</v>
      </c>
      <c r="E103" s="47" t="s">
        <v>39</v>
      </c>
      <c r="F103" s="401">
        <v>10</v>
      </c>
      <c r="G103" s="65">
        <v>275</v>
      </c>
      <c r="H103" s="65">
        <f t="shared" si="2"/>
        <v>2750</v>
      </c>
      <c r="I103" s="65"/>
      <c r="J103" s="65"/>
      <c r="K103" s="36"/>
      <c r="L103" s="412" t="s">
        <v>387</v>
      </c>
      <c r="M103" s="1"/>
      <c r="N103" s="381"/>
    </row>
    <row r="104" s="1" customFormat="1" ht="60" spans="1:14">
      <c r="A104" s="62">
        <v>104</v>
      </c>
      <c r="B104" s="47" t="s">
        <v>388</v>
      </c>
      <c r="C104" s="47" t="s">
        <v>389</v>
      </c>
      <c r="D104" s="47" t="s">
        <v>390</v>
      </c>
      <c r="E104" s="79" t="s">
        <v>39</v>
      </c>
      <c r="F104" s="401">
        <v>10</v>
      </c>
      <c r="G104" s="65">
        <v>2200</v>
      </c>
      <c r="H104" s="65">
        <f t="shared" si="2"/>
        <v>22000</v>
      </c>
      <c r="I104" s="65"/>
      <c r="J104" s="65"/>
      <c r="K104" s="36"/>
      <c r="L104" s="412" t="s">
        <v>391</v>
      </c>
      <c r="M104" s="1"/>
      <c r="N104" s="381"/>
    </row>
    <row r="105" s="1" customFormat="1" ht="50.25" spans="1:14">
      <c r="A105" s="62">
        <v>105</v>
      </c>
      <c r="B105" s="47" t="s">
        <v>392</v>
      </c>
      <c r="C105" s="36" t="s">
        <v>393</v>
      </c>
      <c r="D105" s="47" t="s">
        <v>394</v>
      </c>
      <c r="E105" s="79" t="s">
        <v>39</v>
      </c>
      <c r="F105" s="399">
        <v>5</v>
      </c>
      <c r="G105" s="65">
        <v>3217.5</v>
      </c>
      <c r="H105" s="65">
        <f t="shared" si="2"/>
        <v>16087.5</v>
      </c>
      <c r="I105" s="65"/>
      <c r="J105" s="65"/>
      <c r="K105" s="36"/>
      <c r="L105" s="15" t="s">
        <v>395</v>
      </c>
      <c r="N105" s="381"/>
    </row>
    <row r="106" s="1" customFormat="1" ht="25.5" spans="1:14">
      <c r="A106" s="62">
        <v>106</v>
      </c>
      <c r="B106" s="47" t="s">
        <v>396</v>
      </c>
      <c r="C106" s="402" t="s">
        <v>397</v>
      </c>
      <c r="D106" s="15" t="s">
        <v>398</v>
      </c>
      <c r="E106" s="47" t="s">
        <v>39</v>
      </c>
      <c r="F106" s="36">
        <v>3</v>
      </c>
      <c r="G106" s="125">
        <v>1870</v>
      </c>
      <c r="H106" s="65">
        <f t="shared" si="2"/>
        <v>5610</v>
      </c>
      <c r="I106" s="178"/>
      <c r="J106" s="178"/>
      <c r="K106" s="351"/>
      <c r="L106" s="413" t="s">
        <v>399</v>
      </c>
      <c r="N106" s="381"/>
    </row>
    <row r="107" s="1" customFormat="1" ht="51" spans="1:14">
      <c r="A107" s="62">
        <v>107</v>
      </c>
      <c r="B107" s="403" t="s">
        <v>400</v>
      </c>
      <c r="C107" s="15" t="s">
        <v>401</v>
      </c>
      <c r="D107" s="15" t="s">
        <v>402</v>
      </c>
      <c r="E107" s="400" t="s">
        <v>39</v>
      </c>
      <c r="F107" s="36">
        <v>3</v>
      </c>
      <c r="G107" s="125">
        <v>1595</v>
      </c>
      <c r="H107" s="65">
        <f t="shared" si="2"/>
        <v>4785</v>
      </c>
      <c r="I107" s="178"/>
      <c r="J107" s="178"/>
      <c r="K107" s="351"/>
      <c r="L107" s="413" t="s">
        <v>403</v>
      </c>
      <c r="N107" s="381"/>
    </row>
    <row r="108" s="1" customFormat="1" ht="36" spans="1:14">
      <c r="A108" s="62">
        <v>108</v>
      </c>
      <c r="B108" s="403" t="s">
        <v>404</v>
      </c>
      <c r="C108" s="404" t="s">
        <v>405</v>
      </c>
      <c r="D108" s="15" t="s">
        <v>406</v>
      </c>
      <c r="E108" s="400" t="s">
        <v>39</v>
      </c>
      <c r="F108" s="36">
        <v>5</v>
      </c>
      <c r="G108" s="125">
        <v>1540</v>
      </c>
      <c r="H108" s="65">
        <f t="shared" si="2"/>
        <v>7700</v>
      </c>
      <c r="I108" s="178"/>
      <c r="J108" s="178"/>
      <c r="K108" s="351"/>
      <c r="L108" s="413" t="s">
        <v>407</v>
      </c>
      <c r="N108" s="381"/>
    </row>
    <row r="109" s="1" customFormat="1" ht="51" spans="1:14">
      <c r="A109" s="62">
        <v>109</v>
      </c>
      <c r="B109" s="403" t="s">
        <v>408</v>
      </c>
      <c r="C109" s="404" t="s">
        <v>409</v>
      </c>
      <c r="D109" s="404" t="s">
        <v>402</v>
      </c>
      <c r="E109" s="400" t="s">
        <v>39</v>
      </c>
      <c r="F109" s="36">
        <v>3</v>
      </c>
      <c r="G109" s="125">
        <v>742.5</v>
      </c>
      <c r="H109" s="65">
        <f t="shared" si="2"/>
        <v>2227.5</v>
      </c>
      <c r="I109" s="178"/>
      <c r="J109" s="178"/>
      <c r="K109" s="351"/>
      <c r="L109" s="413" t="s">
        <v>410</v>
      </c>
      <c r="N109" s="381"/>
    </row>
    <row r="110" s="1" customFormat="1" ht="36" spans="1:14">
      <c r="A110" s="62">
        <v>110</v>
      </c>
      <c r="B110" s="47" t="s">
        <v>411</v>
      </c>
      <c r="C110" s="15" t="s">
        <v>412</v>
      </c>
      <c r="D110" s="15" t="s">
        <v>413</v>
      </c>
      <c r="E110" s="47" t="s">
        <v>39</v>
      </c>
      <c r="F110" s="36">
        <v>6</v>
      </c>
      <c r="G110" s="125">
        <v>1210</v>
      </c>
      <c r="H110" s="65">
        <f t="shared" si="2"/>
        <v>7260</v>
      </c>
      <c r="I110" s="178"/>
      <c r="J110" s="178"/>
      <c r="K110" s="351"/>
      <c r="L110" s="413" t="s">
        <v>414</v>
      </c>
      <c r="N110" s="381"/>
    </row>
    <row r="111" s="1" customFormat="1" ht="48" spans="1:14">
      <c r="A111" s="62">
        <v>111</v>
      </c>
      <c r="B111" s="47" t="s">
        <v>415</v>
      </c>
      <c r="C111" s="15" t="s">
        <v>416</v>
      </c>
      <c r="D111" s="15" t="s">
        <v>417</v>
      </c>
      <c r="E111" s="47" t="s">
        <v>39</v>
      </c>
      <c r="F111" s="36">
        <v>3</v>
      </c>
      <c r="G111" s="125">
        <v>1430</v>
      </c>
      <c r="H111" s="65">
        <f t="shared" si="2"/>
        <v>4290</v>
      </c>
      <c r="I111" s="178"/>
      <c r="J111" s="178"/>
      <c r="K111" s="351"/>
      <c r="L111" s="413" t="s">
        <v>418</v>
      </c>
      <c r="N111" s="381"/>
    </row>
    <row r="112" s="1" customFormat="1" ht="36" spans="1:14">
      <c r="A112" s="62">
        <v>112</v>
      </c>
      <c r="B112" s="47" t="s">
        <v>419</v>
      </c>
      <c r="C112" s="15" t="s">
        <v>420</v>
      </c>
      <c r="D112" s="15" t="s">
        <v>421</v>
      </c>
      <c r="E112" s="62" t="s">
        <v>39</v>
      </c>
      <c r="F112" s="36">
        <v>3</v>
      </c>
      <c r="G112" s="125">
        <v>1540</v>
      </c>
      <c r="H112" s="65">
        <f t="shared" si="2"/>
        <v>4620</v>
      </c>
      <c r="I112" s="178"/>
      <c r="J112" s="178"/>
      <c r="K112" s="351"/>
      <c r="L112" s="413" t="s">
        <v>422</v>
      </c>
      <c r="N112" s="381"/>
    </row>
    <row r="113" s="1" customFormat="1" ht="36" spans="1:14">
      <c r="A113" s="62">
        <v>113</v>
      </c>
      <c r="B113" s="47" t="s">
        <v>423</v>
      </c>
      <c r="C113" s="15" t="s">
        <v>424</v>
      </c>
      <c r="D113" s="15" t="s">
        <v>417</v>
      </c>
      <c r="E113" s="62" t="s">
        <v>39</v>
      </c>
      <c r="F113" s="36">
        <v>3</v>
      </c>
      <c r="G113" s="125">
        <v>1265</v>
      </c>
      <c r="H113" s="65">
        <f t="shared" si="2"/>
        <v>3795</v>
      </c>
      <c r="I113" s="178"/>
      <c r="J113" s="178"/>
      <c r="K113" s="351"/>
      <c r="L113" s="413" t="s">
        <v>425</v>
      </c>
      <c r="N113" s="381"/>
    </row>
    <row r="114" s="1" customFormat="1" ht="25.5" spans="1:14">
      <c r="A114" s="62">
        <v>114</v>
      </c>
      <c r="B114" s="14" t="s">
        <v>426</v>
      </c>
      <c r="C114" s="405" t="s">
        <v>427</v>
      </c>
      <c r="D114" s="406" t="s">
        <v>428</v>
      </c>
      <c r="E114" s="47" t="s">
        <v>39</v>
      </c>
      <c r="F114" s="36">
        <v>2</v>
      </c>
      <c r="G114" s="125">
        <v>401.5</v>
      </c>
      <c r="H114" s="65">
        <f t="shared" si="2"/>
        <v>803</v>
      </c>
      <c r="I114" s="178"/>
      <c r="J114" s="178"/>
      <c r="K114" s="351"/>
      <c r="L114" s="413" t="s">
        <v>429</v>
      </c>
      <c r="N114" s="381"/>
    </row>
    <row r="115" s="1" customFormat="1" ht="25.5" spans="1:14">
      <c r="A115" s="62">
        <v>115</v>
      </c>
      <c r="B115" s="14" t="s">
        <v>430</v>
      </c>
      <c r="C115" s="405" t="s">
        <v>431</v>
      </c>
      <c r="D115" s="406" t="s">
        <v>432</v>
      </c>
      <c r="E115" s="47" t="s">
        <v>39</v>
      </c>
      <c r="F115" s="36">
        <v>1</v>
      </c>
      <c r="G115" s="125">
        <v>456.5</v>
      </c>
      <c r="H115" s="65">
        <f t="shared" si="2"/>
        <v>456.5</v>
      </c>
      <c r="I115" s="178"/>
      <c r="J115" s="178"/>
      <c r="K115" s="351"/>
      <c r="L115" s="413" t="s">
        <v>429</v>
      </c>
      <c r="N115" s="381"/>
    </row>
    <row r="116" s="1" customFormat="1" ht="36" spans="1:14">
      <c r="A116" s="62">
        <v>116</v>
      </c>
      <c r="B116" s="407" t="s">
        <v>433</v>
      </c>
      <c r="C116" s="15" t="s">
        <v>434</v>
      </c>
      <c r="D116" s="406" t="s">
        <v>435</v>
      </c>
      <c r="E116" s="47" t="s">
        <v>39</v>
      </c>
      <c r="F116" s="36">
        <v>6</v>
      </c>
      <c r="G116" s="125">
        <v>797.5</v>
      </c>
      <c r="H116" s="65">
        <f t="shared" si="2"/>
        <v>4785</v>
      </c>
      <c r="I116" s="178"/>
      <c r="J116" s="178"/>
      <c r="K116" s="351"/>
      <c r="L116" s="413" t="s">
        <v>436</v>
      </c>
      <c r="N116" s="381"/>
    </row>
    <row r="117" s="1" customFormat="1" ht="25.5" spans="1:14">
      <c r="A117" s="62">
        <v>117</v>
      </c>
      <c r="B117" s="407" t="s">
        <v>437</v>
      </c>
      <c r="C117" s="15" t="s">
        <v>438</v>
      </c>
      <c r="D117" s="406" t="s">
        <v>435</v>
      </c>
      <c r="E117" s="47" t="s">
        <v>39</v>
      </c>
      <c r="F117" s="36">
        <v>3</v>
      </c>
      <c r="G117" s="125">
        <v>852.5</v>
      </c>
      <c r="H117" s="65">
        <f t="shared" si="2"/>
        <v>2557.5</v>
      </c>
      <c r="I117" s="178"/>
      <c r="J117" s="178"/>
      <c r="K117" s="351"/>
      <c r="L117" s="413" t="s">
        <v>439</v>
      </c>
      <c r="N117" s="381"/>
    </row>
    <row r="118" s="1" customFormat="1" ht="25.5" spans="1:14">
      <c r="A118" s="62">
        <v>118</v>
      </c>
      <c r="B118" s="407" t="s">
        <v>440</v>
      </c>
      <c r="C118" s="15" t="s">
        <v>441</v>
      </c>
      <c r="D118" s="406" t="s">
        <v>435</v>
      </c>
      <c r="E118" s="47" t="s">
        <v>39</v>
      </c>
      <c r="F118" s="36">
        <v>3</v>
      </c>
      <c r="G118" s="125">
        <v>495</v>
      </c>
      <c r="H118" s="65">
        <f t="shared" si="2"/>
        <v>1485</v>
      </c>
      <c r="I118" s="178"/>
      <c r="J118" s="178"/>
      <c r="K118" s="351"/>
      <c r="L118" s="413" t="s">
        <v>442</v>
      </c>
      <c r="N118" s="381"/>
    </row>
    <row r="119" s="1" customFormat="1" ht="24" spans="1:14">
      <c r="A119" s="62">
        <v>119</v>
      </c>
      <c r="B119" s="47" t="s">
        <v>443</v>
      </c>
      <c r="C119" s="15" t="s">
        <v>444</v>
      </c>
      <c r="D119" s="406" t="s">
        <v>445</v>
      </c>
      <c r="E119" s="47" t="s">
        <v>39</v>
      </c>
      <c r="F119" s="36">
        <v>3</v>
      </c>
      <c r="G119" s="125">
        <v>5500</v>
      </c>
      <c r="H119" s="65">
        <f t="shared" si="2"/>
        <v>16500</v>
      </c>
      <c r="I119" s="178"/>
      <c r="J119" s="178"/>
      <c r="K119" s="351"/>
      <c r="L119" s="413" t="s">
        <v>446</v>
      </c>
      <c r="N119" s="381"/>
    </row>
    <row r="120" s="1" customFormat="1" ht="25.5" spans="1:14">
      <c r="A120" s="62">
        <v>120</v>
      </c>
      <c r="B120" s="408" t="s">
        <v>447</v>
      </c>
      <c r="C120" s="406" t="s">
        <v>448</v>
      </c>
      <c r="D120" s="406" t="s">
        <v>449</v>
      </c>
      <c r="E120" s="47" t="s">
        <v>39</v>
      </c>
      <c r="F120" s="36">
        <v>1</v>
      </c>
      <c r="G120" s="125">
        <v>495</v>
      </c>
      <c r="H120" s="65">
        <f t="shared" si="2"/>
        <v>495</v>
      </c>
      <c r="I120" s="178"/>
      <c r="J120" s="178"/>
      <c r="K120" s="351"/>
      <c r="L120" s="15" t="s">
        <v>450</v>
      </c>
      <c r="N120" s="381"/>
    </row>
    <row r="121" s="1" customFormat="1" ht="25.5" spans="1:14">
      <c r="A121" s="62">
        <v>121</v>
      </c>
      <c r="B121" s="14" t="s">
        <v>451</v>
      </c>
      <c r="C121" s="406" t="s">
        <v>448</v>
      </c>
      <c r="D121" s="406" t="s">
        <v>449</v>
      </c>
      <c r="E121" s="47" t="s">
        <v>39</v>
      </c>
      <c r="F121" s="36">
        <v>1</v>
      </c>
      <c r="G121" s="125">
        <v>495</v>
      </c>
      <c r="H121" s="65">
        <f t="shared" si="2"/>
        <v>495</v>
      </c>
      <c r="I121" s="178"/>
      <c r="J121" s="178"/>
      <c r="K121" s="351"/>
      <c r="L121" s="15" t="s">
        <v>450</v>
      </c>
      <c r="N121" s="381"/>
    </row>
    <row r="122" s="1" customFormat="1" ht="36" spans="1:14">
      <c r="A122" s="62">
        <v>122</v>
      </c>
      <c r="B122" s="47" t="s">
        <v>452</v>
      </c>
      <c r="C122" s="409" t="s">
        <v>453</v>
      </c>
      <c r="D122" s="406" t="s">
        <v>454</v>
      </c>
      <c r="E122" s="47" t="s">
        <v>39</v>
      </c>
      <c r="F122" s="36">
        <v>6</v>
      </c>
      <c r="G122" s="125">
        <v>5423</v>
      </c>
      <c r="H122" s="65">
        <f t="shared" si="2"/>
        <v>32538</v>
      </c>
      <c r="I122" s="178"/>
      <c r="J122" s="178"/>
      <c r="K122" s="351"/>
      <c r="L122" s="413" t="s">
        <v>455</v>
      </c>
      <c r="N122" s="381"/>
    </row>
    <row r="123" s="1" customFormat="1" ht="25.5" spans="1:14">
      <c r="A123" s="62">
        <v>123</v>
      </c>
      <c r="B123" s="14" t="s">
        <v>456</v>
      </c>
      <c r="C123" s="409" t="s">
        <v>457</v>
      </c>
      <c r="D123" s="406" t="s">
        <v>458</v>
      </c>
      <c r="E123" s="47" t="s">
        <v>39</v>
      </c>
      <c r="F123" s="36">
        <v>3</v>
      </c>
      <c r="G123" s="125">
        <v>1925</v>
      </c>
      <c r="H123" s="65">
        <f t="shared" si="2"/>
        <v>5775</v>
      </c>
      <c r="I123" s="178"/>
      <c r="J123" s="178"/>
      <c r="K123" s="351"/>
      <c r="L123" s="413" t="s">
        <v>459</v>
      </c>
      <c r="N123" s="381"/>
    </row>
    <row r="124" s="1" customFormat="1" ht="36" spans="1:14">
      <c r="A124" s="62">
        <v>124</v>
      </c>
      <c r="B124" s="14" t="s">
        <v>460</v>
      </c>
      <c r="C124" s="47" t="s">
        <v>461</v>
      </c>
      <c r="D124" s="14" t="s">
        <v>462</v>
      </c>
      <c r="E124" s="47" t="s">
        <v>39</v>
      </c>
      <c r="F124" s="36">
        <v>5</v>
      </c>
      <c r="G124" s="125">
        <v>2200</v>
      </c>
      <c r="H124" s="65">
        <f t="shared" si="2"/>
        <v>11000</v>
      </c>
      <c r="I124" s="178"/>
      <c r="J124" s="178"/>
      <c r="K124" s="351"/>
      <c r="L124" s="413" t="s">
        <v>463</v>
      </c>
      <c r="N124" s="381"/>
    </row>
    <row r="125" s="1" customFormat="1" ht="25.5" spans="1:14">
      <c r="A125" s="62">
        <v>125</v>
      </c>
      <c r="B125" s="14" t="s">
        <v>464</v>
      </c>
      <c r="C125" s="409" t="s">
        <v>465</v>
      </c>
      <c r="D125" s="406" t="s">
        <v>466</v>
      </c>
      <c r="E125" s="47" t="s">
        <v>39</v>
      </c>
      <c r="F125" s="36">
        <v>4</v>
      </c>
      <c r="G125" s="125">
        <v>880</v>
      </c>
      <c r="H125" s="65">
        <f t="shared" si="2"/>
        <v>3520</v>
      </c>
      <c r="I125" s="178"/>
      <c r="J125" s="178"/>
      <c r="K125" s="351"/>
      <c r="L125" s="413" t="s">
        <v>467</v>
      </c>
      <c r="N125" s="381"/>
    </row>
    <row r="126" s="138" customFormat="1" ht="24" spans="1:14">
      <c r="A126" s="74">
        <f>A125+1</f>
        <v>126</v>
      </c>
      <c r="B126" s="74" t="s">
        <v>468</v>
      </c>
      <c r="C126" s="322" t="s">
        <v>469</v>
      </c>
      <c r="D126" s="74" t="s">
        <v>106</v>
      </c>
      <c r="E126" s="410" t="s">
        <v>39</v>
      </c>
      <c r="F126" s="147">
        <v>3</v>
      </c>
      <c r="G126" s="393">
        <v>550</v>
      </c>
      <c r="H126" s="393">
        <f t="shared" si="2"/>
        <v>1650</v>
      </c>
      <c r="I126" s="393"/>
      <c r="J126" s="393"/>
      <c r="K126" s="414"/>
      <c r="L126" s="414" t="s">
        <v>470</v>
      </c>
      <c r="M126" s="138"/>
      <c r="N126" s="381"/>
    </row>
    <row r="127" s="1" customFormat="1" ht="24" spans="1:14">
      <c r="A127" s="62">
        <v>126</v>
      </c>
      <c r="B127" s="411" t="s">
        <v>471</v>
      </c>
      <c r="C127" s="322" t="s">
        <v>472</v>
      </c>
      <c r="D127" s="411" t="s">
        <v>250</v>
      </c>
      <c r="E127" s="74" t="s">
        <v>251</v>
      </c>
      <c r="F127" s="147">
        <v>12</v>
      </c>
      <c r="G127" s="393">
        <v>1320</v>
      </c>
      <c r="H127" s="393">
        <f t="shared" si="2"/>
        <v>15840</v>
      </c>
      <c r="I127" s="393"/>
      <c r="J127" s="393"/>
      <c r="K127" s="322"/>
      <c r="L127" s="322" t="s">
        <v>473</v>
      </c>
      <c r="M127" s="1"/>
      <c r="N127" s="381"/>
    </row>
    <row r="128" s="1" customFormat="1" ht="14.25" spans="1:14">
      <c r="A128" s="62">
        <v>127</v>
      </c>
      <c r="B128" s="73"/>
      <c r="C128" s="322" t="s">
        <v>64</v>
      </c>
      <c r="D128" s="73"/>
      <c r="E128" s="74" t="s">
        <v>251</v>
      </c>
      <c r="F128" s="147">
        <v>12</v>
      </c>
      <c r="G128" s="393">
        <v>440</v>
      </c>
      <c r="H128" s="393">
        <f t="shared" si="2"/>
        <v>5280</v>
      </c>
      <c r="I128" s="393"/>
      <c r="J128" s="393"/>
      <c r="K128" s="322"/>
      <c r="L128" s="322" t="s">
        <v>258</v>
      </c>
      <c r="M128" s="1"/>
      <c r="N128" s="381"/>
    </row>
    <row r="129" s="1" customFormat="1" ht="14.25" spans="1:14">
      <c r="A129" s="62">
        <v>128</v>
      </c>
      <c r="B129" s="415"/>
      <c r="C129" s="322" t="s">
        <v>64</v>
      </c>
      <c r="D129" s="415"/>
      <c r="E129" s="74" t="s">
        <v>251</v>
      </c>
      <c r="F129" s="147">
        <v>12</v>
      </c>
      <c r="G129" s="393">
        <v>440</v>
      </c>
      <c r="H129" s="393">
        <f t="shared" si="2"/>
        <v>5280</v>
      </c>
      <c r="I129" s="393"/>
      <c r="J129" s="393"/>
      <c r="K129" s="322"/>
      <c r="L129" s="322" t="s">
        <v>258</v>
      </c>
      <c r="M129" s="1"/>
      <c r="N129" s="381"/>
    </row>
    <row r="130" s="138" customFormat="1" ht="24" spans="1:14">
      <c r="A130" s="74">
        <f>A129+1</f>
        <v>129</v>
      </c>
      <c r="B130" s="416" t="s">
        <v>474</v>
      </c>
      <c r="C130" s="417" t="s">
        <v>475</v>
      </c>
      <c r="D130" s="416" t="s">
        <v>62</v>
      </c>
      <c r="E130" s="74" t="s">
        <v>39</v>
      </c>
      <c r="F130" s="147">
        <v>2</v>
      </c>
      <c r="G130" s="393">
        <v>1650</v>
      </c>
      <c r="H130" s="393">
        <f t="shared" si="2"/>
        <v>3300</v>
      </c>
      <c r="I130" s="393"/>
      <c r="J130" s="393"/>
      <c r="K130" s="103"/>
      <c r="L130" s="74"/>
      <c r="M130" s="138"/>
      <c r="N130" s="381"/>
    </row>
    <row r="131" s="1" customFormat="1" ht="60" spans="1:14">
      <c r="A131" s="62">
        <v>130</v>
      </c>
      <c r="B131" s="416" t="s">
        <v>476</v>
      </c>
      <c r="C131" s="417" t="s">
        <v>477</v>
      </c>
      <c r="D131" s="62" t="s">
        <v>478</v>
      </c>
      <c r="E131" s="74" t="s">
        <v>39</v>
      </c>
      <c r="F131" s="147">
        <v>2</v>
      </c>
      <c r="G131" s="393">
        <v>1430</v>
      </c>
      <c r="H131" s="393">
        <f t="shared" si="2"/>
        <v>2860</v>
      </c>
      <c r="I131" s="393"/>
      <c r="J131" s="393"/>
      <c r="K131" s="103"/>
      <c r="L131" s="103" t="s">
        <v>479</v>
      </c>
      <c r="M131" s="1"/>
      <c r="N131" s="381"/>
    </row>
    <row r="132" s="1" customFormat="1" ht="24" spans="1:14">
      <c r="A132" s="62">
        <v>131</v>
      </c>
      <c r="B132" s="64" t="s">
        <v>480</v>
      </c>
      <c r="C132" s="62" t="s">
        <v>481</v>
      </c>
      <c r="D132" s="74" t="s">
        <v>106</v>
      </c>
      <c r="E132" s="418" t="s">
        <v>39</v>
      </c>
      <c r="F132" s="147">
        <v>2</v>
      </c>
      <c r="G132" s="393">
        <v>1375</v>
      </c>
      <c r="H132" s="393">
        <f t="shared" si="2"/>
        <v>2750</v>
      </c>
      <c r="I132" s="424"/>
      <c r="J132" s="424"/>
      <c r="K132" s="103"/>
      <c r="L132" s="103" t="s">
        <v>482</v>
      </c>
      <c r="M132" s="1"/>
      <c r="N132" s="381"/>
    </row>
    <row r="133" s="1" customFormat="1" ht="36" spans="1:14">
      <c r="A133" s="62">
        <v>132</v>
      </c>
      <c r="B133" s="403" t="s">
        <v>404</v>
      </c>
      <c r="C133" s="404" t="s">
        <v>405</v>
      </c>
      <c r="D133" s="15" t="s">
        <v>406</v>
      </c>
      <c r="E133" s="400" t="s">
        <v>39</v>
      </c>
      <c r="F133" s="36">
        <v>3</v>
      </c>
      <c r="G133" s="393">
        <v>1540</v>
      </c>
      <c r="H133" s="393">
        <f t="shared" si="2"/>
        <v>4620</v>
      </c>
      <c r="I133" s="125"/>
      <c r="J133" s="125"/>
      <c r="K133" s="413"/>
      <c r="L133" s="413" t="s">
        <v>407</v>
      </c>
      <c r="N133" s="381"/>
    </row>
    <row r="134" s="382" customFormat="1" ht="30" customHeight="1" spans="1:12">
      <c r="A134" s="87" t="s">
        <v>483</v>
      </c>
      <c r="B134" s="87"/>
      <c r="C134" s="87"/>
      <c r="D134" s="87"/>
      <c r="E134" s="87"/>
      <c r="F134" s="87"/>
      <c r="G134" s="419"/>
      <c r="H134" s="419">
        <f>SUM(H4:H133)</f>
        <v>1196563.5</v>
      </c>
      <c r="I134" s="419"/>
      <c r="J134" s="419">
        <f>SUM(J4:J133)</f>
        <v>0</v>
      </c>
      <c r="K134" s="425"/>
      <c r="L134" s="426"/>
    </row>
    <row r="135" ht="26.1" customHeight="1" spans="1:11">
      <c r="A135" s="420"/>
      <c r="E135" s="420"/>
      <c r="F135" s="421"/>
      <c r="G135" s="422"/>
      <c r="H135" s="423"/>
      <c r="I135" s="423"/>
      <c r="J135" s="423"/>
      <c r="K135" s="427"/>
    </row>
    <row r="136" ht="26.1" customHeight="1"/>
    <row r="137" ht="26.1" customHeight="1"/>
    <row r="138" ht="26.1" customHeight="1"/>
    <row r="139" ht="26.1" customHeight="1" spans="1:11">
      <c r="A139" s="420"/>
      <c r="E139" s="420"/>
      <c r="F139" s="421"/>
      <c r="G139" s="422"/>
      <c r="H139" s="423"/>
      <c r="I139" s="423"/>
      <c r="J139" s="423"/>
      <c r="K139" s="427"/>
    </row>
    <row r="140" ht="26.1" customHeight="1" spans="1:11">
      <c r="A140" s="420"/>
      <c r="E140" s="420"/>
      <c r="F140" s="421"/>
      <c r="G140" s="422"/>
      <c r="H140" s="423"/>
      <c r="I140" s="423"/>
      <c r="J140" s="423"/>
      <c r="K140" s="427"/>
    </row>
    <row r="141" ht="26.1" customHeight="1" spans="1:11">
      <c r="A141" s="420"/>
      <c r="E141" s="420"/>
      <c r="F141" s="421"/>
      <c r="G141" s="422"/>
      <c r="H141" s="423"/>
      <c r="I141" s="423"/>
      <c r="J141" s="423"/>
      <c r="K141" s="427"/>
    </row>
    <row r="142" ht="26.1" customHeight="1" spans="1:11">
      <c r="A142" s="420"/>
      <c r="E142" s="420"/>
      <c r="F142" s="421"/>
      <c r="G142" s="422"/>
      <c r="H142" s="423"/>
      <c r="I142" s="423"/>
      <c r="J142" s="423"/>
      <c r="K142" s="427"/>
    </row>
    <row r="143" spans="1:11">
      <c r="A143" s="420"/>
      <c r="E143" s="420"/>
      <c r="F143" s="421"/>
      <c r="G143" s="422"/>
      <c r="H143" s="423"/>
      <c r="I143" s="423"/>
      <c r="J143" s="423"/>
      <c r="K143" s="427"/>
    </row>
    <row r="144" spans="1:11">
      <c r="A144" s="420"/>
      <c r="E144" s="420"/>
      <c r="F144" s="421"/>
      <c r="G144" s="422"/>
      <c r="H144" s="423"/>
      <c r="I144" s="423"/>
      <c r="J144" s="423"/>
      <c r="K144" s="427"/>
    </row>
    <row r="145" spans="1:11">
      <c r="A145" s="420"/>
      <c r="E145" s="420"/>
      <c r="F145" s="421"/>
      <c r="G145" s="422"/>
      <c r="H145" s="423"/>
      <c r="I145" s="423"/>
      <c r="J145" s="423"/>
      <c r="K145" s="427"/>
    </row>
    <row r="146" spans="1:11">
      <c r="A146" s="420"/>
      <c r="E146" s="420"/>
      <c r="F146" s="421"/>
      <c r="G146" s="422"/>
      <c r="H146" s="423"/>
      <c r="I146" s="423"/>
      <c r="J146" s="423"/>
      <c r="K146" s="427"/>
    </row>
    <row r="147" spans="1:11">
      <c r="A147" s="420"/>
      <c r="E147" s="420"/>
      <c r="F147" s="421"/>
      <c r="G147" s="422"/>
      <c r="H147" s="423"/>
      <c r="I147" s="423"/>
      <c r="J147" s="423"/>
      <c r="K147" s="427"/>
    </row>
    <row r="148" spans="1:11">
      <c r="A148" s="420"/>
      <c r="E148" s="420"/>
      <c r="F148" s="421"/>
      <c r="G148" s="422"/>
      <c r="H148" s="423"/>
      <c r="I148" s="423"/>
      <c r="J148" s="423"/>
      <c r="K148" s="427"/>
    </row>
    <row r="149" spans="1:11">
      <c r="A149" s="420"/>
      <c r="E149" s="420"/>
      <c r="F149" s="421"/>
      <c r="G149" s="422"/>
      <c r="H149" s="423"/>
      <c r="I149" s="423"/>
      <c r="J149" s="423"/>
      <c r="K149" s="427"/>
    </row>
    <row r="150" spans="1:11">
      <c r="A150" s="420"/>
      <c r="E150" s="420"/>
      <c r="F150" s="421"/>
      <c r="G150" s="422"/>
      <c r="H150" s="423"/>
      <c r="I150" s="423"/>
      <c r="J150" s="423"/>
      <c r="K150" s="427"/>
    </row>
    <row r="151" spans="1:11">
      <c r="A151" s="420"/>
      <c r="E151" s="420"/>
      <c r="F151" s="421"/>
      <c r="G151" s="422"/>
      <c r="H151" s="423"/>
      <c r="I151" s="423"/>
      <c r="J151" s="423"/>
      <c r="K151" s="427"/>
    </row>
    <row r="152" spans="1:11">
      <c r="A152" s="420"/>
      <c r="E152" s="420"/>
      <c r="F152" s="421"/>
      <c r="G152" s="422"/>
      <c r="H152" s="423"/>
      <c r="I152" s="423"/>
      <c r="J152" s="423"/>
      <c r="K152" s="427"/>
    </row>
    <row r="153" spans="1:11">
      <c r="A153" s="420"/>
      <c r="E153" s="420"/>
      <c r="F153" s="421"/>
      <c r="G153" s="422"/>
      <c r="H153" s="423"/>
      <c r="I153" s="423"/>
      <c r="J153" s="423"/>
      <c r="K153" s="427"/>
    </row>
    <row r="154" spans="1:11">
      <c r="A154" s="420"/>
      <c r="E154" s="420"/>
      <c r="F154" s="421"/>
      <c r="G154" s="422"/>
      <c r="H154" s="423"/>
      <c r="I154" s="423"/>
      <c r="J154" s="423"/>
      <c r="K154" s="427"/>
    </row>
    <row r="155" spans="1:11">
      <c r="A155" s="420"/>
      <c r="E155" s="420"/>
      <c r="F155" s="421"/>
      <c r="G155" s="422"/>
      <c r="H155" s="423"/>
      <c r="I155" s="423"/>
      <c r="J155" s="423"/>
      <c r="K155" s="427"/>
    </row>
    <row r="156" spans="1:11">
      <c r="A156" s="420"/>
      <c r="E156" s="420"/>
      <c r="F156" s="421"/>
      <c r="G156" s="422"/>
      <c r="H156" s="423"/>
      <c r="I156" s="423"/>
      <c r="J156" s="423"/>
      <c r="K156" s="427"/>
    </row>
    <row r="157" spans="1:11">
      <c r="A157" s="420"/>
      <c r="E157" s="420"/>
      <c r="F157" s="421"/>
      <c r="G157" s="422"/>
      <c r="H157" s="423"/>
      <c r="I157" s="423"/>
      <c r="J157" s="423"/>
      <c r="K157" s="427"/>
    </row>
    <row r="158" spans="1:11">
      <c r="A158" s="420"/>
      <c r="E158" s="420"/>
      <c r="F158" s="421"/>
      <c r="G158" s="422"/>
      <c r="H158" s="423"/>
      <c r="I158" s="423"/>
      <c r="J158" s="423"/>
      <c r="K158" s="427"/>
    </row>
    <row r="159" spans="1:11">
      <c r="A159" s="420"/>
      <c r="E159" s="420"/>
      <c r="F159" s="421"/>
      <c r="G159" s="422"/>
      <c r="H159" s="423"/>
      <c r="I159" s="423"/>
      <c r="J159" s="423"/>
      <c r="K159" s="427"/>
    </row>
    <row r="160" spans="1:11">
      <c r="A160" s="420"/>
      <c r="E160" s="420"/>
      <c r="F160" s="421"/>
      <c r="G160" s="422"/>
      <c r="H160" s="423"/>
      <c r="I160" s="423"/>
      <c r="J160" s="423"/>
      <c r="K160" s="427"/>
    </row>
    <row r="161" spans="1:11">
      <c r="A161" s="420"/>
      <c r="E161" s="420"/>
      <c r="F161" s="421"/>
      <c r="G161" s="422"/>
      <c r="H161" s="423"/>
      <c r="I161" s="423"/>
      <c r="J161" s="423"/>
      <c r="K161" s="427"/>
    </row>
    <row r="162" spans="1:11">
      <c r="A162" s="420"/>
      <c r="E162" s="420"/>
      <c r="F162" s="421"/>
      <c r="G162" s="422"/>
      <c r="H162" s="423"/>
      <c r="I162" s="423"/>
      <c r="J162" s="423"/>
      <c r="K162" s="427"/>
    </row>
    <row r="163" spans="1:11">
      <c r="A163" s="420"/>
      <c r="E163" s="420"/>
      <c r="F163" s="421"/>
      <c r="G163" s="422"/>
      <c r="H163" s="423"/>
      <c r="I163" s="423"/>
      <c r="J163" s="423"/>
      <c r="K163" s="427"/>
    </row>
    <row r="164" spans="1:11">
      <c r="A164" s="420"/>
      <c r="E164" s="420"/>
      <c r="F164" s="421"/>
      <c r="G164" s="422"/>
      <c r="H164" s="423"/>
      <c r="I164" s="423"/>
      <c r="J164" s="423"/>
      <c r="K164" s="427"/>
    </row>
    <row r="165" spans="1:11">
      <c r="A165" s="420"/>
      <c r="E165" s="420"/>
      <c r="F165" s="421"/>
      <c r="G165" s="422"/>
      <c r="H165" s="423"/>
      <c r="I165" s="423"/>
      <c r="J165" s="423"/>
      <c r="K165" s="427"/>
    </row>
    <row r="166" spans="1:11">
      <c r="A166" s="420"/>
      <c r="E166" s="420"/>
      <c r="F166" s="421"/>
      <c r="G166" s="422"/>
      <c r="H166" s="423"/>
      <c r="I166" s="423"/>
      <c r="J166" s="423"/>
      <c r="K166" s="427"/>
    </row>
    <row r="167" spans="5:11">
      <c r="E167" s="420"/>
      <c r="F167" s="421"/>
      <c r="G167" s="422"/>
      <c r="H167" s="423"/>
      <c r="I167" s="423"/>
      <c r="J167" s="423"/>
      <c r="K167" s="427"/>
    </row>
    <row r="168" spans="5:11">
      <c r="E168" s="420"/>
      <c r="F168" s="421"/>
      <c r="G168" s="422"/>
      <c r="H168" s="423"/>
      <c r="I168" s="423"/>
      <c r="J168" s="423"/>
      <c r="K168" s="427"/>
    </row>
    <row r="169" spans="5:11">
      <c r="E169" s="420"/>
      <c r="F169" s="421"/>
      <c r="G169" s="422"/>
      <c r="H169" s="423"/>
      <c r="I169" s="423"/>
      <c r="J169" s="423"/>
      <c r="K169" s="427"/>
    </row>
    <row r="170" spans="5:11">
      <c r="E170" s="420"/>
      <c r="F170" s="421"/>
      <c r="G170" s="422"/>
      <c r="H170" s="423"/>
      <c r="I170" s="423"/>
      <c r="J170" s="423"/>
      <c r="K170" s="427"/>
    </row>
    <row r="171" spans="5:11">
      <c r="E171" s="420"/>
      <c r="F171" s="421"/>
      <c r="G171" s="422"/>
      <c r="H171" s="423"/>
      <c r="I171" s="423"/>
      <c r="J171" s="423"/>
      <c r="K171" s="427"/>
    </row>
    <row r="172" spans="5:11">
      <c r="E172" s="420"/>
      <c r="F172" s="421"/>
      <c r="G172" s="422"/>
      <c r="H172" s="423"/>
      <c r="I172" s="423"/>
      <c r="J172" s="423"/>
      <c r="K172" s="427"/>
    </row>
    <row r="173" spans="5:11">
      <c r="E173" s="420"/>
      <c r="F173" s="421"/>
      <c r="G173" s="422"/>
      <c r="H173" s="423"/>
      <c r="I173" s="423"/>
      <c r="J173" s="423"/>
      <c r="K173" s="427"/>
    </row>
    <row r="174" spans="5:11">
      <c r="E174" s="420"/>
      <c r="F174" s="421"/>
      <c r="G174" s="422"/>
      <c r="H174" s="423"/>
      <c r="I174" s="423"/>
      <c r="J174" s="423"/>
      <c r="K174" s="427"/>
    </row>
    <row r="175" spans="5:11">
      <c r="E175" s="420"/>
      <c r="F175" s="421"/>
      <c r="G175" s="422"/>
      <c r="H175" s="423"/>
      <c r="I175" s="423"/>
      <c r="J175" s="423"/>
      <c r="K175" s="427"/>
    </row>
    <row r="176" spans="5:11">
      <c r="E176" s="420"/>
      <c r="F176" s="421"/>
      <c r="G176" s="422"/>
      <c r="H176" s="423"/>
      <c r="I176" s="423"/>
      <c r="J176" s="423"/>
      <c r="K176" s="427"/>
    </row>
    <row r="177" spans="5:11">
      <c r="E177" s="420"/>
      <c r="F177" s="421"/>
      <c r="G177" s="422"/>
      <c r="H177" s="423"/>
      <c r="I177" s="423"/>
      <c r="J177" s="423"/>
      <c r="K177" s="427"/>
    </row>
    <row r="178" spans="5:11">
      <c r="E178" s="420"/>
      <c r="F178" s="421"/>
      <c r="G178" s="422"/>
      <c r="H178" s="423"/>
      <c r="I178" s="423"/>
      <c r="J178" s="423"/>
      <c r="K178" s="427"/>
    </row>
    <row r="179" spans="5:11">
      <c r="E179" s="420"/>
      <c r="F179" s="421"/>
      <c r="G179" s="422"/>
      <c r="H179" s="423"/>
      <c r="I179" s="423"/>
      <c r="J179" s="423"/>
      <c r="K179" s="427"/>
    </row>
    <row r="180" spans="5:11">
      <c r="E180" s="420"/>
      <c r="F180" s="421"/>
      <c r="G180" s="422"/>
      <c r="H180" s="423"/>
      <c r="I180" s="423"/>
      <c r="J180" s="423"/>
      <c r="K180" s="427"/>
    </row>
    <row r="181" spans="5:11">
      <c r="E181" s="420"/>
      <c r="F181" s="421"/>
      <c r="G181" s="422"/>
      <c r="H181" s="423"/>
      <c r="I181" s="423"/>
      <c r="J181" s="423"/>
      <c r="K181" s="427"/>
    </row>
    <row r="182" spans="5:11">
      <c r="E182" s="420"/>
      <c r="F182" s="421"/>
      <c r="G182" s="422"/>
      <c r="H182" s="423"/>
      <c r="I182" s="423"/>
      <c r="J182" s="423"/>
      <c r="K182" s="427"/>
    </row>
    <row r="183" spans="5:11">
      <c r="E183" s="420"/>
      <c r="F183" s="421"/>
      <c r="G183" s="422"/>
      <c r="H183" s="423"/>
      <c r="I183" s="423"/>
      <c r="J183" s="423"/>
      <c r="K183" s="427"/>
    </row>
    <row r="184" spans="5:11">
      <c r="E184" s="420"/>
      <c r="F184" s="421"/>
      <c r="G184" s="422"/>
      <c r="H184" s="423"/>
      <c r="I184" s="423"/>
      <c r="J184" s="423"/>
      <c r="K184" s="427"/>
    </row>
    <row r="185" spans="5:11">
      <c r="E185" s="420"/>
      <c r="F185" s="421"/>
      <c r="G185" s="422"/>
      <c r="H185" s="423"/>
      <c r="I185" s="423"/>
      <c r="J185" s="423"/>
      <c r="K185" s="427"/>
    </row>
    <row r="186" spans="5:11">
      <c r="E186" s="420"/>
      <c r="F186" s="421"/>
      <c r="G186" s="422"/>
      <c r="H186" s="423"/>
      <c r="I186" s="423"/>
      <c r="J186" s="423"/>
      <c r="K186" s="427"/>
    </row>
    <row r="187" spans="5:11">
      <c r="E187" s="420"/>
      <c r="F187" s="421"/>
      <c r="G187" s="422"/>
      <c r="H187" s="423"/>
      <c r="I187" s="423"/>
      <c r="J187" s="423"/>
      <c r="K187" s="427"/>
    </row>
    <row r="188" spans="5:11">
      <c r="E188" s="420"/>
      <c r="F188" s="421"/>
      <c r="G188" s="422"/>
      <c r="H188" s="423"/>
      <c r="I188" s="423"/>
      <c r="J188" s="423"/>
      <c r="K188" s="427"/>
    </row>
    <row r="189" spans="5:11">
      <c r="E189" s="420"/>
      <c r="F189" s="421"/>
      <c r="G189" s="422"/>
      <c r="H189" s="423"/>
      <c r="I189" s="423"/>
      <c r="J189" s="423"/>
      <c r="K189" s="427"/>
    </row>
    <row r="190" spans="5:11">
      <c r="E190" s="420"/>
      <c r="F190" s="421"/>
      <c r="G190" s="422"/>
      <c r="H190" s="423"/>
      <c r="I190" s="423"/>
      <c r="J190" s="423"/>
      <c r="K190" s="427"/>
    </row>
    <row r="191" spans="5:11">
      <c r="E191" s="420"/>
      <c r="F191" s="421"/>
      <c r="G191" s="422"/>
      <c r="H191" s="423"/>
      <c r="I191" s="423"/>
      <c r="J191" s="423"/>
      <c r="K191" s="427"/>
    </row>
    <row r="192" spans="5:11">
      <c r="E192" s="420"/>
      <c r="F192" s="421"/>
      <c r="G192" s="422"/>
      <c r="H192" s="423"/>
      <c r="I192" s="423"/>
      <c r="J192" s="423"/>
      <c r="K192" s="427"/>
    </row>
    <row r="193" spans="5:11">
      <c r="E193" s="420"/>
      <c r="F193" s="421"/>
      <c r="G193" s="422"/>
      <c r="H193" s="423"/>
      <c r="I193" s="423"/>
      <c r="J193" s="423"/>
      <c r="K193" s="427"/>
    </row>
    <row r="194" spans="5:11">
      <c r="E194" s="420"/>
      <c r="F194" s="421"/>
      <c r="G194" s="422"/>
      <c r="H194" s="423"/>
      <c r="I194" s="423"/>
      <c r="J194" s="423"/>
      <c r="K194" s="427"/>
    </row>
    <row r="195" spans="5:11">
      <c r="E195" s="420"/>
      <c r="F195" s="421"/>
      <c r="G195" s="422"/>
      <c r="H195" s="423"/>
      <c r="I195" s="423"/>
      <c r="J195" s="423"/>
      <c r="K195" s="427"/>
    </row>
    <row r="196" spans="5:11">
      <c r="E196" s="420"/>
      <c r="F196" s="421"/>
      <c r="G196" s="422"/>
      <c r="H196" s="423"/>
      <c r="I196" s="423"/>
      <c r="J196" s="423"/>
      <c r="K196" s="427"/>
    </row>
    <row r="197" spans="5:11">
      <c r="E197" s="420"/>
      <c r="F197" s="421"/>
      <c r="G197" s="422"/>
      <c r="H197" s="423"/>
      <c r="I197" s="423"/>
      <c r="J197" s="423"/>
      <c r="K197" s="427"/>
    </row>
    <row r="198" spans="5:11">
      <c r="E198" s="420"/>
      <c r="F198" s="421"/>
      <c r="G198" s="422"/>
      <c r="H198" s="423"/>
      <c r="I198" s="423"/>
      <c r="J198" s="423"/>
      <c r="K198" s="427"/>
    </row>
    <row r="199" spans="5:11">
      <c r="E199" s="420"/>
      <c r="F199" s="421"/>
      <c r="G199" s="422"/>
      <c r="H199" s="423"/>
      <c r="I199" s="423"/>
      <c r="J199" s="423"/>
      <c r="K199" s="427"/>
    </row>
    <row r="200" spans="5:11">
      <c r="E200" s="420"/>
      <c r="F200" s="421"/>
      <c r="G200" s="422"/>
      <c r="H200" s="423"/>
      <c r="I200" s="423"/>
      <c r="J200" s="423"/>
      <c r="K200" s="427"/>
    </row>
    <row r="201" spans="5:11">
      <c r="E201" s="420"/>
      <c r="F201" s="421"/>
      <c r="G201" s="422"/>
      <c r="H201" s="423"/>
      <c r="I201" s="423"/>
      <c r="J201" s="423"/>
      <c r="K201" s="427"/>
    </row>
    <row r="202" spans="5:11">
      <c r="E202" s="420"/>
      <c r="F202" s="421"/>
      <c r="G202" s="422"/>
      <c r="H202" s="423"/>
      <c r="I202" s="423"/>
      <c r="J202" s="423"/>
      <c r="K202" s="427"/>
    </row>
  </sheetData>
  <mergeCells count="19">
    <mergeCell ref="A1:L1"/>
    <mergeCell ref="G2:H2"/>
    <mergeCell ref="I2:J2"/>
    <mergeCell ref="A134:E134"/>
    <mergeCell ref="A2:A3"/>
    <mergeCell ref="B2:B3"/>
    <mergeCell ref="B10:B15"/>
    <mergeCell ref="B20:B21"/>
    <mergeCell ref="B63:B66"/>
    <mergeCell ref="B127:B129"/>
    <mergeCell ref="C2:C3"/>
    <mergeCell ref="D2:D3"/>
    <mergeCell ref="D63:D66"/>
    <mergeCell ref="D127:D129"/>
    <mergeCell ref="E2:E3"/>
    <mergeCell ref="F2:F3"/>
    <mergeCell ref="K2:K3"/>
    <mergeCell ref="K63:K66"/>
    <mergeCell ref="L2:L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N21"/>
  <sheetViews>
    <sheetView workbookViewId="0">
      <pane ySplit="3" topLeftCell="A13" activePane="bottomLeft" state="frozen"/>
      <selection/>
      <selection pane="bottomLeft" activeCell="J22" sqref="J22"/>
    </sheetView>
  </sheetViews>
  <sheetFormatPr defaultColWidth="9" defaultRowHeight="35.1" customHeight="1"/>
  <cols>
    <col min="1" max="1" width="2.875" style="1" customWidth="1"/>
    <col min="2" max="2" width="5" style="1" customWidth="1"/>
    <col min="3" max="3" width="6.625" style="1" customWidth="1"/>
    <col min="4" max="4" width="15" style="1" customWidth="1"/>
    <col min="5" max="5" width="10.75" style="1" customWidth="1"/>
    <col min="6" max="6" width="14.5" style="1" customWidth="1"/>
    <col min="7" max="8" width="9" style="1"/>
    <col min="9" max="9" width="9" style="363" customWidth="1"/>
    <col min="10" max="10" width="12.875" style="363" customWidth="1"/>
    <col min="11" max="12" width="15.125" style="363" customWidth="1"/>
    <col min="13" max="13" width="15.125" style="1" customWidth="1"/>
    <col min="14" max="14" width="27.25" style="1" customWidth="1"/>
    <col min="15" max="15" width="11.5" style="1"/>
    <col min="16" max="16384" width="9" style="1"/>
  </cols>
  <sheetData>
    <row r="1" customHeight="1" spans="1:14">
      <c r="A1" s="364" t="s">
        <v>484</v>
      </c>
      <c r="B1" s="364"/>
      <c r="C1" s="364"/>
      <c r="D1" s="364"/>
      <c r="E1" s="364"/>
      <c r="F1" s="364"/>
      <c r="G1" s="364"/>
      <c r="H1" s="364"/>
      <c r="I1" s="201"/>
      <c r="J1" s="201"/>
      <c r="K1" s="201"/>
      <c r="L1" s="201"/>
      <c r="M1" s="372"/>
      <c r="N1" s="372"/>
    </row>
    <row r="2" ht="27" customHeight="1" spans="1:14">
      <c r="A2" s="365" t="s">
        <v>1</v>
      </c>
      <c r="B2" s="365" t="s">
        <v>485</v>
      </c>
      <c r="C2" s="365" t="s">
        <v>486</v>
      </c>
      <c r="D2" s="365" t="s">
        <v>24</v>
      </c>
      <c r="E2" s="365" t="s">
        <v>25</v>
      </c>
      <c r="F2" s="365" t="s">
        <v>26</v>
      </c>
      <c r="G2" s="365" t="s">
        <v>27</v>
      </c>
      <c r="H2" s="365" t="s">
        <v>28</v>
      </c>
      <c r="I2" s="10" t="s">
        <v>29</v>
      </c>
      <c r="J2" s="10"/>
      <c r="K2" s="24" t="s">
        <v>30</v>
      </c>
      <c r="L2" s="24"/>
      <c r="M2" s="141" t="s">
        <v>5</v>
      </c>
      <c r="N2" s="365" t="s">
        <v>31</v>
      </c>
    </row>
    <row r="3" customHeight="1" spans="1:14">
      <c r="A3" s="365"/>
      <c r="B3" s="365"/>
      <c r="C3" s="365"/>
      <c r="D3" s="365"/>
      <c r="E3" s="365"/>
      <c r="F3" s="365"/>
      <c r="G3" s="365"/>
      <c r="H3" s="365"/>
      <c r="I3" s="12" t="s">
        <v>32</v>
      </c>
      <c r="J3" s="12" t="s">
        <v>33</v>
      </c>
      <c r="K3" s="26" t="s">
        <v>34</v>
      </c>
      <c r="L3" s="26" t="s">
        <v>35</v>
      </c>
      <c r="M3" s="141"/>
      <c r="N3" s="365"/>
    </row>
    <row r="4" s="1" customFormat="1" ht="108" spans="1:14">
      <c r="A4" s="62">
        <v>1</v>
      </c>
      <c r="B4" s="105" t="s">
        <v>487</v>
      </c>
      <c r="C4" s="105" t="s">
        <v>488</v>
      </c>
      <c r="D4" s="47" t="s">
        <v>489</v>
      </c>
      <c r="E4" s="352" t="s">
        <v>490</v>
      </c>
      <c r="F4" s="62" t="s">
        <v>491</v>
      </c>
      <c r="G4" s="47" t="s">
        <v>492</v>
      </c>
      <c r="H4" s="366">
        <v>245</v>
      </c>
      <c r="I4" s="366">
        <v>275</v>
      </c>
      <c r="J4" s="366">
        <f>I4*H4</f>
        <v>67375</v>
      </c>
      <c r="K4" s="366"/>
      <c r="L4" s="366"/>
      <c r="M4" s="373"/>
      <c r="N4" s="103" t="s">
        <v>493</v>
      </c>
    </row>
    <row r="5" s="1" customFormat="1" ht="48" spans="1:14">
      <c r="A5" s="62">
        <v>2</v>
      </c>
      <c r="B5" s="105"/>
      <c r="C5" s="105"/>
      <c r="D5" s="47" t="s">
        <v>494</v>
      </c>
      <c r="E5" s="47" t="s">
        <v>495</v>
      </c>
      <c r="F5" s="62" t="s">
        <v>496</v>
      </c>
      <c r="G5" s="47" t="s">
        <v>497</v>
      </c>
      <c r="H5" s="366">
        <v>8000</v>
      </c>
      <c r="I5" s="366">
        <v>55</v>
      </c>
      <c r="J5" s="366">
        <f t="shared" ref="J5:J20" si="0">I5*H5</f>
        <v>440000</v>
      </c>
      <c r="K5" s="366"/>
      <c r="L5" s="366"/>
      <c r="M5" s="373"/>
      <c r="N5" s="103" t="s">
        <v>498</v>
      </c>
    </row>
    <row r="6" s="1" customFormat="1" ht="48" spans="1:14">
      <c r="A6" s="62">
        <v>3</v>
      </c>
      <c r="B6" s="105"/>
      <c r="C6" s="105"/>
      <c r="D6" s="47" t="s">
        <v>499</v>
      </c>
      <c r="E6" s="47" t="s">
        <v>500</v>
      </c>
      <c r="F6" s="62" t="s">
        <v>496</v>
      </c>
      <c r="G6" s="47" t="s">
        <v>497</v>
      </c>
      <c r="H6" s="366">
        <v>1000</v>
      </c>
      <c r="I6" s="366">
        <v>55</v>
      </c>
      <c r="J6" s="366">
        <f t="shared" si="0"/>
        <v>55000</v>
      </c>
      <c r="K6" s="366"/>
      <c r="L6" s="366"/>
      <c r="M6" s="373"/>
      <c r="N6" s="103" t="s">
        <v>498</v>
      </c>
    </row>
    <row r="7" s="1" customFormat="1" customHeight="1" spans="1:14">
      <c r="A7" s="62">
        <v>4</v>
      </c>
      <c r="B7" s="105"/>
      <c r="C7" s="62" t="s">
        <v>501</v>
      </c>
      <c r="D7" s="47" t="s">
        <v>502</v>
      </c>
      <c r="E7" s="47" t="s">
        <v>503</v>
      </c>
      <c r="F7" s="47" t="s">
        <v>504</v>
      </c>
      <c r="G7" s="47" t="s">
        <v>505</v>
      </c>
      <c r="H7" s="366">
        <v>4</v>
      </c>
      <c r="I7" s="366">
        <v>5500</v>
      </c>
      <c r="J7" s="366">
        <f t="shared" si="0"/>
        <v>22000</v>
      </c>
      <c r="K7" s="366"/>
      <c r="L7" s="366"/>
      <c r="M7" s="373"/>
      <c r="N7" s="15" t="s">
        <v>506</v>
      </c>
    </row>
    <row r="8" s="1" customFormat="1" ht="72.75" spans="1:14">
      <c r="A8" s="62">
        <v>5</v>
      </c>
      <c r="B8" s="105"/>
      <c r="C8" s="62"/>
      <c r="D8" s="47" t="s">
        <v>507</v>
      </c>
      <c r="E8" s="47" t="s">
        <v>508</v>
      </c>
      <c r="F8" s="15" t="s">
        <v>509</v>
      </c>
      <c r="G8" s="47" t="s">
        <v>510</v>
      </c>
      <c r="H8" s="366">
        <v>50</v>
      </c>
      <c r="I8" s="366">
        <v>275</v>
      </c>
      <c r="J8" s="366">
        <f t="shared" si="0"/>
        <v>13750</v>
      </c>
      <c r="K8" s="366"/>
      <c r="L8" s="366"/>
      <c r="M8" s="373"/>
      <c r="N8" s="15" t="s">
        <v>511</v>
      </c>
    </row>
    <row r="9" s="1" customFormat="1" ht="88.5" spans="1:14">
      <c r="A9" s="62">
        <v>6</v>
      </c>
      <c r="B9" s="105"/>
      <c r="C9" s="62"/>
      <c r="D9" s="47" t="s">
        <v>512</v>
      </c>
      <c r="E9" s="47" t="s">
        <v>513</v>
      </c>
      <c r="F9" s="15" t="s">
        <v>514</v>
      </c>
      <c r="G9" s="47" t="s">
        <v>510</v>
      </c>
      <c r="H9" s="366">
        <v>50</v>
      </c>
      <c r="I9" s="366">
        <v>110</v>
      </c>
      <c r="J9" s="366">
        <f t="shared" si="0"/>
        <v>5500</v>
      </c>
      <c r="K9" s="366"/>
      <c r="L9" s="366"/>
      <c r="M9" s="373"/>
      <c r="N9" s="15" t="s">
        <v>515</v>
      </c>
    </row>
    <row r="10" s="1" customFormat="1" ht="88.5" spans="1:14">
      <c r="A10" s="62">
        <v>7</v>
      </c>
      <c r="B10" s="105"/>
      <c r="C10" s="62"/>
      <c r="D10" s="47" t="s">
        <v>516</v>
      </c>
      <c r="E10" s="47" t="s">
        <v>513</v>
      </c>
      <c r="F10" s="15" t="s">
        <v>514</v>
      </c>
      <c r="G10" s="47" t="s">
        <v>510</v>
      </c>
      <c r="H10" s="366">
        <v>50</v>
      </c>
      <c r="I10" s="366">
        <v>192.5</v>
      </c>
      <c r="J10" s="366">
        <f t="shared" si="0"/>
        <v>9625</v>
      </c>
      <c r="K10" s="366"/>
      <c r="L10" s="366"/>
      <c r="M10" s="373" t="s">
        <v>517</v>
      </c>
      <c r="N10" s="15" t="s">
        <v>518</v>
      </c>
    </row>
    <row r="11" s="1" customFormat="1" customHeight="1" spans="1:14">
      <c r="A11" s="62">
        <v>8</v>
      </c>
      <c r="B11" s="105"/>
      <c r="C11" s="62" t="s">
        <v>519</v>
      </c>
      <c r="D11" s="47" t="s">
        <v>520</v>
      </c>
      <c r="E11" s="47" t="s">
        <v>500</v>
      </c>
      <c r="F11" s="47" t="s">
        <v>521</v>
      </c>
      <c r="G11" s="47" t="s">
        <v>492</v>
      </c>
      <c r="H11" s="47">
        <v>6</v>
      </c>
      <c r="I11" s="366">
        <v>2750</v>
      </c>
      <c r="J11" s="366">
        <f t="shared" si="0"/>
        <v>16500</v>
      </c>
      <c r="K11" s="366"/>
      <c r="L11" s="366"/>
      <c r="M11" s="373"/>
      <c r="N11" s="15" t="s">
        <v>522</v>
      </c>
    </row>
    <row r="12" s="1" customFormat="1" customHeight="1" spans="1:14">
      <c r="A12" s="62">
        <v>2</v>
      </c>
      <c r="B12" s="104" t="s">
        <v>487</v>
      </c>
      <c r="C12" s="105" t="s">
        <v>523</v>
      </c>
      <c r="D12" s="367" t="s">
        <v>524</v>
      </c>
      <c r="E12" s="36" t="s">
        <v>525</v>
      </c>
      <c r="F12" s="346"/>
      <c r="G12" s="366" t="s">
        <v>510</v>
      </c>
      <c r="H12" s="366">
        <v>540</v>
      </c>
      <c r="I12" s="366">
        <v>220</v>
      </c>
      <c r="J12" s="366">
        <f t="shared" si="0"/>
        <v>118800</v>
      </c>
      <c r="K12" s="366"/>
      <c r="L12" s="374"/>
      <c r="M12" s="375"/>
      <c r="N12" s="376" t="s">
        <v>526</v>
      </c>
    </row>
    <row r="13" s="1" customFormat="1" customHeight="1" spans="1:14">
      <c r="A13" s="62"/>
      <c r="B13" s="78"/>
      <c r="C13" s="105"/>
      <c r="D13" s="367" t="s">
        <v>527</v>
      </c>
      <c r="E13" s="36" t="s">
        <v>528</v>
      </c>
      <c r="F13" s="351"/>
      <c r="G13" s="366" t="s">
        <v>529</v>
      </c>
      <c r="H13" s="366">
        <v>6525</v>
      </c>
      <c r="I13" s="366">
        <v>16.5</v>
      </c>
      <c r="J13" s="366">
        <f t="shared" si="0"/>
        <v>107662.5</v>
      </c>
      <c r="K13" s="366"/>
      <c r="L13" s="374"/>
      <c r="M13" s="375"/>
      <c r="N13" s="376" t="s">
        <v>530</v>
      </c>
    </row>
    <row r="14" s="1" customFormat="1" customHeight="1" spans="1:14">
      <c r="A14" s="62">
        <v>9</v>
      </c>
      <c r="B14" s="104" t="s">
        <v>531</v>
      </c>
      <c r="C14" s="368" t="s">
        <v>532</v>
      </c>
      <c r="D14" s="36" t="s">
        <v>533</v>
      </c>
      <c r="E14" s="36" t="s">
        <v>528</v>
      </c>
      <c r="F14" s="36" t="s">
        <v>534</v>
      </c>
      <c r="G14" s="40" t="s">
        <v>535</v>
      </c>
      <c r="H14" s="40">
        <v>80</v>
      </c>
      <c r="I14" s="366">
        <v>275</v>
      </c>
      <c r="J14" s="366">
        <f t="shared" si="0"/>
        <v>22000</v>
      </c>
      <c r="K14" s="366"/>
      <c r="L14" s="374"/>
      <c r="M14" s="366"/>
      <c r="N14" s="225" t="s">
        <v>536</v>
      </c>
    </row>
    <row r="15" s="1" customFormat="1" customHeight="1" spans="1:14">
      <c r="A15" s="62">
        <v>10</v>
      </c>
      <c r="B15" s="105"/>
      <c r="C15" s="368" t="s">
        <v>537</v>
      </c>
      <c r="D15" s="228" t="s">
        <v>538</v>
      </c>
      <c r="E15" s="228" t="s">
        <v>528</v>
      </c>
      <c r="F15" s="36" t="s">
        <v>539</v>
      </c>
      <c r="G15" s="40" t="s">
        <v>510</v>
      </c>
      <c r="H15" s="40">
        <v>120</v>
      </c>
      <c r="I15" s="366">
        <v>154</v>
      </c>
      <c r="J15" s="366">
        <f t="shared" si="0"/>
        <v>18480</v>
      </c>
      <c r="K15" s="366"/>
      <c r="L15" s="374"/>
      <c r="M15" s="366"/>
      <c r="N15" s="225" t="s">
        <v>540</v>
      </c>
    </row>
    <row r="16" s="1" customFormat="1" customHeight="1" spans="1:14">
      <c r="A16" s="62">
        <v>11</v>
      </c>
      <c r="B16" s="105"/>
      <c r="C16" s="369" t="s">
        <v>541</v>
      </c>
      <c r="D16" s="228" t="s">
        <v>542</v>
      </c>
      <c r="E16" s="228" t="s">
        <v>543</v>
      </c>
      <c r="F16" s="36" t="s">
        <v>544</v>
      </c>
      <c r="G16" s="40" t="s">
        <v>535</v>
      </c>
      <c r="H16" s="40">
        <v>6</v>
      </c>
      <c r="I16" s="366">
        <v>5500</v>
      </c>
      <c r="J16" s="366">
        <f t="shared" si="0"/>
        <v>33000</v>
      </c>
      <c r="K16" s="366"/>
      <c r="L16" s="374"/>
      <c r="M16" s="366"/>
      <c r="N16" s="225" t="s">
        <v>545</v>
      </c>
    </row>
    <row r="17" s="1" customFormat="1" customHeight="1" spans="1:14">
      <c r="A17" s="62">
        <v>12</v>
      </c>
      <c r="B17" s="105"/>
      <c r="C17" s="369" t="s">
        <v>541</v>
      </c>
      <c r="D17" s="228" t="s">
        <v>546</v>
      </c>
      <c r="E17" s="228" t="s">
        <v>547</v>
      </c>
      <c r="F17" s="36" t="s">
        <v>544</v>
      </c>
      <c r="G17" s="40" t="s">
        <v>535</v>
      </c>
      <c r="H17" s="40">
        <v>6</v>
      </c>
      <c r="I17" s="366">
        <v>11000</v>
      </c>
      <c r="J17" s="366">
        <f t="shared" si="0"/>
        <v>66000</v>
      </c>
      <c r="K17" s="366"/>
      <c r="L17" s="374"/>
      <c r="M17" s="366"/>
      <c r="N17" s="225" t="s">
        <v>548</v>
      </c>
    </row>
    <row r="18" s="1" customFormat="1" customHeight="1" spans="1:14">
      <c r="A18" s="62">
        <v>13</v>
      </c>
      <c r="B18" s="105"/>
      <c r="C18" s="47" t="s">
        <v>549</v>
      </c>
      <c r="D18" s="36" t="s">
        <v>550</v>
      </c>
      <c r="E18" s="36" t="s">
        <v>543</v>
      </c>
      <c r="F18" s="36" t="s">
        <v>551</v>
      </c>
      <c r="G18" s="40" t="s">
        <v>535</v>
      </c>
      <c r="H18" s="36">
        <v>10</v>
      </c>
      <c r="I18" s="366">
        <v>2200</v>
      </c>
      <c r="J18" s="366">
        <f t="shared" si="0"/>
        <v>22000</v>
      </c>
      <c r="K18" s="366"/>
      <c r="L18" s="374"/>
      <c r="M18" s="366"/>
      <c r="N18" s="377" t="s">
        <v>552</v>
      </c>
    </row>
    <row r="19" s="1" customFormat="1" customHeight="1" spans="1:14">
      <c r="A19" s="62">
        <v>14</v>
      </c>
      <c r="B19" s="105"/>
      <c r="C19" s="369" t="s">
        <v>553</v>
      </c>
      <c r="D19" s="228" t="s">
        <v>554</v>
      </c>
      <c r="E19" s="228" t="s">
        <v>555</v>
      </c>
      <c r="F19" s="36" t="s">
        <v>556</v>
      </c>
      <c r="G19" s="40" t="s">
        <v>557</v>
      </c>
      <c r="H19" s="40">
        <v>3</v>
      </c>
      <c r="I19" s="366">
        <v>11000</v>
      </c>
      <c r="J19" s="366">
        <f t="shared" si="0"/>
        <v>33000</v>
      </c>
      <c r="K19" s="366"/>
      <c r="L19" s="374"/>
      <c r="M19" s="366"/>
      <c r="N19" s="225" t="s">
        <v>558</v>
      </c>
    </row>
    <row r="20" s="1" customFormat="1" customHeight="1" spans="1:14">
      <c r="A20" s="62">
        <v>15</v>
      </c>
      <c r="B20" s="78"/>
      <c r="C20" s="369" t="s">
        <v>559</v>
      </c>
      <c r="D20" s="228" t="s">
        <v>560</v>
      </c>
      <c r="E20" s="228" t="s">
        <v>561</v>
      </c>
      <c r="F20" s="36" t="s">
        <v>562</v>
      </c>
      <c r="G20" s="40" t="s">
        <v>563</v>
      </c>
      <c r="H20" s="40">
        <v>7</v>
      </c>
      <c r="I20" s="366">
        <v>412.5</v>
      </c>
      <c r="J20" s="366">
        <f t="shared" si="0"/>
        <v>2887.5</v>
      </c>
      <c r="K20" s="366"/>
      <c r="L20" s="374"/>
      <c r="M20" s="366"/>
      <c r="N20" s="225" t="s">
        <v>564</v>
      </c>
    </row>
    <row r="21" customHeight="1" spans="1:14">
      <c r="A21" s="62"/>
      <c r="B21" s="370"/>
      <c r="C21" s="62"/>
      <c r="D21" s="371" t="s">
        <v>565</v>
      </c>
      <c r="E21" s="371"/>
      <c r="F21" s="371"/>
      <c r="G21" s="371"/>
      <c r="H21" s="371"/>
      <c r="I21" s="378"/>
      <c r="J21" s="379">
        <f>SUM(J4:J20)</f>
        <v>1053580</v>
      </c>
      <c r="K21" s="379"/>
      <c r="L21" s="379">
        <f>SUM(L4:L20)</f>
        <v>0</v>
      </c>
      <c r="M21" s="380"/>
      <c r="N21" s="371"/>
    </row>
  </sheetData>
  <mergeCells count="19">
    <mergeCell ref="A1:N1"/>
    <mergeCell ref="I2:J2"/>
    <mergeCell ref="K2:L2"/>
    <mergeCell ref="A2:A3"/>
    <mergeCell ref="B2:B3"/>
    <mergeCell ref="B4:B11"/>
    <mergeCell ref="B12:B13"/>
    <mergeCell ref="B14:B20"/>
    <mergeCell ref="C2:C3"/>
    <mergeCell ref="C4:C6"/>
    <mergeCell ref="C7:C10"/>
    <mergeCell ref="C12:C13"/>
    <mergeCell ref="D2:D3"/>
    <mergeCell ref="E2:E3"/>
    <mergeCell ref="F2:F3"/>
    <mergeCell ref="G2:G3"/>
    <mergeCell ref="H2:H3"/>
    <mergeCell ref="M2:M3"/>
    <mergeCell ref="N2:N3"/>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M16"/>
  <sheetViews>
    <sheetView workbookViewId="0">
      <pane ySplit="3" topLeftCell="A11" activePane="bottomLeft" state="frozen"/>
      <selection/>
      <selection pane="bottomLeft" activeCell="I17" sqref="I17"/>
    </sheetView>
  </sheetViews>
  <sheetFormatPr defaultColWidth="9" defaultRowHeight="20.1" customHeight="1"/>
  <cols>
    <col min="1" max="1" width="3.25" style="340" customWidth="1"/>
    <col min="2" max="2" width="6.125" style="340" customWidth="1"/>
    <col min="3" max="3" width="14.875" style="340" customWidth="1"/>
    <col min="4" max="4" width="28.625" style="341" customWidth="1"/>
    <col min="5" max="5" width="19" style="341" customWidth="1"/>
    <col min="6" max="6" width="6" style="340" customWidth="1"/>
    <col min="7" max="7" width="6.5" style="340" customWidth="1"/>
    <col min="8" max="8" width="10.125" style="342" customWidth="1"/>
    <col min="9" max="9" width="12.75" style="342" customWidth="1"/>
    <col min="10" max="11" width="14" style="342" customWidth="1"/>
    <col min="12" max="12" width="14" style="343" customWidth="1"/>
    <col min="13" max="13" width="16.75" style="341" customWidth="1"/>
    <col min="14" max="16373" width="9" style="338" customWidth="1"/>
    <col min="16374" max="16384" width="9" style="2"/>
  </cols>
  <sheetData>
    <row r="1" s="90" customFormat="1" ht="53.1" customHeight="1" spans="1:13">
      <c r="A1" s="5" t="s">
        <v>566</v>
      </c>
      <c r="B1" s="6"/>
      <c r="C1" s="6"/>
      <c r="D1" s="7"/>
      <c r="E1" s="7"/>
      <c r="F1" s="6"/>
      <c r="G1" s="6"/>
      <c r="H1" s="8"/>
      <c r="I1" s="8"/>
      <c r="J1" s="8"/>
      <c r="K1" s="8"/>
      <c r="L1" s="6"/>
      <c r="M1" s="7"/>
    </row>
    <row r="2" s="338" customFormat="1" ht="26.1" customHeight="1" spans="1:13">
      <c r="A2" s="25" t="s">
        <v>1</v>
      </c>
      <c r="B2" s="25" t="s">
        <v>567</v>
      </c>
      <c r="C2" s="25" t="s">
        <v>568</v>
      </c>
      <c r="D2" s="25" t="s">
        <v>26</v>
      </c>
      <c r="E2" s="25" t="s">
        <v>569</v>
      </c>
      <c r="F2" s="25" t="s">
        <v>27</v>
      </c>
      <c r="G2" s="25" t="s">
        <v>570</v>
      </c>
      <c r="H2" s="10" t="s">
        <v>29</v>
      </c>
      <c r="I2" s="10"/>
      <c r="J2" s="24" t="s">
        <v>30</v>
      </c>
      <c r="K2" s="24"/>
      <c r="L2" s="25" t="s">
        <v>5</v>
      </c>
      <c r="M2" s="25" t="s">
        <v>31</v>
      </c>
    </row>
    <row r="3" s="338" customFormat="1" ht="36" customHeight="1" spans="1:13">
      <c r="A3" s="191"/>
      <c r="B3" s="191"/>
      <c r="C3" s="191"/>
      <c r="D3" s="191"/>
      <c r="E3" s="191"/>
      <c r="F3" s="191"/>
      <c r="G3" s="191"/>
      <c r="H3" s="12" t="s">
        <v>32</v>
      </c>
      <c r="I3" s="12" t="s">
        <v>33</v>
      </c>
      <c r="J3" s="26" t="s">
        <v>34</v>
      </c>
      <c r="K3" s="26" t="s">
        <v>35</v>
      </c>
      <c r="L3" s="191"/>
      <c r="M3" s="191"/>
    </row>
    <row r="4" s="338" customFormat="1" ht="63" customHeight="1" spans="1:13">
      <c r="A4" s="308">
        <v>1</v>
      </c>
      <c r="B4" s="344" t="s">
        <v>571</v>
      </c>
      <c r="C4" s="36" t="s">
        <v>572</v>
      </c>
      <c r="D4" s="345" t="s">
        <v>573</v>
      </c>
      <c r="E4" s="345" t="s">
        <v>574</v>
      </c>
      <c r="F4" s="36" t="s">
        <v>575</v>
      </c>
      <c r="G4" s="36">
        <v>50</v>
      </c>
      <c r="H4" s="125">
        <v>275</v>
      </c>
      <c r="I4" s="125">
        <f t="shared" ref="I4:I15" si="0">G4*H4</f>
        <v>13750</v>
      </c>
      <c r="J4" s="125"/>
      <c r="K4" s="125"/>
      <c r="L4" s="47"/>
      <c r="M4" s="38" t="s">
        <v>576</v>
      </c>
    </row>
    <row r="5" s="338" customFormat="1" ht="63.95" customHeight="1" spans="1:13">
      <c r="A5" s="346"/>
      <c r="B5" s="347"/>
      <c r="C5" s="47" t="s">
        <v>577</v>
      </c>
      <c r="D5" s="345" t="s">
        <v>573</v>
      </c>
      <c r="E5" s="345" t="s">
        <v>578</v>
      </c>
      <c r="F5" s="36" t="s">
        <v>575</v>
      </c>
      <c r="G5" s="36">
        <v>50</v>
      </c>
      <c r="H5" s="125">
        <v>825</v>
      </c>
      <c r="I5" s="125">
        <f t="shared" si="0"/>
        <v>41250</v>
      </c>
      <c r="J5" s="125"/>
      <c r="K5" s="125"/>
      <c r="L5" s="47"/>
      <c r="M5" s="188" t="s">
        <v>579</v>
      </c>
    </row>
    <row r="6" s="338" customFormat="1" ht="60" customHeight="1" spans="1:13">
      <c r="A6" s="346"/>
      <c r="B6" s="347"/>
      <c r="C6" s="348" t="s">
        <v>580</v>
      </c>
      <c r="D6" s="349" t="s">
        <v>581</v>
      </c>
      <c r="E6" s="350" t="s">
        <v>582</v>
      </c>
      <c r="F6" s="47" t="s">
        <v>583</v>
      </c>
      <c r="G6" s="47">
        <v>20</v>
      </c>
      <c r="H6" s="125">
        <v>330</v>
      </c>
      <c r="I6" s="125">
        <f t="shared" si="0"/>
        <v>6600</v>
      </c>
      <c r="J6" s="357"/>
      <c r="K6" s="357"/>
      <c r="L6" s="358" t="s">
        <v>584</v>
      </c>
      <c r="M6" s="359" t="s">
        <v>585</v>
      </c>
    </row>
    <row r="7" s="338" customFormat="1" ht="44.1" customHeight="1" spans="1:13">
      <c r="A7" s="346"/>
      <c r="B7" s="347"/>
      <c r="C7" s="36" t="s">
        <v>586</v>
      </c>
      <c r="D7" s="345" t="s">
        <v>587</v>
      </c>
      <c r="E7" s="330" t="s">
        <v>588</v>
      </c>
      <c r="F7" s="36" t="s">
        <v>589</v>
      </c>
      <c r="G7" s="36">
        <v>350</v>
      </c>
      <c r="H7" s="125">
        <v>275</v>
      </c>
      <c r="I7" s="125">
        <f t="shared" si="0"/>
        <v>96250</v>
      </c>
      <c r="J7" s="125"/>
      <c r="K7" s="125"/>
      <c r="L7" s="47"/>
      <c r="M7" s="188" t="s">
        <v>590</v>
      </c>
    </row>
    <row r="8" s="338" customFormat="1" ht="39" customHeight="1" spans="1:13">
      <c r="A8" s="346"/>
      <c r="B8" s="347"/>
      <c r="C8" s="36" t="s">
        <v>591</v>
      </c>
      <c r="D8" s="345"/>
      <c r="E8" s="345"/>
      <c r="F8" s="36"/>
      <c r="G8" s="36">
        <v>350</v>
      </c>
      <c r="H8" s="125">
        <v>275</v>
      </c>
      <c r="I8" s="125">
        <f t="shared" si="0"/>
        <v>96250</v>
      </c>
      <c r="J8" s="125"/>
      <c r="K8" s="125"/>
      <c r="L8" s="47"/>
      <c r="M8" s="188" t="s">
        <v>592</v>
      </c>
    </row>
    <row r="9" s="338" customFormat="1" ht="51" customHeight="1" spans="1:13">
      <c r="A9" s="346"/>
      <c r="B9" s="347"/>
      <c r="C9" s="36" t="s">
        <v>593</v>
      </c>
      <c r="D9" s="345" t="s">
        <v>594</v>
      </c>
      <c r="E9" s="345"/>
      <c r="F9" s="36"/>
      <c r="G9" s="36">
        <v>200</v>
      </c>
      <c r="H9" s="125">
        <v>82.5</v>
      </c>
      <c r="I9" s="125">
        <f t="shared" si="0"/>
        <v>16500</v>
      </c>
      <c r="J9" s="125"/>
      <c r="K9" s="125"/>
      <c r="L9" s="47"/>
      <c r="M9" s="38" t="s">
        <v>595</v>
      </c>
    </row>
    <row r="10" s="338" customFormat="1" ht="105.95" customHeight="1" spans="1:13">
      <c r="A10" s="346"/>
      <c r="B10" s="347"/>
      <c r="C10" s="47" t="s">
        <v>596</v>
      </c>
      <c r="D10" s="345" t="s">
        <v>597</v>
      </c>
      <c r="E10" s="330" t="s">
        <v>598</v>
      </c>
      <c r="F10" s="36" t="s">
        <v>599</v>
      </c>
      <c r="G10" s="36">
        <v>100</v>
      </c>
      <c r="H10" s="125">
        <v>660</v>
      </c>
      <c r="I10" s="125">
        <f t="shared" si="0"/>
        <v>66000</v>
      </c>
      <c r="J10" s="125"/>
      <c r="K10" s="125"/>
      <c r="L10" s="47" t="s">
        <v>600</v>
      </c>
      <c r="M10" s="188" t="s">
        <v>601</v>
      </c>
    </row>
    <row r="11" s="339" customFormat="1" ht="39.95" customHeight="1" spans="1:13">
      <c r="A11" s="346"/>
      <c r="B11" s="347"/>
      <c r="C11" s="47" t="s">
        <v>602</v>
      </c>
      <c r="D11" s="345" t="s">
        <v>597</v>
      </c>
      <c r="E11" s="330" t="s">
        <v>598</v>
      </c>
      <c r="F11" s="47" t="s">
        <v>241</v>
      </c>
      <c r="G11" s="36">
        <v>70</v>
      </c>
      <c r="H11" s="125">
        <v>275</v>
      </c>
      <c r="I11" s="125">
        <f t="shared" si="0"/>
        <v>19250</v>
      </c>
      <c r="J11" s="38"/>
      <c r="K11" s="12"/>
      <c r="L11" s="360"/>
      <c r="M11" s="38" t="s">
        <v>601</v>
      </c>
    </row>
    <row r="12" s="339" customFormat="1" ht="39.95" customHeight="1" spans="1:13">
      <c r="A12" s="346"/>
      <c r="B12" s="347"/>
      <c r="C12" s="47" t="s">
        <v>603</v>
      </c>
      <c r="D12" s="330" t="s">
        <v>604</v>
      </c>
      <c r="E12" s="330" t="s">
        <v>605</v>
      </c>
      <c r="F12" s="47" t="s">
        <v>39</v>
      </c>
      <c r="G12" s="36">
        <v>60</v>
      </c>
      <c r="H12" s="125">
        <v>550</v>
      </c>
      <c r="I12" s="125">
        <f t="shared" si="0"/>
        <v>33000</v>
      </c>
      <c r="J12" s="38"/>
      <c r="K12" s="12"/>
      <c r="L12" s="360"/>
      <c r="M12" s="38" t="s">
        <v>606</v>
      </c>
    </row>
    <row r="13" s="339" customFormat="1" ht="39.95" customHeight="1" spans="1:13">
      <c r="A13" s="351"/>
      <c r="B13" s="352"/>
      <c r="C13" s="47" t="s">
        <v>607</v>
      </c>
      <c r="D13" s="330" t="s">
        <v>608</v>
      </c>
      <c r="E13" s="330" t="s">
        <v>609</v>
      </c>
      <c r="F13" s="47" t="s">
        <v>39</v>
      </c>
      <c r="G13" s="36">
        <v>20</v>
      </c>
      <c r="H13" s="125">
        <v>1375</v>
      </c>
      <c r="I13" s="125">
        <f t="shared" si="0"/>
        <v>27500</v>
      </c>
      <c r="J13" s="38"/>
      <c r="K13" s="12"/>
      <c r="L13" s="360"/>
      <c r="M13" s="38" t="s">
        <v>610</v>
      </c>
    </row>
    <row r="14" s="339" customFormat="1" ht="39.95" customHeight="1" spans="1:13">
      <c r="A14" s="36">
        <v>2</v>
      </c>
      <c r="B14" s="47" t="s">
        <v>611</v>
      </c>
      <c r="C14" s="47" t="s">
        <v>612</v>
      </c>
      <c r="D14" s="47" t="s">
        <v>613</v>
      </c>
      <c r="E14" s="330" t="s">
        <v>614</v>
      </c>
      <c r="F14" s="47" t="s">
        <v>615</v>
      </c>
      <c r="G14" s="36">
        <v>5</v>
      </c>
      <c r="H14" s="125">
        <v>16500</v>
      </c>
      <c r="I14" s="125">
        <f t="shared" si="0"/>
        <v>82500</v>
      </c>
      <c r="J14" s="38"/>
      <c r="K14" s="38"/>
      <c r="L14" s="360"/>
      <c r="M14" s="38" t="s">
        <v>616</v>
      </c>
    </row>
    <row r="15" s="339" customFormat="1" ht="39.95" customHeight="1" spans="1:13">
      <c r="A15" s="36"/>
      <c r="B15" s="47"/>
      <c r="C15" s="47" t="s">
        <v>617</v>
      </c>
      <c r="D15" s="330" t="s">
        <v>618</v>
      </c>
      <c r="E15" s="47" t="s">
        <v>619</v>
      </c>
      <c r="F15" s="47" t="s">
        <v>583</v>
      </c>
      <c r="G15" s="36">
        <v>5</v>
      </c>
      <c r="H15" s="125">
        <v>13750</v>
      </c>
      <c r="I15" s="125">
        <f t="shared" si="0"/>
        <v>68750</v>
      </c>
      <c r="J15" s="38"/>
      <c r="K15" s="38"/>
      <c r="L15" s="360"/>
      <c r="M15" s="38" t="s">
        <v>620</v>
      </c>
    </row>
    <row r="16" s="339" customFormat="1" ht="39.95" customHeight="1" spans="1:13">
      <c r="A16" s="353" t="s">
        <v>483</v>
      </c>
      <c r="B16" s="354"/>
      <c r="C16" s="354"/>
      <c r="D16" s="355"/>
      <c r="E16" s="27"/>
      <c r="F16" s="27"/>
      <c r="G16" s="191"/>
      <c r="H16" s="356"/>
      <c r="I16" s="356">
        <f>SUM(I4:I15)</f>
        <v>567600</v>
      </c>
      <c r="J16" s="361"/>
      <c r="K16" s="361">
        <f>SUM(K4:K15)</f>
        <v>0</v>
      </c>
      <c r="L16" s="362"/>
      <c r="M16" s="191"/>
    </row>
  </sheetData>
  <mergeCells count="20">
    <mergeCell ref="A1:M1"/>
    <mergeCell ref="H2:I2"/>
    <mergeCell ref="J2:K2"/>
    <mergeCell ref="A16:D16"/>
    <mergeCell ref="A2:A3"/>
    <mergeCell ref="A4:A13"/>
    <mergeCell ref="A14:A15"/>
    <mergeCell ref="B2:B3"/>
    <mergeCell ref="B4:B13"/>
    <mergeCell ref="B14:B15"/>
    <mergeCell ref="C2:C3"/>
    <mergeCell ref="D2:D3"/>
    <mergeCell ref="D7:D8"/>
    <mergeCell ref="E2:E3"/>
    <mergeCell ref="E7:E9"/>
    <mergeCell ref="F2:F3"/>
    <mergeCell ref="F7:F9"/>
    <mergeCell ref="G2:G3"/>
    <mergeCell ref="L2:L3"/>
    <mergeCell ref="M2:M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M7"/>
  <sheetViews>
    <sheetView zoomScale="115" zoomScaleNormal="115" topLeftCell="B1" workbookViewId="0">
      <selection activeCell="I8" sqref="I8"/>
    </sheetView>
  </sheetViews>
  <sheetFormatPr defaultColWidth="9" defaultRowHeight="14.25" outlineLevelRow="6"/>
  <cols>
    <col min="1" max="1" width="3" style="2" customWidth="1"/>
    <col min="2" max="2" width="6" style="2" customWidth="1"/>
    <col min="3" max="3" width="12.75" style="2" customWidth="1"/>
    <col min="4" max="4" width="11.125" style="2" customWidth="1"/>
    <col min="5" max="5" width="12.125" style="2" customWidth="1"/>
    <col min="6" max="7" width="9" style="2"/>
    <col min="8" max="8" width="9" style="3"/>
    <col min="9" max="9" width="13.875" style="3"/>
    <col min="10" max="11" width="9" style="3" customWidth="1"/>
    <col min="12" max="12" width="9" style="2"/>
    <col min="13" max="13" width="16.375" style="2" customWidth="1"/>
    <col min="14" max="16384" width="9" style="2"/>
  </cols>
  <sheetData>
    <row r="1" s="328" customFormat="1" ht="45.95" customHeight="1" spans="1:13">
      <c r="A1" s="5" t="s">
        <v>621</v>
      </c>
      <c r="B1" s="6"/>
      <c r="C1" s="6"/>
      <c r="D1" s="7"/>
      <c r="E1" s="7"/>
      <c r="F1" s="6"/>
      <c r="G1" s="6"/>
      <c r="H1" s="8"/>
      <c r="I1" s="8"/>
      <c r="J1" s="8"/>
      <c r="K1" s="8"/>
      <c r="L1" s="6"/>
      <c r="M1" s="7"/>
    </row>
    <row r="2" ht="24" customHeight="1" spans="1:13">
      <c r="A2" s="46" t="s">
        <v>1</v>
      </c>
      <c r="B2" s="46" t="s">
        <v>567</v>
      </c>
      <c r="C2" s="46" t="s">
        <v>568</v>
      </c>
      <c r="D2" s="46" t="s">
        <v>26</v>
      </c>
      <c r="E2" s="46" t="s">
        <v>569</v>
      </c>
      <c r="F2" s="46" t="s">
        <v>27</v>
      </c>
      <c r="G2" s="46" t="s">
        <v>622</v>
      </c>
      <c r="H2" s="10" t="s">
        <v>29</v>
      </c>
      <c r="I2" s="10"/>
      <c r="J2" s="334" t="s">
        <v>30</v>
      </c>
      <c r="K2" s="334"/>
      <c r="L2" s="46" t="s">
        <v>5</v>
      </c>
      <c r="M2" s="46" t="s">
        <v>31</v>
      </c>
    </row>
    <row r="3" ht="30.95" customHeight="1" spans="1:13">
      <c r="A3" s="46"/>
      <c r="B3" s="46"/>
      <c r="C3" s="46"/>
      <c r="D3" s="46"/>
      <c r="E3" s="46"/>
      <c r="F3" s="46"/>
      <c r="G3" s="46"/>
      <c r="H3" s="12" t="s">
        <v>32</v>
      </c>
      <c r="I3" s="12" t="s">
        <v>33</v>
      </c>
      <c r="J3" s="335" t="s">
        <v>34</v>
      </c>
      <c r="K3" s="335" t="s">
        <v>35</v>
      </c>
      <c r="L3" s="46"/>
      <c r="M3" s="46"/>
    </row>
    <row r="4" s="2" customFormat="1" ht="48" spans="1:13">
      <c r="A4" s="36">
        <v>1</v>
      </c>
      <c r="B4" s="47" t="s">
        <v>623</v>
      </c>
      <c r="C4" s="47" t="s">
        <v>624</v>
      </c>
      <c r="D4" s="330" t="s">
        <v>625</v>
      </c>
      <c r="E4" s="47" t="s">
        <v>626</v>
      </c>
      <c r="F4" s="47" t="s">
        <v>627</v>
      </c>
      <c r="G4" s="36">
        <v>500</v>
      </c>
      <c r="H4" s="125">
        <v>82.5</v>
      </c>
      <c r="I4" s="125">
        <f t="shared" ref="I4:I6" si="0">G4*H4</f>
        <v>41250</v>
      </c>
      <c r="J4" s="125"/>
      <c r="K4" s="125"/>
      <c r="L4" s="336"/>
      <c r="M4" s="38" t="s">
        <v>628</v>
      </c>
    </row>
    <row r="5" s="2" customFormat="1" ht="48" spans="1:13">
      <c r="A5" s="36"/>
      <c r="B5" s="47"/>
      <c r="C5" s="331" t="s">
        <v>629</v>
      </c>
      <c r="D5" s="332" t="s">
        <v>630</v>
      </c>
      <c r="E5" s="47" t="s">
        <v>626</v>
      </c>
      <c r="F5" s="47" t="s">
        <v>583</v>
      </c>
      <c r="G5" s="36">
        <v>200</v>
      </c>
      <c r="H5" s="125">
        <v>137.5</v>
      </c>
      <c r="I5" s="125">
        <f t="shared" si="0"/>
        <v>27500</v>
      </c>
      <c r="J5" s="125"/>
      <c r="K5" s="125"/>
      <c r="L5" s="336"/>
      <c r="M5" s="38" t="s">
        <v>631</v>
      </c>
    </row>
    <row r="6" s="2" customFormat="1" ht="48" spans="1:13">
      <c r="A6" s="36"/>
      <c r="B6" s="47"/>
      <c r="C6" s="331" t="s">
        <v>632</v>
      </c>
      <c r="D6" s="332" t="s">
        <v>630</v>
      </c>
      <c r="E6" s="47" t="s">
        <v>626</v>
      </c>
      <c r="F6" s="47" t="s">
        <v>583</v>
      </c>
      <c r="G6" s="36">
        <v>200</v>
      </c>
      <c r="H6" s="125">
        <v>137.5</v>
      </c>
      <c r="I6" s="125">
        <f t="shared" si="0"/>
        <v>27500</v>
      </c>
      <c r="J6" s="125"/>
      <c r="K6" s="125"/>
      <c r="L6" s="336"/>
      <c r="M6" s="38" t="s">
        <v>633</v>
      </c>
    </row>
    <row r="7" s="329" customFormat="1" ht="36" customHeight="1" spans="1:13">
      <c r="A7" s="46" t="s">
        <v>483</v>
      </c>
      <c r="B7" s="46"/>
      <c r="C7" s="46"/>
      <c r="D7" s="46"/>
      <c r="E7" s="46"/>
      <c r="F7" s="46"/>
      <c r="G7" s="333"/>
      <c r="H7" s="12"/>
      <c r="I7" s="12">
        <f>SUM(I4:I6)</f>
        <v>96250</v>
      </c>
      <c r="J7" s="12"/>
      <c r="K7" s="12">
        <f>SUM(K4:K6)</f>
        <v>0</v>
      </c>
      <c r="L7" s="337"/>
      <c r="M7" s="333"/>
    </row>
  </sheetData>
  <mergeCells count="15">
    <mergeCell ref="A1:M1"/>
    <mergeCell ref="H2:I2"/>
    <mergeCell ref="J2:K2"/>
    <mergeCell ref="A7:D7"/>
    <mergeCell ref="A2:A3"/>
    <mergeCell ref="A4:A6"/>
    <mergeCell ref="B2:B3"/>
    <mergeCell ref="B4:B6"/>
    <mergeCell ref="C2:C3"/>
    <mergeCell ref="D2:D3"/>
    <mergeCell ref="E2:E3"/>
    <mergeCell ref="F2:F3"/>
    <mergeCell ref="G2:G3"/>
    <mergeCell ref="L2:L3"/>
    <mergeCell ref="M2:M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O21"/>
  <sheetViews>
    <sheetView zoomScale="115" zoomScaleNormal="115" workbookViewId="0">
      <selection activeCell="J20" sqref="J20"/>
    </sheetView>
  </sheetViews>
  <sheetFormatPr defaultColWidth="9" defaultRowHeight="12"/>
  <cols>
    <col min="1" max="1" width="3.25" style="281" customWidth="1"/>
    <col min="2" max="2" width="7.375" style="281" customWidth="1"/>
    <col min="3" max="3" width="7.625" style="281" customWidth="1"/>
    <col min="4" max="4" width="12.375" style="281" customWidth="1"/>
    <col min="5" max="5" width="9.375" style="281" customWidth="1"/>
    <col min="6" max="6" width="16.375" style="281" customWidth="1"/>
    <col min="7" max="7" width="5.625" style="282" customWidth="1"/>
    <col min="8" max="8" width="5" style="281" customWidth="1"/>
    <col min="9" max="9" width="8.5" style="283" customWidth="1"/>
    <col min="10" max="10" width="13" style="283" customWidth="1"/>
    <col min="11" max="11" width="8.5" style="283" customWidth="1"/>
    <col min="12" max="12" width="13" style="283" customWidth="1"/>
    <col min="13" max="14" width="22.5" style="281" customWidth="1"/>
    <col min="15" max="15" width="6.5" style="281" customWidth="1"/>
    <col min="16" max="16384" width="9" style="281"/>
  </cols>
  <sheetData>
    <row r="1" ht="26.45" customHeight="1" spans="1:15">
      <c r="A1" s="284" t="s">
        <v>634</v>
      </c>
      <c r="B1" s="285"/>
      <c r="C1" s="285"/>
      <c r="D1" s="286"/>
      <c r="E1" s="286"/>
      <c r="F1" s="286"/>
      <c r="G1" s="286"/>
      <c r="H1" s="285"/>
      <c r="I1" s="314"/>
      <c r="J1" s="314"/>
      <c r="K1" s="314"/>
      <c r="L1" s="314"/>
      <c r="M1" s="285"/>
      <c r="N1" s="285"/>
      <c r="O1" s="285"/>
    </row>
    <row r="2" ht="20.1" customHeight="1" spans="1:15">
      <c r="A2" s="287" t="s">
        <v>1</v>
      </c>
      <c r="B2" s="287" t="s">
        <v>635</v>
      </c>
      <c r="C2" s="288" t="s">
        <v>636</v>
      </c>
      <c r="D2" s="287" t="s">
        <v>637</v>
      </c>
      <c r="E2" s="287" t="s">
        <v>638</v>
      </c>
      <c r="F2" s="287" t="s">
        <v>26</v>
      </c>
      <c r="G2" s="287" t="s">
        <v>622</v>
      </c>
      <c r="H2" s="289" t="s">
        <v>27</v>
      </c>
      <c r="I2" s="10" t="s">
        <v>29</v>
      </c>
      <c r="J2" s="10"/>
      <c r="K2" s="24" t="s">
        <v>30</v>
      </c>
      <c r="L2" s="24"/>
      <c r="M2" s="315" t="s">
        <v>31</v>
      </c>
      <c r="N2" s="315" t="s">
        <v>639</v>
      </c>
      <c r="O2" s="315" t="s">
        <v>5</v>
      </c>
    </row>
    <row r="3" ht="24" spans="1:15">
      <c r="A3" s="290"/>
      <c r="B3" s="290"/>
      <c r="C3" s="291"/>
      <c r="D3" s="290"/>
      <c r="E3" s="290"/>
      <c r="F3" s="290"/>
      <c r="G3" s="290"/>
      <c r="H3" s="292"/>
      <c r="I3" s="12" t="s">
        <v>32</v>
      </c>
      <c r="J3" s="12" t="s">
        <v>33</v>
      </c>
      <c r="K3" s="26" t="s">
        <v>34</v>
      </c>
      <c r="L3" s="26" t="s">
        <v>35</v>
      </c>
      <c r="M3" s="316"/>
      <c r="N3" s="316"/>
      <c r="O3" s="316"/>
    </row>
    <row r="4" s="281" customFormat="1" ht="25.5" spans="1:15">
      <c r="A4" s="293">
        <v>1</v>
      </c>
      <c r="B4" s="293" t="s">
        <v>640</v>
      </c>
      <c r="C4" s="294" t="s">
        <v>641</v>
      </c>
      <c r="D4" s="293" t="s">
        <v>642</v>
      </c>
      <c r="E4" s="293" t="s">
        <v>643</v>
      </c>
      <c r="F4" s="295" t="s">
        <v>644</v>
      </c>
      <c r="G4" s="293">
        <v>6</v>
      </c>
      <c r="H4" s="296" t="s">
        <v>645</v>
      </c>
      <c r="I4" s="317">
        <v>275</v>
      </c>
      <c r="J4" s="317">
        <f t="shared" ref="J4:J16" si="0">I4*G4</f>
        <v>1650</v>
      </c>
      <c r="K4" s="317"/>
      <c r="L4" s="317"/>
      <c r="M4" s="293" t="s">
        <v>646</v>
      </c>
      <c r="N4" s="293" t="s">
        <v>647</v>
      </c>
      <c r="O4" s="293"/>
    </row>
    <row r="5" s="281" customFormat="1" ht="24.75" spans="1:15">
      <c r="A5" s="293">
        <v>2</v>
      </c>
      <c r="B5" s="297"/>
      <c r="C5" s="297"/>
      <c r="D5" s="295" t="s">
        <v>648</v>
      </c>
      <c r="E5" s="295"/>
      <c r="F5" s="295" t="s">
        <v>644</v>
      </c>
      <c r="G5" s="295">
        <v>6</v>
      </c>
      <c r="H5" s="293" t="s">
        <v>645</v>
      </c>
      <c r="I5" s="317">
        <v>82.5</v>
      </c>
      <c r="J5" s="317">
        <f t="shared" si="0"/>
        <v>495</v>
      </c>
      <c r="K5" s="317"/>
      <c r="L5" s="317"/>
      <c r="M5" s="293" t="s">
        <v>649</v>
      </c>
      <c r="N5" s="293" t="s">
        <v>647</v>
      </c>
      <c r="O5" s="293"/>
    </row>
    <row r="6" s="281" customFormat="1" ht="25.5" spans="1:15">
      <c r="A6" s="293">
        <v>3</v>
      </c>
      <c r="B6" s="293"/>
      <c r="C6" s="298" t="s">
        <v>650</v>
      </c>
      <c r="D6" s="293" t="s">
        <v>642</v>
      </c>
      <c r="E6" s="293" t="s">
        <v>643</v>
      </c>
      <c r="F6" s="295" t="s">
        <v>644</v>
      </c>
      <c r="G6" s="293">
        <v>6</v>
      </c>
      <c r="H6" s="293" t="s">
        <v>645</v>
      </c>
      <c r="I6" s="317">
        <v>275</v>
      </c>
      <c r="J6" s="317">
        <f t="shared" si="0"/>
        <v>1650</v>
      </c>
      <c r="K6" s="317"/>
      <c r="L6" s="317"/>
      <c r="M6" s="293" t="s">
        <v>646</v>
      </c>
      <c r="N6" s="293" t="s">
        <v>647</v>
      </c>
      <c r="O6" s="293"/>
    </row>
    <row r="7" s="281" customFormat="1" ht="24.75" spans="1:15">
      <c r="A7" s="293">
        <v>4</v>
      </c>
      <c r="B7" s="293"/>
      <c r="C7" s="299"/>
      <c r="D7" s="293" t="s">
        <v>648</v>
      </c>
      <c r="E7" s="293"/>
      <c r="F7" s="295" t="s">
        <v>644</v>
      </c>
      <c r="G7" s="293">
        <v>6</v>
      </c>
      <c r="H7" s="293" t="s">
        <v>645</v>
      </c>
      <c r="I7" s="317">
        <v>82.5</v>
      </c>
      <c r="J7" s="317">
        <f t="shared" si="0"/>
        <v>495</v>
      </c>
      <c r="K7" s="317"/>
      <c r="L7" s="317"/>
      <c r="M7" s="293" t="s">
        <v>649</v>
      </c>
      <c r="N7" s="293" t="s">
        <v>647</v>
      </c>
      <c r="O7" s="293"/>
    </row>
    <row r="8" s="281" customFormat="1" ht="24.75" spans="1:15">
      <c r="A8" s="293">
        <v>5</v>
      </c>
      <c r="B8" s="297"/>
      <c r="C8" s="293" t="s">
        <v>651</v>
      </c>
      <c r="D8" s="293" t="s">
        <v>652</v>
      </c>
      <c r="E8" s="293" t="s">
        <v>653</v>
      </c>
      <c r="F8" s="293" t="s">
        <v>654</v>
      </c>
      <c r="G8" s="293">
        <v>1</v>
      </c>
      <c r="H8" s="293" t="s">
        <v>575</v>
      </c>
      <c r="I8" s="317">
        <v>440</v>
      </c>
      <c r="J8" s="317">
        <f t="shared" si="0"/>
        <v>440</v>
      </c>
      <c r="K8" s="317"/>
      <c r="L8" s="317"/>
      <c r="M8" s="293" t="s">
        <v>655</v>
      </c>
      <c r="N8" s="293" t="s">
        <v>647</v>
      </c>
      <c r="O8" s="293"/>
    </row>
    <row r="9" s="281" customFormat="1" ht="25.5" spans="1:15">
      <c r="A9" s="293">
        <v>6</v>
      </c>
      <c r="B9" s="297"/>
      <c r="C9" s="297"/>
      <c r="D9" s="293" t="s">
        <v>656</v>
      </c>
      <c r="E9" s="293" t="s">
        <v>643</v>
      </c>
      <c r="F9" s="295" t="s">
        <v>644</v>
      </c>
      <c r="G9" s="293">
        <v>6</v>
      </c>
      <c r="H9" s="293" t="s">
        <v>645</v>
      </c>
      <c r="I9" s="317">
        <v>82.5</v>
      </c>
      <c r="J9" s="317">
        <f t="shared" si="0"/>
        <v>495</v>
      </c>
      <c r="K9" s="317"/>
      <c r="L9" s="317"/>
      <c r="M9" s="293" t="s">
        <v>649</v>
      </c>
      <c r="N9" s="293" t="s">
        <v>647</v>
      </c>
      <c r="O9" s="293"/>
    </row>
    <row r="10" s="281" customFormat="1" ht="30.6" customHeight="1" spans="1:15">
      <c r="A10" s="293">
        <v>7</v>
      </c>
      <c r="B10" s="293" t="s">
        <v>657</v>
      </c>
      <c r="C10" s="300" t="s">
        <v>658</v>
      </c>
      <c r="D10" s="293" t="s">
        <v>652</v>
      </c>
      <c r="E10" s="293" t="s">
        <v>653</v>
      </c>
      <c r="F10" s="293" t="s">
        <v>654</v>
      </c>
      <c r="G10" s="293">
        <v>2</v>
      </c>
      <c r="H10" s="293" t="s">
        <v>575</v>
      </c>
      <c r="I10" s="317">
        <v>440</v>
      </c>
      <c r="J10" s="317">
        <f t="shared" si="0"/>
        <v>880</v>
      </c>
      <c r="K10" s="317"/>
      <c r="L10" s="317"/>
      <c r="M10" s="293" t="s">
        <v>655</v>
      </c>
      <c r="N10" s="293" t="s">
        <v>659</v>
      </c>
      <c r="O10" s="293"/>
    </row>
    <row r="11" s="281" customFormat="1" ht="37.5" spans="1:15">
      <c r="A11" s="293">
        <v>8</v>
      </c>
      <c r="B11" s="297"/>
      <c r="C11" s="301"/>
      <c r="D11" s="293" t="s">
        <v>648</v>
      </c>
      <c r="E11" s="293" t="s">
        <v>660</v>
      </c>
      <c r="F11" s="293" t="s">
        <v>661</v>
      </c>
      <c r="G11" s="293">
        <v>48</v>
      </c>
      <c r="H11" s="293" t="s">
        <v>645</v>
      </c>
      <c r="I11" s="317">
        <v>82.5</v>
      </c>
      <c r="J11" s="317">
        <f t="shared" si="0"/>
        <v>3960</v>
      </c>
      <c r="K11" s="317"/>
      <c r="L11" s="317"/>
      <c r="M11" s="293" t="s">
        <v>649</v>
      </c>
      <c r="N11" s="293" t="s">
        <v>659</v>
      </c>
      <c r="O11" s="293"/>
    </row>
    <row r="12" s="281" customFormat="1" ht="36.75" spans="1:15">
      <c r="A12" s="293">
        <v>9</v>
      </c>
      <c r="B12" s="297"/>
      <c r="C12" s="301"/>
      <c r="D12" s="293" t="s">
        <v>662</v>
      </c>
      <c r="E12" s="293" t="s">
        <v>663</v>
      </c>
      <c r="F12" s="293" t="s">
        <v>664</v>
      </c>
      <c r="G12" s="293">
        <v>1100</v>
      </c>
      <c r="H12" s="293" t="s">
        <v>510</v>
      </c>
      <c r="I12" s="317">
        <v>37.4</v>
      </c>
      <c r="J12" s="317">
        <f t="shared" si="0"/>
        <v>41140</v>
      </c>
      <c r="K12" s="317"/>
      <c r="L12" s="317"/>
      <c r="M12" s="293" t="s">
        <v>665</v>
      </c>
      <c r="N12" s="293" t="s">
        <v>666</v>
      </c>
      <c r="O12" s="293"/>
    </row>
    <row r="13" s="281" customFormat="1" ht="32.45" customHeight="1" spans="1:15">
      <c r="A13" s="293">
        <v>10</v>
      </c>
      <c r="B13" s="297"/>
      <c r="C13" s="302" t="s">
        <v>667</v>
      </c>
      <c r="D13" s="303" t="s">
        <v>668</v>
      </c>
      <c r="E13" s="36" t="s">
        <v>669</v>
      </c>
      <c r="F13" s="13" t="s">
        <v>670</v>
      </c>
      <c r="G13" s="36">
        <v>5</v>
      </c>
      <c r="H13" s="304" t="s">
        <v>671</v>
      </c>
      <c r="I13" s="317">
        <v>110</v>
      </c>
      <c r="J13" s="317">
        <f t="shared" si="0"/>
        <v>550</v>
      </c>
      <c r="K13" s="317"/>
      <c r="L13" s="317"/>
      <c r="M13" s="36" t="s">
        <v>672</v>
      </c>
      <c r="N13" s="36" t="s">
        <v>659</v>
      </c>
      <c r="O13" s="36"/>
    </row>
    <row r="14" s="281" customFormat="1" ht="32.45" customHeight="1" spans="1:15">
      <c r="A14" s="293">
        <v>11</v>
      </c>
      <c r="B14" s="297"/>
      <c r="C14" s="305"/>
      <c r="D14" s="303" t="s">
        <v>673</v>
      </c>
      <c r="E14" s="36" t="s">
        <v>589</v>
      </c>
      <c r="F14" s="36" t="s">
        <v>674</v>
      </c>
      <c r="G14" s="36">
        <v>5</v>
      </c>
      <c r="H14" s="304" t="s">
        <v>671</v>
      </c>
      <c r="I14" s="317">
        <v>550</v>
      </c>
      <c r="J14" s="317">
        <f t="shared" si="0"/>
        <v>2750</v>
      </c>
      <c r="K14" s="317"/>
      <c r="L14" s="317"/>
      <c r="M14" s="318" t="s">
        <v>675</v>
      </c>
      <c r="N14" s="36" t="s">
        <v>659</v>
      </c>
      <c r="O14" s="36"/>
    </row>
    <row r="15" s="281" customFormat="1" ht="32.45" customHeight="1" spans="1:15">
      <c r="A15" s="293">
        <v>12</v>
      </c>
      <c r="B15" s="297"/>
      <c r="C15" s="305"/>
      <c r="D15" s="303" t="s">
        <v>676</v>
      </c>
      <c r="E15" s="36" t="s">
        <v>589</v>
      </c>
      <c r="F15" s="36" t="s">
        <v>677</v>
      </c>
      <c r="G15" s="36">
        <v>10</v>
      </c>
      <c r="H15" s="304" t="s">
        <v>589</v>
      </c>
      <c r="I15" s="317">
        <v>55</v>
      </c>
      <c r="J15" s="317">
        <f t="shared" si="0"/>
        <v>550</v>
      </c>
      <c r="K15" s="317"/>
      <c r="L15" s="317"/>
      <c r="M15" s="295" t="s">
        <v>678</v>
      </c>
      <c r="N15" s="36" t="s">
        <v>659</v>
      </c>
      <c r="O15" s="36"/>
    </row>
    <row r="16" s="281" customFormat="1" ht="37.15" customHeight="1" spans="1:15">
      <c r="A16" s="298">
        <v>13</v>
      </c>
      <c r="B16" s="306"/>
      <c r="C16" s="305"/>
      <c r="D16" s="307" t="s">
        <v>679</v>
      </c>
      <c r="E16" s="308" t="s">
        <v>575</v>
      </c>
      <c r="F16" s="308" t="s">
        <v>680</v>
      </c>
      <c r="G16" s="309">
        <v>10</v>
      </c>
      <c r="H16" s="310" t="s">
        <v>681</v>
      </c>
      <c r="I16" s="319">
        <v>33</v>
      </c>
      <c r="J16" s="319">
        <f t="shared" si="0"/>
        <v>330</v>
      </c>
      <c r="K16" s="319"/>
      <c r="L16" s="319"/>
      <c r="M16" s="320" t="s">
        <v>682</v>
      </c>
      <c r="N16" s="308" t="s">
        <v>659</v>
      </c>
      <c r="O16" s="308"/>
    </row>
    <row r="17" s="281" customFormat="1" ht="48" spans="1:15">
      <c r="A17" s="35">
        <v>14</v>
      </c>
      <c r="B17" s="35" t="s">
        <v>683</v>
      </c>
      <c r="C17" s="35" t="s">
        <v>683</v>
      </c>
      <c r="D17" s="35" t="s">
        <v>684</v>
      </c>
      <c r="E17" s="47" t="s">
        <v>685</v>
      </c>
      <c r="F17" s="47" t="s">
        <v>686</v>
      </c>
      <c r="G17" s="311">
        <v>6</v>
      </c>
      <c r="H17" s="47" t="s">
        <v>505</v>
      </c>
      <c r="I17" s="125">
        <v>44</v>
      </c>
      <c r="J17" s="125">
        <f t="shared" ref="J17:J18" si="1">I17*G17</f>
        <v>264</v>
      </c>
      <c r="K17" s="321"/>
      <c r="L17" s="321"/>
      <c r="M17" s="47" t="s">
        <v>687</v>
      </c>
      <c r="N17" s="322" t="s">
        <v>688</v>
      </c>
      <c r="O17" s="323"/>
    </row>
    <row r="18" s="281" customFormat="1" ht="60" spans="1:15">
      <c r="A18" s="35">
        <v>15</v>
      </c>
      <c r="B18" s="79"/>
      <c r="C18" s="79"/>
      <c r="D18" s="35" t="s">
        <v>689</v>
      </c>
      <c r="E18" s="47" t="s">
        <v>690</v>
      </c>
      <c r="F18" s="47" t="s">
        <v>691</v>
      </c>
      <c r="G18" s="47">
        <v>6</v>
      </c>
      <c r="H18" s="47" t="s">
        <v>692</v>
      </c>
      <c r="I18" s="125">
        <v>275</v>
      </c>
      <c r="J18" s="125">
        <f t="shared" si="1"/>
        <v>1650</v>
      </c>
      <c r="K18" s="321"/>
      <c r="L18" s="321"/>
      <c r="M18" s="323"/>
      <c r="N18" s="322" t="s">
        <v>691</v>
      </c>
      <c r="O18" s="323"/>
    </row>
    <row r="19" ht="22.5" customHeight="1" spans="1:15">
      <c r="A19" s="312" t="s">
        <v>483</v>
      </c>
      <c r="B19" s="313"/>
      <c r="C19" s="313"/>
      <c r="D19" s="313"/>
      <c r="E19" s="313"/>
      <c r="F19" s="313"/>
      <c r="G19" s="313"/>
      <c r="H19" s="313"/>
      <c r="I19" s="324"/>
      <c r="J19" s="325">
        <f>SUM(J4:J18)</f>
        <v>57299</v>
      </c>
      <c r="K19" s="326"/>
      <c r="L19" s="325">
        <f>SUM(L4:L18)</f>
        <v>0</v>
      </c>
      <c r="M19" s="318"/>
      <c r="N19" s="318"/>
      <c r="O19" s="327"/>
    </row>
    <row r="21" spans="7:7">
      <c r="G21" s="281"/>
    </row>
  </sheetData>
  <mergeCells count="21">
    <mergeCell ref="A1:O1"/>
    <mergeCell ref="I2:J2"/>
    <mergeCell ref="K2:L2"/>
    <mergeCell ref="A19:H19"/>
    <mergeCell ref="A2:A3"/>
    <mergeCell ref="B2:B3"/>
    <mergeCell ref="B4:B9"/>
    <mergeCell ref="B10:B16"/>
    <mergeCell ref="B17:B18"/>
    <mergeCell ref="C2:C3"/>
    <mergeCell ref="C4:C5"/>
    <mergeCell ref="C6:C7"/>
    <mergeCell ref="C8:C9"/>
    <mergeCell ref="C10:C12"/>
    <mergeCell ref="C13:C16"/>
    <mergeCell ref="C17:C18"/>
    <mergeCell ref="D2:D3"/>
    <mergeCell ref="E2:E3"/>
    <mergeCell ref="F2:F3"/>
    <mergeCell ref="G2:G3"/>
    <mergeCell ref="H2:H3"/>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M25"/>
  <sheetViews>
    <sheetView zoomScale="115" zoomScaleNormal="115" workbookViewId="0">
      <pane ySplit="3" topLeftCell="A15" activePane="bottomLeft" state="frozen"/>
      <selection/>
      <selection pane="bottomLeft" activeCell="H23" sqref="H23"/>
    </sheetView>
  </sheetViews>
  <sheetFormatPr defaultColWidth="9" defaultRowHeight="30" customHeight="1"/>
  <cols>
    <col min="1" max="1" width="3.5" style="236" customWidth="1"/>
    <col min="2" max="2" width="5.25" style="236" customWidth="1"/>
    <col min="3" max="3" width="12.375" style="236" customWidth="1"/>
    <col min="4" max="5" width="4.375" style="236" customWidth="1"/>
    <col min="6" max="6" width="3.25" style="236" customWidth="1"/>
    <col min="7" max="7" width="9.375" style="237" customWidth="1"/>
    <col min="8" max="8" width="10.875" style="237" customWidth="1"/>
    <col min="9" max="10" width="12" style="237" customWidth="1"/>
    <col min="11" max="11" width="16.5" style="236" customWidth="1"/>
    <col min="12" max="12" width="31.875" style="236" customWidth="1"/>
    <col min="13" max="13" width="38.5" style="236" customWidth="1"/>
    <col min="14" max="16384" width="9" style="236"/>
  </cols>
  <sheetData>
    <row r="1" ht="33" customHeight="1" spans="1:13">
      <c r="A1" s="238" t="s">
        <v>693</v>
      </c>
      <c r="B1" s="239"/>
      <c r="C1" s="239"/>
      <c r="D1" s="239"/>
      <c r="E1" s="239"/>
      <c r="F1" s="239"/>
      <c r="G1" s="240"/>
      <c r="H1" s="240"/>
      <c r="I1" s="240"/>
      <c r="J1" s="240"/>
      <c r="K1" s="239"/>
      <c r="L1" s="265"/>
      <c r="M1" s="266"/>
    </row>
    <row r="2" customHeight="1" spans="1:13">
      <c r="A2" s="219" t="s">
        <v>1</v>
      </c>
      <c r="B2" s="219" t="s">
        <v>694</v>
      </c>
      <c r="C2" s="219" t="s">
        <v>2</v>
      </c>
      <c r="D2" s="219" t="s">
        <v>27</v>
      </c>
      <c r="E2" s="219" t="s">
        <v>695</v>
      </c>
      <c r="F2" s="219" t="s">
        <v>696</v>
      </c>
      <c r="G2" s="10" t="s">
        <v>29</v>
      </c>
      <c r="H2" s="10"/>
      <c r="I2" s="24" t="s">
        <v>30</v>
      </c>
      <c r="J2" s="24"/>
      <c r="K2" s="202" t="s">
        <v>5</v>
      </c>
      <c r="L2" s="267" t="s">
        <v>31</v>
      </c>
      <c r="M2" s="268"/>
    </row>
    <row r="3" customHeight="1" spans="1:13">
      <c r="A3" s="241"/>
      <c r="B3" s="241"/>
      <c r="C3" s="241"/>
      <c r="D3" s="241"/>
      <c r="E3" s="241"/>
      <c r="F3" s="241"/>
      <c r="G3" s="12" t="s">
        <v>32</v>
      </c>
      <c r="H3" s="12" t="s">
        <v>33</v>
      </c>
      <c r="I3" s="26" t="s">
        <v>34</v>
      </c>
      <c r="J3" s="26" t="s">
        <v>35</v>
      </c>
      <c r="K3" s="202"/>
      <c r="L3" s="269"/>
      <c r="M3" s="270"/>
    </row>
    <row r="4" s="236" customFormat="1" customHeight="1" spans="1:13">
      <c r="A4" s="242">
        <v>1</v>
      </c>
      <c r="B4" s="243" t="s">
        <v>697</v>
      </c>
      <c r="C4" s="244" t="s">
        <v>698</v>
      </c>
      <c r="D4" s="244" t="s">
        <v>505</v>
      </c>
      <c r="E4" s="242">
        <v>3</v>
      </c>
      <c r="F4" s="245"/>
      <c r="G4" s="246">
        <v>2475</v>
      </c>
      <c r="H4" s="246">
        <f t="shared" ref="H4:H12" si="0">E4*G4</f>
        <v>7425</v>
      </c>
      <c r="I4" s="246"/>
      <c r="J4" s="246"/>
      <c r="K4" s="271"/>
      <c r="L4" s="272" t="s">
        <v>699</v>
      </c>
      <c r="M4" s="273"/>
    </row>
    <row r="5" s="236" customFormat="1" customHeight="1" spans="1:13">
      <c r="A5" s="242">
        <v>2</v>
      </c>
      <c r="B5" s="247"/>
      <c r="C5" s="248" t="s">
        <v>700</v>
      </c>
      <c r="D5" s="248" t="s">
        <v>701</v>
      </c>
      <c r="E5" s="248">
        <v>10</v>
      </c>
      <c r="F5" s="245"/>
      <c r="G5" s="246">
        <v>137.5</v>
      </c>
      <c r="H5" s="246">
        <f t="shared" si="0"/>
        <v>1375</v>
      </c>
      <c r="I5" s="246"/>
      <c r="J5" s="246"/>
      <c r="K5" s="271"/>
      <c r="L5" s="272" t="s">
        <v>702</v>
      </c>
      <c r="M5" s="273"/>
    </row>
    <row r="6" s="236" customFormat="1" customHeight="1" spans="1:13">
      <c r="A6" s="242">
        <v>3</v>
      </c>
      <c r="B6" s="247"/>
      <c r="C6" s="248" t="s">
        <v>703</v>
      </c>
      <c r="D6" s="248" t="s">
        <v>701</v>
      </c>
      <c r="E6" s="248">
        <v>10</v>
      </c>
      <c r="F6" s="245"/>
      <c r="G6" s="246">
        <v>137.5</v>
      </c>
      <c r="H6" s="246">
        <f t="shared" si="0"/>
        <v>1375</v>
      </c>
      <c r="I6" s="246"/>
      <c r="J6" s="246"/>
      <c r="K6" s="274"/>
      <c r="L6" s="272" t="s">
        <v>704</v>
      </c>
      <c r="M6" s="273"/>
    </row>
    <row r="7" s="236" customFormat="1" customHeight="1" spans="1:13">
      <c r="A7" s="242">
        <v>4</v>
      </c>
      <c r="B7" s="247"/>
      <c r="C7" s="203" t="s">
        <v>705</v>
      </c>
      <c r="D7" s="248" t="s">
        <v>706</v>
      </c>
      <c r="E7" s="248">
        <v>5</v>
      </c>
      <c r="F7" s="245"/>
      <c r="G7" s="246">
        <v>4180</v>
      </c>
      <c r="H7" s="246">
        <f t="shared" si="0"/>
        <v>20900</v>
      </c>
      <c r="I7" s="246"/>
      <c r="J7" s="246"/>
      <c r="K7" s="275" t="s">
        <v>707</v>
      </c>
      <c r="L7" s="211" t="s">
        <v>708</v>
      </c>
      <c r="M7" s="276"/>
    </row>
    <row r="8" s="236" customFormat="1" customHeight="1" spans="1:13">
      <c r="A8" s="242">
        <v>9</v>
      </c>
      <c r="B8" s="247"/>
      <c r="C8" s="203" t="s">
        <v>709</v>
      </c>
      <c r="D8" s="248" t="s">
        <v>706</v>
      </c>
      <c r="E8" s="248">
        <v>4</v>
      </c>
      <c r="F8" s="245"/>
      <c r="G8" s="246">
        <v>1485</v>
      </c>
      <c r="H8" s="246">
        <f t="shared" si="0"/>
        <v>5940</v>
      </c>
      <c r="I8" s="246"/>
      <c r="J8" s="246"/>
      <c r="K8" s="275" t="s">
        <v>710</v>
      </c>
      <c r="L8" s="211" t="s">
        <v>711</v>
      </c>
      <c r="M8" s="273"/>
    </row>
    <row r="9" s="236" customFormat="1" customHeight="1" spans="1:13">
      <c r="A9" s="242">
        <v>10</v>
      </c>
      <c r="B9" s="247"/>
      <c r="C9" s="203" t="s">
        <v>712</v>
      </c>
      <c r="D9" s="248" t="s">
        <v>701</v>
      </c>
      <c r="E9" s="248">
        <v>5</v>
      </c>
      <c r="F9" s="245"/>
      <c r="G9" s="246">
        <v>137.5</v>
      </c>
      <c r="H9" s="246">
        <f t="shared" si="0"/>
        <v>687.5</v>
      </c>
      <c r="I9" s="246"/>
      <c r="J9" s="246"/>
      <c r="K9" s="271"/>
      <c r="L9" s="272" t="s">
        <v>704</v>
      </c>
      <c r="M9" s="273"/>
    </row>
    <row r="10" s="236" customFormat="1" customHeight="1" spans="1:13">
      <c r="A10" s="242">
        <v>11</v>
      </c>
      <c r="B10" s="247"/>
      <c r="C10" s="203" t="s">
        <v>713</v>
      </c>
      <c r="D10" s="203" t="s">
        <v>505</v>
      </c>
      <c r="E10" s="248">
        <v>4</v>
      </c>
      <c r="F10" s="245"/>
      <c r="G10" s="246">
        <v>137.5</v>
      </c>
      <c r="H10" s="246">
        <f t="shared" si="0"/>
        <v>550</v>
      </c>
      <c r="I10" s="246"/>
      <c r="J10" s="246"/>
      <c r="K10" s="271"/>
      <c r="L10" s="272" t="s">
        <v>714</v>
      </c>
      <c r="M10" s="273"/>
    </row>
    <row r="11" s="236" customFormat="1" customHeight="1" spans="1:13">
      <c r="A11" s="242">
        <v>12</v>
      </c>
      <c r="B11" s="249"/>
      <c r="C11" s="203" t="s">
        <v>715</v>
      </c>
      <c r="D11" s="248" t="s">
        <v>701</v>
      </c>
      <c r="E11" s="248">
        <v>4</v>
      </c>
      <c r="F11" s="245"/>
      <c r="G11" s="246">
        <v>1133</v>
      </c>
      <c r="H11" s="246">
        <f t="shared" si="0"/>
        <v>4532</v>
      </c>
      <c r="I11" s="246"/>
      <c r="J11" s="277"/>
      <c r="K11" s="271"/>
      <c r="L11" s="272"/>
      <c r="M11" s="273"/>
    </row>
    <row r="12" s="236" customFormat="1" customHeight="1" spans="1:13">
      <c r="A12" s="242">
        <v>8</v>
      </c>
      <c r="B12" s="247"/>
      <c r="C12" s="203" t="s">
        <v>716</v>
      </c>
      <c r="D12" s="248" t="s">
        <v>701</v>
      </c>
      <c r="E12" s="248">
        <v>4</v>
      </c>
      <c r="F12" s="245"/>
      <c r="G12" s="246">
        <v>1716</v>
      </c>
      <c r="H12" s="246">
        <f t="shared" si="0"/>
        <v>6864</v>
      </c>
      <c r="I12" s="246"/>
      <c r="J12" s="246"/>
      <c r="K12" s="271"/>
      <c r="L12" s="272" t="s">
        <v>717</v>
      </c>
      <c r="M12" s="273"/>
    </row>
    <row r="13" s="236" customFormat="1" customHeight="1" spans="1:13">
      <c r="A13" s="242">
        <v>13</v>
      </c>
      <c r="B13" s="242"/>
      <c r="C13" s="250" t="s">
        <v>718</v>
      </c>
      <c r="D13" s="251"/>
      <c r="E13" s="252"/>
      <c r="F13" s="252"/>
      <c r="G13" s="246"/>
      <c r="H13" s="253">
        <f>SUM(H4:H12)</f>
        <v>49648.5</v>
      </c>
      <c r="I13" s="246"/>
      <c r="J13" s="253">
        <f>SUM(J4:J10)</f>
        <v>0</v>
      </c>
      <c r="K13" s="271"/>
      <c r="L13" s="272"/>
      <c r="M13" s="273"/>
    </row>
    <row r="14" s="236" customFormat="1" customHeight="1" spans="1:13">
      <c r="A14" s="242">
        <v>14</v>
      </c>
      <c r="B14" s="243" t="s">
        <v>719</v>
      </c>
      <c r="C14" s="248" t="s">
        <v>720</v>
      </c>
      <c r="D14" s="248" t="s">
        <v>721</v>
      </c>
      <c r="E14" s="248">
        <f>E5</f>
        <v>10</v>
      </c>
      <c r="F14" s="248">
        <v>35</v>
      </c>
      <c r="G14" s="246">
        <v>61.6</v>
      </c>
      <c r="H14" s="246">
        <f t="shared" ref="H14:H20" si="1">E14*F14*G14</f>
        <v>21560</v>
      </c>
      <c r="I14" s="246"/>
      <c r="J14" s="246"/>
      <c r="K14" s="275" t="s">
        <v>722</v>
      </c>
      <c r="L14" s="272" t="s">
        <v>723</v>
      </c>
      <c r="M14" s="273"/>
    </row>
    <row r="15" s="236" customFormat="1" customHeight="1" spans="1:13">
      <c r="A15" s="242">
        <v>15</v>
      </c>
      <c r="B15" s="247"/>
      <c r="C15" s="248" t="s">
        <v>724</v>
      </c>
      <c r="D15" s="248" t="s">
        <v>721</v>
      </c>
      <c r="E15" s="248">
        <f>E6</f>
        <v>10</v>
      </c>
      <c r="F15" s="248">
        <f t="shared" ref="F15:F20" si="2">F14</f>
        <v>35</v>
      </c>
      <c r="G15" s="246">
        <v>40.7</v>
      </c>
      <c r="H15" s="246">
        <f t="shared" si="1"/>
        <v>14245</v>
      </c>
      <c r="I15" s="246"/>
      <c r="J15" s="246"/>
      <c r="K15" s="275" t="s">
        <v>725</v>
      </c>
      <c r="L15" s="272" t="s">
        <v>726</v>
      </c>
      <c r="M15" s="273"/>
    </row>
    <row r="16" s="236" customFormat="1" customHeight="1" spans="1:13">
      <c r="A16" s="242">
        <v>16</v>
      </c>
      <c r="B16" s="247"/>
      <c r="C16" s="248" t="s">
        <v>727</v>
      </c>
      <c r="D16" s="248" t="s">
        <v>728</v>
      </c>
      <c r="E16" s="248">
        <f>E7</f>
        <v>5</v>
      </c>
      <c r="F16" s="248">
        <f t="shared" si="2"/>
        <v>35</v>
      </c>
      <c r="G16" s="246">
        <v>330</v>
      </c>
      <c r="H16" s="246">
        <f t="shared" si="1"/>
        <v>57750</v>
      </c>
      <c r="I16" s="246"/>
      <c r="J16" s="246"/>
      <c r="K16" s="274"/>
      <c r="L16" s="272" t="s">
        <v>729</v>
      </c>
      <c r="M16" s="273"/>
    </row>
    <row r="17" s="236" customFormat="1" ht="45.95" customHeight="1" spans="1:13">
      <c r="A17" s="242">
        <v>20</v>
      </c>
      <c r="B17" s="247"/>
      <c r="C17" s="203" t="s">
        <v>730</v>
      </c>
      <c r="D17" s="248" t="s">
        <v>731</v>
      </c>
      <c r="E17" s="248">
        <v>4</v>
      </c>
      <c r="F17" s="248">
        <f t="shared" si="2"/>
        <v>35</v>
      </c>
      <c r="G17" s="246">
        <v>63.8</v>
      </c>
      <c r="H17" s="246">
        <f t="shared" si="1"/>
        <v>8932</v>
      </c>
      <c r="I17" s="246"/>
      <c r="J17" s="246"/>
      <c r="K17" s="275" t="s">
        <v>732</v>
      </c>
      <c r="L17" s="272" t="s">
        <v>733</v>
      </c>
      <c r="M17" s="273"/>
    </row>
    <row r="18" s="236" customFormat="1" customHeight="1" spans="1:13">
      <c r="A18" s="242">
        <v>21</v>
      </c>
      <c r="B18" s="247"/>
      <c r="C18" s="248" t="s">
        <v>734</v>
      </c>
      <c r="D18" s="248" t="s">
        <v>728</v>
      </c>
      <c r="E18" s="248">
        <f>E8</f>
        <v>4</v>
      </c>
      <c r="F18" s="248">
        <f t="shared" si="2"/>
        <v>35</v>
      </c>
      <c r="G18" s="246">
        <v>110</v>
      </c>
      <c r="H18" s="246">
        <f t="shared" si="1"/>
        <v>15400</v>
      </c>
      <c r="I18" s="246"/>
      <c r="J18" s="246"/>
      <c r="K18" s="274"/>
      <c r="L18" s="272" t="s">
        <v>735</v>
      </c>
      <c r="M18" s="273"/>
    </row>
    <row r="19" s="236" customFormat="1" customHeight="1" spans="1:13">
      <c r="A19" s="242">
        <v>22</v>
      </c>
      <c r="B19" s="247"/>
      <c r="C19" s="203" t="s">
        <v>736</v>
      </c>
      <c r="D19" s="248" t="s">
        <v>731</v>
      </c>
      <c r="E19" s="248">
        <f>E9</f>
        <v>5</v>
      </c>
      <c r="F19" s="248">
        <f t="shared" si="2"/>
        <v>35</v>
      </c>
      <c r="G19" s="246">
        <v>40.7</v>
      </c>
      <c r="H19" s="246">
        <f t="shared" si="1"/>
        <v>7122.5</v>
      </c>
      <c r="I19" s="246"/>
      <c r="J19" s="246"/>
      <c r="K19" s="275" t="s">
        <v>725</v>
      </c>
      <c r="L19" s="272" t="s">
        <v>726</v>
      </c>
      <c r="M19" s="273"/>
    </row>
    <row r="20" s="236" customFormat="1" customHeight="1" spans="1:13">
      <c r="A20" s="242">
        <v>24</v>
      </c>
      <c r="B20" s="247"/>
      <c r="C20" s="203" t="s">
        <v>737</v>
      </c>
      <c r="D20" s="248" t="s">
        <v>731</v>
      </c>
      <c r="E20" s="248">
        <f>E10</f>
        <v>4</v>
      </c>
      <c r="F20" s="248">
        <f t="shared" si="2"/>
        <v>35</v>
      </c>
      <c r="G20" s="246">
        <v>12.65</v>
      </c>
      <c r="H20" s="246">
        <f t="shared" si="1"/>
        <v>1771</v>
      </c>
      <c r="I20" s="246"/>
      <c r="J20" s="246"/>
      <c r="K20" s="271"/>
      <c r="L20" s="272" t="s">
        <v>738</v>
      </c>
      <c r="M20" s="273"/>
    </row>
    <row r="21" customHeight="1" spans="1:13">
      <c r="A21" s="242">
        <v>25</v>
      </c>
      <c r="B21" s="248"/>
      <c r="C21" s="203" t="s">
        <v>739</v>
      </c>
      <c r="D21" s="254"/>
      <c r="E21" s="255"/>
      <c r="F21" s="255"/>
      <c r="G21" s="256"/>
      <c r="H21" s="257">
        <f>SUM(H14:H20)</f>
        <v>126780.5</v>
      </c>
      <c r="I21" s="257"/>
      <c r="J21" s="257">
        <f>SUM(J14:J20)</f>
        <v>0</v>
      </c>
      <c r="K21" s="278"/>
      <c r="L21" s="272"/>
      <c r="M21" s="273"/>
    </row>
    <row r="22" ht="42" customHeight="1" spans="1:13">
      <c r="A22" s="242">
        <v>26</v>
      </c>
      <c r="B22" s="203" t="s">
        <v>740</v>
      </c>
      <c r="C22" s="258" t="s">
        <v>741</v>
      </c>
      <c r="D22" s="255"/>
      <c r="E22" s="255"/>
      <c r="F22" s="255"/>
      <c r="G22" s="256"/>
      <c r="H22" s="257">
        <f>H21*0.22</f>
        <v>27891.71</v>
      </c>
      <c r="I22" s="257"/>
      <c r="J22" s="257">
        <f>J21*0.22</f>
        <v>0</v>
      </c>
      <c r="K22" s="278"/>
      <c r="L22" s="272"/>
      <c r="M22" s="273"/>
    </row>
    <row r="23" customHeight="1" spans="1:13">
      <c r="A23" s="242">
        <v>27</v>
      </c>
      <c r="B23" s="202" t="s">
        <v>22</v>
      </c>
      <c r="C23" s="251" t="s">
        <v>742</v>
      </c>
      <c r="D23" s="252"/>
      <c r="E23" s="252"/>
      <c r="F23" s="252"/>
      <c r="G23" s="259"/>
      <c r="H23" s="253">
        <f>(H13+H21+H22)</f>
        <v>204320.71</v>
      </c>
      <c r="I23" s="253"/>
      <c r="J23" s="253">
        <f>(J13+J21+J22)</f>
        <v>0</v>
      </c>
      <c r="K23" s="279"/>
      <c r="L23" s="280"/>
      <c r="M23" s="273"/>
    </row>
    <row r="24" customHeight="1" spans="1:13">
      <c r="A24" s="260" t="s">
        <v>743</v>
      </c>
      <c r="B24" s="261"/>
      <c r="C24" s="261"/>
      <c r="D24" s="261"/>
      <c r="E24" s="261"/>
      <c r="F24" s="261"/>
      <c r="G24" s="262"/>
      <c r="H24" s="262"/>
      <c r="I24" s="262"/>
      <c r="J24" s="262"/>
      <c r="K24" s="261"/>
      <c r="L24" s="261"/>
      <c r="M24" s="263"/>
    </row>
    <row r="25" ht="64.5" customHeight="1" spans="1:13">
      <c r="A25" s="263"/>
      <c r="B25" s="263"/>
      <c r="C25" s="263"/>
      <c r="D25" s="263"/>
      <c r="E25" s="263"/>
      <c r="F25" s="263"/>
      <c r="G25" s="264"/>
      <c r="H25" s="264"/>
      <c r="I25" s="264"/>
      <c r="J25" s="264"/>
      <c r="K25" s="263"/>
      <c r="L25" s="263"/>
      <c r="M25" s="263"/>
    </row>
  </sheetData>
  <mergeCells count="18">
    <mergeCell ref="A1:L1"/>
    <mergeCell ref="G2:H2"/>
    <mergeCell ref="I2:J2"/>
    <mergeCell ref="D13:F13"/>
    <mergeCell ref="D21:F21"/>
    <mergeCell ref="C22:F22"/>
    <mergeCell ref="C23:F23"/>
    <mergeCell ref="A2:A3"/>
    <mergeCell ref="B2:B3"/>
    <mergeCell ref="B4:B13"/>
    <mergeCell ref="B14:B20"/>
    <mergeCell ref="C2:C3"/>
    <mergeCell ref="D2:D3"/>
    <mergeCell ref="E2:E3"/>
    <mergeCell ref="F2:F3"/>
    <mergeCell ref="K2:K3"/>
    <mergeCell ref="L2:L3"/>
    <mergeCell ref="A24:L25"/>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K12"/>
  <sheetViews>
    <sheetView workbookViewId="0">
      <selection activeCell="G13" sqref="G13"/>
    </sheetView>
  </sheetViews>
  <sheetFormatPr defaultColWidth="9" defaultRowHeight="30" customHeight="1"/>
  <cols>
    <col min="1" max="1" width="6.875" style="214" customWidth="1"/>
    <col min="2" max="2" width="13.25" style="214" customWidth="1"/>
    <col min="3" max="3" width="12.625" style="214" customWidth="1"/>
    <col min="4" max="4" width="7" style="214" customWidth="1"/>
    <col min="5" max="5" width="6.5" style="214" customWidth="1"/>
    <col min="6" max="6" width="10.75" style="215" customWidth="1"/>
    <col min="7" max="9" width="13.375" style="215" customWidth="1"/>
    <col min="10" max="10" width="13.375" style="214" customWidth="1"/>
    <col min="11" max="11" width="22.125" style="214" customWidth="1"/>
    <col min="12" max="12" width="9.375" style="214" customWidth="1"/>
    <col min="13" max="13" width="9" style="214"/>
    <col min="14" max="14" width="9.375" style="214" customWidth="1"/>
    <col min="15" max="16384" width="9" style="214"/>
  </cols>
  <sheetData>
    <row r="1" ht="39" customHeight="1" spans="1:11">
      <c r="A1" s="216" t="s">
        <v>744</v>
      </c>
      <c r="B1" s="217"/>
      <c r="C1" s="217"/>
      <c r="D1" s="217"/>
      <c r="E1" s="217"/>
      <c r="F1" s="218"/>
      <c r="G1" s="218"/>
      <c r="H1" s="218"/>
      <c r="I1" s="218"/>
      <c r="J1" s="217"/>
      <c r="K1" s="217"/>
    </row>
    <row r="2" ht="24.95" customHeight="1" spans="1:11">
      <c r="A2" s="219" t="s">
        <v>1</v>
      </c>
      <c r="B2" s="219" t="s">
        <v>2</v>
      </c>
      <c r="C2" s="219" t="s">
        <v>745</v>
      </c>
      <c r="D2" s="219" t="s">
        <v>28</v>
      </c>
      <c r="E2" s="219" t="s">
        <v>746</v>
      </c>
      <c r="F2" s="10" t="s">
        <v>29</v>
      </c>
      <c r="G2" s="10"/>
      <c r="H2" s="24" t="s">
        <v>30</v>
      </c>
      <c r="I2" s="24"/>
      <c r="J2" s="219" t="s">
        <v>5</v>
      </c>
      <c r="K2" s="219" t="s">
        <v>31</v>
      </c>
    </row>
    <row r="3" customHeight="1" spans="1:11">
      <c r="A3" s="220"/>
      <c r="B3" s="220"/>
      <c r="C3" s="220"/>
      <c r="D3" s="220"/>
      <c r="E3" s="220"/>
      <c r="F3" s="12" t="s">
        <v>32</v>
      </c>
      <c r="G3" s="12" t="s">
        <v>33</v>
      </c>
      <c r="H3" s="26" t="s">
        <v>34</v>
      </c>
      <c r="I3" s="26" t="s">
        <v>35</v>
      </c>
      <c r="J3" s="220"/>
      <c r="K3" s="220"/>
    </row>
    <row r="4" s="214" customFormat="1" customHeight="1" spans="1:11">
      <c r="A4" s="40" t="s">
        <v>747</v>
      </c>
      <c r="B4" s="40" t="s">
        <v>748</v>
      </c>
      <c r="C4" s="37" t="s">
        <v>698</v>
      </c>
      <c r="D4" s="40">
        <v>3</v>
      </c>
      <c r="E4" s="40" t="s">
        <v>653</v>
      </c>
      <c r="F4" s="221">
        <v>0</v>
      </c>
      <c r="G4" s="221">
        <v>0</v>
      </c>
      <c r="H4" s="221"/>
      <c r="I4" s="221"/>
      <c r="J4" s="40"/>
      <c r="K4" s="40" t="s">
        <v>749</v>
      </c>
    </row>
    <row r="5" s="214" customFormat="1" customHeight="1" spans="1:11">
      <c r="A5" s="40"/>
      <c r="B5" s="40"/>
      <c r="C5" s="188" t="s">
        <v>750</v>
      </c>
      <c r="D5" s="188"/>
      <c r="E5" s="188"/>
      <c r="F5" s="222"/>
      <c r="G5" s="222"/>
      <c r="H5" s="222"/>
      <c r="I5" s="222"/>
      <c r="J5" s="188"/>
      <c r="K5" s="40"/>
    </row>
    <row r="6" s="214" customFormat="1" customHeight="1" spans="1:11">
      <c r="A6" s="223" t="s">
        <v>751</v>
      </c>
      <c r="B6" s="40" t="s">
        <v>752</v>
      </c>
      <c r="C6" s="36" t="s">
        <v>753</v>
      </c>
      <c r="D6" s="40">
        <v>120</v>
      </c>
      <c r="E6" s="40" t="s">
        <v>653</v>
      </c>
      <c r="F6" s="221">
        <v>137.5</v>
      </c>
      <c r="G6" s="221">
        <f>D6*F6</f>
        <v>16500</v>
      </c>
      <c r="H6" s="221"/>
      <c r="I6" s="221"/>
      <c r="J6" s="233"/>
      <c r="K6" s="40" t="s">
        <v>754</v>
      </c>
    </row>
    <row r="7" s="214" customFormat="1" customHeight="1" spans="1:11">
      <c r="A7" s="224"/>
      <c r="B7" s="40"/>
      <c r="C7" s="225" t="s">
        <v>755</v>
      </c>
      <c r="D7" s="225"/>
      <c r="E7" s="225"/>
      <c r="F7" s="226"/>
      <c r="G7" s="221">
        <f>SUM(G6:G6)</f>
        <v>16500</v>
      </c>
      <c r="H7" s="221"/>
      <c r="I7" s="221">
        <f>SUM(I6:I6)</f>
        <v>0</v>
      </c>
      <c r="J7" s="233"/>
      <c r="K7" s="40"/>
    </row>
    <row r="8" s="214" customFormat="1" customHeight="1" spans="1:11">
      <c r="A8" s="223" t="s">
        <v>756</v>
      </c>
      <c r="B8" s="223" t="s">
        <v>757</v>
      </c>
      <c r="C8" s="36" t="s">
        <v>758</v>
      </c>
      <c r="D8" s="36">
        <v>3</v>
      </c>
      <c r="E8" s="40">
        <v>15</v>
      </c>
      <c r="F8" s="221">
        <v>907.5</v>
      </c>
      <c r="G8" s="221">
        <f>D8*E8*F8</f>
        <v>40837.5</v>
      </c>
      <c r="H8" s="221"/>
      <c r="I8" s="221"/>
      <c r="J8" s="234" t="s">
        <v>759</v>
      </c>
      <c r="K8" s="40" t="s">
        <v>760</v>
      </c>
    </row>
    <row r="9" s="214" customFormat="1" customHeight="1" spans="1:11">
      <c r="A9" s="227"/>
      <c r="B9" s="224"/>
      <c r="C9" s="36" t="s">
        <v>761</v>
      </c>
      <c r="D9" s="36">
        <f>D6</f>
        <v>120</v>
      </c>
      <c r="E9" s="40">
        <v>15</v>
      </c>
      <c r="F9" s="221">
        <v>40.7</v>
      </c>
      <c r="G9" s="221">
        <f>D9*E9*F9</f>
        <v>73260</v>
      </c>
      <c r="H9" s="221"/>
      <c r="I9" s="221"/>
      <c r="J9" s="234" t="s">
        <v>759</v>
      </c>
      <c r="K9" s="40" t="s">
        <v>760</v>
      </c>
    </row>
    <row r="10" s="214" customFormat="1" customHeight="1" spans="1:11">
      <c r="A10" s="224"/>
      <c r="B10" s="40"/>
      <c r="C10" s="225" t="s">
        <v>762</v>
      </c>
      <c r="D10" s="225"/>
      <c r="E10" s="225"/>
      <c r="F10" s="226"/>
      <c r="G10" s="125">
        <f>SUM(G8:G9)</f>
        <v>114097.5</v>
      </c>
      <c r="H10" s="125"/>
      <c r="I10" s="125">
        <f>SUM(I8:I9)</f>
        <v>0</v>
      </c>
      <c r="J10" s="124"/>
      <c r="K10" s="40"/>
    </row>
    <row r="11" s="214" customFormat="1" customHeight="1" spans="1:11">
      <c r="A11" s="224"/>
      <c r="B11" s="37" t="s">
        <v>740</v>
      </c>
      <c r="C11" s="228" t="s">
        <v>763</v>
      </c>
      <c r="D11" s="229"/>
      <c r="E11" s="229"/>
      <c r="F11" s="230"/>
      <c r="G11" s="125">
        <f>G10*0.22</f>
        <v>25101.45</v>
      </c>
      <c r="H11" s="125"/>
      <c r="I11" s="125">
        <f>I10*0.22</f>
        <v>0</v>
      </c>
      <c r="J11" s="124"/>
      <c r="K11" s="40"/>
    </row>
    <row r="12" customHeight="1" spans="1:11">
      <c r="A12" s="202" t="s">
        <v>764</v>
      </c>
      <c r="B12" s="231"/>
      <c r="C12" s="231"/>
      <c r="D12" s="231"/>
      <c r="E12" s="231"/>
      <c r="F12" s="232"/>
      <c r="G12" s="232">
        <f>(G10+G7+G11)</f>
        <v>155698.95</v>
      </c>
      <c r="H12" s="232"/>
      <c r="I12" s="232">
        <f>(I10+I7+I11)</f>
        <v>0</v>
      </c>
      <c r="J12" s="235"/>
      <c r="K12" s="40"/>
    </row>
  </sheetData>
  <mergeCells count="20">
    <mergeCell ref="A1:K1"/>
    <mergeCell ref="F2:G2"/>
    <mergeCell ref="H2:I2"/>
    <mergeCell ref="C5:E5"/>
    <mergeCell ref="C7:E7"/>
    <mergeCell ref="C10:E10"/>
    <mergeCell ref="C11:E11"/>
    <mergeCell ref="A12:E12"/>
    <mergeCell ref="A2:A3"/>
    <mergeCell ref="A4:A5"/>
    <mergeCell ref="A6:A7"/>
    <mergeCell ref="A8:A10"/>
    <mergeCell ref="B2:B3"/>
    <mergeCell ref="B4:B5"/>
    <mergeCell ref="B8:B9"/>
    <mergeCell ref="C2:C3"/>
    <mergeCell ref="D2:D3"/>
    <mergeCell ref="E2:E3"/>
    <mergeCell ref="J2:J3"/>
    <mergeCell ref="K2:K3"/>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K16"/>
  <sheetViews>
    <sheetView workbookViewId="0">
      <pane xSplit="2" ySplit="3" topLeftCell="C4" activePane="bottomRight" state="frozen"/>
      <selection/>
      <selection pane="topRight"/>
      <selection pane="bottomLeft"/>
      <selection pane="bottomRight" activeCell="J25" sqref="J25"/>
    </sheetView>
  </sheetViews>
  <sheetFormatPr defaultColWidth="9" defaultRowHeight="14.25"/>
  <cols>
    <col min="1" max="1" width="6.125" style="2" customWidth="1"/>
    <col min="2" max="2" width="9" style="2"/>
    <col min="3" max="3" width="16.5" style="2" customWidth="1"/>
    <col min="4" max="4" width="9" style="2"/>
    <col min="5" max="5" width="6" style="2" customWidth="1"/>
    <col min="6" max="6" width="9.625" style="118" customWidth="1"/>
    <col min="7" max="9" width="14.375" style="118" customWidth="1"/>
    <col min="10" max="10" width="12.625" style="2" customWidth="1"/>
    <col min="11" max="11" width="14.25" style="2" customWidth="1"/>
    <col min="12" max="16384" width="9" style="2"/>
  </cols>
  <sheetData>
    <row r="1" ht="36" customHeight="1" spans="1:11">
      <c r="A1" s="200" t="s">
        <v>765</v>
      </c>
      <c r="B1" s="200"/>
      <c r="C1" s="200"/>
      <c r="D1" s="200"/>
      <c r="E1" s="200"/>
      <c r="F1" s="201"/>
      <c r="G1" s="201"/>
      <c r="H1" s="201"/>
      <c r="I1" s="201"/>
      <c r="J1" s="200"/>
      <c r="K1" s="200"/>
    </row>
    <row r="2" ht="27" customHeight="1" spans="1:11">
      <c r="A2" s="202" t="s">
        <v>1</v>
      </c>
      <c r="B2" s="202" t="s">
        <v>2</v>
      </c>
      <c r="C2" s="202" t="s">
        <v>745</v>
      </c>
      <c r="D2" s="202" t="s">
        <v>28</v>
      </c>
      <c r="E2" s="202" t="s">
        <v>766</v>
      </c>
      <c r="F2" s="10" t="s">
        <v>29</v>
      </c>
      <c r="G2" s="10"/>
      <c r="H2" s="24" t="s">
        <v>30</v>
      </c>
      <c r="I2" s="24"/>
      <c r="J2" s="202" t="s">
        <v>5</v>
      </c>
      <c r="K2" s="202" t="s">
        <v>31</v>
      </c>
    </row>
    <row r="3" ht="24.95" customHeight="1" spans="1:11">
      <c r="A3" s="202"/>
      <c r="B3" s="202"/>
      <c r="C3" s="202"/>
      <c r="D3" s="202"/>
      <c r="E3" s="202"/>
      <c r="F3" s="12" t="s">
        <v>32</v>
      </c>
      <c r="G3" s="12" t="s">
        <v>33</v>
      </c>
      <c r="H3" s="26" t="s">
        <v>34</v>
      </c>
      <c r="I3" s="26" t="s">
        <v>35</v>
      </c>
      <c r="J3" s="202"/>
      <c r="K3" s="202"/>
    </row>
    <row r="4" s="2" customFormat="1" ht="29.1" customHeight="1" spans="1:11">
      <c r="A4" s="35" t="s">
        <v>767</v>
      </c>
      <c r="B4" s="35" t="s">
        <v>768</v>
      </c>
      <c r="C4" s="15" t="s">
        <v>769</v>
      </c>
      <c r="D4" s="203">
        <v>100</v>
      </c>
      <c r="E4" s="35" t="s">
        <v>653</v>
      </c>
      <c r="F4" s="204">
        <v>220</v>
      </c>
      <c r="G4" s="204">
        <f t="shared" ref="G4:G7" si="0">D4*F4</f>
        <v>22000</v>
      </c>
      <c r="H4" s="204"/>
      <c r="I4" s="204"/>
      <c r="J4" s="209" t="s">
        <v>770</v>
      </c>
      <c r="K4" s="203" t="s">
        <v>771</v>
      </c>
    </row>
    <row r="5" s="2" customFormat="1" ht="29.1" customHeight="1" spans="1:11">
      <c r="A5" s="35"/>
      <c r="B5" s="35"/>
      <c r="C5" s="15" t="s">
        <v>772</v>
      </c>
      <c r="D5" s="203">
        <v>100</v>
      </c>
      <c r="E5" s="35" t="s">
        <v>653</v>
      </c>
      <c r="F5" s="204">
        <v>220</v>
      </c>
      <c r="G5" s="204">
        <f t="shared" si="0"/>
        <v>22000</v>
      </c>
      <c r="H5" s="204"/>
      <c r="I5" s="204"/>
      <c r="J5" s="209"/>
      <c r="K5" s="203"/>
    </row>
    <row r="6" s="2" customFormat="1" ht="29.1" customHeight="1" spans="1:11">
      <c r="A6" s="35"/>
      <c r="B6" s="35"/>
      <c r="C6" s="15" t="s">
        <v>773</v>
      </c>
      <c r="D6" s="203">
        <v>100</v>
      </c>
      <c r="E6" s="35" t="s">
        <v>653</v>
      </c>
      <c r="F6" s="204">
        <v>220</v>
      </c>
      <c r="G6" s="204">
        <f t="shared" si="0"/>
        <v>22000</v>
      </c>
      <c r="H6" s="204"/>
      <c r="I6" s="204"/>
      <c r="J6" s="209"/>
      <c r="K6" s="203"/>
    </row>
    <row r="7" s="2" customFormat="1" ht="29.1" customHeight="1" spans="1:11">
      <c r="A7" s="35"/>
      <c r="B7" s="35"/>
      <c r="C7" s="15" t="s">
        <v>774</v>
      </c>
      <c r="D7" s="203">
        <v>100</v>
      </c>
      <c r="E7" s="35" t="s">
        <v>653</v>
      </c>
      <c r="F7" s="204">
        <v>220</v>
      </c>
      <c r="G7" s="204">
        <f t="shared" si="0"/>
        <v>22000</v>
      </c>
      <c r="H7" s="204"/>
      <c r="I7" s="204"/>
      <c r="J7" s="209"/>
      <c r="K7" s="203"/>
    </row>
    <row r="8" s="2" customFormat="1" ht="29.1" customHeight="1" spans="1:11">
      <c r="A8" s="35"/>
      <c r="B8" s="35"/>
      <c r="C8" s="35" t="s">
        <v>775</v>
      </c>
      <c r="D8" s="35"/>
      <c r="E8" s="35"/>
      <c r="F8" s="204"/>
      <c r="G8" s="83">
        <f>SUM(G4:G7)</f>
        <v>88000</v>
      </c>
      <c r="H8" s="76"/>
      <c r="I8" s="76">
        <f>SUM(I4:I7)</f>
        <v>0</v>
      </c>
      <c r="J8" s="20"/>
      <c r="K8" s="210"/>
    </row>
    <row r="9" s="2" customFormat="1" ht="29.1" customHeight="1" spans="1:11">
      <c r="A9" s="35" t="s">
        <v>776</v>
      </c>
      <c r="B9" s="35" t="s">
        <v>777</v>
      </c>
      <c r="C9" s="35"/>
      <c r="D9" s="35"/>
      <c r="E9" s="35"/>
      <c r="F9" s="204"/>
      <c r="G9" s="76"/>
      <c r="H9" s="76"/>
      <c r="I9" s="76"/>
      <c r="J9" s="20"/>
      <c r="K9" s="210"/>
    </row>
    <row r="10" s="2" customFormat="1" ht="29.1" customHeight="1" spans="1:11">
      <c r="A10" s="35"/>
      <c r="B10" s="35"/>
      <c r="C10" s="15" t="s">
        <v>778</v>
      </c>
      <c r="D10" s="203">
        <f t="shared" ref="D10:D12" si="1">D5</f>
        <v>100</v>
      </c>
      <c r="E10" s="35">
        <v>20</v>
      </c>
      <c r="F10" s="204">
        <v>63.8</v>
      </c>
      <c r="G10" s="204">
        <f t="shared" ref="G10:G13" si="2">D10*E10*F10</f>
        <v>127600</v>
      </c>
      <c r="H10" s="76"/>
      <c r="I10" s="76"/>
      <c r="J10" s="209" t="s">
        <v>779</v>
      </c>
      <c r="K10" s="211" t="s">
        <v>780</v>
      </c>
    </row>
    <row r="11" s="2" customFormat="1" ht="29.1" customHeight="1" spans="1:11">
      <c r="A11" s="35"/>
      <c r="B11" s="35"/>
      <c r="C11" s="15" t="s">
        <v>781</v>
      </c>
      <c r="D11" s="203">
        <f t="shared" si="1"/>
        <v>100</v>
      </c>
      <c r="E11" s="35">
        <v>20</v>
      </c>
      <c r="F11" s="204">
        <v>63.8</v>
      </c>
      <c r="G11" s="204">
        <f t="shared" si="2"/>
        <v>127600</v>
      </c>
      <c r="H11" s="76"/>
      <c r="I11" s="76"/>
      <c r="J11" s="209"/>
      <c r="K11" s="211"/>
    </row>
    <row r="12" s="2" customFormat="1" ht="29.1" customHeight="1" spans="1:11">
      <c r="A12" s="35"/>
      <c r="B12" s="35"/>
      <c r="C12" s="15" t="s">
        <v>782</v>
      </c>
      <c r="D12" s="203">
        <f t="shared" si="1"/>
        <v>100</v>
      </c>
      <c r="E12" s="35">
        <v>20</v>
      </c>
      <c r="F12" s="204">
        <v>63.8</v>
      </c>
      <c r="G12" s="204">
        <f t="shared" si="2"/>
        <v>127600</v>
      </c>
      <c r="H12" s="76"/>
      <c r="I12" s="76"/>
      <c r="J12" s="209"/>
      <c r="K12" s="211"/>
    </row>
    <row r="13" s="2" customFormat="1" ht="29.1" customHeight="1" spans="1:11">
      <c r="A13" s="35"/>
      <c r="B13" s="35"/>
      <c r="C13" s="15" t="s">
        <v>783</v>
      </c>
      <c r="D13" s="203">
        <v>100</v>
      </c>
      <c r="E13" s="35">
        <v>20</v>
      </c>
      <c r="F13" s="204">
        <v>63.8</v>
      </c>
      <c r="G13" s="204">
        <f t="shared" si="2"/>
        <v>127600</v>
      </c>
      <c r="H13" s="76"/>
      <c r="I13" s="76"/>
      <c r="J13" s="209"/>
      <c r="K13" s="211"/>
    </row>
    <row r="14" s="2" customFormat="1" ht="29.1" customHeight="1" spans="1:11">
      <c r="A14" s="35"/>
      <c r="B14" s="35"/>
      <c r="C14" s="62" t="s">
        <v>784</v>
      </c>
      <c r="D14" s="62"/>
      <c r="E14" s="62"/>
      <c r="F14" s="65"/>
      <c r="G14" s="83">
        <f>SUM(G10:G13)</f>
        <v>510400</v>
      </c>
      <c r="H14" s="76"/>
      <c r="I14" s="76">
        <f>SUM(I10:I13)</f>
        <v>0</v>
      </c>
      <c r="J14" s="212"/>
      <c r="K14" s="213"/>
    </row>
    <row r="15" s="2" customFormat="1" ht="29.1" customHeight="1" spans="1:11">
      <c r="A15" s="205" t="s">
        <v>785</v>
      </c>
      <c r="B15" s="205" t="s">
        <v>740</v>
      </c>
      <c r="C15" s="106" t="s">
        <v>741</v>
      </c>
      <c r="D15" s="206"/>
      <c r="E15" s="206"/>
      <c r="F15" s="207"/>
      <c r="G15" s="83">
        <f>G14*0.22</f>
        <v>112288</v>
      </c>
      <c r="H15" s="76"/>
      <c r="I15" s="76">
        <f>I14*0.22</f>
        <v>0</v>
      </c>
      <c r="J15" s="212"/>
      <c r="K15" s="213"/>
    </row>
    <row r="16" ht="29.1" customHeight="1" spans="1:11">
      <c r="A16" s="208" t="s">
        <v>786</v>
      </c>
      <c r="B16" s="208"/>
      <c r="C16" s="208"/>
      <c r="D16" s="208"/>
      <c r="E16" s="208"/>
      <c r="F16" s="83"/>
      <c r="G16" s="83">
        <f>(G14+G8+G15)</f>
        <v>710688</v>
      </c>
      <c r="H16" s="83"/>
      <c r="I16" s="83">
        <f>(I14+I8+I15)</f>
        <v>0</v>
      </c>
      <c r="J16" s="20"/>
      <c r="K16" s="213"/>
    </row>
  </sheetData>
  <mergeCells count="22">
    <mergeCell ref="A1:K1"/>
    <mergeCell ref="F2:G2"/>
    <mergeCell ref="H2:I2"/>
    <mergeCell ref="C8:E8"/>
    <mergeCell ref="C14:E14"/>
    <mergeCell ref="C15:E15"/>
    <mergeCell ref="A16:E16"/>
    <mergeCell ref="A2:A3"/>
    <mergeCell ref="A4:A8"/>
    <mergeCell ref="A9:A14"/>
    <mergeCell ref="B2:B3"/>
    <mergeCell ref="B4:B8"/>
    <mergeCell ref="B9:B14"/>
    <mergeCell ref="C2:C3"/>
    <mergeCell ref="D2:D3"/>
    <mergeCell ref="E2:E3"/>
    <mergeCell ref="J2:J3"/>
    <mergeCell ref="J4:J7"/>
    <mergeCell ref="J10:J13"/>
    <mergeCell ref="K2:K3"/>
    <mergeCell ref="K4:K7"/>
    <mergeCell ref="K10:K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17</vt:i4>
      </vt:variant>
    </vt:vector>
  </HeadingPairs>
  <TitlesOfParts>
    <vt:vector size="17" baseType="lpstr">
      <vt:lpstr>汇总表</vt:lpstr>
      <vt:lpstr>材料见证检测</vt:lpstr>
      <vt:lpstr>地基基础与基坑支护检测</vt:lpstr>
      <vt:lpstr>结构实体检测</vt:lpstr>
      <vt:lpstr>钢结构检测</vt:lpstr>
      <vt:lpstr>道路排水工程检测</vt:lpstr>
      <vt:lpstr>基坑监测</vt:lpstr>
      <vt:lpstr>主体沉降观测</vt:lpstr>
      <vt:lpstr>高支模监测</vt:lpstr>
      <vt:lpstr>室内环境检测</vt:lpstr>
      <vt:lpstr>防雷及电气检测</vt:lpstr>
      <vt:lpstr>幕墙门窗检测</vt:lpstr>
      <vt:lpstr>消防检测</vt:lpstr>
      <vt:lpstr>节能与绿建检测</vt:lpstr>
      <vt:lpstr>智能检测</vt:lpstr>
      <vt:lpstr>5G信号检测</vt:lpstr>
      <vt:lpstr>园林绿化检测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CYPress</cp:lastModifiedBy>
  <cp:revision>1</cp:revision>
  <dcterms:created xsi:type="dcterms:W3CDTF">2010-09-01T08:34:00Z</dcterms:created>
  <cp:lastPrinted>2019-11-05T02:45:00Z</cp:lastPrinted>
  <dcterms:modified xsi:type="dcterms:W3CDTF">2025-08-08T09:54:38Z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7B18002E4F2F4CD4805646C9BBF4CEA0_13</vt:lpwstr>
  </property>
  <property fmtid="{D5CDD505-2E9C-101B-9397-08002B2CF9AE}" pid="4" name="KSOReadingLayout">
    <vt:bool>true</vt:bool>
  </property>
</Properties>
</file>