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911" firstSheet="1" activeTab="3"/>
  </bookViews>
  <sheets>
    <sheet name="封面" sheetId="1" r:id="rId1"/>
    <sheet name="清单说明" sheetId="3" r:id="rId2"/>
    <sheet name="工程量清单计量计价规则" sheetId="4" r:id="rId3"/>
    <sheet name="造价汇总表" sheetId="5" r:id="rId4"/>
    <sheet name="土石方及道路工程" sheetId="6" r:id="rId5"/>
    <sheet name="交通工程" sheetId="7" r:id="rId6"/>
    <sheet name="排水工程" sheetId="8" r:id="rId7"/>
    <sheet name="照明及电力管沟工程" sheetId="9" r:id="rId8"/>
    <sheet name="钢板桩工程" sheetId="10" r:id="rId9"/>
    <sheet name="软基处理" sheetId="11" r:id="rId10"/>
    <sheet name=" 变更工程计费表" sheetId="12" r:id="rId11"/>
    <sheet name="主要材料品牌选用表" sheetId="13"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s>
  <definedNames>
    <definedName name="_xlnm._FilterDatabase" localSheetId="4" hidden="1">土石方及道路工程!$A$4:$M$34</definedName>
    <definedName name="_xlnm._FilterDatabase" localSheetId="6" hidden="1">排水工程!$A$4:$M$34</definedName>
    <definedName name="_xlnm._FilterDatabase" localSheetId="7" hidden="1">照明及电力管沟工程!$A$4:$N$32</definedName>
    <definedName name="___xlfn.IFERROR" hidden="1">#NAME?</definedName>
    <definedName name="___xlfn.SUMIFS" hidden="1">#NAME?</definedName>
    <definedName name="__xlfn.IFERROR" hidden="1">#NAME?</definedName>
    <definedName name="__xlfn.SUMIFS" hidden="1">#NAME?</definedName>
    <definedName name="_Fill" hidden="1">#REF!</definedName>
    <definedName name="_xlnm._FilterDatabase" hidden="1">#REF!</definedName>
    <definedName name="_Key1" hidden="1">#REF!</definedName>
    <definedName name="_Order1" hidden="1">255</definedName>
    <definedName name="_Order2" hidden="1">255</definedName>
    <definedName name="_Sort" hidden="1">#REF!</definedName>
    <definedName name="abcd" hidden="1">[1]清单汇总!#REF!</definedName>
    <definedName name="AS2DocOpenMode" hidden="1">"AS2DocumentEdit"</definedName>
    <definedName name="dss" hidden="1">#REF!</definedName>
    <definedName name="fadfadsfadf" hidden="1">#REF!</definedName>
    <definedName name="HH" hidden="1">[2]清单汇总!#REF!</definedName>
    <definedName name="HHY" hidden="1">[2]清单汇总!#REF!</definedName>
    <definedName name="HTML_CodePage" hidden="1">936</definedName>
    <definedName name="HTML_Control" hidden="1">{"'费率表'!$A$1:$N$18"}</definedName>
    <definedName name="HTML_Description" hidden="1">""</definedName>
    <definedName name="HTML_Email" hidden="1">""</definedName>
    <definedName name="HTML_Header" hidden="1">"费率表"</definedName>
    <definedName name="HTML_LastUpdate" hidden="1">"P5"</definedName>
    <definedName name="HTML_LineAfter" hidden="1">FALSE</definedName>
    <definedName name="HTML_LineBefore" hidden="1">FALSE</definedName>
    <definedName name="HTML_Name" hidden="1">"xnx"</definedName>
    <definedName name="HTML_OBDlg2" hidden="1">TRUE</definedName>
    <definedName name="HTML_OBDlg4" hidden="1">TRUE</definedName>
    <definedName name="HTML_OS" hidden="1">0</definedName>
    <definedName name="HTML_PathFile" hidden="1">"C:\My Documents\MyHTML.htm"</definedName>
    <definedName name="HTML_Title" hidden="1">"标准表格（2003）"</definedName>
    <definedName name="Hu" hidden="1">[2]清单汇总!#REF!</definedName>
    <definedName name="_xlnm.Print_Area" hidden="1">#REF!</definedName>
    <definedName name="_xlnm.Print_Titles" hidden="1">#N/A</definedName>
    <definedName name="rrewqrf" hidden="1">{"'费率表'!$A$1:$N$18"}</definedName>
    <definedName name="暗暗" hidden="1">[2]清单汇总!#REF!</definedName>
    <definedName name="保温" hidden="1">{"'费率表'!$A$1:$N$18"}</definedName>
    <definedName name="发函2" hidden="1">{"'费率表'!$A$1:$N$18"}</definedName>
    <definedName name="防水" hidden="1">{"'费率表'!$A$1:$N$18"}</definedName>
    <definedName name="理論" hidden="1">[2]清单汇总!#REF!</definedName>
    <definedName name="通知单安装" hidden="1">{"'现金流量表（全部投资）'!$B$4:$P$23"}</definedName>
    <definedName name="外防水" hidden="1">{"'费率表'!$A$1:$N$18"}</definedName>
    <definedName name="未" hidden="1">{"'费率表'!$A$1:$N$18"}</definedName>
    <definedName name="_A99999">#REF!</definedName>
    <definedName name="_h1">'[3]#REF!'!$A$7:$D$18</definedName>
    <definedName name="_A999999">#REF!</definedName>
    <definedName name="_h2">#REF!</definedName>
    <definedName name="_h3">#REF!</definedName>
    <definedName name="_h4">#REF!</definedName>
    <definedName name="_PA7">'[6]SW-TEO'!#REF!</definedName>
    <definedName name="_PA8">'[6]SW-TEO'!#REF!</definedName>
    <definedName name="_PD1">'[6]SW-TEO'!#REF!</definedName>
    <definedName name="_PE12">'[6]SW-TEO'!#REF!</definedName>
    <definedName name="_PE13">'[6]SW-TEO'!#REF!</definedName>
    <definedName name="_PE6">'[6]SW-TEO'!#REF!</definedName>
    <definedName name="_PE7">'[6]SW-TEO'!#REF!</definedName>
    <definedName name="_PE8">'[6]SW-TEO'!#REF!</definedName>
    <definedName name="_PE9">'[6]SW-TEO'!#REF!</definedName>
    <definedName name="_PH1">'[6]SW-TEO'!#REF!</definedName>
    <definedName name="_PI1">'[6]SW-TEO'!#REF!</definedName>
    <definedName name="_PK1">'[6]SW-TEO'!#REF!</definedName>
    <definedName name="_PK3">'[6]SW-TEO'!#REF!</definedName>
    <definedName name="_SW1">[7]系数516!$C$2</definedName>
    <definedName name="_SW2">[7]系数516!$C$3</definedName>
    <definedName name="_SW3">[7]系数516!$C$4</definedName>
    <definedName name="_SW4">[7]系数516!$C$5</definedName>
    <definedName name="_SW8">[7]系数516!$C$9</definedName>
    <definedName name="_W200">'[7]21'!$B$1:$B$802</definedName>
    <definedName name="_x1">#REF!</definedName>
    <definedName name="_ys1">#REF!</definedName>
    <definedName name="_ys2">#REF!</definedName>
    <definedName name="_ys3">#REF!</definedName>
    <definedName name="_工程名称">[8]Sheet2!$A$1</definedName>
    <definedName name="A">IFERROR(EVALUATE(SUBSTITUTE(SUBSTITUTE('[5]园建清单 '!B1,"【","*ISTEXT(""【"),"】","】"")")),"")</definedName>
    <definedName name="AA">EVALUATE(SUBSTITUTE(SUBSTITUTE(#REF!,"[","*ISTEXT(""["),"]","]"")"))</definedName>
    <definedName name="AAA">EVALUATE('[9]X1'!$B$8)</definedName>
    <definedName name="AAA_DOCTOPS" hidden="1">"AAA_SET"</definedName>
    <definedName name="AAA_duser" hidden="1">"OFF"</definedName>
    <definedName name="AAAA">EVALUATE('[9]X1'!$B$8)</definedName>
    <definedName name="AAB_Addin5" hidden="1">"AAB_Description for addin 5,Description for addin 5,Description for addin 5,Description for addin 5,Description for addin 5,Description for addin 5"</definedName>
    <definedName name="ac">#REF!</definedName>
    <definedName name="ad">'[7]21'!$A$1:$A$802</definedName>
    <definedName name="ae">'[7]21'!$B$1:$B$802</definedName>
    <definedName name="as">#N/A</definedName>
    <definedName name="ASA">#REF!</definedName>
    <definedName name="B">IFERROR(EVALUATE(SUBSTITUTE(SUBSTITUTE(#REF!,"【","*ISTEXT(""【"),"】","】"")")),"")</definedName>
    <definedName name="bg_charge">[10]Sheet9!$I$58</definedName>
    <definedName name="bo_num">[10]Sheet9!$C$17</definedName>
    <definedName name="bt">#REF!</definedName>
    <definedName name="Bust">[11]XL4Poppy!$C$31</definedName>
    <definedName name="C1261.">#REF!</definedName>
    <definedName name="cap">'[11]#REF!'!$L$9:$R$67</definedName>
    <definedName name="CC">INDEX([12]工程量计算!$F$1:$F$65536,MATCH("CC",[12]工程量计算!$D$1:$D$65536,0))</definedName>
    <definedName name="cctv">'[13]99CCTV'!$A$6:$C$800</definedName>
    <definedName name="CODELK_Path">'[13]DDETABLE '!$AD$4</definedName>
    <definedName name="cola">'[11]#REF!'!$B$55:$F$73</definedName>
    <definedName name="colb">'[11]#REF!'!$B$43:$F$55</definedName>
    <definedName name="Continue">[11]XL4Poppy!$C$9</definedName>
    <definedName name="copy">EVALUATE([14]FF2.0更衣室!#REF!)</definedName>
    <definedName name="Cov_99_Rev">#REF!</definedName>
    <definedName name="Cov_EPS_98">#REF!</definedName>
    <definedName name="Cov_EPS_99">#REF!</definedName>
    <definedName name="Cov_Mkt_Cap">#REF!</definedName>
    <definedName name="Cov_Off_High">#REF!</definedName>
    <definedName name="Cov_Perf_97">#REF!</definedName>
    <definedName name="Cov_Perf_98">#REF!</definedName>
    <definedName name="Cov_Perf_99">#REF!</definedName>
    <definedName name="cov_perf_99b">'[15]#REF'!$Q$162</definedName>
    <definedName name="Cov_Univ_Avg">#REF!</definedName>
    <definedName name="Cov_Univ_Total">#REF!</definedName>
    <definedName name="CTopics">'[13]DDETABLE '!$AM$2:$AM$4</definedName>
    <definedName name="D">EVALUATE([16]Sheet2!$G1)</definedName>
    <definedName name="D0">#REF!</definedName>
    <definedName name="D00">#REF!</definedName>
    <definedName name="D000">#REF!</definedName>
    <definedName name="dasf">EVALUATE(#REF!)</definedName>
    <definedName name="dep">#REF!</definedName>
    <definedName name="Documents_array">[11]XL4Poppy!$B$1:$B$16</definedName>
    <definedName name="DSDDE_Path">'[13]DDETABLE '!$AD$3</definedName>
    <definedName name="dw">[17]单位库!$A$1:$A$65536</definedName>
    <definedName name="dxm">[18]Sheet1!$A$1:$H$246</definedName>
    <definedName name="e">EVALUATE(#REF!)</definedName>
    <definedName name="EBIT">#REF!</definedName>
    <definedName name="Excel_BuiltIn__FilterDatabase_6">#REF!</definedName>
    <definedName name="Excel_Version">'[13]DDETABLE '!$AD$8</definedName>
    <definedName name="exch_rate_1">[18]!exch_rate_1</definedName>
    <definedName name="exch_rate_2">[18]!exch_rate_2</definedName>
    <definedName name="exch_rate_3">[18]!exch_rate_3</definedName>
    <definedName name="ExtFiles">'[13]DDETABLE '!$AG$2:$AG$10</definedName>
    <definedName name="F">INDEX([12]工程量计算!$F$1:$F$65536,MATCH("F",[12]工程量计算!$D$1:$D$65536,0))</definedName>
    <definedName name="F_AFLCFM1">#REF!</definedName>
    <definedName name="F_AFLCFM2">#REF!</definedName>
    <definedName name="F_AFLPEM3">#REF!</definedName>
    <definedName name="F_AFLPEM4">#REF!</definedName>
    <definedName name="F_AFLPEMb">#REF!</definedName>
    <definedName name="F_AFLSD1">#REF!</definedName>
    <definedName name="F_AFLSD2">#REF!</definedName>
    <definedName name="F_Book_value_per_share">#REF!</definedName>
    <definedName name="FAMERangeDJ_BALAL28">#REF!</definedName>
    <definedName name="FAMERangeDJ_BALAM28">#REF!</definedName>
    <definedName name="FAMERangeDJ_BALAN28">#REF!</definedName>
    <definedName name="FAMERangeGCI_BALD62">#REF!</definedName>
    <definedName name="FAMERangeGCI_BALD63">#REF!</definedName>
    <definedName name="FAMERangeKRI_BALAL99">#REF!</definedName>
    <definedName name="FAMERangeKRI_BALAM99">#REF!</definedName>
    <definedName name="FAMERangeKRI_BALAN99">#REF!</definedName>
    <definedName name="Formats">'[13]DDETABLE '!$AN$2:$AN$11</definedName>
    <definedName name="FRC">[19]Main!$C$9</definedName>
    <definedName name="free">#REF!</definedName>
    <definedName name="FREQS">'[13]DDETABLE '!$AP$2:$AP$6</definedName>
    <definedName name="G">EVALUATE(#REF!)</definedName>
    <definedName name="gg">EVALUATE(#REF!)</definedName>
    <definedName name="ggg">EVALUATE(#REF!)</definedName>
    <definedName name="gggg">EVALUATE(#REF!)</definedName>
    <definedName name="ggggg">EVALUATE(#REF!)</definedName>
    <definedName name="Growth">#REF!</definedName>
    <definedName name="Growth_97">#REF!</definedName>
    <definedName name="Growth_98">#REF!</definedName>
    <definedName name="Growth_99">#REF!</definedName>
    <definedName name="h">EVALUATE(#REF!)</definedName>
    <definedName name="haoi">'[20]3'!$B$6:$G$9</definedName>
    <definedName name="Hello">[11]XL4Poppy!$A$15</definedName>
    <definedName name="hostfee">'[21]Financ. Overview'!$H$12</definedName>
    <definedName name="hraiu_bottom">'[21]Financ. Overview'!#REF!</definedName>
    <definedName name="hvac">'[21]Financ. Overview'!#REF!</definedName>
    <definedName name="HWSheet">1</definedName>
    <definedName name="lap">[22]General!$B$2:$G$9</definedName>
    <definedName name="Last_Update">'[13]DDETABLE '!$E$9</definedName>
    <definedName name="Liberalization">#REF!</definedName>
    <definedName name="Links">'[13]DDETABLE '!$AH$2</definedName>
    <definedName name="LiveReqs">'[13]DDETABLE '!$H$6</definedName>
    <definedName name="M">EVALUATE(#REF!)</definedName>
    <definedName name="Macro1">#REF!</definedName>
    <definedName name="MakeIt">[11]XL4Poppy!$A$26</definedName>
    <definedName name="mc">OFFSET([12]工程量计算!$B$3,1,,COUNTA([12]工程量计算!$B$1:$B$65536)-1,)</definedName>
    <definedName name="MemFree">'[13]DDETABLE '!$AD$11</definedName>
    <definedName name="MemTotal">'[13]DDETABLE '!$AD$10</definedName>
    <definedName name="Module.Prix_SMC">[23]!Module.Prix_SMC</definedName>
    <definedName name="Morning">[11]XL4Poppy!$C$39</definedName>
    <definedName name="Off_High_Cov">#REF!</definedName>
    <definedName name="Operating_Sys">'[13]DDETABLE '!$AD$9</definedName>
    <definedName name="OS">[24]Open!#REF!</definedName>
    <definedName name="OTHER">#REF!</definedName>
    <definedName name="perf">#REF!</definedName>
    <definedName name="Perf_98">#REF!</definedName>
    <definedName name="Perf_99">#REF!</definedName>
    <definedName name="Poppy">[11]XL4Poppy!$C$27</definedName>
    <definedName name="pp">EVALUATE(#REF!)</definedName>
    <definedName name="pr_toolbox">[21]Toolbox!$A$3:$I$80</definedName>
    <definedName name="price">#REF!</definedName>
    <definedName name="Print_Titles_1">#N/A</definedName>
    <definedName name="Prix_SMC">[23]!Prix_SMC</definedName>
    <definedName name="Q">EVALUATE(SUBSTITUTE(SUBSTITUTE('[5]园建清单 '!B1,"[","*ISTEXT(""["),"]","]"")"))</definedName>
    <definedName name="QA">EVALUATE(#REF!)</definedName>
    <definedName name="QATE">EVALUATE(#REF!)</definedName>
    <definedName name="QQ">EVALUATE("="&amp;#REF!)</definedName>
    <definedName name="qqq">'[4]园建清单 '!#REF!</definedName>
    <definedName name="Recorder" hidden="1">#REF!</definedName>
    <definedName name="reqdetails">'[13]DDETABLE '!$O$15:$T$345</definedName>
    <definedName name="Results">#REF!</definedName>
    <definedName name="Revenue_2">#REF!</definedName>
    <definedName name="rs">#REF!</definedName>
    <definedName name="s_c_list">[25]Toolbox!$A$7:$H$969</definedName>
    <definedName name="SCG">'[26]G.1R-Shou COP Gf'!#REF!</definedName>
    <definedName name="Schedule">'[13]DDETABLE '!$E$5</definedName>
    <definedName name="sdf">#N/A</definedName>
    <definedName name="sdlfee">'[21]Financ. Overview'!$H$13</definedName>
    <definedName name="sdsad">#REF!</definedName>
    <definedName name="series01">#REF!</definedName>
    <definedName name="series02">#REF!</definedName>
    <definedName name="series03">#REF!</definedName>
    <definedName name="series04">#REF!</definedName>
    <definedName name="series05">#REF!</definedName>
    <definedName name="series06">#REF!</definedName>
    <definedName name="series07">#REF!</definedName>
    <definedName name="series08">#REF!</definedName>
    <definedName name="series09">#REF!</definedName>
    <definedName name="series10">#REF!</definedName>
    <definedName name="series18">#REF!</definedName>
    <definedName name="Setup">'[13]DDETABLE '!$AC$2</definedName>
    <definedName name="sFormat">'[13]DDETABLE '!$AQ$4</definedName>
    <definedName name="Share_Data">#REF!</definedName>
    <definedName name="ShowDetails">'[13]DDETABLE '!$AH$13</definedName>
    <definedName name="solar_ratio">'[27]POWER ASSUMPTIONS'!$H$7</definedName>
    <definedName name="ss7fee">'[21]Financ. Overview'!$H$18</definedName>
    <definedName name="SSB">EVALUATE(SUBSTITUTE(SUBSTITUTE(#REF!,"[","*ISTEXT(""["),"]","]"")"))</definedName>
    <definedName name="sTable">'[13]DDETABLE '!$AJ$2:$AQ$11</definedName>
    <definedName name="subsfee">'[21]Financ. Overview'!$H$14</definedName>
    <definedName name="sYesNo">'[13]DDETABLE '!$AQ$2</definedName>
    <definedName name="sys_num">[10]Sheet9!$C$15</definedName>
    <definedName name="TableName">'[13]DDETABLE '!$E$6</definedName>
    <definedName name="TACS1" hidden="1">{"scenario 1",#N/A,FALSE,"scenario1";"drivers",#N/A,FALSE,"Input-Module";"Op Stats",#N/A,FALSE,"Input-Module";"income stmt",#N/A,FALSE,"Ebit-calc";"Cash Flow",#N/A,FALSE,"Input-Module";"Balance Sheet",#N/A,FALSE,"Balance-Sheet";"workings",#N/A,FALSE,"Ebit-calc";"working cap",#N/A,FALSE,"Working-Capital";"dcf value",#N/A,FALSE,"DCF";"check",#N/A,FALSE,"Input-Module"}</definedName>
    <definedName name="TACS3" hidden="1">{"scenario 1",#N/A,FALSE,"scenario1";"drivers",#N/A,FALSE,"Input-Module";"Op Stats",#N/A,FALSE,"Input-Module";"income stmt",#N/A,FALSE,"Ebit-calc";"Cash Flow",#N/A,FALSE,"Input-Module";"Balance Sheet",#N/A,FALSE,"Balance-Sheet";"workings",#N/A,FALSE,"Ebit-calc";"working cap",#N/A,FALSE,"Working-Capital";"dcf value",#N/A,FALSE,"DCF";"check",#N/A,FALSE,"Input-Module"}</definedName>
    <definedName name="TestAdd">"Test RefersTo1"</definedName>
    <definedName name="tim">#REF!</definedName>
    <definedName name="Title">'[13]DDETABLE '!$E$8</definedName>
    <definedName name="toolbox">[27]Toolbox!$C$5:$T$1578</definedName>
    <definedName name="total_de">[10]Sheet9!$F$34</definedName>
    <definedName name="TotalReqs">'[13]DDETABLE '!$H$5</definedName>
    <definedName name="TotalTime">'[13]DDETABLE '!$H$7</definedName>
    <definedName name="UniqueRange_0">#REF!</definedName>
    <definedName name="UniqueRange_1">#REF!</definedName>
    <definedName name="V5.1Fee">'[29]Financ. Overview'!$H$15</definedName>
    <definedName name="VAL">#REF!</definedName>
    <definedName name="vsd">#REF!</definedName>
    <definedName name="wk">#REF!</definedName>
    <definedName name="wrn.output." hidden="1">{"scenario 1",#N/A,FALSE,"scenario1";"drivers",#N/A,FALSE,"Input-Module";"Op Stats",#N/A,FALSE,"Input-Module";"income stmt",#N/A,FALSE,"Ebit-calc";"Cash Flow",#N/A,FALSE,"Input-Module";"Balance Sheet",#N/A,FALSE,"Balance-Sheet";"workings",#N/A,FALSE,"Ebit-calc";"working cap",#N/A,FALSE,"Working-Capital";"dcf value",#N/A,FALSE,"DCF";"check",#N/A,FALSE,"Input-Module"}</definedName>
    <definedName name="wrn.打印整个资料." hidden="1">{"打印N01基本指标表V1",#N/A,TRUE,"基本指标＆成本预测";"打印NO2成本预测表",#N/A,TRUE,"贷款还款付息表";"打印N03工程进度表V1",#N/A,TRUE,"工程进度表";"打印NO4工程成本支出表",#N/A,TRUE,"贷款还款付息表";"打印NO5销售收入表",#N/A,TRUE,"贷款还款付息表";"打印NO6资金平衡表",#N/A,TRUE,"贷款还款付息表";"打印NO7贷款还本付息表",#N/A,TRUE,"贷款还款付息表";#N/A,#N/A,TRUE,"成本对比(第一次董事会)"}</definedName>
    <definedName name="ww">EVALUATE(SUBSTITUTE(SUBSTITUTE([5]安装清单!$D$1:$D$65536,"[","*ISTEXT(""["),"]","]"")"))</definedName>
    <definedName name="x">EVALUATE(SUBSTITUTE(SUBSTITUTE([30]电气工程量计算书!$H1,"[","*ISTEXT(""["),"]","]"")"))</definedName>
    <definedName name="xvs">#REF!</definedName>
    <definedName name="YesNo">'[13]DDETABLE '!$AK$2:$AK$3</definedName>
    <definedName name="Z">EVALUATE(SUBSTITUTE(SUBSTITUTE([31]园建清单!$AQ1,"[","*ISTEXT(""["),"]","]"")"))</definedName>
    <definedName name="Z32_Cost_red">'[21]Financ. Overview'!#REF!</definedName>
    <definedName name="zxd">#REF!</definedName>
    <definedName name="阿萨德飞">#REF!</definedName>
    <definedName name="啊啊、">EVALUATE([32]绿化清单!IV1)</definedName>
    <definedName name="啊啊啊啊">EVALUATE(SUBSTITUTE(SUBSTITUTE(#REF!,"[","*ISTEXT(""["),"]","]"")"))</definedName>
    <definedName name="安装001">EVALUATE(SUBSTITUTE(SUBSTITUTE(#REF!,"[","*ISTEXT(""["),"]","]"")"))</definedName>
    <definedName name="八">'[33]8'!$B$6:$G$9</definedName>
    <definedName name="报告期">[34]项目指标!$E$1</definedName>
    <definedName name="报价日期">[35]基本设置!$D$7</definedName>
    <definedName name="编制单位">""</definedName>
    <definedName name="不重复合同编号列表1">OFFSET([34]合同台账!$CW$1,1,0,合同台账合同总数,1)</definedName>
    <definedName name="承接单位">[35]基本设置!$D$6</definedName>
    <definedName name="传动器">[35]sheet2!$B$9</definedName>
    <definedName name="窗护栏">#REF!</definedName>
    <definedName name="答案">EVALUATE(SUBSTITUTE(SUBSTITUTE(#REF!,"[","*ISTEXT(""["),"]","]"")"))</definedName>
    <definedName name="大理石损耗">#REF!</definedName>
    <definedName name="大理石损耗率">#REF!</definedName>
    <definedName name="大四角">'[36]1.1软景'!$BC$5</definedName>
    <definedName name="地被工程量">EVALUATE([37]地被!$G1)</definedName>
    <definedName name="地弹簧">[35]sheet2!$B$12</definedName>
    <definedName name="地砖单位人工">#REF!</definedName>
    <definedName name="地砖损耗率">#REF!</definedName>
    <definedName name="动态成本.动态预算明细科目">#N/A</definedName>
    <definedName name="动态成本.最新责任书单方直接成本">[34]动态成本!$F$163</definedName>
    <definedName name="二">EVALUATE(#REF!)</definedName>
    <definedName name="二级">[38]基础项目!#REF!</definedName>
    <definedName name="返回对话">[39]!返回对话</definedName>
    <definedName name="分部工程">#REF!</definedName>
    <definedName name="分项工程">#REF!</definedName>
    <definedName name="付款台账.付款数量区域">OFFSET([34]付款台账!IR$1,1,0,付款台账付款总笔数,1)</definedName>
    <definedName name="付款台账.合同编号区域">OFFSET([34]付款台账!$A$1,1,0,付款台账付款总笔数,1)</definedName>
    <definedName name="付款台账付款总笔数">COUNTA([34]付款台账!$A$1:$A$65536)-1</definedName>
    <definedName name="附表.建筑形式列表">OFFSET([34]附表1!$D$2,0,0,COUNTA([34]附表1!$D$2:$D$20),1)</definedName>
    <definedName name="附表.结构形式列表">OFFSET([34]附表1!$C$2,0,0,COUNTA([34]附表1!$C$2:$C$50),1)</definedName>
    <definedName name="附表.责任部门列表">OFFSET([34]附表1!$A$2,0,0,COUNTA([34]附表1!$A$2:$A$20),1)</definedName>
    <definedName name="附表1.区域公司列表">OFFSET([34]附表1!$E$2,0,0,COUNTA([34]附表1!$E$2:$E$20),1)</definedName>
    <definedName name="附表1.项目类别列表">OFFSET([34]附表1!$G$2,0,0,COUNTA([34]附表1!$G$2:$G$10),1)</definedName>
    <definedName name="附加赛">#REF!</definedName>
    <definedName name="复制2">#REF!</definedName>
    <definedName name="覆盖范围">[40]Sheet2!$B$2:$B$9</definedName>
    <definedName name="钢筋长度">EVALUATE(#REF!)</definedName>
    <definedName name="高度">EVALUATE([41]绿化清单2!IV1)</definedName>
    <definedName name="工程单位">[35]基本设置!$D$5</definedName>
    <definedName name="工程量">EVALUATE([42]工程量计算表!$F1)</definedName>
    <definedName name="工程量1">EVALUATE([43]Sheet2!$G1)</definedName>
    <definedName name="工程量计算">EVALUATE(#REF!)</definedName>
    <definedName name="工程量计算式">[44]给排水工程量计算书!$F$1:$F$65536</definedName>
    <definedName name="工程名称">"工程名称：安全通道"</definedName>
    <definedName name="管理费">[35]sheet2!$B$34</definedName>
    <definedName name="管理费率">#REF!</definedName>
    <definedName name="哈哈">#REF!</definedName>
    <definedName name="好">#REF!</definedName>
    <definedName name="呵呵">#REF!</definedName>
    <definedName name="合同台账.动态成本类别列">OFFSET([34]合同台账!$M$1,1,0,合同台账活动区域总行数,1)</definedName>
    <definedName name="合同台账.动态当期及预计资金计划列">OFFSET([34]合同台账!GL$1,1,0,合同台账活动区域总行数,1)</definedName>
    <definedName name="合同台账.动态当期及预计资金计划列FOR期间表">OFFSET([34]合同台账!M$1,1,0,合同台账活动区域总行数,1)</definedName>
    <definedName name="合同台账.动态合同编号列">OFFSET([34]合同台账!$A$1,1,0,合同台账活动区域总行数,1)</definedName>
    <definedName name="合同台账.动态计算金额列">OFFSET([34]合同台账!$I$1,1,0,合同台账活动区域总行数,1)</definedName>
    <definedName name="合同台账.动态预算明细科目列">OFFSET([34]合同台账!$B$1,1,0,合同台账活动区域总行数,1)</definedName>
    <definedName name="合同台账合同总数">(COUNTA([34]合同台账!$A$1:$A$65536)-1)/8</definedName>
    <definedName name="合同台账活动区域总行数">COUNTA([34]合同台账!$A$1:$A$65536)</definedName>
    <definedName name="合同台账区域1">OFFSET([34]合同台账!$A$1:$P$1,0,0,合同台账活动区域总行数,COUNTA([34]合同台账!$A$1:$IV$1))</definedName>
    <definedName name="合同台账有效查询列数">COLUMN([34]合同台账!$P$1)</definedName>
    <definedName name="护栏">#REF!</definedName>
    <definedName name="滑轮">[35]sheet2!$B$13</definedName>
    <definedName name="活力素">'[36]1.1软景'!$BE$5</definedName>
    <definedName name="计算式">EVALUATE(#REF!)</definedName>
    <definedName name="监控">#N/A</definedName>
    <definedName name="检验">[39]!检验</definedName>
    <definedName name="建设">EVALUATE([14]FF3.0门廊!#REF!)</definedName>
    <definedName name="铰链">[35]sheet2!$B$10</definedName>
    <definedName name="结果">EVALUATE(SUBSTITUTE(SUBSTITUTE('[45]安装清单 '!$D$4:$D$100,"[","*ISTEXT(""["),"]","]"")"))</definedName>
    <definedName name="结果1">EVALUATE(SUBSTITUTE(SUBSTITUTE([5]安装清单!$D$1:$D$65536,"[","*ISTEXT(""["),"]","]"")"))</definedName>
    <definedName name="结果2">EVALUATE(SUBSTITUTE(SUBSTITUTE([5]安装清单!$C$1:$C$65536,"[","*ISTEXT(""["),"]","]"")"))</definedName>
    <definedName name="景观绿化">EVALUATE(#REF!)</definedName>
    <definedName name="九">'[20]7'!$B$6:$G$15</definedName>
    <definedName name="来老">'[46]3'!$B$6:$G$9</definedName>
    <definedName name="利润率">#REF!</definedName>
    <definedName name="六">'[33]6'!$B$6:$G$8</definedName>
    <definedName name="铝材">[35]sheet2!$B$5</definedName>
    <definedName name="绿化">#REF!</definedName>
    <definedName name="绿化3">#REF!</definedName>
    <definedName name="绿化补充">#REF!</definedName>
    <definedName name="门窗表">#REF!</definedName>
    <definedName name="门窗表1">#REF!</definedName>
    <definedName name="门窗表a23">#REF!</definedName>
    <definedName name="密封胶">[35]sheet2!$B$17</definedName>
    <definedName name="面积合计">'[33]面积合计（藏）'!$B$5:$H$88</definedName>
    <definedName name="你好">#REF!</definedName>
    <definedName name="七">'[33]7'!$B$6:$G$15</definedName>
    <definedName name="其他五金配件">[35]sheet2!$B$14</definedName>
    <definedName name="桥高">EVALUATE([47]地被!$G1)</definedName>
    <definedName name="请打">'[20]投标材料清单 '!$B$5:$J$75</definedName>
    <definedName name="三">EVALUATE(#REF!)</definedName>
    <definedName name="三级">[38]基础项目!#REF!</definedName>
    <definedName name="纱窗">[35]sheet2!$B$20</definedName>
    <definedName name="上悬窗用风撑">[35]sheet2!$D$11</definedName>
    <definedName name="深圳">EVALUATE([14]FF3.0门廊!#REF!)</definedName>
    <definedName name="深圳1">EVALUATE(#REF!)</definedName>
    <definedName name="深圳123">EVALUATE(#REF!)</definedName>
    <definedName name="深圳2">EVALUATE(#REF!)</definedName>
    <definedName name="深圳复制">EVALUATE([14]FF3.0门廊!#REF!)</definedName>
    <definedName name="数值">EVALUATE(SUBSTITUTE(SUBSTITUTE([28]绿化清单!#REF!,"[","*ISTEXT(""["),"]","]"")"))</definedName>
    <definedName name="水电费">[35]sheet2!$B$37</definedName>
    <definedName name="税金">[35]sheet2!$B$36</definedName>
    <definedName name="税率">#REF!</definedName>
    <definedName name="四">'[33]4'!$B$6:$G$43</definedName>
    <definedName name="填缝胶">[35]sheet2!$B$18</definedName>
    <definedName name="停车场系统">#N/A</definedName>
    <definedName name="投标材料清单">'[33]投标材料清单 '!$B$5:$J$75</definedName>
    <definedName name="退出EXCEL">[39]!退出EXCEL</definedName>
    <definedName name="五">'[33]5'!$B$6:$G$15</definedName>
    <definedName name="小三角">'[36]1.1软景'!$BC$3</definedName>
    <definedName name="小四角">'[36]1.1软景'!$BC$4</definedName>
    <definedName name="新砌">[48]墙面工程!#REF!</definedName>
    <definedName name="修改">[39]!修改</definedName>
    <definedName name="序号">IF([49]汇总表!$B1="","",COUNTA([49]汇总表!#REF!))</definedName>
    <definedName name="一">EVALUATE(#REF!)</definedName>
    <definedName name="一级">[38]基础项目!#REF!</definedName>
    <definedName name="已付款明细表">#REF!</definedName>
    <definedName name="营养土">'[36]1.1软景'!$BE$3</definedName>
    <definedName name="预览">[39]!预览</definedName>
    <definedName name="预算明细科目.区域">OFFSET([34]动态成本!$C$1,0,0,预算明细科目.总行数,1)</definedName>
    <definedName name="预算明细科目.总行数">[34]动态成本!$IR$2</definedName>
    <definedName name="园建工程量">EVALUATE([50]园建清单1!IV1)</definedName>
    <definedName name="珍珠岩">'[36]1.1软景'!$BE$4</definedName>
    <definedName name="执手">[35]sheet2!$B$8</definedName>
    <definedName name="主程序.打印">[39]!主程序.打印</definedName>
    <definedName name="综合">EVALUATE(#REF!)</definedName>
    <definedName name="综合胸径高度">EVALUATE([41]绿化清单2!IV1)</definedName>
    <definedName name="_A99999" localSheetId="0">#REF!</definedName>
    <definedName name="_Fill" localSheetId="0" hidden="1">[51]eqpmad2!#REF!</definedName>
    <definedName name="_Key1" localSheetId="0" hidden="1">#REF!</definedName>
    <definedName name="_Sort" localSheetId="0" hidden="1">#REF!</definedName>
    <definedName name="dss" localSheetId="0" hidden="1">#REF!</definedName>
    <definedName name="不重复合同编号列表1" localSheetId="0">OFFSET([34]合同台账!$CW$1,1,0,合同台账合同总数,1)</definedName>
    <definedName name="付款台账.付款数量区域" localSheetId="0">OFFSET([34]付款台账!IR$1,1,0,付款台账付款总笔数,1)</definedName>
    <definedName name="付款台账.合同编号区域" localSheetId="0">OFFSET([34]付款台账!$A$1,1,0,付款台账付款总笔数,1)</definedName>
    <definedName name="合同台账.动态成本类别列" localSheetId="0">OFFSET([34]合同台账!$M$1,1,0,合同台账活动区域总行数,1)</definedName>
    <definedName name="合同台账.动态当期及预计资金计划列" localSheetId="0">OFFSET([34]合同台账!GL$1,1,0,合同台账活动区域总行数,1)</definedName>
    <definedName name="合同台账.动态当期及预计资金计划列FOR期间表" localSheetId="0">OFFSET([34]合同台账!M$1,1,0,合同台账活动区域总行数,1)</definedName>
    <definedName name="合同台账.动态合同编号列" localSheetId="0">OFFSET([34]合同台账!$A$1,1,0,合同台账活动区域总行数,1)</definedName>
    <definedName name="合同台账.动态计算金额列" localSheetId="0">OFFSET([34]合同台账!$I$1,1,0,合同台账活动区域总行数,1)</definedName>
    <definedName name="合同台账.动态预算明细科目列" localSheetId="0">OFFSET([34]合同台账!$B$1,1,0,合同台账活动区域总行数,1)</definedName>
    <definedName name="合同台账区域1" localSheetId="0">OFFSET([34]合同台账!$A$1:$P$1,0,0,合同台账活动区域总行数,COUNTA([34]合同台账!$A$1:$IV$1))</definedName>
    <definedName name="预算明细科目.区域" localSheetId="0">OFFSET([34]动态成本!$C$1,0,0,预算明细科目.总行数,1)</definedName>
    <definedName name="_xlnm._FilterDatabase" localSheetId="0" hidden="1">#REF!</definedName>
    <definedName name="fadfadsfadf" localSheetId="0" hidden="1">#REF!</definedName>
    <definedName name="_xlnm.Print_Area" localSheetId="0" hidden="1">封面!$A$1:$A$8</definedName>
    <definedName name="abcd" localSheetId="0" hidden="1">[1]清单汇总!#REF!</definedName>
    <definedName name="HH" localSheetId="0" hidden="1">[2]清单汇总!#REF!</definedName>
    <definedName name="HHY" localSheetId="0" hidden="1">[2]清单汇总!#REF!</definedName>
    <definedName name="Hu" localSheetId="0" hidden="1">[2]清单汇总!#REF!</definedName>
    <definedName name="暗暗" localSheetId="0" hidden="1">[2]清单汇总!#REF!</definedName>
    <definedName name="理論" localSheetId="0" hidden="1">[2]清单汇总!#REF!</definedName>
    <definedName name="_xlnm.Print_Titles" localSheetId="1" hidden="1">清单说明!$1:$3</definedName>
    <definedName name="不重复合同编号列表1" localSheetId="1">OFFSET([34]合同台账!$CW$1,1,0,合同台账合同总数,1)</definedName>
    <definedName name="付款台账.付款数量区域" localSheetId="1">OFFSET([34]付款台账!IR$1,1,0,付款台账付款总笔数,1)</definedName>
    <definedName name="付款台账.合同编号区域" localSheetId="1">OFFSET([34]付款台账!$A$1,1,0,付款台账付款总笔数,1)</definedName>
    <definedName name="合同台账.动态成本类别列" localSheetId="1">OFFSET([34]合同台账!$M$1,1,0,合同台账活动区域总行数,1)</definedName>
    <definedName name="合同台账.动态当期及预计资金计划列" localSheetId="1">OFFSET([34]合同台账!GL$1,1,0,合同台账活动区域总行数,1)</definedName>
    <definedName name="合同台账.动态当期及预计资金计划列FOR期间表" localSheetId="1">OFFSET([34]合同台账!M$1,1,0,合同台账活动区域总行数,1)</definedName>
    <definedName name="合同台账.动态合同编号列" localSheetId="1">OFFSET([34]合同台账!$A$1,1,0,合同台账活动区域总行数,1)</definedName>
    <definedName name="合同台账.动态计算金额列" localSheetId="1">OFFSET([34]合同台账!$I$1,1,0,合同台账活动区域总行数,1)</definedName>
    <definedName name="合同台账.动态预算明细科目列" localSheetId="1">OFFSET([34]合同台账!$B$1,1,0,合同台账活动区域总行数,1)</definedName>
    <definedName name="预算明细科目.区域" localSheetId="1">OFFSET([34]动态成本!$C$1,0,0,预算明细科目.总行数,1)</definedName>
    <definedName name="_xlnm.Print_Area" localSheetId="2" hidden="1">工程量清单计量计价规则!$A$1:$F$74</definedName>
    <definedName name="_xlnm.Print_Titles" localSheetId="2" hidden="1">工程量清单计量计价规则!$1:$2</definedName>
    <definedName name="不重复合同编号列表1" localSheetId="2">OFFSET([34]合同台账!$CW$1,1,0,合同台账合同总数,1)</definedName>
    <definedName name="付款台账.付款数量区域" localSheetId="2">OFFSET([34]付款台账!IR$1,1,0,付款台账付款总笔数,1)</definedName>
    <definedName name="付款台账.合同编号区域" localSheetId="2">OFFSET([34]付款台账!$A$1,1,0,付款台账付款总笔数,1)</definedName>
    <definedName name="合同台账.动态成本类别列" localSheetId="2">OFFSET([34]合同台账!$M$1,1,0,合同台账活动区域总行数,1)</definedName>
    <definedName name="合同台账.动态当期及预计资金计划列" localSheetId="2">OFFSET([34]合同台账!GL$1,1,0,合同台账活动区域总行数,1)</definedName>
    <definedName name="合同台账.动态当期及预计资金计划列FOR期间表" localSheetId="2">OFFSET([34]合同台账!M$1,1,0,合同台账活动区域总行数,1)</definedName>
    <definedName name="合同台账.动态合同编号列" localSheetId="2">OFFSET([34]合同台账!$A$1,1,0,合同台账活动区域总行数,1)</definedName>
    <definedName name="合同台账.动态计算金额列" localSheetId="2">OFFSET([34]合同台账!$I$1,1,0,合同台账活动区域总行数,1)</definedName>
    <definedName name="合同台账.动态预算明细科目列" localSheetId="2">OFFSET([34]合同台账!$B$1,1,0,合同台账活动区域总行数,1)</definedName>
    <definedName name="预算明细科目.区域" localSheetId="2">OFFSET([34]动态成本!$C$1,0,0,预算明细科目.总行数,1)</definedName>
    <definedName name="_xlnm._FilterDatabase" localSheetId="2" hidden="1">#REF!</definedName>
    <definedName name="_Key1" localSheetId="2" hidden="1">#REF!</definedName>
    <definedName name="_Sort" localSheetId="2" hidden="1">#REF!</definedName>
    <definedName name="dss" localSheetId="2" hidden="1">#REF!</definedName>
    <definedName name="fadfadsfadf" localSheetId="2" hidden="1">#REF!</definedName>
    <definedName name="_xlnm.Print_Area" localSheetId="3">造价汇总表!$A$1:$I$11</definedName>
    <definedName name="不重复合同编号列表1" localSheetId="3">OFFSET([34]合同台账!$CW$1,1,0,合同台账合同总数,1)</definedName>
    <definedName name="付款台账.付款数量区域" localSheetId="3">OFFSET([34]付款台账!IR$1,1,0,付款台账付款总笔数,1)</definedName>
    <definedName name="付款台账.合同编号区域" localSheetId="3">OFFSET([34]付款台账!$A$1,1,0,付款台账付款总笔数,1)</definedName>
    <definedName name="合同台账.动态成本类别列" localSheetId="3">OFFSET([34]合同台账!$M$1,1,0,合同台账活动区域总行数,1)</definedName>
    <definedName name="合同台账.动态当期及预计资金计划列" localSheetId="3">OFFSET([34]合同台账!GL$1,1,0,合同台账活动区域总行数,1)</definedName>
    <definedName name="合同台账.动态当期及预计资金计划列FOR期间表" localSheetId="3">OFFSET([34]合同台账!M$1,1,0,合同台账活动区域总行数,1)</definedName>
    <definedName name="合同台账.动态合同编号列" localSheetId="3">OFFSET([34]合同台账!$A$1,1,0,合同台账活动区域总行数,1)</definedName>
    <definedName name="合同台账.动态计算金额列" localSheetId="3">OFFSET([34]合同台账!$I$1,1,0,合同台账活动区域总行数,1)</definedName>
    <definedName name="合同台账.动态预算明细科目列" localSheetId="3">OFFSET([34]合同台账!$B$1,1,0,合同台账活动区域总行数,1)</definedName>
    <definedName name="预算明细科目.区域" localSheetId="3">OFFSET([34]动态成本!$C$1,0,0,预算明细科目.总行数,1)</definedName>
    <definedName name="_xlnm.Print_Area" localSheetId="4" hidden="1">土石方及道路工程!$A$1:$M$34</definedName>
    <definedName name="_xlnm.Print_Titles" localSheetId="4" hidden="1">土石方及道路工程!$1:$4</definedName>
    <definedName name="不重复合同编号列表1" localSheetId="4">OFFSET([34]合同台账!$CW$1,1,0,合同台账合同总数,1)</definedName>
    <definedName name="付款台账.付款数量区域" localSheetId="4">OFFSET([34]付款台账!IR$1,1,0,付款台账付款总笔数,1)</definedName>
    <definedName name="付款台账.合同编号区域" localSheetId="4">OFFSET([34]付款台账!$A$1,1,0,付款台账付款总笔数,1)</definedName>
    <definedName name="合同台账.动态成本类别列" localSheetId="4">OFFSET([34]合同台账!$M$1,1,0,合同台账活动区域总行数,1)</definedName>
    <definedName name="合同台账.动态当期及预计资金计划列" localSheetId="4">OFFSET([34]合同台账!GL$1,1,0,合同台账活动区域总行数,1)</definedName>
    <definedName name="合同台账.动态当期及预计资金计划列FOR期间表" localSheetId="4">OFFSET([34]合同台账!M$1,1,0,合同台账活动区域总行数,1)</definedName>
    <definedName name="合同台账.动态合同编号列" localSheetId="4">OFFSET([34]合同台账!$A$1,1,0,合同台账活动区域总行数,1)</definedName>
    <definedName name="合同台账.动态计算金额列" localSheetId="4">OFFSET([34]合同台账!$I$1,1,0,合同台账活动区域总行数,1)</definedName>
    <definedName name="合同台账.动态预算明细科目列" localSheetId="4">OFFSET([34]合同台账!$B$1,1,0,合同台账活动区域总行数,1)</definedName>
    <definedName name="预算明细科目.区域" localSheetId="4">OFFSET([34]动态成本!$C$1,0,0,预算明细科目.总行数,1)</definedName>
    <definedName name="_xlnm._FilterDatabase" localSheetId="5" hidden="1">交通工程!$A$3:$M$27</definedName>
    <definedName name="_xlnm.Print_Area" localSheetId="5" hidden="1">交通工程!$A$1:$M$27</definedName>
    <definedName name="_xlnm.Print_Titles" localSheetId="5" hidden="1">交通工程!$1:$4</definedName>
    <definedName name="不重复合同编号列表1" localSheetId="5">OFFSET([34]合同台账!$CW$1,1,0,合同台账合同总数,1)</definedName>
    <definedName name="付款台账.付款数量区域" localSheetId="5">OFFSET([34]付款台账!IR$1,1,0,付款台账付款总笔数,1)</definedName>
    <definedName name="付款台账.合同编号区域" localSheetId="5">OFFSET([34]付款台账!$A$1,1,0,付款台账付款总笔数,1)</definedName>
    <definedName name="合同台账.动态成本类别列" localSheetId="5">OFFSET([34]合同台账!$M$1,1,0,合同台账活动区域总行数,1)</definedName>
    <definedName name="合同台账.动态当期及预计资金计划列" localSheetId="5">OFFSET([34]合同台账!GL$1,1,0,合同台账活动区域总行数,1)</definedName>
    <definedName name="合同台账.动态当期及预计资金计划列FOR期间表" localSheetId="5">OFFSET([34]合同台账!M$1,1,0,合同台账活动区域总行数,1)</definedName>
    <definedName name="合同台账.动态合同编号列" localSheetId="5">OFFSET([34]合同台账!$A$1,1,0,合同台账活动区域总行数,1)</definedName>
    <definedName name="合同台账.动态计算金额列" localSheetId="5">OFFSET([34]合同台账!$I$1,1,0,合同台账活动区域总行数,1)</definedName>
    <definedName name="合同台账.动态预算明细科目列" localSheetId="5">OFFSET([34]合同台账!$B$1,1,0,合同台账活动区域总行数,1)</definedName>
    <definedName name="预算明细科目.区域" localSheetId="5">OFFSET([34]动态成本!$C$1,0,0,预算明细科目.总行数,1)</definedName>
    <definedName name="_xlnm.Print_Area" localSheetId="6" hidden="1">排水工程!$A$1:$M$34</definedName>
    <definedName name="_xlnm.Print_Titles" localSheetId="6" hidden="1">排水工程!$1:$4</definedName>
    <definedName name="不重复合同编号列表1" localSheetId="6">OFFSET([34]合同台账!$CW$1,1,0,合同台账合同总数,1)</definedName>
    <definedName name="付款台账.付款数量区域" localSheetId="6">OFFSET([34]付款台账!IR$1,1,0,付款台账付款总笔数,1)</definedName>
    <definedName name="付款台账.合同编号区域" localSheetId="6">OFFSET([34]付款台账!$A$1,1,0,付款台账付款总笔数,1)</definedName>
    <definedName name="合同台账.动态成本类别列" localSheetId="6">OFFSET([34]合同台账!$M$1,1,0,合同台账活动区域总行数,1)</definedName>
    <definedName name="合同台账.动态当期及预计资金计划列" localSheetId="6">OFFSET([34]合同台账!GL$1,1,0,合同台账活动区域总行数,1)</definedName>
    <definedName name="合同台账.动态当期及预计资金计划列FOR期间表" localSheetId="6">OFFSET([34]合同台账!M$1,1,0,合同台账活动区域总行数,1)</definedName>
    <definedName name="合同台账.动态合同编号列" localSheetId="6">OFFSET([34]合同台账!$A$1,1,0,合同台账活动区域总行数,1)</definedName>
    <definedName name="合同台账.动态计算金额列" localSheetId="6">OFFSET([34]合同台账!$I$1,1,0,合同台账活动区域总行数,1)</definedName>
    <definedName name="合同台账.动态预算明细科目列" localSheetId="6">OFFSET([34]合同台账!$B$1,1,0,合同台账活动区域总行数,1)</definedName>
    <definedName name="预算明细科目.区域" localSheetId="6">OFFSET([34]动态成本!$C$1,0,0,预算明细科目.总行数,1)</definedName>
    <definedName name="_Key1" localSheetId="6" hidden="1">#REF!</definedName>
    <definedName name="_Sort" localSheetId="6" hidden="1">#REF!</definedName>
    <definedName name="dss" localSheetId="6" hidden="1">#REF!</definedName>
    <definedName name="fadfadsfadf" localSheetId="6" hidden="1">#REF!</definedName>
    <definedName name="_xlnm.Print_Area" localSheetId="7" hidden="1">照明及电力管沟工程!$A$1:$M$26</definedName>
    <definedName name="_xlnm.Print_Titles" localSheetId="7" hidden="1">照明及电力管沟工程!$1:$4</definedName>
    <definedName name="不重复合同编号列表1" localSheetId="7">OFFSET([34]合同台账!$CW$1,1,0,合同台账合同总数,1)</definedName>
    <definedName name="付款台账.付款数量区域" localSheetId="7">OFFSET([34]付款台账!IR$1,1,0,付款台账付款总笔数,1)</definedName>
    <definedName name="付款台账.合同编号区域" localSheetId="7">OFFSET([34]付款台账!$A$1,1,0,付款台账付款总笔数,1)</definedName>
    <definedName name="合同台账.动态成本类别列" localSheetId="7">OFFSET([34]合同台账!$M$1,1,0,合同台账活动区域总行数,1)</definedName>
    <definedName name="合同台账.动态当期及预计资金计划列" localSheetId="7">OFFSET([34]合同台账!GL$1,1,0,合同台账活动区域总行数,1)</definedName>
    <definedName name="合同台账.动态当期及预计资金计划列FOR期间表" localSheetId="7">OFFSET([34]合同台账!M$1,1,0,合同台账活动区域总行数,1)</definedName>
    <definedName name="合同台账.动态合同编号列" localSheetId="7">OFFSET([34]合同台账!$A$1,1,0,合同台账活动区域总行数,1)</definedName>
    <definedName name="合同台账.动态计算金额列" localSheetId="7">OFFSET([34]合同台账!$I$1,1,0,合同台账活动区域总行数,1)</definedName>
    <definedName name="合同台账.动态预算明细科目列" localSheetId="7">OFFSET([34]合同台账!$B$1,1,0,合同台账活动区域总行数,1)</definedName>
    <definedName name="预算明细科目.区域" localSheetId="7">OFFSET([34]动态成本!$C$1,0,0,预算明细科目.总行数,1)</definedName>
    <definedName name="_Key1" localSheetId="7" hidden="1">#REF!</definedName>
    <definedName name="_Sort" localSheetId="7" hidden="1">#REF!</definedName>
    <definedName name="dss" localSheetId="7" hidden="1">#REF!</definedName>
    <definedName name="fadfadsfadf" localSheetId="7" hidden="1">#REF!</definedName>
    <definedName name="不重复合同编号列表1" localSheetId="8">OFFSET([34]合同台账!$CW$1,1,0,合同台账合同总数,1)</definedName>
    <definedName name="付款台账.付款数量区域" localSheetId="8">OFFSET([34]付款台账!IR$1,1,0,付款台账付款总笔数,1)</definedName>
    <definedName name="付款台账.合同编号区域" localSheetId="8">OFFSET([34]付款台账!$A$1,1,0,付款台账付款总笔数,1)</definedName>
    <definedName name="合同台账.动态成本类别列" localSheetId="8">OFFSET([34]合同台账!$M$1,1,0,合同台账活动区域总行数,1)</definedName>
    <definedName name="合同台账.动态当期及预计资金计划列" localSheetId="8">OFFSET([34]合同台账!GL$1,1,0,合同台账活动区域总行数,1)</definedName>
    <definedName name="合同台账.动态当期及预计资金计划列FOR期间表" localSheetId="8">OFFSET([34]合同台账!M$1,1,0,合同台账活动区域总行数,1)</definedName>
    <definedName name="合同台账.动态合同编号列" localSheetId="8">OFFSET([34]合同台账!$A$1,1,0,合同台账活动区域总行数,1)</definedName>
    <definedName name="合同台账.动态计算金额列" localSheetId="8">OFFSET([34]合同台账!$I$1,1,0,合同台账活动区域总行数,1)</definedName>
    <definedName name="合同台账.动态预算明细科目列" localSheetId="8">OFFSET([34]合同台账!$B$1,1,0,合同台账活动区域总行数,1)</definedName>
    <definedName name="预算明细科目.区域" localSheetId="8">OFFSET([34]动态成本!$C$1,0,0,预算明细科目.总行数,1)</definedName>
    <definedName name="_xlnm._FilterDatabase" localSheetId="9" hidden="1">软基处理!$A$3:$M$10</definedName>
    <definedName name="_xlnm.Print_Area" localSheetId="9" hidden="1">软基处理!$A$1:$M$10</definedName>
    <definedName name="_xlnm.Print_Titles" localSheetId="9" hidden="1">软基处理!$1:$4</definedName>
    <definedName name="不重复合同编号列表1" localSheetId="9">OFFSET([34]合同台账!$CW$1,1,0,合同台账合同总数,1)</definedName>
    <definedName name="付款台账.付款数量区域" localSheetId="9">OFFSET([34]付款台账!IR$1,1,0,付款台账付款总笔数,1)</definedName>
    <definedName name="付款台账.合同编号区域" localSheetId="9">OFFSET([34]付款台账!$A$1,1,0,付款台账付款总笔数,1)</definedName>
    <definedName name="合同台账.动态成本类别列" localSheetId="9">OFFSET([34]合同台账!$M$1,1,0,合同台账活动区域总行数,1)</definedName>
    <definedName name="合同台账.动态当期及预计资金计划列" localSheetId="9">OFFSET([34]合同台账!GL$1,1,0,合同台账活动区域总行数,1)</definedName>
    <definedName name="合同台账.动态当期及预计资金计划列FOR期间表" localSheetId="9">OFFSET([34]合同台账!M$1,1,0,合同台账活动区域总行数,1)</definedName>
    <definedName name="合同台账.动态合同编号列" localSheetId="9">OFFSET([34]合同台账!$A$1,1,0,合同台账活动区域总行数,1)</definedName>
    <definedName name="合同台账.动态计算金额列" localSheetId="9">OFFSET([34]合同台账!$I$1,1,0,合同台账活动区域总行数,1)</definedName>
    <definedName name="合同台账.动态预算明细科目列" localSheetId="9">OFFSET([34]合同台账!$B$1,1,0,合同台账活动区域总行数,1)</definedName>
    <definedName name="预算明细科目.区域" localSheetId="9">OFFSET([34]动态成本!$C$1,0,0,预算明细科目.总行数,1)</definedName>
    <definedName name="_Fill" localSheetId="9" hidden="1">#REF!</definedName>
    <definedName name="_Key1" localSheetId="9" hidden="1">#REF!</definedName>
    <definedName name="_Sort" localSheetId="9" hidden="1">#REF!</definedName>
    <definedName name="abcd" localSheetId="9" hidden="1">[1]清单汇总!#REF!</definedName>
    <definedName name="dss" localSheetId="9" hidden="1">#REF!</definedName>
    <definedName name="fadfadsfadf" localSheetId="9" hidden="1">#REF!</definedName>
    <definedName name="HH" localSheetId="9" hidden="1">[2]清单汇总!#REF!</definedName>
    <definedName name="HHY" localSheetId="9" hidden="1">[2]清单汇总!#REF!</definedName>
    <definedName name="Hu" localSheetId="9" hidden="1">[2]清单汇总!#REF!</definedName>
    <definedName name="暗暗" localSheetId="9" hidden="1">[2]清单汇总!#REF!</definedName>
    <definedName name="理論" localSheetId="9" hidden="1">[2]清单汇总!#REF!</definedName>
    <definedName name="不重复合同编号列表1" localSheetId="10">OFFSET([34]合同台账!$CW$1,1,0,合同台账合同总数,1)</definedName>
    <definedName name="付款台账.付款数量区域" localSheetId="10">OFFSET([34]付款台账!IR$1,1,0,付款台账付款总笔数,1)</definedName>
    <definedName name="付款台账.合同编号区域" localSheetId="10">OFFSET([34]付款台账!$A$1,1,0,付款台账付款总笔数,1)</definedName>
    <definedName name="合同台账.动态成本类别列" localSheetId="10">OFFSET([34]合同台账!$M$1,1,0,合同台账活动区域总行数,1)</definedName>
    <definedName name="合同台账.动态当期及预计资金计划列" localSheetId="10">OFFSET([34]合同台账!GL$1,1,0,合同台账活动区域总行数,1)</definedName>
    <definedName name="合同台账.动态当期及预计资金计划列FOR期间表" localSheetId="10">OFFSET([34]合同台账!M$1,1,0,合同台账活动区域总行数,1)</definedName>
    <definedName name="合同台账.动态合同编号列" localSheetId="10">OFFSET([34]合同台账!$A$1,1,0,合同台账活动区域总行数,1)</definedName>
    <definedName name="合同台账.动态计算金额列" localSheetId="10">OFFSET([34]合同台账!$I$1,1,0,合同台账活动区域总行数,1)</definedName>
    <definedName name="合同台账.动态预算明细科目列" localSheetId="10">OFFSET([34]合同台账!$B$1,1,0,合同台账活动区域总行数,1)</definedName>
    <definedName name="预算明细科目.区域" localSheetId="10">OFFSET([34]动态成本!$C$1,0,0,预算明细科目.总行数,1)</definedName>
    <definedName name="_xlnm.Print_Area" localSheetId="11" hidden="1">主要材料品牌选用表!$A$1:$C$11</definedName>
    <definedName name="不重复合同编号列表1" localSheetId="11">OFFSET([34]合同台账!$CW$1,1,0,合同台账合同总数,1)</definedName>
    <definedName name="付款台账.付款数量区域" localSheetId="11">OFFSET([34]付款台账!IR$1,1,0,付款台账付款总笔数,1)</definedName>
    <definedName name="付款台账.合同编号区域" localSheetId="11">OFFSET([34]付款台账!$A$1,1,0,付款台账付款总笔数,1)</definedName>
    <definedName name="合同台账.动态成本类别列" localSheetId="11">OFFSET([34]合同台账!$M$1,1,0,合同台账活动区域总行数,1)</definedName>
    <definedName name="合同台账.动态当期及预计资金计划列" localSheetId="11">OFFSET([34]合同台账!GL$1,1,0,合同台账活动区域总行数,1)</definedName>
    <definedName name="合同台账.动态当期及预计资金计划列FOR期间表" localSheetId="11">OFFSET([34]合同台账!M$1,1,0,合同台账活动区域总行数,1)</definedName>
    <definedName name="合同台账.动态合同编号列" localSheetId="11">OFFSET([34]合同台账!$A$1,1,0,合同台账活动区域总行数,1)</definedName>
    <definedName name="合同台账.动态计算金额列" localSheetId="11">OFFSET([34]合同台账!$I$1,1,0,合同台账活动区域总行数,1)</definedName>
    <definedName name="合同台账.动态预算明细科目列" localSheetId="11">OFFSET([34]合同台账!$B$1,1,0,合同台账活动区域总行数,1)</definedName>
    <definedName name="预算明细科目.区域" localSheetId="11">OFFSET([34]动态成本!$C$1,0,0,预算明细科目.总行数,1)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<sst xmlns="http://schemas.openxmlformats.org/spreadsheetml/2006/main" count="954" uniqueCount="569">
  <si>
    <t>荔湾区陆居路AF020210酒店地块规划道路工程</t>
  </si>
  <si>
    <t>工</t>
  </si>
  <si>
    <t>程</t>
  </si>
  <si>
    <t>量</t>
  </si>
  <si>
    <t>清</t>
  </si>
  <si>
    <t>单</t>
  </si>
  <si>
    <t>投标单位：</t>
  </si>
  <si>
    <t>日期：</t>
  </si>
  <si>
    <t>工程量清单说明</t>
  </si>
  <si>
    <t>一</t>
  </si>
  <si>
    <t>工程范围</t>
  </si>
  <si>
    <t>本次招标范围为陆居路酒店地块规划道路工程。主要建设内容包括市政道路工程、交通工程、排水工程、照明及电力管沟工程等。
1.市政道路工程：包括但不限于土石方工程、软基处理工程、边坡防护、路基辗压夯实、石粉层（或级配碎石等）、稳定层、结构层、沥青面层施工及沥青道路两侧路缘石；人行道铺装、拆除路面及拆除建筑；
2.交通工程：包括但不限于交通标线、标记、交通标志杆、标志牌及交通疏解；
3.排水工程：包括但不限于雨水管、污水管、废水管至红线外市政排水口的相关管道及检查井、生态树池排水系统、打拔钢板桩及管道土方工程；
4.照明及电力管沟工程：包括但不限于电力管道、管井、路灯、路灯配管配线等施工；</t>
  </si>
  <si>
    <t>二</t>
  </si>
  <si>
    <t>编制依据</t>
  </si>
  <si>
    <r>
      <rPr>
        <sz val="10"/>
        <color indexed="8"/>
        <rFont val="宋体"/>
        <charset val="134"/>
      </rPr>
      <t>本合同的工程量计算规则以《建设工程工程量清单计价规范》</t>
    </r>
    <r>
      <rPr>
        <sz val="10"/>
        <color indexed="8"/>
        <rFont val="Times New Roman"/>
        <charset val="134"/>
      </rPr>
      <t>GB50500-2013</t>
    </r>
    <r>
      <rPr>
        <sz val="10"/>
        <color indexed="8"/>
        <rFont val="宋体"/>
        <charset val="134"/>
      </rPr>
      <t>及附录为准，如与本合同及本清单的《工程量清单计量计价规则》矛盾，则以本合同及本清单的《工程量清单计量计价规则》为准。</t>
    </r>
  </si>
  <si>
    <t>三</t>
  </si>
  <si>
    <t>报价说明</t>
  </si>
  <si>
    <t>本工程执行综合单价包干，包括但不限于完成该工程所需的人工、材料、机械(含进退场)、水电费、管理费、利润、规费、税金，包括检验检测、安全文明施工、施工及技术措施、保证工期与质量的措施费及赶工费、风险金、第三者责任险、通过竣工验收、竣工资料归档等一切与本工程有关的费用。</t>
  </si>
  <si>
    <t>税率暂按9%计算,政策有调整时按政策规定调整。</t>
  </si>
  <si>
    <t>本工程采用模拟清单招标。</t>
  </si>
  <si>
    <t>承包方须充分理解地质报告并自行考察现场，发包方提供的原始地面标高仅供参考，承包方需踏勘现场复核原始地面标高。实际地质、场地条件、原始标高与提供资料有差异时，在报价中综合考虑，不另外计费。</t>
  </si>
  <si>
    <t>满足施工所需的施工道路回填砖渣、硬化及其拆除清运，施工期间符合各监管部门要求的施工工作面施工扬尘处理(覆盖绿网、洒水等)、用工实名制、绿化施工等费用。在报价中综合考虑，不另外计费。</t>
  </si>
  <si>
    <t>因土方车辆行走损坏市政道路时，修复费用在报价中综合考虑，不另外计费。</t>
  </si>
  <si>
    <t>施工完毕后，施工单位应根据甲方的要求对期间所设置场内的临时设施、临时道路进行拆除清运，相关费用在报价中综合考虑，不另外计费。</t>
  </si>
  <si>
    <t>本工程所有外运土方、污泥，承包方必须自行联系政府规定合法弃土地点，从工地清运出去，不论距离远近和运输过程中发生的环保费、城市卫生费等开支在报价中综合考虑，不另外计费。</t>
  </si>
  <si>
    <t>承包方应充分考虑停电、停水、二次搬运、施工场地不足、成品保护等所需措施的一切费用和工期，各种可能因素影响施工所增加的费用在报价中综合考虑，不另外计费。</t>
  </si>
  <si>
    <t>在本工程施工期间，市场及政策的变化在报价中综合考虑，不另外计费。</t>
  </si>
  <si>
    <t>承包方报价时应详细理解报价清单，如有疑问应及时要求发包方进行澄清，如未提出疑问，发包方认为承包方报价时已充分理解招标文件，报价已考虑相关因素，结算时不做调整。</t>
  </si>
  <si>
    <t>安全生产费用为不可竞争费，承包方需在保障安全、施工需要前提下，投入不少于国家及行业法律、法规、规范要求的资金。</t>
  </si>
  <si>
    <t>暂列金额是指发包方由于在招标时不能确定某部分工程的工程量、规格参数及综合单价时，在清单中加入一个暂列金额。承包方报价时，“暂列金额”不得修改。合同履行过程中由承包人申请，发包方以预算、签证审批或其他书面形式确认具体工程量、规格参数、综合单价或包干总价，取代暂列金额。对于最终未取代使用部分暂列金额，将从结算总价中扣除，承包方不得提出任何补偿。</t>
  </si>
  <si>
    <t>四</t>
  </si>
  <si>
    <t>甲供（甲指乙供）材料、设备计价说明</t>
  </si>
  <si>
    <t>甲供材料、甲指乙供材料、认质认价、甲限品牌材料的定义：
1）甲供材料：指由发包人直接负责采购、承包人负责施工的材料、设备，该材料、设备由发包人与供货方直接签订采购合同；
2）甲指乙供材料：指发包人委托承包人采购的材料，发包人指定该材料设备的品牌、型号、供货厂家、单价，该材料、设备费用（含税）包含在承包人合同中，由承包人与供货方签订采购合同后至发包人备案；
3）认质认价：指由乙方负责采购的材料、设备，发包人在合同中暂定该材料（设备）的价格，签订合同后由承包人申报该材料设备的质量、品牌、规格、价格、供货商，经发包人书面确认后，承包人按发包人的约定进行采购。
4）甲限品牌材料：指由发包人在招标时限定品牌范围的材料、设备，承包人在投标时进行报价，后期承包人在限定的品牌范围内进行采购。</t>
  </si>
  <si>
    <r>
      <rPr>
        <sz val="10"/>
        <rFont val="宋体"/>
        <charset val="134"/>
      </rPr>
      <t>甲供材料费用（含损耗）不计入本合同价格（如果根据税务要求，甲供材料设备需要由询价方、承包方、供货商签订三方合同，承包方需无条件做好签订合同、开票、配合付款等工作，相关费用已含于甲供材料采保费中，</t>
    </r>
    <r>
      <rPr>
        <sz val="10"/>
        <color rgb="FFFF0000"/>
        <rFont val="宋体"/>
        <charset val="134"/>
      </rPr>
      <t>采保费2%计取，结算时根据甲方确认的材料单价按实调整</t>
    </r>
    <r>
      <rPr>
        <sz val="10"/>
        <rFont val="宋体"/>
        <charset val="134"/>
      </rPr>
      <t>）。
无论投标报价时清单中的损耗量是多少，甲供材料的损耗量以工程所在地截止投标日期的最新定额约定的损耗量为准。</t>
    </r>
  </si>
  <si>
    <t>招标人甲指乙供材料:工程量清单中列出各种甲指乙供材料的品牌范围、规格、单价，无论市场价格如何波动，相应的综合单价不再调整。若甲定乙供材料后期集采价格有调整，则按实际集采价（不含税）计取主材价价差,调差=工程量*（新集采价-招标清单集采价）*(1+损耗)*（1+税率），甲定乙供材料主材价价差不参与上下浮，费用详见询价人指定价格费用表。合同履行过程中如有超出询价人甲定乙供材料价格清单及工程量清单的材料，报价人应提前至少二个月书面告知询价人，以免影响询价和供货。</t>
  </si>
  <si>
    <t>给排水塑料管及其管件为甲供，但管件费用（直通、弯头、三通、胶圈等）计入清单辅材费，结算时扣除甲供的管件费用，管件扣除费用=管件税前价*（1+工程增值税）。直管超领费用=（施工方领取的甲供材税前总费用-管件税前费用-结算工程量*2018广东定额消耗量*税前集采价）*（1+工程增值税）。甲供材采保费=（结算工程量*2018广东定额消耗量*税前集采价）*2%*（1+工程增值税)</t>
  </si>
  <si>
    <t>五</t>
  </si>
  <si>
    <t>合同调差计算方法</t>
  </si>
  <si>
    <r>
      <rPr>
        <sz val="10"/>
        <color rgb="FF000000"/>
        <rFont val="宋体"/>
        <charset val="134"/>
      </rPr>
      <t>1、本工程只对搅拌桩中的水泥调差，调整价差=水泥结算工程量（不计损耗）×（施工期间工程所在地水泥对应标号的信息价算术平均值-调差基准期工程所在地水泥对应标号的信息价），信息价采用不含税信息价，9%的增值税另计。为方便计算，此处水泥结算工程量=搅拌桩实桩桩长*设计要求最小水泥掺入量。施工期按施工记录为准。
2、调差基准期：</t>
    </r>
    <r>
      <rPr>
        <u/>
        <sz val="10"/>
        <color rgb="FFFF0000"/>
        <rFont val="宋体"/>
        <charset val="134"/>
      </rPr>
      <t>2025年6月份</t>
    </r>
    <r>
      <rPr>
        <sz val="10"/>
        <color rgb="FF000000"/>
        <rFont val="宋体"/>
        <charset val="134"/>
      </rPr>
      <t xml:space="preserve">
3、调差采用工地所在地信息价：广州</t>
    </r>
    <r>
      <rPr>
        <u/>
        <sz val="10"/>
        <color rgb="FFFF0000"/>
        <rFont val="宋体"/>
        <charset val="134"/>
      </rPr>
      <t>信息价</t>
    </r>
  </si>
  <si>
    <t>六</t>
  </si>
  <si>
    <t>签证变更说明</t>
  </si>
  <si>
    <t>招标范围外的定价原则：
1、本工程量清单中有相似子清单项，按相似清单项换算后的确定价格；若本工程量清单中无相似的清单项，则套定额确定价格，具体原则如下：消耗量按《广东省市政工程预算定额》（2018版），人工、材料、机械台班价格按施工当月广州地区信息价执行，按《工程定额计价办法》取费后土建及装饰工程下浮10%。计价程序表详本清单所附《定额计价程序表》
2、签证工程引用已有清单单价时，本工程可调差材料执行相应调差原则，若施工期信息价未及时发布，则采用已发布最新一期信息价计算。</t>
  </si>
  <si>
    <t>七</t>
  </si>
  <si>
    <t>特殊事项补充说明</t>
  </si>
  <si>
    <t>本工程现场没有搭建项目部和生活区临建的场地，承包方自行解决，相关费用综合考虑在报价内，不另计费。</t>
  </si>
  <si>
    <t>排水及电力管道土方开挖、石屑回填、垫层在“土方工程”清单计算，电力管道混凝土包封在电力管道综合单价中考虑</t>
  </si>
  <si>
    <t>本项目用地红线围墙已由其他专业完成施工，规划道路施工过程中，如需进行额外围蔽，相关费用于报价时综合考虑，不另行计算（但交通疏解发生的围蔽及相关事项按清单计算）。</t>
  </si>
  <si>
    <t>本次施工路段报建、材料送检承接单位在报价时综合考虑。道路检测由询价人另行委托。</t>
  </si>
  <si>
    <t>本工程暂包含酒店地块内规划支路一中的南半幅路，后续招标方权根据项目情况，另行委托。</t>
  </si>
  <si>
    <t>工程量清单计算计价规则</t>
  </si>
  <si>
    <t>序号</t>
  </si>
  <si>
    <t>项目编码</t>
  </si>
  <si>
    <t>项目名称</t>
  </si>
  <si>
    <t>计量
单位</t>
  </si>
  <si>
    <t>计算计价规则</t>
  </si>
  <si>
    <t>工作内容</t>
  </si>
  <si>
    <t>土石方工程</t>
  </si>
  <si>
    <t>挖一般土方</t>
  </si>
  <si>
    <t>m3</t>
  </si>
  <si>
    <t>1.一般土方工程按本项执行：底宽小于等于7米且底长大于3倍底宽为沟槽；底长小于等于3倍底宽且底面积小于等于150平方米为基坑；超出以上范围归为一般土方
2.按开挖前后标高差的天然密实体积计算，不计放坡、不加系数、不计工作面，不分方法，相关费用在综合单价中综合考虑                                 3.综合考虑场地情况，非甲方要求的不管何种因素引起的土方转运均包含在综合单价中</t>
  </si>
  <si>
    <t>1.土方开挖
2.围护(挡土板)及拆除
3.堆放于开挖面周边
4.其他</t>
  </si>
  <si>
    <t>挖一般石方</t>
  </si>
  <si>
    <t>1.一般石方工程按本项执行：底宽小于等于7米且底长大于3倍底宽为沟槽；底长小于等于3倍底宽且底面积小于等于150平方米为基坑；超出以上范围归为一般石方
2.按开挖前后标高差的天然密实体积计算，不计放坡、不加系数、不计工作面，不分方法，相关费用在综合单价中综合考虑                                                      3.综合考虑场地情况，非甲方要求的不管何种因素引起的土方转运均包含在综合单价中</t>
  </si>
  <si>
    <t>挖基坑、沟槽等土方</t>
  </si>
  <si>
    <t>1.一般土方工程以外的土方开挖均按本项执行
2.管道开挖按图示开挖剖面乘以中心长度的天然密实体积计算。</t>
  </si>
  <si>
    <t>1.土方开挖
2.挡土板及拆除（如需钢板桩另算）
3.堆放于开挖面周边
4.其他</t>
  </si>
  <si>
    <t>场内一般土方回填</t>
  </si>
  <si>
    <t>1.按图示尺寸以密实体积计算（包括堆坡造型回填土方体积）；
2.如需使用小型机械而引起的降效在综合单价中考虑</t>
  </si>
  <si>
    <t>1.回填
2.碾压、夯实
3.其他</t>
  </si>
  <si>
    <t>外购一般土方及回填</t>
  </si>
  <si>
    <t>1.外购土方、运输、回填
2.碾压、夯实
3.其他</t>
  </si>
  <si>
    <t>管沟土方回填</t>
  </si>
  <si>
    <t>1.管沟回填按挖方体积减去埋设的管道外形体积(包括基础、垫层、石屑中砂回填量等)，不扣除井位，井位置亦不加宽(构筑物时按挖方体积减去埋设的构筑物体积、石屑中砂回填量等)
2.如需使用小型机械而引起的降效在综合单价中考虑</t>
  </si>
  <si>
    <t>土（石）方场内运输</t>
  </si>
  <si>
    <t>1.按挖方体积减利用的回填土体积计算
2.适用于询价人土石方平衡要求的引起的场内运输</t>
  </si>
  <si>
    <t>1.从场地内一点运输至场地内另一点堆放
2.基坑底至基坑顶的垂直运输</t>
  </si>
  <si>
    <t>土（石）方外运</t>
  </si>
  <si>
    <t>1.按挖方体积减利用的回填土体积计算
2.土石方外运及排放需满足政府一切管制要求，相关费用如土石方排放费等在综合单价中考虑</t>
  </si>
  <si>
    <t>1.从场地内运输至场地外堆放
2.基坑底至基坑顶的垂直运输</t>
  </si>
  <si>
    <t>中砂垫层</t>
  </si>
  <si>
    <t>1.按图纸截面要求乘以垫层厚度以密实体积计算(构筑物时按垫层面积乘以厚度计算)
2.回填前的挖土方(如有）另计，不含于本综合单价内</t>
  </si>
  <si>
    <t>1.回填 2.碾压、夯实 3.场内外运输 4.其他</t>
  </si>
  <si>
    <t>石粉垫层</t>
  </si>
  <si>
    <t>砾石砂垫层</t>
  </si>
  <si>
    <t>1.回填 2.碾压、夯实
3.场内外运输 4.其他</t>
  </si>
  <si>
    <t>中砂回填</t>
  </si>
  <si>
    <t>1.按图纸截面（要求乘以回填深度减去埋设的管道外形体积以密实体积计算，不扣除井位，井位置亦不加宽(构筑物时按垫层面积乘以回填深度减去埋设的构筑物体积以密实体积计算)
2.回填前的挖土方(如有）另计，不含于本综合单价内</t>
  </si>
  <si>
    <t>石屑回填</t>
  </si>
  <si>
    <t>1.按图纸截面要求乘以回填深度减去埋设的管道外形体积以密实体积计算，不扣除井位，井位置亦不加宽(构筑物时按垫层面积乘以回填深度减去埋设的构筑物体积以密实体积计算)
2.回填前的挖土方(如有）另计，不含于本综合单价内</t>
  </si>
  <si>
    <t>种植土回(换)填</t>
  </si>
  <si>
    <t>钢板桩</t>
  </si>
  <si>
    <t>t</t>
  </si>
  <si>
    <t>1.按设计图示尺寸以重量计算，支撑不另计算工程量，损耗在含税单价中考虑
2.综合考虑钢板桩打、拔、运输，支撑及其他费用</t>
  </si>
  <si>
    <t>打拔钢板桩、运输、材料费、租金、机械费（含进退场）等</t>
  </si>
  <si>
    <t>道路工程</t>
  </si>
  <si>
    <t>水泥石屑稳定层</t>
  </si>
  <si>
    <t>1.按设计图示尺寸以体积计算</t>
  </si>
  <si>
    <t>1.拌合 2.铺筑 3.找平 4.碾压 5.养护</t>
  </si>
  <si>
    <t>水泥碎石稳定层</t>
  </si>
  <si>
    <t>混凝土基层</t>
  </si>
  <si>
    <t>m2</t>
  </si>
  <si>
    <t>1.按设计图示尺寸以面积计算，不扣除各种井所占面积
2.模板在综合单价中考虑，不另计</t>
  </si>
  <si>
    <t>1.基层铺筑
2.伸缝缩缝施工
3.模板制作安装
4.养护 
5.其他</t>
  </si>
  <si>
    <t>混凝土路面</t>
  </si>
  <si>
    <t>1.面层铺筑
2.伸缝缩缝施工
3.模板制作安装
4.刻防滑纹
5.养护 
6.其他</t>
  </si>
  <si>
    <t>混凝土基层、面层每增减1cm</t>
  </si>
  <si>
    <t>1.基层、面层铺筑
2.伸缝缩缝施工
3.模板制作安装
4.刻防滑纹
5.养护 
6.其他</t>
  </si>
  <si>
    <t>钢筋制安</t>
  </si>
  <si>
    <t>1.按设计图示钢筋（网）长度（面积）乘单位理论重量计算，任何因理论重量与运到工地的实际重量有误差的，不予补偿
2.钢筋长度按钢筋中心线计算
3.所有连接（包括绑扎搭接、焊接、机械连接等）在综合单价中综合考虑，不另计算(包括绑扎搭接的工程量不另计算)
4.设计图纸如为Φ6钢筋，无论市场是否能购买到，均按Φ6计算，不按Φ6.5调整</t>
  </si>
  <si>
    <t>1.钢筋制作、运输、安装</t>
  </si>
  <si>
    <t>下封层</t>
  </si>
  <si>
    <t>1.按设计图示尺寸以面积计算，不扣除各种井所占面积</t>
  </si>
  <si>
    <t>1.铺筑 2.碾压</t>
  </si>
  <si>
    <t>透层</t>
  </si>
  <si>
    <t>1.乳化沥青透层</t>
  </si>
  <si>
    <t>粘层</t>
  </si>
  <si>
    <t>1.乳化沥青粘层</t>
  </si>
  <si>
    <t>沥青混凝土</t>
  </si>
  <si>
    <t xml:space="preserve">安砌侧（平、缘）石 </t>
  </si>
  <si>
    <t>m</t>
  </si>
  <si>
    <t>1.按设计图示中心线长度计算
2.模板在综合单价中考虑，不另计</t>
  </si>
  <si>
    <t>1.垫层、基础铺筑
2.侧（平、缘）石安砌</t>
  </si>
  <si>
    <t>铁艺护栏</t>
  </si>
  <si>
    <t>按设计图示以长度计算</t>
  </si>
  <si>
    <t>1.土方开挖及回填
2.基础浇筑
3.模板制安
4.护栏安装</t>
  </si>
  <si>
    <t>车止石</t>
  </si>
  <si>
    <t>个</t>
  </si>
  <si>
    <t>按设计图示数量计算</t>
  </si>
  <si>
    <t>1.土方开挖及回填
2.基础浇筑
3.模板制安
4.车止石安装</t>
  </si>
  <si>
    <t>土工格栅</t>
  </si>
  <si>
    <t>1.平整 2.铺装土工格栅</t>
  </si>
  <si>
    <t>砖砌挡墙</t>
  </si>
  <si>
    <t xml:space="preserve">
1.按设计图示尺寸以体积计算，综合考虑墙体不同厚度
2.无论砂浆厚度及配合比如何设计和变更，综合单价均不作调整</t>
  </si>
  <si>
    <t xml:space="preserve">1.砂浆制作、运输
2.砌筑
3.刮缝
4.材料运输
5.其他
</t>
  </si>
  <si>
    <t>块料铺设</t>
  </si>
  <si>
    <t>1.整形碾压 2.垫层基础铺筑
3.块料铺设</t>
  </si>
  <si>
    <t>排水工程</t>
  </si>
  <si>
    <t>塑料排水管</t>
  </si>
  <si>
    <t>1.按设计图示管道中心线以长度计算【圆形井扣除（井内径-0.3m）/矩形井扣顺管道方向井内净空尺寸】
2.所有管道的管件等均计入单价
3.综合单价中含穿非混凝土构件的套管制作及安装，不再另计</t>
  </si>
  <si>
    <t>1.管道安装 2.管件安装 3.塑料卡固定 4.阻火圈安装5.闭水试验</t>
  </si>
  <si>
    <t>过路套管</t>
  </si>
  <si>
    <t>1.按设计图示以长度计算</t>
  </si>
  <si>
    <t xml:space="preserve">1.制作 2.安装 </t>
  </si>
  <si>
    <t>砌筑井</t>
  </si>
  <si>
    <t>座</t>
  </si>
  <si>
    <t>按设计图示数量“座”计算</t>
  </si>
  <si>
    <t>1.垫层铺筑 2.定型井 3.混凝土制作 4.勾缝 5.抹面 6.井圈、井盖安装 7.盖板安装 8.过梁制作安装 9.砂浆制作 10.爬梯制作安装 11.其他</t>
  </si>
  <si>
    <t>预制混凝土井</t>
  </si>
  <si>
    <t>1.垫层铺设 2.塑料井 3.井座井盖制 4.其他配件</t>
  </si>
  <si>
    <t>雨水口</t>
  </si>
  <si>
    <t>1.垫层铺设 2.混凝土制作 3.定型井 4.勾缝 5.抹面 6.雨水篦子安装 7.砂浆制作 8.其他</t>
  </si>
  <si>
    <t>玻璃钢化粪池/隔油池</t>
  </si>
  <si>
    <t>1.按有效容积以“m3”计算</t>
  </si>
  <si>
    <t>1.按图纸设计要求
2.土石方工程另行计算
3.垫层另行计算</t>
  </si>
  <si>
    <t>顶板排水暗沟</t>
  </si>
  <si>
    <t>1.按设计图示排水沟中心线以长度“m”计算
2.无论砂浆厚度及配合比如何设计和变更，综合单价均不作调整</t>
  </si>
  <si>
    <t>1.按图纸设计要求
2.排水沟暗沟两侧砌筑、钢筋混凝土预制盖板制作安装等以及排水暗沟内砂浆抹灰等</t>
  </si>
  <si>
    <t>混凝土雨水管敷设</t>
  </si>
  <si>
    <t>1.按设计图示中心线长度以延长米计算【圆形井扣除（井内径-0.3m）/矩形井扣顺管道方向井内净空尺寸】
2.管道的管件等均计入单价</t>
  </si>
  <si>
    <t>1.管道安装 2.管件安装 3.闭水试验</t>
  </si>
  <si>
    <t>钢塑复合管</t>
  </si>
  <si>
    <t>1.按设计图示管道中心线以长度计算【圆形井扣除（井内径-0.3m）/矩形井扣顺管道方向井内净空尺寸】
2.管道的管件等均计入单价
3.综合单价中含穿非混凝土构件的套管制作及安装，不再另计</t>
  </si>
  <si>
    <t>各类阀门</t>
  </si>
  <si>
    <t>1.安装（包含法兰等各配件） 2.电气接线 3.调试</t>
  </si>
  <si>
    <t>塑料检查井</t>
  </si>
  <si>
    <t>不锈钢水池</t>
  </si>
  <si>
    <t>1.按设计图示尺寸以“座”计算</t>
  </si>
  <si>
    <t>给水工程</t>
  </si>
  <si>
    <t>塑料给水管</t>
  </si>
  <si>
    <t>1.按设计图示管道中心线以长度计算
2.所有管道的管件等均计入单价
3、综合单价中含穿非混凝土构件的套管制作及安装，不再另计</t>
  </si>
  <si>
    <t xml:space="preserve">1.管道安装 2.管件安装 3.塑料卡固定 4.阻火圈安装 5.压力试验 6.吹扫、冲洗 </t>
  </si>
  <si>
    <t>砌筑水表井</t>
  </si>
  <si>
    <t>球墨铸铁管</t>
  </si>
  <si>
    <t>1.按设计图示管道中心线以长度计算
2.所有管道的管件、油漆等均计入单价
3、综合单价中含穿非混凝土构件的套管制作及安装，不再另计</t>
  </si>
  <si>
    <t>1.管道安装
2.管件安装
3.通水试验</t>
  </si>
  <si>
    <t>水表</t>
  </si>
  <si>
    <t>组</t>
  </si>
  <si>
    <t>1.按设计图示数量计算</t>
  </si>
  <si>
    <t>1.水表组装 2.含附件配置</t>
  </si>
  <si>
    <t>综合管线工程</t>
  </si>
  <si>
    <t>埋地管</t>
  </si>
  <si>
    <t>1.按设计图示中心线长度以延长米计算</t>
  </si>
  <si>
    <t>1.管道铺设
2.其他</t>
  </si>
  <si>
    <t>镀锌钢管</t>
  </si>
  <si>
    <t>1.按设计图示管道中心线以长度计算</t>
  </si>
  <si>
    <t>1.管道安装
2.其他</t>
  </si>
  <si>
    <t>砌筑手孔井</t>
  </si>
  <si>
    <t>1.垫层铺筑 2.定型井 3.混凝土制作 4.勾缝 5.抹面 6.井圈、井盖安装 7.盖板安装 8.过梁制作安装 9.砂浆制作 10.其他</t>
  </si>
  <si>
    <t>砌筑工井</t>
  </si>
  <si>
    <t>1.垫层铺筑 2.砌块井壁 3.混凝土制作 4.勾缝 5.抹面 6.井圈安装 7.盖板安装 8.过梁制作安装 9.砂浆制作 10.爬梯制作安装 11.其他</t>
  </si>
  <si>
    <t>软基处理</t>
  </si>
  <si>
    <t>1.按设计图示尺寸以体积计算
2.模板在综合单价中考虑，不另计</t>
  </si>
  <si>
    <t>搅拌桩（实桩）</t>
  </si>
  <si>
    <t>1.按设计桩顶标高至桩底长度计算
2.水泥投放量在单价中综合考虑</t>
  </si>
  <si>
    <t>1.水泥浆制作
2.搅拌、喷水泥浆
3.打桩前导沟开挖
4.搅拌桩置换出的土方处理
5.其他</t>
  </si>
  <si>
    <t>搅拌桩（空桩）</t>
  </si>
  <si>
    <t>1.按设计桩顶标高至实际地面标高长度计算</t>
  </si>
  <si>
    <t>路灯工程</t>
  </si>
  <si>
    <t>路灯</t>
  </si>
  <si>
    <t>套</t>
  </si>
  <si>
    <t>1.按设计图示尺寸以“套”计算</t>
  </si>
  <si>
    <t>1.灯具安装 2.含附件配置</t>
  </si>
  <si>
    <t>接地</t>
  </si>
  <si>
    <t>1.制作安装                                                                                                                                    2.接地调试</t>
  </si>
  <si>
    <t>电力电缆</t>
  </si>
  <si>
    <t>1.具体数量按图纸及当地最新定额工程量计算规则计算数量。
2.电缆敷设不分部位、不分水平或竖直方向，综合考虑电井、竖井空间、封闭空间，电缆敷设均执行同一单价
3.中间接头的供货和安装含于综合单价中，不另计。
4.16mm2以下（含）电缆终端头的供货和安装含于综合单价中，不另计。
5.电缆中间头的费用综合含在电缆敷设费用中。                              6.各类电缆（包括矿物绝缘电缆）的支架综合含在电缆敷设费用中。</t>
  </si>
  <si>
    <t>1.电缆敷设
2.揭(盖)盖板
3.支架制作及安装</t>
  </si>
  <si>
    <t>八</t>
  </si>
  <si>
    <t>交通工程</t>
  </si>
  <si>
    <t>道路面热熔标线</t>
  </si>
  <si>
    <t>m2/个</t>
  </si>
  <si>
    <t>按设计图示尺寸以面积或个数计算（详见清单）</t>
  </si>
  <si>
    <t>1.清扫 2.放样 3.画线 4.护线</t>
  </si>
  <si>
    <t>标志杆</t>
  </si>
  <si>
    <t>1.土方开挖及回填 2.基础浇捣 3.标杆制作、安装</t>
  </si>
  <si>
    <t>标志牌</t>
  </si>
  <si>
    <t>1.标志牌制安</t>
  </si>
  <si>
    <t>围蔽设施</t>
  </si>
  <si>
    <t>按设计图示尺寸以长度计算</t>
  </si>
  <si>
    <t>1、1.土方开挖及回填
2.基础模板制安、钢筋制安及结构浇筑
3.围蔽制安、喷淋系统、照明系统
4.使用完毕后清理</t>
  </si>
  <si>
    <t>九</t>
  </si>
  <si>
    <t>180°管道C15混凝土基础</t>
  </si>
  <si>
    <r>
      <rPr>
        <sz val="10"/>
        <color rgb="FF000000"/>
        <rFont val="宋体"/>
        <charset val="134"/>
      </rPr>
      <t>1.按设计图示尺寸以体积计算，不扣除伸入基础的桩头所占体积；</t>
    </r>
    <r>
      <rPr>
        <sz val="10"/>
        <color rgb="FF000000"/>
        <rFont val="宋体"/>
        <charset val="134"/>
      </rPr>
      <t xml:space="preserve">
</t>
    </r>
    <r>
      <rPr>
        <sz val="10"/>
        <color rgb="FF000000"/>
        <rFont val="宋体"/>
        <charset val="134"/>
      </rPr>
      <t>2.随捣随抹光、原浆收平拉细毛面等表面处理综合考虑，不另计算；</t>
    </r>
    <r>
      <rPr>
        <sz val="10"/>
        <color rgb="FF000000"/>
        <rFont val="宋体"/>
        <charset val="134"/>
      </rPr>
      <t xml:space="preserve">
</t>
    </r>
    <r>
      <rPr>
        <sz val="10"/>
        <color rgb="FF000000"/>
        <rFont val="宋体"/>
        <charset val="134"/>
      </rPr>
      <t>3.泵送费含在混凝土综合单价中</t>
    </r>
  </si>
  <si>
    <r>
      <rPr>
        <sz val="10"/>
        <color rgb="FF000000"/>
        <rFont val="宋体"/>
        <charset val="134"/>
      </rPr>
      <t>1.混凝土种类：商品混凝土</t>
    </r>
    <r>
      <rPr>
        <sz val="10"/>
        <color rgb="FF000000"/>
        <rFont val="宋体"/>
        <charset val="134"/>
      </rPr>
      <t xml:space="preserve">
</t>
    </r>
    <r>
      <rPr>
        <sz val="10"/>
        <color rgb="FF000000"/>
        <rFont val="宋体"/>
        <charset val="134"/>
      </rPr>
      <t>2.混凝土强度等级：C15</t>
    </r>
    <r>
      <rPr>
        <sz val="10"/>
        <color rgb="FF000000"/>
        <rFont val="宋体"/>
        <charset val="134"/>
      </rPr>
      <t xml:space="preserve">
</t>
    </r>
    <r>
      <rPr>
        <sz val="10"/>
        <color rgb="FF000000"/>
        <rFont val="宋体"/>
        <charset val="134"/>
      </rPr>
      <t>3.工作内容：混凝土制作、运输、泵送、浇灌、振捣、养护、原浆收光、打磨平整、清理、找补等</t>
    </r>
  </si>
  <si>
    <t>工程报价汇总表</t>
  </si>
  <si>
    <t>工程名称：荔湾区陆居路AF020210酒店地块规划道路工程</t>
  </si>
  <si>
    <t>名称</t>
  </si>
  <si>
    <t>建筑面积(m2)</t>
  </si>
  <si>
    <t>投标报价</t>
  </si>
  <si>
    <t>备注</t>
  </si>
  <si>
    <t>不含税价</t>
  </si>
  <si>
    <t>增值税合价
（税金9%）</t>
  </si>
  <si>
    <t>含税造价</t>
  </si>
  <si>
    <t>含税单方造价
（元/m2）</t>
  </si>
  <si>
    <t>土石方及道路工程</t>
  </si>
  <si>
    <t>照明及电力管沟工程</t>
  </si>
  <si>
    <t>打、拔拉森钢板桩</t>
  </si>
  <si>
    <t>合计</t>
  </si>
  <si>
    <t>土石方及道路工程计价表</t>
  </si>
  <si>
    <t>项目特征</t>
  </si>
  <si>
    <t>工程量
A</t>
  </si>
  <si>
    <t>人工机械费(元)B</t>
  </si>
  <si>
    <t>主材费（元）C
含损耗</t>
  </si>
  <si>
    <t>辅材费(元)D</t>
  </si>
  <si>
    <t>其他(元)E=（B+C+D)*</t>
  </si>
  <si>
    <t>不含税单价F=B+C+D+E</t>
  </si>
  <si>
    <t>不含税合价G=A*F</t>
  </si>
  <si>
    <t>填报税率</t>
  </si>
  <si>
    <t>广东补001</t>
  </si>
  <si>
    <t>1.土壤类别：普氏一至四类土壤（含砖渣）
2.挖土深度：综合考虑
3.开挖方式：机械或人工综合考虑
4.路床整形</t>
  </si>
  <si>
    <t>广东补002</t>
  </si>
  <si>
    <t>1.土壤类别：普氏一至四类土壤
2.挖土深度：综合考虑
3.开挖方式：机械或人工综合考虑</t>
  </si>
  <si>
    <t>广东补003</t>
  </si>
  <si>
    <t>1.密实度要求：达到设计要求
2.填方材料品种：达到设计要求
3.填方粒径要求：达到设计要求
4.填方来源、运距：场内
5.包含碾压、夯实、路床整形</t>
  </si>
  <si>
    <t>广东补004</t>
  </si>
  <si>
    <t>1.密实度要求：达到设计要求
2.填方材料品种：达到设计要求
3.填方粒径要求：达到设计要求
4.填方来源、运距：场内
5.包含碾压、夯实</t>
  </si>
  <si>
    <t>广东补005</t>
  </si>
  <si>
    <t>土方外运</t>
  </si>
  <si>
    <t>1.外运运距：投标人综合考虑</t>
  </si>
  <si>
    <t>广东补072</t>
  </si>
  <si>
    <t>1.密实度要求：达到设计要求
2.填方材料品种：达到设计要求
3.填方粒径要求：达到设计要求
4.填方来源、运距：综合考虑
5.包含碾压、夯实</t>
  </si>
  <si>
    <t>广东补006</t>
  </si>
  <si>
    <t>广东补007</t>
  </si>
  <si>
    <t>1.位置：机动车道
2.水泥含量：4%
3.厚度:综合考虑</t>
  </si>
  <si>
    <t>广东补008</t>
  </si>
  <si>
    <t>1.位置：机动车道
2.水泥含量：5%
3.厚度:综合考虑</t>
  </si>
  <si>
    <t>1.混凝土种类：商品砼
2.厚度：20 cm
3.混凝土强度等级：C25
4.养生方式：水养生
5.伸缝缩缝施工
6.按规范及图纸要求完成本分项工程的一切工作内容</t>
  </si>
  <si>
    <t>广东补009</t>
  </si>
  <si>
    <t>1.位置：机动车道
2.材料品种、规格：机械喷洒道路用乳化沥青（PC-2）透层油
3.喷洒量：1.0L/m2</t>
  </si>
  <si>
    <t>广东补010</t>
  </si>
  <si>
    <t>1.位置：机动车道
2.材料品种、规格：机械喷洒道路用乳化沥青（PC-3）透层油
3.喷洒量：0.5L/m2</t>
  </si>
  <si>
    <t>广东补011</t>
  </si>
  <si>
    <t>1.位置：机动车道
2.材料品种、规格：SBS改性热沥青同步撒布瓜米石
3.用量：SBS改性热沥青为1.4~1.6kg/m2、瓜米石规格为4.75mm~9.5mm</t>
  </si>
  <si>
    <t>广东补012</t>
  </si>
  <si>
    <t>1.位置：机动车道
2.沥青品种：细粒式改性沥青混凝土 AC-13C
3.厚度：4cm
4.按规范及图纸要求完成本分项工程的一切工作内容</t>
  </si>
  <si>
    <t>广东补013</t>
  </si>
  <si>
    <t>1.位置：机动车道
2.沥青品种：中粒式沥青混凝土 AC-20C
3.厚度：6cm
4.按规范及图纸要求完成本分项工程的一切工作内容</t>
  </si>
  <si>
    <t>广东补014</t>
  </si>
  <si>
    <t>块料铺设面层</t>
  </si>
  <si>
    <t>1.位置：人行道
2.材料品种、规格：60*30*8cm砂基透水砖</t>
  </si>
  <si>
    <t>广东补015</t>
  </si>
  <si>
    <t>1.位置：人行道
2.材料品种、规格：30*30*8cm盲道砖</t>
  </si>
  <si>
    <t>广东补016</t>
  </si>
  <si>
    <t>块料铺设调平层</t>
  </si>
  <si>
    <t>1.位置：人行道
2.材料品种、规格：M10水泥砂浆
3.厚度：2cm</t>
  </si>
  <si>
    <t>广东补017</t>
  </si>
  <si>
    <t>1.位置：人行道
2.水泥含量：5%
3.厚度:综合考虑</t>
  </si>
  <si>
    <t>广东补018</t>
  </si>
  <si>
    <t>安砌仿花岗岩压条</t>
  </si>
  <si>
    <t>1.材料品种、规格：仿花岗岩压条 100*15*16cm
2.按规范及图纸要求完成本分项工程的一切工作内容</t>
  </si>
  <si>
    <t>广东补019</t>
  </si>
  <si>
    <t>安砌仿花岗岩低侧石</t>
  </si>
  <si>
    <t>1.材料品种、规格：仿花岗岩低侧石 100*15*30cm
2.按规范及图纸要求完成本分项工程的一切工作内容</t>
  </si>
  <si>
    <t>广东补020</t>
  </si>
  <si>
    <t>安砌仿花岗岩平石</t>
  </si>
  <si>
    <t>1.材料品种、规格：仿花岗岩平石 100*25*12cm
2.按规范及图纸要求完成本分项工程的一切工作内容</t>
  </si>
  <si>
    <t>广东补021</t>
  </si>
  <si>
    <t>安砌花岗岩压条</t>
  </si>
  <si>
    <t>1.材料品种、规格：1500*150*160mm芝麻灰烧面花岗岩压条
2.按规范及图纸要求完成本分项工程的一切工作内容</t>
  </si>
  <si>
    <t>广东补022</t>
  </si>
  <si>
    <t>混凝土基座</t>
  </si>
  <si>
    <t>1.位置：侧石、压条基座
2.混凝土种类：商品砼
3.混凝土强度等级：C20
4.按规范及图纸要求完成本分项工程的一切工作内容</t>
  </si>
  <si>
    <t>广东补023</t>
  </si>
  <si>
    <t>人行道铁艺护栏</t>
  </si>
  <si>
    <t>1.材料品种、规格：黑色铁艺栏杆，包括但不限于65*65*5mm、50*50*3mm、30*30*1.2mm、25*25*1.2mm、20*20*1.2mm黑色镀锌方通面喷黑色氟碳漆，1.2mm厚木棉花图案镀锌钢板；
2.基础：膨胀螺栓及预埋铁件；
3.高度：1200mm
4.按规范及图纸要求完成本分项工程的一切工作内容</t>
  </si>
  <si>
    <t>广东补024</t>
  </si>
  <si>
    <t>铸铁车止石</t>
  </si>
  <si>
    <t>1.材料品种、规格：黑色铸铁、7mm
2.基础、垫层：C25混凝土基础
3.高度：755mm
4.按规范及图纸要求完成本分项工程的一切工作内容</t>
  </si>
  <si>
    <t>广东补025</t>
  </si>
  <si>
    <t>1.位置：机动车道
2.铺设层数：1层
3.材料品种、规格：TGSG4040型双向土工格栅</t>
  </si>
  <si>
    <t/>
  </si>
  <si>
    <t>交通工程计价表</t>
  </si>
  <si>
    <t>交通标线</t>
  </si>
  <si>
    <t>广东补026</t>
  </si>
  <si>
    <t>标线</t>
  </si>
  <si>
    <t>1.位置：车道边缘线、车行道分界线、禁停黄线、中心线、导向车道线、导流带边缘线
2.材料品种、规格：热熔型反光环保涂料、线宽15cm，线厚1.8mm</t>
  </si>
  <si>
    <t>广东补027</t>
  </si>
  <si>
    <t>标记</t>
  </si>
  <si>
    <t>1.位置：地面文字
2.材料品种、规格：热熔型反光环保涂料、按国标，厚1.8mm</t>
  </si>
  <si>
    <t>广东补028</t>
  </si>
  <si>
    <t>1.位置：停止线
2.材料品种、规格：热熔型反光环保涂料、线宽40cm，线厚1.8mm</t>
  </si>
  <si>
    <t>广东补029</t>
  </si>
  <si>
    <t>1.位置：人行横道线
2.材料品种、规格：热熔型反光环保涂料、线宽40cm，线厚1.8mm</t>
  </si>
  <si>
    <t>广东补030</t>
  </si>
  <si>
    <t>1.位置：导向箭头
2.材料品种、规格：热熔型反光环保涂料、长6m，线厚1.8mm</t>
  </si>
  <si>
    <t>交通标志</t>
  </si>
  <si>
    <t>广东补031</t>
  </si>
  <si>
    <r>
      <rPr>
        <sz val="9"/>
        <rFont val="宋体"/>
        <charset val="134"/>
      </rPr>
      <t xml:space="preserve">1.材料品种、规格：立柱式标志杆
</t>
    </r>
    <r>
      <rPr>
        <sz val="9"/>
        <rFont val="Calibri"/>
        <charset val="134"/>
      </rPr>
      <t>φ</t>
    </r>
    <r>
      <rPr>
        <sz val="9"/>
        <rFont val="宋体"/>
        <charset val="134"/>
      </rPr>
      <t>114mmx6mmx5150mm
2.钢筋及铁件制作安装
3.油漆防腐处理:热镀锌处理
4.基础及基座保护层
5.具体做法及要求详见设计图纸及规范要求</t>
    </r>
  </si>
  <si>
    <t>广东补032</t>
  </si>
  <si>
    <t>1.材料品种、规格：立柱式标志杆
φ89mmx4mmx2600mm
2.钢筋及铁件制作安装
3.油漆防腐处理:热镀锌处理
4.基础及基座保护层
5.具体做法及要求详见设计图纸及规范要求</t>
  </si>
  <si>
    <t>广东补033</t>
  </si>
  <si>
    <t>1.材料品种、规格：立柱式标志杆
φ89mmx4mmx4350mm
2.钢筋及铁件制作安装
3.油漆防腐处理:热镀锌处理
4.基础及基座保护层
5.具体做法及要求详见设计图纸及规范要求</t>
  </si>
  <si>
    <t>广东补034</t>
  </si>
  <si>
    <t>1.材料品种、规格：路名牌
2.钢管及铁件制作安装
3.油漆防腐处理:热镀锌处理
4.基础及基座保护层
5.具体做法及要求详见设计图纸及规范要求</t>
  </si>
  <si>
    <t>广东补035</t>
  </si>
  <si>
    <t>标志板</t>
  </si>
  <si>
    <t>1.材料品种、规格：3004铝合金板材，1m*2m
2.板面反光膜等级:国标V类反光膜
3.含滑动槽铝、抱箍、抱箍底衬、滑动螺栓等小配件的制作安装
4.具体做法及要求详见设计图纸及规范要求</t>
  </si>
  <si>
    <t>块</t>
  </si>
  <si>
    <t>广东补036</t>
  </si>
  <si>
    <r>
      <rPr>
        <sz val="9"/>
        <rFont val="宋体"/>
        <charset val="134"/>
      </rPr>
      <t>1.材料品种、规格：3004铝合金板材，1.2</t>
    </r>
    <r>
      <rPr>
        <sz val="9"/>
        <rFont val="宋体"/>
        <charset val="134"/>
      </rPr>
      <t>m*2</t>
    </r>
    <r>
      <rPr>
        <sz val="9"/>
        <rFont val="宋体"/>
        <charset val="134"/>
      </rPr>
      <t>.4</t>
    </r>
    <r>
      <rPr>
        <sz val="9"/>
        <rFont val="宋体"/>
        <charset val="134"/>
      </rPr>
      <t>m
2.板面反光膜等级:国标V类反光膜
3.含滑动槽铝、抱箍、抱箍底衬、滑动螺栓等小配件的制作安装
4.具体做法及要求详见设计图纸及规范要求</t>
    </r>
  </si>
  <si>
    <t>广东补037</t>
  </si>
  <si>
    <r>
      <rPr>
        <sz val="9"/>
        <rFont val="宋体"/>
        <charset val="134"/>
      </rPr>
      <t>1.材料品种、规格：3004铝合金板材，圆形 直径D=</t>
    </r>
    <r>
      <rPr>
        <sz val="9"/>
        <rFont val="宋体"/>
        <charset val="134"/>
      </rPr>
      <t>8</t>
    </r>
    <r>
      <rPr>
        <sz val="9"/>
        <rFont val="宋体"/>
        <charset val="134"/>
      </rPr>
      <t>0cm
2.板面反光膜等级:国标V类反光膜
3.含滑动槽铝、抱箍、抱箍底衬、滑动螺栓等小配件的制作安装
4.具体做法及要求详见设计图纸及规范要求</t>
    </r>
  </si>
  <si>
    <t>广东补038</t>
  </si>
  <si>
    <t>1.材料品种、规格：3004铝合金板材，长方形双面 64cm*44cm
2.板面反光膜等级:国标V类反光膜
3.含滑动槽铝、抱箍、抱箍底衬、滑动螺栓等小配件的制作安装
4.具体做法及要求详见设计图纸及规范要求</t>
  </si>
  <si>
    <t>交通疏解</t>
  </si>
  <si>
    <t>广东补039</t>
  </si>
  <si>
    <t>1.施工工期：综合考虑
2.根据《广州市建设工程绿色施工围蔽指导图集（V2.0版）》规定，本项目采用采用“装配式钢结构A2”围蔽设施
3.包含喷淋系统、照明系统、施工完毕拆除清理等
4.具体做法详见图纸说明</t>
  </si>
  <si>
    <t>广东补040</t>
  </si>
  <si>
    <r>
      <rPr>
        <sz val="9"/>
        <rFont val="宋体"/>
        <charset val="134"/>
      </rPr>
      <t xml:space="preserve">1.材料品种、规格：立柱式标志杆  </t>
    </r>
    <r>
      <rPr>
        <sz val="9"/>
        <rFont val="Calibri"/>
        <charset val="134"/>
      </rPr>
      <t>φ</t>
    </r>
    <r>
      <rPr>
        <sz val="9"/>
        <rFont val="宋体"/>
        <charset val="134"/>
      </rPr>
      <t>102mm*10mm*5150mm
2.钢筋及铁件制作安装
3.油漆防腐处理:热镀锌处理
4.基础及基座保护层
5.施工完毕后拆除
6.具体做法及要求详见设计图纸及规范要求</t>
    </r>
  </si>
  <si>
    <t>广东补041</t>
  </si>
  <si>
    <r>
      <rPr>
        <sz val="9"/>
        <rFont val="宋体"/>
        <charset val="134"/>
      </rPr>
      <t xml:space="preserve">1.材料品种、规格：立柱式标志杆  </t>
    </r>
    <r>
      <rPr>
        <sz val="9"/>
        <rFont val="Calibri"/>
        <charset val="134"/>
      </rPr>
      <t>φ</t>
    </r>
    <r>
      <rPr>
        <sz val="9"/>
        <rFont val="宋体"/>
        <charset val="134"/>
      </rPr>
      <t>83mm*8mm*4350mm
2.钢筋及铁件制作安装
3.油漆防腐处理:热镀锌处理
4.基础及基座保护层
5.施工完毕后拆除
6.具体做法及要求详见设计图纸及规范要求</t>
    </r>
  </si>
  <si>
    <t>广东补042</t>
  </si>
  <si>
    <t>1.材料品种、规格：3004铝合金板材，1m*2m
2.板面反光膜等级:国标IV类反光膜
3.含滑动槽铝、抱箍、抱箍底衬、滑动螺栓等小配件的制作安装
4.施工完毕后拆除
5.具体做法及要求详见设计图纸及规范要求</t>
  </si>
  <si>
    <t>广东补043</t>
  </si>
  <si>
    <t>1.材料品种、规格：3004铝合金板材，三角形 A=70cm
2.板面反光膜等级:国标IV类反光膜
3.含滑动槽铝、抱箍、抱箍底衬、滑动螺栓等小配件的制作安装
4.施工完毕后拆除
5.具体做法及要求详见设计图纸及规范要求</t>
  </si>
  <si>
    <t>广东补044</t>
  </si>
  <si>
    <t>1.材料品种、规格：3004铝合金板材，长方形 60cm*40cm
2.板面反光膜等级:国标IV类反光膜
3.含滑动槽铝、抱箍、抱箍底衬、滑动螺栓等小配件的制作安装
4.施工完毕后拆除
5.具体做法及要求详见设计图纸及规范要求</t>
  </si>
  <si>
    <t>排水工程计价表</t>
  </si>
  <si>
    <t>雨水系统</t>
  </si>
  <si>
    <t>广东补045</t>
  </si>
  <si>
    <t>检查井</t>
  </si>
  <si>
    <t>Φ1200mm预制圆形混凝土雨水检查井
1.井深：H=1.5-2m内
2.井盖、井圈：含超重型铸铁井盖、井圈供货及安装
3.其他：踏步、井字架、防坠网等
4.按规范及图纸要求完成本分项工程的一切工作内容
5.做法详见广州市预制装配式钢筋混凝土 排水检查井页15</t>
  </si>
  <si>
    <t>广东补046</t>
  </si>
  <si>
    <t>Φ1200mm预制圆形混凝土雨水检查井
1.井深：H=1.5-2m内
2.井盖、井圈：含重型铸铁井盖、井圈供货及安装
3.其他：踏步、井字架、防坠网等
4.按规范及图纸要求完成本分项工程的一切工作内容
5.做法详见广州市预制装配式钢筋混凝土 排水检查井页15</t>
  </si>
  <si>
    <t>广东补047</t>
  </si>
  <si>
    <t>Φ1200mm预制圆形混凝土雨水检查井
1.井深：H=2-3m内
2.井盖、井圈：含重型铸铁井盖、井圈供货及安装
3.其他：踏步、井字架、防坠网等
4.按规范及图纸要求完成本分项工程的一切工作内容
5.做法详见广州市预制装配式钢筋混凝土 排水检查井页15</t>
  </si>
  <si>
    <t>广东补048</t>
  </si>
  <si>
    <t>Φ1600mm预制圆形混凝土雨水检查井
1.井深：H=1.5-2m内
2.井盖、井圈：含超重型铸铁井盖、井圈供货及安装
3.其他：踏步、井字架、防坠网等
4.按规范及图纸要求完成本分项工程的一切工作内容
5.做法详见广州市预制装配式钢筋混凝土 排水检查井页22</t>
  </si>
  <si>
    <t>广东补049</t>
  </si>
  <si>
    <t>Φ1600mm预制圆形混凝土雨水检查井
1.井深：H=2-3m内
2.井盖、井圈：含超重型铸铁井盖、井圈供货及安装
3.其他：踏步、井字架、防坠网等
4.按规范及图纸要求完成本分项工程的一切工作内容
5.做法详见广州市预制装配式钢筋混凝土 排水检查井页22</t>
  </si>
  <si>
    <t>广东补050</t>
  </si>
  <si>
    <t>1600*1600预制矩形混凝土四通雨水检查井
1.井深：H=2-3m内
2.井盖、井圈：含超重型铸铁井盖、井圈供货及安装
3.其他：踏步、井字架、防坠网等
4.按规范及图纸要求完成本分项工程的一切工作内容
5.做法详见广州市预制装配式钢筋混凝土 排水检查井页30</t>
  </si>
  <si>
    <t>广东补051</t>
  </si>
  <si>
    <t>沉泥井</t>
  </si>
  <si>
    <t>预制圆形混凝土雨水沉泥井 Φ1600
1.井深：H-2-3m内
2.井盖、井圈：含超重型铸铁井盖、井圈供货及安装
3.其他：踏步、井字架、防坠网等
4.按规范及图纸要求完成本分项工程的一切工作内容
5.做法详见广州市预制装配式钢筋混凝土 排水检查井页22</t>
  </si>
  <si>
    <t>广东补052</t>
  </si>
  <si>
    <t>预制圆形混凝土雨水沉泥井 Φ1600
1.井深：H=3-3.5m内
2.井盖、井圈：含超重型铸铁井盖、井圈供货及安装
3.其他：踏步、井字架、防坠网等
4.按规范及图纸要求完成本分项工程的一切工作内容
5.做法详见广州市预制装配式钢筋混凝土 排水检查井页22</t>
  </si>
  <si>
    <t>广东补053</t>
  </si>
  <si>
    <t>双篦环保雨水口</t>
  </si>
  <si>
    <t>1.名称:环保型双箅联合式雨水口
2.规格:1360x430mm
3.雨水篦子及圈口材质、型号、规格:成品铸铁平箅 750x500mm
4.垫层、基础材质及厚度:C15混凝土垫层
5.其他:含截污挂篮、支架等
6.其他说明:详见《广州市预制装配式钢筋混凝土雨水口标准图集》
7.按规范及图纸要求完成本分项工程的一切工作内容</t>
  </si>
  <si>
    <t>广东补054</t>
  </si>
  <si>
    <t>排出口</t>
  </si>
  <si>
    <t>1.雨水排出口（接800管）
2.做法详见02S517页7</t>
  </si>
  <si>
    <t>广东补055</t>
  </si>
  <si>
    <t>拍门井</t>
  </si>
  <si>
    <t>1.拍门井
2.做法详见S-P-18</t>
  </si>
  <si>
    <t>广东补056</t>
  </si>
  <si>
    <t>钢筋混凝土雨水管敷设</t>
  </si>
  <si>
    <t>1.材质及规格：钢筋混凝土承插管D300
2.连接形式：承插连接
3.铺设深度：达到设计要求
4.管道检验及试验要求：闭水试验
5.按规范及图纸要求完成本分项工程的一切工作内容</t>
  </si>
  <si>
    <t>广东补057</t>
  </si>
  <si>
    <t>1.材质及规格：钢筋混凝土承插管D600
2.连接形式：承插连接
3.铺设深度：达到设计要求
4.管道检验及试验要求：闭水试验
5.按规范及图纸要求完成本分项工程的一切工作内容</t>
  </si>
  <si>
    <t>广东补058</t>
  </si>
  <si>
    <t>1.材质及规格：钢筋混凝土承插管D800
2.连接形式：承插连接
3.铺设深度：达到设计要求
4.管道检验及试验要求：闭水试验
5.按规范及图纸要求完成本分项工程的一切工作内容</t>
  </si>
  <si>
    <t>广东补059</t>
  </si>
  <si>
    <t>1.材质及规格：钢筋混凝土承插管D1000
2.连接形式：承插连接
3.铺设深度：达到设计要求
4.管道检验及试验要求：闭水试验
5.按规范及图纸要求完成本分项工程的一切工作内容</t>
  </si>
  <si>
    <t>广东补060</t>
  </si>
  <si>
    <t>HDPE双壁波纹管</t>
  </si>
  <si>
    <t>1.材质及规格：HDPE双壁波纹管DN200
2.连接形式：承插连接
3.铺设深度：达到设计要求
4.管道检验及试验要求：闭水试验
5.按规范及图纸要求完成本分项工程的一切工作内容</t>
  </si>
  <si>
    <t>甲供</t>
  </si>
  <si>
    <t>广东补061</t>
  </si>
  <si>
    <t>1.材质及规格：HDPE双壁波纹管DN300
2.连接形式：承插连接
3.铺设深度：达到设计要求
4.管道检验及试验要求：闭水试验
5.按规范及图纸要求完成本分项工程的一切工作内容</t>
  </si>
  <si>
    <t>广东补062</t>
  </si>
  <si>
    <t>污水系统</t>
  </si>
  <si>
    <t>广东补063</t>
  </si>
  <si>
    <t>Φ1000mm预制圆形混凝土污水检查井
1.井深：H=2-3m内
2.井盖、井圈：含超重型铸铁井盖、井圈供货及安装
3.其他：踏步、井字架、防坠网等
4.按规范及图纸要求完成本分项工程的一切工作内容
5.做法详见广州市预制装配式钢筋混凝土 排水检查井页8</t>
  </si>
  <si>
    <t>广东补064</t>
  </si>
  <si>
    <t>Φ1000mm预制圆形混凝土污水检查井
1.井深：H=2-3m内
2.井盖、井圈：含重型铸铁井盖、井圈供货及安装
3.其他：踏步、井字架、防坠网等
4.按规范及图纸要求完成本分项工程的一切工作内容
5.做法详见广州市预制装配式钢筋混凝土 排水检查井页8</t>
  </si>
  <si>
    <t>广东补065</t>
  </si>
  <si>
    <t>Φ1000mm预制圆形混凝土污水检查井
1.井深：H=3-4m内
2.井盖、井圈：含超重型铸铁井盖、井圈供货及安装
3.其他：踏步、井字架、防坠网等
4.按规范及图纸要求完成本分项工程的一切工作内容
5.做法详见广州市预制装配式钢筋混凝土 排水检查井页8</t>
  </si>
  <si>
    <t>广东补066</t>
  </si>
  <si>
    <t>Φ1000mm预制圆形混凝土污水检查井
1.井深：H=3-4m内
2.井盖、井圈：含重型铸铁井盖、井圈供货及安装
3.其他：踏步、井字架、防坠网等
4.按规范及图纸要求完成本分项工程的一切工作内容
5.做法详见广州市预制装配式钢筋混凝土 排水检查井页8</t>
  </si>
  <si>
    <t>广东补067</t>
  </si>
  <si>
    <t>Φ1200mm预制圆形混凝土污水检查井
1.井深：H=3-4m内
2.井盖、井圈：含超重型铸铁井盖、井圈供货及安装
3.其他：踏步、井字架、防坠网等
4.按规范及图纸要求完成本分项工程的一切工作内容
5.做法详见广州市预制装配式钢筋混凝土 排水检查井页15</t>
  </si>
  <si>
    <t>广东补068</t>
  </si>
  <si>
    <t>Φ1200mm预制圆形混凝土污水检查井
1.井深：H=4-5m内
2.井盖、井圈：含超重型铸铁井盖、井圈供货及安装
3.其他：踏步、井字架、防坠网等
4.按规范及图纸要求完成本分项工程的一切工作内容
5.做法详见广州市预制装配式钢筋混凝土 排水检查井页15</t>
  </si>
  <si>
    <t>广东补069</t>
  </si>
  <si>
    <t>预制方形混凝土污水检查井1600*1600
1.井深：H=3-4m内
2.井盖、井圈：含超重型铸铁井盖、井圈供货及安装
3.其他：踏步、井字架、防坠网等
4.按规范及图纸要求完成本分项工程的一切工作内容
5.做法详见广州市预制装配式钢筋混凝土 排水检查井页30</t>
  </si>
  <si>
    <t>广东补070</t>
  </si>
  <si>
    <t>球墨铸铁管污水管敷设</t>
  </si>
  <si>
    <t>1.材质及规格：球墨铸铁管DN500
2.连接形式：承插连接
3.铺设深度：达到设计要求
4.管道检验及试验要求：闭水试验
5.按规范及图纸要求完成本分项工程的一切工作内容</t>
  </si>
  <si>
    <t>广东补071</t>
  </si>
  <si>
    <t>1.材质及规格：球墨铸铁管DN600
2.连接形式：承插连接
3.铺设深度：达到设计要求
4.管道检验及试验要求：闭水试验
5.按规范及图纸要求完成本分项工程的一切工作内容</t>
  </si>
  <si>
    <t>照明及电力管沟工程计价表</t>
  </si>
  <si>
    <t>照明工程</t>
  </si>
  <si>
    <t>广东补073</t>
  </si>
  <si>
    <t>双臂路灯</t>
  </si>
  <si>
    <t>1.名称：双臂路灯
2.规格型号：双臂路灯 H=10/5m挑臂 H=2/1m LED灯160/75W,带灯控制器
3.测定、划线、打眼、埋螺栓
4.路灯含基础安装 
5.接线、接焊包头 
6.电气系统调试 
7.按规范及图纸要求完成本分项工程的一切工作内容</t>
  </si>
  <si>
    <t>暂定主材价</t>
  </si>
  <si>
    <t>广东补074</t>
  </si>
  <si>
    <t>两光投光灯</t>
  </si>
  <si>
    <t>1.名称：两光投光灯
2.规格型号：H=12m/5m LED灯2x160W/75W,带灯控制器
3.测定、划线、打眼、埋螺栓
4.路灯含基础安装 
5.接线、接焊包头 
6.电气系统调试 
7.按规范及图纸要求完成本分项工程的一切工作内容</t>
  </si>
  <si>
    <t>广东补075</t>
  </si>
  <si>
    <t>1.名称：电力电缆
2.规格型号：YJV-0.6/1kV-16
3.电缆供应、安装、电缆头制作安装，敷设方式及部位综合考虑
4.按规范及图纸要求完成本分项工程的一切工作内容</t>
  </si>
  <si>
    <t>广东补076</t>
  </si>
  <si>
    <t>1.名称：电力电缆
2.规格型号：YJV-0.6/1kV-10
3.电缆供应、安装、电缆头制作安装，敷设方式及部位综合考虑
4.按规范及图纸要求完成本分项工程的一切工作内容</t>
  </si>
  <si>
    <t>广东补077</t>
  </si>
  <si>
    <t>1.名称：电力电缆
2.规格型号：RVV-0.3/0.5KV-2.5
3.电缆供应、安装、电缆头制作安装，敷设方式及部位综合考虑
4.按规范及图纸要求完成本分项工程的一切工作内容</t>
  </si>
  <si>
    <t>广东补078</t>
  </si>
  <si>
    <t>电气配管</t>
  </si>
  <si>
    <t>1.规格：HDPE DN75
2.埋地敷设
3.按规范及图纸要求完成本分项工程的一切工作内容</t>
  </si>
  <si>
    <t>广东补079</t>
  </si>
  <si>
    <t>1.规格：过路热镀锌钢管DN80/4mm
2.埋地敷设
3.按规范及图纸要求完成本分项工程的一切工作内容</t>
  </si>
  <si>
    <t>广东补080</t>
  </si>
  <si>
    <t>1.规格：SC25
2.埋地敷设
3.按规范及图纸要求完成本分项工程的一切工作内容</t>
  </si>
  <si>
    <t>广东补081</t>
  </si>
  <si>
    <t>接线井</t>
  </si>
  <si>
    <t>1.规格：路灯接线井0.6*0.6*1.3m，装饰盖板
2.按规范及图纸要求完成本分项工程的一切工作内容</t>
  </si>
  <si>
    <t>广东补082</t>
  </si>
  <si>
    <t>1.规格：路灯接地线Φ12热镀锌圆钢
2.埋地敷设
3.按规范及图纸要求完成本分项工程的一切工作内容</t>
  </si>
  <si>
    <t>广东补083</t>
  </si>
  <si>
    <t>1.规格：热镀锌接地角钢 L50x50x5 L=2500mm
2.埋地敷设
3.按规范及图纸要求完成本分项工程的一切工作内容</t>
  </si>
  <si>
    <t>根</t>
  </si>
  <si>
    <t>电力管沟工程</t>
  </si>
  <si>
    <t>广东补084</t>
  </si>
  <si>
    <t>8孔电力排管</t>
  </si>
  <si>
    <t>1.名称：8孔电力排管,HDPE200/8，2行X4列
2.埋地敷设、含混凝土包封
3.按规范及图纸要求完成本分项工程的一切工作内容</t>
  </si>
  <si>
    <t>广东补085</t>
  </si>
  <si>
    <t>6孔电力排管</t>
  </si>
  <si>
    <t>1.名称：6孔电力排管，HDPE200/8，2行X3列
2.埋地敷设、含混凝土包封
3.按规范及图纸要求完成本分项工程的一切工作内容</t>
  </si>
  <si>
    <t>广东补086</t>
  </si>
  <si>
    <t>八线电缆排管直通井</t>
  </si>
  <si>
    <t>1.尺寸规格：L2500*W1910*H1800
2.垫层：C15混凝土垫层
3.砌筑材料品种、规格、强度等级：Mb10水泥砂浆砌MU25砖
4.勾缝、抹面要求：井壁内外用1:2.5水泥砂浆抹面厚10mm
5.井盖、井圈：供货及安装
6.含电井排水管PVC20
7.按规范及图纸要求完成本分项工程的一切工作内容</t>
  </si>
  <si>
    <t>广东补087</t>
  </si>
  <si>
    <t>八线电缆排管直线长井</t>
  </si>
  <si>
    <t>1.尺寸规格：L6780*W2650*H1800
2.垫层：C15混凝土垫层
3.砌筑材料品种、规格、强度等级：Mb10水泥砂浆砌MU25砖
4.勾缝、抹面要求：井壁内外用1:2.5水泥砂浆抹面厚10mm
5.井盖、井圈：供货及安装
6.含电井排水管PVC20
7.按规范及图纸要求完成本分项工程的一切工作内容</t>
  </si>
  <si>
    <t>广东补088</t>
  </si>
  <si>
    <t>八线电缆排管三通井</t>
  </si>
  <si>
    <t>1.尺寸规格：L4460*W2650*H1800
2.垫层：C15混凝土垫层
3.砌筑材料品种、规格、强度等级：Mb10水泥砂浆砌MU25砖
4.勾缝、抹面要求：井壁内外用1:2.5水泥砂浆抹面厚10mm
5.井盖、井圈：供货及安装
6.含电井排水管PVC20
7.按规范及图纸要求完成本分项工程的一切工作内容</t>
  </si>
  <si>
    <t>广东补089</t>
  </si>
  <si>
    <t>八线电缆排管光缆盘缆井</t>
  </si>
  <si>
    <t>1.尺寸规格：L1715*W2650*H1800
2.垫层：C15混凝土垫层
3.砌筑材料品种、规格、强度等级：Mb10水泥砂浆砌MU25砖
4.勾缝、抹面要求：井壁内外用1:2.5水泥砂浆抹面厚10mm
5.井盖、井圈：供货及安装
6.含电井排水管PVC20
7.按规范及图纸要求完成本分项工程的一切工作内容</t>
  </si>
  <si>
    <t>广东补090</t>
  </si>
  <si>
    <t>接地干线</t>
  </si>
  <si>
    <t>1.名称：接地干线
2.规格型号：Φ16热镀锌圆钢
3.按规范及图纸要求完成本分项工程的一切工作内容</t>
  </si>
  <si>
    <t>广东补091</t>
  </si>
  <si>
    <t>接地极</t>
  </si>
  <si>
    <t>1.名称：接地极
2.规格型号：热镀锌接地角钢 L50x50x5 L=2500mm
3.按规范及图纸要求完成本分项工程的一切工作内容</t>
  </si>
  <si>
    <t>打、拔拉森钢板桩工程计价表</t>
  </si>
  <si>
    <t>主材费
（元）C
含损耗</t>
  </si>
  <si>
    <t>辅材费
(元)D</t>
  </si>
  <si>
    <t>广东补092</t>
  </si>
  <si>
    <t>B型沟槽支护</t>
  </si>
  <si>
    <t>1.支护类型：B型（6米Ⅲ型拉森钢板桩+钢管支撑）
2.适用深度2.0≤H≤4
3.打、拔钢板桩及桩间支撑
4.按一个月内考虑
5.按规范及图纸要求完成本分项工程的一切工作内容</t>
  </si>
  <si>
    <t>广东补093</t>
  </si>
  <si>
    <t>E型沟槽支护</t>
  </si>
  <si>
    <t>1.支护类型：E型（9米Ⅳ型拉森钢板桩+钢管支撑）
2.适用深度4&lt;H≤5.5
3.打、拔钢板桩及桩间支撑
4.按一个月内考虑
5.按规范及图纸要求完成本分项工程的一切工作内容</t>
  </si>
  <si>
    <t>软基处理工程计价表</t>
  </si>
  <si>
    <t>软基处理工程</t>
  </si>
  <si>
    <t>广东补094</t>
  </si>
  <si>
    <t>1.地层情况：综合考虑
2.桩长：综合考虑
3.桩截面尺寸：桩直径500
4.水泥强度等级、掺量：每米喷入42.5级复合硅酸盐水泥80kg</t>
  </si>
  <si>
    <t>广东补095</t>
  </si>
  <si>
    <t>1.地层情况：综合考虑
2.桩长：综合考虑
3.桩截面尺寸：桩直径500</t>
  </si>
  <si>
    <t>广东补096</t>
  </si>
  <si>
    <t>级配碎石褥垫层</t>
  </si>
  <si>
    <t>1.级配碎石 粒径小于20mm</t>
  </si>
  <si>
    <t>广东补097</t>
  </si>
  <si>
    <t>1.铺设层数：1层
2.材料品种、规格：TGSG5050型双向土工格栅
3.固定：采用U型钉锚固
4.工程量按投影面积</t>
  </si>
  <si>
    <t>市政工程定额计价程序表</t>
  </si>
  <si>
    <t>费用名称</t>
  </si>
  <si>
    <t>取费基数</t>
  </si>
  <si>
    <t>费率(%)</t>
  </si>
  <si>
    <t>1</t>
  </si>
  <si>
    <t>分部分项工程费</t>
  </si>
  <si>
    <t>1.1+1.2</t>
  </si>
  <si>
    <t>1.1</t>
  </si>
  <si>
    <t>定额分部分项工程费</t>
  </si>
  <si>
    <t>1.1.1+1.1.2+1.1.3+1.1.4</t>
  </si>
  <si>
    <t>1.1.1</t>
  </si>
  <si>
    <t>人工费</t>
  </si>
  <si>
    <t>分部分项人工费</t>
  </si>
  <si>
    <t>1.1.2</t>
  </si>
  <si>
    <t>材料费</t>
  </si>
  <si>
    <t>分部分项材料费+分部分项主材费+分部分项设备费</t>
  </si>
  <si>
    <t>1.1.3</t>
  </si>
  <si>
    <t>机械费</t>
  </si>
  <si>
    <t>分部分项机械费</t>
  </si>
  <si>
    <t>1.1.4</t>
  </si>
  <si>
    <t>管理费</t>
  </si>
  <si>
    <t>分部分项管理费</t>
  </si>
  <si>
    <t>利润</t>
  </si>
  <si>
    <t>人工费+施工机具费</t>
  </si>
  <si>
    <t>2</t>
  </si>
  <si>
    <t>措施项目费</t>
  </si>
  <si>
    <t>2.1+2.2</t>
  </si>
  <si>
    <t>2.1</t>
  </si>
  <si>
    <t>绿色施工安全防护措施费</t>
  </si>
  <si>
    <t>不计算</t>
  </si>
  <si>
    <t>2.2</t>
  </si>
  <si>
    <t>其他措施项目费</t>
  </si>
  <si>
    <t>只计算模板</t>
  </si>
  <si>
    <t>3</t>
  </si>
  <si>
    <t>其他项目费</t>
  </si>
  <si>
    <t>3.1+3.2+3.3</t>
  </si>
  <si>
    <t>总承包服务费</t>
  </si>
  <si>
    <t>预算包干费</t>
  </si>
  <si>
    <t>工程优质费</t>
  </si>
  <si>
    <t>按合同相关条款执行</t>
  </si>
  <si>
    <t>4</t>
  </si>
  <si>
    <t>税前工程造价</t>
  </si>
  <si>
    <t>1+2+3</t>
  </si>
  <si>
    <t>其中：甲供材料</t>
  </si>
  <si>
    <t>其中：甲定价材料</t>
  </si>
  <si>
    <t>下浮工程造价（甲供、甲定价材料除外）</t>
  </si>
  <si>
    <t>(4-4.1-4.2）</t>
  </si>
  <si>
    <t>增值税销项税额</t>
  </si>
  <si>
    <t>（4+5）</t>
  </si>
  <si>
    <t>含税工程造价</t>
  </si>
  <si>
    <t>4+5+6</t>
  </si>
  <si>
    <t>独立费</t>
  </si>
  <si>
    <t>甲供材料超领扣款</t>
  </si>
  <si>
    <t>工程造价总计</t>
  </si>
  <si>
    <t>7+8+9</t>
  </si>
  <si>
    <t>注：1、如施工期间，政府相关费率调整，则上述税率相应调整：</t>
  </si>
  <si>
    <t>主要材料品牌选用表</t>
  </si>
  <si>
    <t>材料名称</t>
  </si>
  <si>
    <t>选用品牌</t>
  </si>
  <si>
    <t>塑料线管</t>
  </si>
  <si>
    <t>联塑、雄塑、永高或同等档次品牌</t>
  </si>
  <si>
    <t>塑料管、排水管材</t>
  </si>
  <si>
    <t>钢塑管</t>
  </si>
  <si>
    <t>广钢、珠江、富力通或同等档次品牌</t>
  </si>
  <si>
    <t>钢筋</t>
  </si>
  <si>
    <t>广钢、韶钢、唐钢、裕丰、株钢、柳钢、马钢、邯郸钢铁、首钢、承德新钒钛股份、萍乡钢铁、涟源钢铁</t>
  </si>
  <si>
    <t>阀门、橡胶接头</t>
  </si>
  <si>
    <t>广州佳福斯、广东永泉或同等档次品牌</t>
  </si>
  <si>
    <t>预制混凝土成品化粪池、玻璃钢成品化粪池</t>
  </si>
  <si>
    <t>乙供</t>
  </si>
  <si>
    <t>市政井盖</t>
  </si>
  <si>
    <t xml:space="preserve">    中标人如增加报价材料，可自行另列项送板报价，上表无描述到的主要材料但施工实际有需求的材料，中标人在施工前应办理乙供材料审批程序并经审批满足要求后方能使用。 </t>
  </si>
</sst>
</file>

<file path=xl/styles.xml><?xml version="1.0" encoding="utf-8"?>
<styleSheet xmlns="http://schemas.openxmlformats.org/spreadsheetml/2006/main" xmlns:mc="http://schemas.openxmlformats.org/markup-compatibility/2006" xmlns:xr9="http://schemas.microsoft.com/office/spreadsheetml/2016/revision9" mc:Ignorable="xr9">
  <numFmts count="1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F800]dddd\,\ mmmm\ dd\,\ yyyy"/>
    <numFmt numFmtId="177" formatCode="_ [$€-2]* #,##0.00_ ;_ [$€-2]* \-#,##0.00_ ;_ [$€-2]* &quot;-&quot;??_ "/>
    <numFmt numFmtId="178" formatCode="0.00_);[Red]\(0.00\)"/>
    <numFmt numFmtId="179" formatCode="0.00_ "/>
    <numFmt numFmtId="180" formatCode="#,##0.00_);[Red]\(#,##0.00\)"/>
    <numFmt numFmtId="181" formatCode="#,##0.00_ "/>
    <numFmt numFmtId="182" formatCode="0.0_ "/>
    <numFmt numFmtId="183" formatCode="0.00;[Red]0.00"/>
    <numFmt numFmtId="184" formatCode="0.000_ "/>
    <numFmt numFmtId="185" formatCode="0_);[Red]\(0\)"/>
    <numFmt numFmtId="186" formatCode="[$-F800]aaaa\,\ mmmm\ dd\,\ yyyy"/>
  </numFmts>
  <fonts count="62">
    <font>
      <sz val="11"/>
      <color theme="1"/>
      <name val="微软雅黑"/>
      <charset val="134"/>
    </font>
    <font>
      <sz val="10"/>
      <name val="Helv"/>
      <charset val="134"/>
    </font>
    <font>
      <sz val="8"/>
      <color indexed="8"/>
      <name val="宋体"/>
      <charset val="134"/>
    </font>
    <font>
      <b/>
      <sz val="16"/>
      <name val="宋体"/>
      <charset val="134"/>
    </font>
    <font>
      <b/>
      <sz val="9"/>
      <color indexed="8"/>
      <name val="宋体"/>
      <charset val="134"/>
    </font>
    <font>
      <sz val="9"/>
      <color indexed="8"/>
      <name val="宋体"/>
      <charset val="134"/>
    </font>
    <font>
      <sz val="9"/>
      <name val="宋体"/>
      <charset val="134"/>
    </font>
    <font>
      <sz val="11"/>
      <name val="宋体"/>
      <charset val="134"/>
    </font>
    <font>
      <sz val="10"/>
      <name val="宋体"/>
      <charset val="134"/>
    </font>
    <font>
      <b/>
      <sz val="11"/>
      <name val="宋体"/>
      <charset val="134"/>
    </font>
    <font>
      <b/>
      <sz val="9"/>
      <name val="宋体"/>
      <charset val="134"/>
    </font>
    <font>
      <sz val="9"/>
      <color rgb="FF000000"/>
      <name val="宋体"/>
      <charset val="134"/>
    </font>
    <font>
      <b/>
      <sz val="10"/>
      <name val="宋体"/>
      <charset val="134"/>
    </font>
    <font>
      <sz val="11"/>
      <color indexed="8"/>
      <name val="宋体"/>
      <charset val="134"/>
    </font>
    <font>
      <b/>
      <sz val="18"/>
      <color rgb="FF000000"/>
      <name val="宋体"/>
      <charset val="134"/>
    </font>
    <font>
      <b/>
      <sz val="18"/>
      <color indexed="8"/>
      <name val="宋体"/>
      <charset val="134"/>
    </font>
    <font>
      <sz val="10"/>
      <color indexed="8"/>
      <name val="宋体"/>
      <charset val="134"/>
    </font>
    <font>
      <sz val="10"/>
      <color rgb="FF000000"/>
      <name val="宋体"/>
      <charset val="134"/>
    </font>
    <font>
      <sz val="11"/>
      <color indexed="8"/>
      <name val="等线"/>
      <charset val="134"/>
    </font>
    <font>
      <sz val="11"/>
      <color rgb="FF000000"/>
      <name val="等线"/>
      <charset val="134"/>
    </font>
    <font>
      <sz val="11"/>
      <color indexed="8"/>
      <name val="宋体"/>
      <charset val="134"/>
      <scheme val="minor"/>
    </font>
    <font>
      <b/>
      <sz val="11"/>
      <color rgb="FF000000"/>
      <name val="等线"/>
      <charset val="134"/>
    </font>
    <font>
      <b/>
      <sz val="11"/>
      <color indexed="8"/>
      <name val="宋体"/>
      <charset val="134"/>
      <scheme val="minor"/>
    </font>
    <font>
      <sz val="11"/>
      <color rgb="FFFF0000"/>
      <name val="宋体"/>
      <charset val="134"/>
      <scheme val="minor"/>
    </font>
    <font>
      <sz val="10"/>
      <color indexed="8"/>
      <name val="宋体"/>
      <charset val="134"/>
      <scheme val="minor"/>
    </font>
    <font>
      <sz val="11"/>
      <color rgb="FFFF0000"/>
      <name val="宋体"/>
      <charset val="134"/>
    </font>
    <font>
      <sz val="12"/>
      <name val="Times New Roman"/>
      <charset val="134"/>
    </font>
    <font>
      <b/>
      <sz val="14"/>
      <color indexed="8"/>
      <name val="华文细黑"/>
      <charset val="134"/>
    </font>
    <font>
      <sz val="9"/>
      <color rgb="FFFF0000"/>
      <name val="宋体"/>
      <charset val="134"/>
    </font>
    <font>
      <b/>
      <sz val="9"/>
      <color rgb="FF000000"/>
      <name val="宋体"/>
      <charset val="134"/>
    </font>
    <font>
      <sz val="12"/>
      <name val="宋体"/>
      <charset val="134"/>
    </font>
    <font>
      <sz val="10"/>
      <color rgb="FFFF0000"/>
      <name val="宋体"/>
      <charset val="134"/>
    </font>
    <font>
      <sz val="11"/>
      <color theme="1"/>
      <name val="宋体"/>
      <charset val="134"/>
      <scheme val="minor"/>
    </font>
    <font>
      <b/>
      <sz val="20"/>
      <color rgb="FF000000"/>
      <name val="等线"/>
      <charset val="134"/>
    </font>
    <font>
      <b/>
      <sz val="18"/>
      <color theme="1"/>
      <name val="宋体"/>
      <charset val="134"/>
      <scheme val="minor"/>
    </font>
    <font>
      <b/>
      <sz val="16"/>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indexed="8"/>
      <name val="宋体"/>
      <charset val="134"/>
    </font>
    <font>
      <sz val="11"/>
      <color indexed="20"/>
      <name val="宋体"/>
      <charset val="134"/>
    </font>
    <font>
      <sz val="9"/>
      <color theme="1"/>
      <name val="宋体"/>
      <charset val="134"/>
      <scheme val="minor"/>
    </font>
    <font>
      <sz val="10"/>
      <name val="Arial"/>
      <charset val="134"/>
    </font>
    <font>
      <u/>
      <sz val="10"/>
      <color rgb="FFFF0000"/>
      <name val="宋体"/>
      <charset val="134"/>
    </font>
    <font>
      <sz val="9"/>
      <name val="Calibri"/>
      <charset val="134"/>
    </font>
    <font>
      <sz val="10"/>
      <color indexed="8"/>
      <name val="Times New Roman"/>
      <charset val="134"/>
    </font>
  </fonts>
  <fills count="39">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5"/>
        <bgColor indexed="64"/>
      </patternFill>
    </fill>
    <fill>
      <patternFill patternType="solid">
        <fgColor indexed="27"/>
        <bgColor indexed="64"/>
      </patternFill>
    </fill>
    <fill>
      <patternFill patternType="solid">
        <fgColor indexed="31"/>
        <bgColor indexed="64"/>
      </patternFill>
    </fill>
    <fill>
      <patternFill patternType="solid">
        <fgColor indexed="46"/>
        <bgColor indexed="64"/>
      </patternFill>
    </fill>
  </fills>
  <borders count="22">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indexed="9"/>
      </right>
      <top/>
      <bottom style="thin">
        <color indexed="9"/>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1">
    <xf numFmtId="0" fontId="0" fillId="0" borderId="0">
      <alignment vertical="center"/>
    </xf>
    <xf numFmtId="43" fontId="32" fillId="0" borderId="0" applyFont="0" applyFill="0" applyBorder="0" applyAlignment="0" applyProtection="0">
      <alignment vertical="center"/>
    </xf>
    <xf numFmtId="44" fontId="32" fillId="0" borderId="0" applyFont="0" applyFill="0" applyBorder="0" applyAlignment="0" applyProtection="0">
      <alignment vertical="center"/>
    </xf>
    <xf numFmtId="9" fontId="32" fillId="0" borderId="0" applyFont="0" applyFill="0" applyBorder="0" applyAlignment="0" applyProtection="0">
      <alignment vertical="center"/>
    </xf>
    <xf numFmtId="41" fontId="32" fillId="0" borderId="0" applyFont="0" applyFill="0" applyBorder="0" applyAlignment="0" applyProtection="0">
      <alignment vertical="center"/>
    </xf>
    <xf numFmtId="42" fontId="32" fillId="0" borderId="0" applyFont="0" applyFill="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2" fillId="4" borderId="14" applyNumberFormat="0" applyFont="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0" borderId="15" applyNumberFormat="0" applyFill="0" applyAlignment="0" applyProtection="0">
      <alignment vertical="center"/>
    </xf>
    <xf numFmtId="0" fontId="42" fillId="0" borderId="15" applyNumberFormat="0" applyFill="0" applyAlignment="0" applyProtection="0">
      <alignment vertical="center"/>
    </xf>
    <xf numFmtId="0" fontId="43" fillId="0" borderId="16" applyNumberFormat="0" applyFill="0" applyAlignment="0" applyProtection="0">
      <alignment vertical="center"/>
    </xf>
    <xf numFmtId="0" fontId="43" fillId="0" borderId="0" applyNumberFormat="0" applyFill="0" applyBorder="0" applyAlignment="0" applyProtection="0">
      <alignment vertical="center"/>
    </xf>
    <xf numFmtId="0" fontId="44" fillId="5" borderId="17" applyNumberFormat="0" applyAlignment="0" applyProtection="0">
      <alignment vertical="center"/>
    </xf>
    <xf numFmtId="0" fontId="45" fillId="6" borderId="18" applyNumberFormat="0" applyAlignment="0" applyProtection="0">
      <alignment vertical="center"/>
    </xf>
    <xf numFmtId="0" fontId="46" fillId="6" borderId="17" applyNumberFormat="0" applyAlignment="0" applyProtection="0">
      <alignment vertical="center"/>
    </xf>
    <xf numFmtId="0" fontId="47" fillId="7" borderId="19" applyNumberFormat="0" applyAlignment="0" applyProtection="0">
      <alignment vertical="center"/>
    </xf>
    <xf numFmtId="0" fontId="48" fillId="0" borderId="20" applyNumberFormat="0" applyFill="0" applyAlignment="0" applyProtection="0">
      <alignment vertical="center"/>
    </xf>
    <xf numFmtId="0" fontId="49" fillId="0" borderId="21" applyNumberFormat="0" applyFill="0" applyAlignment="0" applyProtection="0">
      <alignment vertical="center"/>
    </xf>
    <xf numFmtId="0" fontId="50" fillId="8" borderId="0" applyNumberFormat="0" applyBorder="0" applyAlignment="0" applyProtection="0">
      <alignment vertical="center"/>
    </xf>
    <xf numFmtId="0" fontId="51" fillId="9" borderId="0" applyNumberFormat="0" applyBorder="0" applyAlignment="0" applyProtection="0">
      <alignment vertical="center"/>
    </xf>
    <xf numFmtId="0" fontId="52" fillId="10" borderId="0" applyNumberFormat="0" applyBorder="0" applyAlignment="0" applyProtection="0">
      <alignment vertical="center"/>
    </xf>
    <xf numFmtId="0" fontId="53" fillId="11" borderId="0" applyNumberFormat="0" applyBorder="0" applyAlignment="0" applyProtection="0">
      <alignment vertical="center"/>
    </xf>
    <xf numFmtId="0" fontId="54" fillId="12" borderId="0" applyNumberFormat="0" applyBorder="0" applyAlignment="0" applyProtection="0">
      <alignment vertical="center"/>
    </xf>
    <xf numFmtId="0" fontId="54" fillId="13" borderId="0" applyNumberFormat="0" applyBorder="0" applyAlignment="0" applyProtection="0">
      <alignment vertical="center"/>
    </xf>
    <xf numFmtId="0" fontId="53" fillId="14" borderId="0" applyNumberFormat="0" applyBorder="0" applyAlignment="0" applyProtection="0">
      <alignment vertical="center"/>
    </xf>
    <xf numFmtId="0" fontId="53" fillId="15" borderId="0" applyNumberFormat="0" applyBorder="0" applyAlignment="0" applyProtection="0">
      <alignment vertical="center"/>
    </xf>
    <xf numFmtId="0" fontId="54" fillId="16" borderId="0" applyNumberFormat="0" applyBorder="0" applyAlignment="0" applyProtection="0">
      <alignment vertical="center"/>
    </xf>
    <xf numFmtId="0" fontId="54" fillId="17" borderId="0" applyNumberFormat="0" applyBorder="0" applyAlignment="0" applyProtection="0">
      <alignment vertical="center"/>
    </xf>
    <xf numFmtId="0" fontId="53" fillId="18" borderId="0" applyNumberFormat="0" applyBorder="0" applyAlignment="0" applyProtection="0">
      <alignment vertical="center"/>
    </xf>
    <xf numFmtId="0" fontId="53" fillId="19" borderId="0" applyNumberFormat="0" applyBorder="0" applyAlignment="0" applyProtection="0">
      <alignment vertical="center"/>
    </xf>
    <xf numFmtId="0" fontId="54" fillId="20" borderId="0" applyNumberFormat="0" applyBorder="0" applyAlignment="0" applyProtection="0">
      <alignment vertical="center"/>
    </xf>
    <xf numFmtId="0" fontId="54" fillId="21" borderId="0" applyNumberFormat="0" applyBorder="0" applyAlignment="0" applyProtection="0">
      <alignment vertical="center"/>
    </xf>
    <xf numFmtId="0" fontId="53" fillId="22" borderId="0" applyNumberFormat="0" applyBorder="0" applyAlignment="0" applyProtection="0">
      <alignment vertical="center"/>
    </xf>
    <xf numFmtId="0" fontId="53" fillId="23" borderId="0" applyNumberFormat="0" applyBorder="0" applyAlignment="0" applyProtection="0">
      <alignment vertical="center"/>
    </xf>
    <xf numFmtId="0" fontId="54" fillId="24" borderId="0" applyNumberFormat="0" applyBorder="0" applyAlignment="0" applyProtection="0">
      <alignment vertical="center"/>
    </xf>
    <xf numFmtId="0" fontId="54" fillId="25" borderId="0" applyNumberFormat="0" applyBorder="0" applyAlignment="0" applyProtection="0">
      <alignment vertical="center"/>
    </xf>
    <xf numFmtId="0" fontId="53" fillId="26" borderId="0" applyNumberFormat="0" applyBorder="0" applyAlignment="0" applyProtection="0">
      <alignment vertical="center"/>
    </xf>
    <xf numFmtId="0" fontId="53" fillId="27" borderId="0" applyNumberFormat="0" applyBorder="0" applyAlignment="0" applyProtection="0">
      <alignment vertical="center"/>
    </xf>
    <xf numFmtId="0" fontId="54" fillId="28" borderId="0" applyNumberFormat="0" applyBorder="0" applyAlignment="0" applyProtection="0">
      <alignment vertical="center"/>
    </xf>
    <xf numFmtId="0" fontId="54" fillId="29" borderId="0" applyNumberFormat="0" applyBorder="0" applyAlignment="0" applyProtection="0">
      <alignment vertical="center"/>
    </xf>
    <xf numFmtId="0" fontId="53" fillId="30" borderId="0" applyNumberFormat="0" applyBorder="0" applyAlignment="0" applyProtection="0">
      <alignment vertical="center"/>
    </xf>
    <xf numFmtId="0" fontId="53" fillId="31" borderId="0" applyNumberFormat="0" applyBorder="0" applyAlignment="0" applyProtection="0">
      <alignment vertical="center"/>
    </xf>
    <xf numFmtId="0" fontId="54" fillId="32" borderId="0" applyNumberFormat="0" applyBorder="0" applyAlignment="0" applyProtection="0">
      <alignment vertical="center"/>
    </xf>
    <xf numFmtId="0" fontId="54" fillId="33" borderId="0" applyNumberFormat="0" applyBorder="0" applyAlignment="0" applyProtection="0">
      <alignment vertical="center"/>
    </xf>
    <xf numFmtId="0" fontId="53" fillId="34" borderId="0" applyNumberFormat="0" applyBorder="0" applyAlignment="0" applyProtection="0">
      <alignment vertical="center"/>
    </xf>
    <xf numFmtId="0" fontId="32" fillId="0" borderId="0">
      <alignment vertical="center"/>
    </xf>
    <xf numFmtId="43" fontId="13" fillId="0" borderId="0" applyFont="0" applyFill="0" applyBorder="0" applyAlignment="0" applyProtection="0">
      <alignment vertical="center"/>
    </xf>
    <xf numFmtId="176" fontId="32" fillId="0" borderId="0"/>
    <xf numFmtId="0" fontId="13" fillId="0" borderId="0">
      <alignment vertical="center"/>
    </xf>
    <xf numFmtId="176" fontId="55" fillId="0" borderId="0">
      <alignment horizontal="left" vertical="center"/>
    </xf>
    <xf numFmtId="176" fontId="56" fillId="35" borderId="0" applyBorder="0" applyAlignment="0" applyProtection="0">
      <alignment vertical="center"/>
    </xf>
    <xf numFmtId="176" fontId="26" fillId="0" borderId="0" applyProtection="0">
      <alignment vertical="center"/>
    </xf>
    <xf numFmtId="0" fontId="32" fillId="0" borderId="0">
      <alignment vertical="center"/>
    </xf>
    <xf numFmtId="177" fontId="30" fillId="0" borderId="0">
      <alignment vertical="center"/>
    </xf>
    <xf numFmtId="176" fontId="56" fillId="35" borderId="0" applyBorder="0" applyAlignment="0" applyProtection="0">
      <alignment vertical="center"/>
    </xf>
    <xf numFmtId="0" fontId="13" fillId="36" borderId="0" applyNumberFormat="0" applyBorder="0" applyAlignment="0" applyProtection="0">
      <alignment vertical="center"/>
    </xf>
    <xf numFmtId="177" fontId="57" fillId="0" borderId="0">
      <alignment vertical="center"/>
    </xf>
    <xf numFmtId="0" fontId="32" fillId="0" borderId="0">
      <alignment vertical="center"/>
    </xf>
    <xf numFmtId="176" fontId="58" fillId="0" borderId="0">
      <alignment vertical="center"/>
    </xf>
    <xf numFmtId="176" fontId="13" fillId="37" borderId="0" applyBorder="0" applyAlignment="0" applyProtection="0">
      <alignment vertical="center"/>
    </xf>
    <xf numFmtId="176" fontId="26" fillId="0" borderId="0">
      <alignment vertical="center"/>
    </xf>
    <xf numFmtId="49" fontId="30" fillId="0" borderId="0" applyFont="0" applyFill="0" applyBorder="0" applyAlignment="0" applyProtection="0">
      <alignment vertical="center"/>
    </xf>
    <xf numFmtId="176" fontId="13" fillId="38" borderId="0" applyProtection="0">
      <alignment vertical="center"/>
    </xf>
    <xf numFmtId="0" fontId="13" fillId="0" borderId="0">
      <alignment vertical="center"/>
    </xf>
    <xf numFmtId="0" fontId="13" fillId="0" borderId="0">
      <alignment vertical="center"/>
    </xf>
    <xf numFmtId="176" fontId="1" fillId="0" borderId="0">
      <alignment vertical="center"/>
    </xf>
    <xf numFmtId="0" fontId="30" fillId="0" borderId="0">
      <alignment vertical="center"/>
    </xf>
  </cellStyleXfs>
  <cellXfs count="226">
    <xf numFmtId="0" fontId="0" fillId="0" borderId="0" xfId="0">
      <alignment vertical="center"/>
    </xf>
    <xf numFmtId="176" fontId="1" fillId="0" borderId="0" xfId="69" applyFill="1" applyAlignment="1">
      <alignment horizontal="center" vertical="center"/>
    </xf>
    <xf numFmtId="176" fontId="2" fillId="0" borderId="0" xfId="69" applyFont="1" applyFill="1" applyAlignment="1">
      <alignment horizontal="center" vertical="center"/>
    </xf>
    <xf numFmtId="0" fontId="3" fillId="0" borderId="1" xfId="70" applyFont="1" applyFill="1" applyBorder="1" applyAlignment="1">
      <alignment horizontal="center" vertical="center" wrapText="1"/>
    </xf>
    <xf numFmtId="0" fontId="4" fillId="0" borderId="1" xfId="67" applyFont="1" applyFill="1" applyBorder="1" applyAlignment="1">
      <alignment horizontal="center" vertical="center" wrapText="1"/>
    </xf>
    <xf numFmtId="0" fontId="5" fillId="0" borderId="1" xfId="67" applyFont="1" applyFill="1" applyBorder="1" applyAlignment="1">
      <alignment horizontal="center" vertical="center" wrapText="1"/>
    </xf>
    <xf numFmtId="0" fontId="6" fillId="0" borderId="1" xfId="67" applyFont="1" applyFill="1" applyBorder="1" applyAlignment="1">
      <alignment horizontal="center" vertical="center" wrapText="1"/>
    </xf>
    <xf numFmtId="176" fontId="5" fillId="0" borderId="1" xfId="69" applyFont="1" applyFill="1" applyBorder="1" applyAlignment="1">
      <alignment horizontal="left" vertical="center" wrapText="1"/>
    </xf>
    <xf numFmtId="0" fontId="6" fillId="0" borderId="0" xfId="67" applyFont="1" applyFill="1">
      <alignment vertical="center"/>
    </xf>
    <xf numFmtId="0" fontId="3" fillId="0" borderId="0" xfId="68" applyFont="1" applyFill="1" applyAlignment="1">
      <alignment horizontal="center" vertical="center" wrapText="1"/>
    </xf>
    <xf numFmtId="0" fontId="6" fillId="0" borderId="1" xfId="68" applyFont="1" applyFill="1" applyBorder="1" applyAlignment="1">
      <alignment horizontal="center" vertical="center" wrapText="1"/>
    </xf>
    <xf numFmtId="0" fontId="6" fillId="0" borderId="1" xfId="68" applyFont="1" applyFill="1" applyBorder="1" applyAlignment="1">
      <alignment horizontal="left" vertical="center" wrapText="1"/>
    </xf>
    <xf numFmtId="9" fontId="6" fillId="0" borderId="1" xfId="68" applyNumberFormat="1" applyFont="1" applyFill="1" applyBorder="1" applyAlignment="1">
      <alignment horizontal="center" vertical="center" wrapText="1"/>
    </xf>
    <xf numFmtId="0" fontId="6" fillId="0" borderId="0" xfId="67" applyFont="1" applyFill="1" applyAlignment="1">
      <alignment horizontal="left" vertical="top" wrapText="1"/>
    </xf>
    <xf numFmtId="0" fontId="7" fillId="0" borderId="0" xfId="52" applyFont="1" applyFill="1" applyAlignment="1">
      <alignment horizontal="center" vertical="center" wrapText="1"/>
    </xf>
    <xf numFmtId="0" fontId="7" fillId="0" borderId="0" xfId="52" applyFont="1" applyFill="1" applyAlignment="1">
      <alignment vertical="center" wrapText="1"/>
    </xf>
    <xf numFmtId="178" fontId="7" fillId="0" borderId="0" xfId="52" applyNumberFormat="1" applyFont="1" applyFill="1" applyAlignment="1">
      <alignment vertical="center" wrapText="1"/>
    </xf>
    <xf numFmtId="0" fontId="3" fillId="0" borderId="0" xfId="52" applyFont="1" applyFill="1" applyAlignment="1">
      <alignment horizontal="center" vertical="center" wrapText="1"/>
    </xf>
    <xf numFmtId="0" fontId="8" fillId="0" borderId="2" xfId="52" applyFont="1" applyFill="1" applyBorder="1" applyAlignment="1">
      <alignment horizontal="left" vertical="center" wrapText="1"/>
    </xf>
    <xf numFmtId="0" fontId="8" fillId="0" borderId="3" xfId="52" applyFont="1" applyFill="1" applyBorder="1" applyAlignment="1">
      <alignment horizontal="center" vertical="center" wrapText="1"/>
    </xf>
    <xf numFmtId="178" fontId="8" fillId="0" borderId="3" xfId="52" applyNumberFormat="1" applyFont="1" applyFill="1" applyBorder="1" applyAlignment="1">
      <alignment horizontal="center" vertical="center" wrapText="1"/>
    </xf>
    <xf numFmtId="0" fontId="8" fillId="0" borderId="4" xfId="52" applyFont="1" applyFill="1" applyBorder="1" applyAlignment="1">
      <alignment horizontal="center" vertical="center" wrapText="1"/>
    </xf>
    <xf numFmtId="178" fontId="8" fillId="0" borderId="4" xfId="52" applyNumberFormat="1" applyFont="1" applyFill="1" applyBorder="1" applyAlignment="1">
      <alignment horizontal="center" vertical="center" wrapText="1"/>
    </xf>
    <xf numFmtId="0" fontId="9" fillId="0" borderId="1" xfId="52" applyFont="1" applyFill="1" applyBorder="1" applyAlignment="1">
      <alignment horizontal="center" vertical="center" wrapText="1"/>
    </xf>
    <xf numFmtId="0" fontId="9" fillId="0" borderId="1" xfId="52" applyFont="1" applyFill="1" applyBorder="1" applyAlignment="1">
      <alignment vertical="center" wrapText="1"/>
    </xf>
    <xf numFmtId="0" fontId="10" fillId="0" borderId="1" xfId="52" applyFont="1" applyFill="1" applyBorder="1" applyAlignment="1">
      <alignment vertical="center" wrapText="1"/>
    </xf>
    <xf numFmtId="178" fontId="9" fillId="0" borderId="1" xfId="52" applyNumberFormat="1" applyFont="1" applyFill="1" applyBorder="1" applyAlignment="1">
      <alignment vertical="center" wrapText="1"/>
    </xf>
    <xf numFmtId="0" fontId="6" fillId="0" borderId="1" xfId="52" applyFont="1" applyFill="1" applyBorder="1" applyAlignment="1">
      <alignment horizontal="center" vertical="center" wrapText="1"/>
    </xf>
    <xf numFmtId="0" fontId="6" fillId="0" borderId="1" xfId="52" applyFont="1" applyFill="1" applyBorder="1" applyAlignment="1">
      <alignment horizontal="center" vertical="center"/>
    </xf>
    <xf numFmtId="0" fontId="6" fillId="0" borderId="1" xfId="59" applyNumberFormat="1" applyFont="1" applyFill="1" applyBorder="1" applyAlignment="1">
      <alignment horizontal="center" vertical="center" wrapText="1"/>
    </xf>
    <xf numFmtId="0" fontId="11" fillId="0" borderId="1" xfId="52" applyFont="1" applyFill="1" applyBorder="1" applyAlignment="1">
      <alignment horizontal="left" vertical="center" wrapText="1"/>
    </xf>
    <xf numFmtId="178" fontId="6" fillId="0" borderId="1" xfId="52" applyNumberFormat="1" applyFont="1" applyFill="1" applyBorder="1" applyAlignment="1">
      <alignment horizontal="center" vertical="center"/>
    </xf>
    <xf numFmtId="2" fontId="6" fillId="0" borderId="1" xfId="52" applyNumberFormat="1" applyFont="1" applyFill="1" applyBorder="1" applyAlignment="1">
      <alignment horizontal="center" vertical="center"/>
    </xf>
    <xf numFmtId="0" fontId="6" fillId="0" borderId="1" xfId="52" applyFont="1" applyFill="1" applyBorder="1" applyAlignment="1">
      <alignment horizontal="left" vertical="center" wrapText="1"/>
    </xf>
    <xf numFmtId="0" fontId="12" fillId="0" borderId="1" xfId="52" applyFont="1" applyFill="1" applyBorder="1" applyAlignment="1">
      <alignment horizontal="center" vertical="center" wrapText="1"/>
    </xf>
    <xf numFmtId="178" fontId="12" fillId="0" borderId="1" xfId="52" applyNumberFormat="1" applyFont="1" applyFill="1" applyBorder="1" applyAlignment="1">
      <alignment horizontal="center" vertical="center" wrapText="1"/>
    </xf>
    <xf numFmtId="0" fontId="8" fillId="0" borderId="1" xfId="52" applyFont="1" applyFill="1" applyBorder="1" applyAlignment="1">
      <alignment horizontal="center" wrapText="1"/>
    </xf>
    <xf numFmtId="10" fontId="8" fillId="2" borderId="1" xfId="52" applyNumberFormat="1" applyFont="1" applyFill="1" applyBorder="1" applyAlignment="1">
      <alignment horizontal="center" vertical="top" wrapText="1"/>
    </xf>
    <xf numFmtId="0" fontId="7" fillId="2" borderId="0" xfId="52" applyFont="1" applyFill="1" applyAlignment="1">
      <alignment vertical="center" wrapText="1"/>
    </xf>
    <xf numFmtId="0" fontId="7" fillId="3" borderId="0" xfId="52" applyFont="1" applyFill="1" applyAlignment="1">
      <alignment vertical="center" wrapText="1"/>
    </xf>
    <xf numFmtId="179" fontId="9" fillId="0" borderId="1" xfId="52" applyNumberFormat="1" applyFont="1" applyFill="1" applyBorder="1" applyAlignment="1">
      <alignment horizontal="center" vertical="center" wrapText="1"/>
    </xf>
    <xf numFmtId="0" fontId="6" fillId="0" borderId="1" xfId="52" applyFont="1" applyFill="1" applyBorder="1" applyAlignment="1">
      <alignment vertical="center" wrapText="1"/>
    </xf>
    <xf numFmtId="0" fontId="5" fillId="0" borderId="0" xfId="0" applyFont="1" applyFill="1" applyAlignment="1"/>
    <xf numFmtId="0" fontId="5" fillId="0" borderId="5" xfId="0" applyFont="1" applyFill="1" applyBorder="1" applyAlignment="1"/>
    <xf numFmtId="0" fontId="5" fillId="0" borderId="5" xfId="0" applyFont="1" applyFill="1" applyBorder="1" applyAlignment="1">
      <alignment wrapText="1"/>
    </xf>
    <xf numFmtId="0" fontId="5" fillId="0" borderId="5" xfId="0" applyFont="1" applyFill="1" applyBorder="1" applyAlignment="1">
      <alignment horizontal="left"/>
    </xf>
    <xf numFmtId="179" fontId="5" fillId="0" borderId="5" xfId="0" applyNumberFormat="1" applyFont="1" applyFill="1" applyBorder="1" applyAlignment="1"/>
    <xf numFmtId="0" fontId="13" fillId="0" borderId="0" xfId="0" applyFont="1" applyFill="1" applyBorder="1" applyAlignment="1">
      <alignment vertical="center"/>
    </xf>
    <xf numFmtId="0" fontId="14" fillId="0" borderId="0" xfId="62" applyNumberFormat="1" applyFont="1" applyFill="1" applyBorder="1" applyAlignment="1">
      <alignment horizontal="center" vertical="center" wrapText="1"/>
    </xf>
    <xf numFmtId="0" fontId="15" fillId="0" borderId="0" xfId="62" applyNumberFormat="1" applyFont="1" applyFill="1" applyBorder="1" applyAlignment="1">
      <alignment horizontal="center" vertical="center" wrapText="1"/>
    </xf>
    <xf numFmtId="0" fontId="16" fillId="0" borderId="4" xfId="63" applyNumberFormat="1" applyFont="1" applyFill="1" applyBorder="1" applyAlignment="1">
      <alignment horizontal="left" vertical="center" wrapText="1"/>
    </xf>
    <xf numFmtId="176" fontId="6" fillId="0" borderId="1" xfId="64" applyNumberFormat="1" applyFont="1" applyFill="1" applyBorder="1" applyAlignment="1">
      <alignment horizontal="center" vertical="center" wrapText="1"/>
    </xf>
    <xf numFmtId="180" fontId="6" fillId="0" borderId="1" xfId="65" applyNumberFormat="1" applyFont="1" applyFill="1" applyBorder="1" applyAlignment="1">
      <alignment horizontal="center" vertical="center" wrapText="1"/>
    </xf>
    <xf numFmtId="179" fontId="6" fillId="0" borderId="1" xfId="64" applyNumberFormat="1" applyFont="1" applyFill="1" applyBorder="1" applyAlignment="1">
      <alignment horizontal="center" vertical="center" wrapText="1"/>
    </xf>
    <xf numFmtId="179" fontId="6" fillId="0" borderId="1" xfId="66"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181" fontId="6" fillId="0" borderId="3" xfId="0" applyNumberFormat="1" applyFont="1" applyFill="1" applyBorder="1" applyAlignment="1">
      <alignment horizontal="center" vertical="center" wrapText="1"/>
    </xf>
    <xf numFmtId="181" fontId="6" fillId="0" borderId="3" xfId="0" applyNumberFormat="1" applyFont="1" applyFill="1" applyBorder="1" applyAlignment="1">
      <alignment horizontal="left" vertical="center" wrapText="1"/>
    </xf>
    <xf numFmtId="181" fontId="6" fillId="0" borderId="3" xfId="0" applyNumberFormat="1" applyFont="1" applyFill="1" applyBorder="1" applyAlignment="1">
      <alignment horizontal="center" vertical="center"/>
    </xf>
    <xf numFmtId="179" fontId="6" fillId="0" borderId="3" xfId="0" applyNumberFormat="1" applyFont="1" applyFill="1" applyBorder="1" applyAlignment="1">
      <alignment horizontal="center" vertical="center" wrapText="1"/>
    </xf>
    <xf numFmtId="179" fontId="6" fillId="0" borderId="3" xfId="0" applyNumberFormat="1" applyFont="1" applyFill="1" applyBorder="1" applyAlignment="1">
      <alignment horizontal="center" vertical="center"/>
    </xf>
    <xf numFmtId="182" fontId="6" fillId="0" borderId="3" xfId="0" applyNumberFormat="1" applyFont="1" applyFill="1" applyBorder="1" applyAlignment="1">
      <alignment horizontal="center" vertical="center"/>
    </xf>
    <xf numFmtId="0" fontId="6" fillId="0" borderId="6" xfId="0" applyFont="1" applyFill="1" applyBorder="1" applyAlignment="1">
      <alignment horizontal="center" vertical="center" wrapText="1"/>
    </xf>
    <xf numFmtId="181" fontId="6" fillId="0" borderId="6" xfId="0" applyNumberFormat="1" applyFont="1" applyFill="1" applyBorder="1" applyAlignment="1">
      <alignment horizontal="center" vertical="center" wrapText="1"/>
    </xf>
    <xf numFmtId="181" fontId="6" fillId="0" borderId="6" xfId="0" applyNumberFormat="1" applyFont="1" applyFill="1" applyBorder="1" applyAlignment="1">
      <alignment horizontal="left" vertical="center" wrapText="1"/>
    </xf>
    <xf numFmtId="181" fontId="6" fillId="0" borderId="6" xfId="0" applyNumberFormat="1" applyFont="1" applyFill="1" applyBorder="1" applyAlignment="1">
      <alignment horizontal="center" vertical="center"/>
    </xf>
    <xf numFmtId="182" fontId="6" fillId="0" borderId="6" xfId="0" applyNumberFormat="1" applyFont="1" applyFill="1" applyBorder="1" applyAlignment="1">
      <alignment horizontal="center" vertical="center"/>
    </xf>
    <xf numFmtId="0" fontId="10" fillId="0" borderId="6" xfId="0" applyFont="1" applyFill="1" applyBorder="1" applyAlignment="1">
      <alignment horizontal="center" vertical="center"/>
    </xf>
    <xf numFmtId="0" fontId="10" fillId="0" borderId="6" xfId="0" applyFont="1" applyFill="1" applyBorder="1" applyAlignment="1">
      <alignment vertical="center"/>
    </xf>
    <xf numFmtId="2" fontId="10" fillId="0" borderId="6" xfId="52" applyNumberFormat="1" applyFont="1" applyFill="1" applyBorder="1" applyAlignment="1">
      <alignment horizontal="center" vertical="center" wrapText="1"/>
    </xf>
    <xf numFmtId="0" fontId="8" fillId="0" borderId="1" xfId="0" applyNumberFormat="1" applyFont="1" applyFill="1" applyBorder="1" applyAlignment="1">
      <alignment horizontal="center" wrapText="1"/>
    </xf>
    <xf numFmtId="179" fontId="6" fillId="0" borderId="1" xfId="65"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xf>
    <xf numFmtId="10" fontId="8" fillId="2" borderId="1" xfId="0" applyNumberFormat="1" applyFont="1" applyFill="1" applyBorder="1" applyAlignment="1">
      <alignment horizontal="center" vertical="top" wrapText="1"/>
    </xf>
    <xf numFmtId="0" fontId="6" fillId="0" borderId="4" xfId="0" applyNumberFormat="1" applyFont="1" applyFill="1" applyBorder="1" applyAlignment="1">
      <alignment horizontal="center" vertical="center"/>
    </xf>
    <xf numFmtId="183" fontId="6" fillId="0" borderId="3" xfId="0" applyNumberFormat="1" applyFont="1" applyFill="1" applyBorder="1" applyAlignment="1">
      <alignment horizontal="center" vertical="center" wrapText="1"/>
    </xf>
    <xf numFmtId="183" fontId="6" fillId="0" borderId="6" xfId="0" applyNumberFormat="1" applyFont="1" applyFill="1" applyBorder="1" applyAlignment="1">
      <alignment horizontal="center" vertical="center" wrapText="1"/>
    </xf>
    <xf numFmtId="179" fontId="6" fillId="0" borderId="6" xfId="0" applyNumberFormat="1" applyFont="1" applyFill="1" applyBorder="1" applyAlignment="1">
      <alignment horizontal="center" vertical="center"/>
    </xf>
    <xf numFmtId="179" fontId="10" fillId="0" borderId="6" xfId="0" applyNumberFormat="1" applyFont="1" applyFill="1" applyBorder="1" applyAlignment="1">
      <alignment horizontal="center" vertical="center"/>
    </xf>
    <xf numFmtId="0" fontId="6" fillId="0" borderId="6" xfId="0" applyFont="1" applyFill="1" applyBorder="1" applyAlignment="1"/>
    <xf numFmtId="179" fontId="13" fillId="0" borderId="0" xfId="0" applyNumberFormat="1" applyFont="1" applyFill="1" applyBorder="1" applyAlignment="1">
      <alignment vertical="center"/>
    </xf>
    <xf numFmtId="184" fontId="13" fillId="0" borderId="0" xfId="0" applyNumberFormat="1" applyFont="1" applyFill="1" applyBorder="1" applyAlignment="1">
      <alignment vertical="center"/>
    </xf>
    <xf numFmtId="0" fontId="7" fillId="3" borderId="0" xfId="52" applyFont="1" applyFill="1" applyAlignment="1">
      <alignment horizontal="center" vertical="center" wrapText="1"/>
    </xf>
    <xf numFmtId="0" fontId="12" fillId="0" borderId="4" xfId="52" applyFont="1" applyFill="1" applyBorder="1" applyAlignment="1">
      <alignment horizontal="center" vertical="center" wrapText="1"/>
    </xf>
    <xf numFmtId="0" fontId="8" fillId="0" borderId="1" xfId="52" applyFont="1" applyFill="1" applyBorder="1" applyAlignment="1">
      <alignment horizontal="center" vertical="center" wrapText="1"/>
    </xf>
    <xf numFmtId="0" fontId="8" fillId="0" borderId="1" xfId="52" applyFont="1" applyFill="1" applyBorder="1" applyAlignment="1">
      <alignment vertical="center" wrapText="1"/>
    </xf>
    <xf numFmtId="178" fontId="8" fillId="0" borderId="1" xfId="52" applyNumberFormat="1" applyFont="1" applyFill="1" applyBorder="1" applyAlignment="1">
      <alignment horizontal="center" vertical="center" wrapText="1"/>
    </xf>
    <xf numFmtId="2" fontId="8" fillId="0" borderId="1" xfId="52" applyNumberFormat="1" applyFont="1" applyFill="1" applyBorder="1" applyAlignment="1">
      <alignment horizontal="center" vertical="center"/>
    </xf>
    <xf numFmtId="179" fontId="16" fillId="0" borderId="1" xfId="0" applyNumberFormat="1" applyFont="1" applyFill="1" applyBorder="1" applyAlignment="1">
      <alignment vertical="center" wrapText="1"/>
    </xf>
    <xf numFmtId="179" fontId="8" fillId="0" borderId="1" xfId="0" applyNumberFormat="1" applyFont="1" applyFill="1" applyBorder="1" applyAlignment="1">
      <alignment vertical="center" wrapText="1"/>
    </xf>
    <xf numFmtId="10" fontId="8" fillId="0" borderId="1" xfId="52" applyNumberFormat="1" applyFont="1" applyFill="1" applyBorder="1" applyAlignment="1">
      <alignment horizontal="center" vertical="top" wrapText="1"/>
    </xf>
    <xf numFmtId="178" fontId="9" fillId="0" borderId="1" xfId="52" applyNumberFormat="1" applyFont="1" applyFill="1" applyBorder="1" applyAlignment="1">
      <alignment horizontal="center" vertical="center" wrapText="1"/>
    </xf>
    <xf numFmtId="179" fontId="7" fillId="3" borderId="0" xfId="52" applyNumberFormat="1" applyFont="1" applyFill="1" applyAlignment="1">
      <alignment vertical="center" wrapText="1"/>
    </xf>
    <xf numFmtId="178" fontId="7" fillId="3" borderId="0" xfId="52" applyNumberFormat="1" applyFont="1" applyFill="1" applyAlignment="1">
      <alignment vertical="center" wrapText="1"/>
    </xf>
    <xf numFmtId="0" fontId="13" fillId="0" borderId="0" xfId="0" applyFont="1" applyFill="1" applyAlignment="1">
      <alignment vertical="center"/>
    </xf>
    <xf numFmtId="0" fontId="8" fillId="3" borderId="0" xfId="52" applyFont="1" applyFill="1" applyAlignment="1">
      <alignment horizontal="center" vertical="center" wrapText="1"/>
    </xf>
    <xf numFmtId="0" fontId="9" fillId="0" borderId="4" xfId="52" applyFont="1" applyFill="1" applyBorder="1" applyAlignment="1">
      <alignment horizontal="center" vertical="center" wrapText="1"/>
    </xf>
    <xf numFmtId="179" fontId="8" fillId="0" borderId="1" xfId="52" applyNumberFormat="1" applyFont="1" applyFill="1" applyBorder="1" applyAlignment="1">
      <alignment horizontal="center" vertical="center" wrapText="1"/>
    </xf>
    <xf numFmtId="179" fontId="13" fillId="0" borderId="1" xfId="0" applyNumberFormat="1" applyFont="1" applyFill="1" applyBorder="1" applyAlignment="1">
      <alignment vertical="center"/>
    </xf>
    <xf numFmtId="179" fontId="6" fillId="0" borderId="1" xfId="0" applyNumberFormat="1" applyFont="1" applyFill="1" applyBorder="1" applyAlignment="1">
      <alignment horizontal="center" vertical="center"/>
    </xf>
    <xf numFmtId="179" fontId="8" fillId="0" borderId="4" xfId="52" applyNumberFormat="1"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17" fillId="0" borderId="6" xfId="0" applyNumberFormat="1" applyFont="1" applyFill="1" applyBorder="1" applyAlignment="1">
      <alignment vertical="center" wrapText="1"/>
    </xf>
    <xf numFmtId="181" fontId="11" fillId="0" borderId="1" xfId="0" applyNumberFormat="1" applyFont="1" applyFill="1" applyBorder="1" applyAlignment="1">
      <alignment horizontal="center" vertical="center"/>
    </xf>
    <xf numFmtId="179" fontId="9" fillId="0" borderId="4" xfId="52" applyNumberFormat="1" applyFont="1" applyFill="1" applyBorder="1" applyAlignment="1">
      <alignment horizontal="center" vertical="center" wrapText="1"/>
    </xf>
    <xf numFmtId="10" fontId="9" fillId="0" borderId="1" xfId="52" applyNumberFormat="1" applyFont="1" applyFill="1" applyBorder="1" applyAlignment="1">
      <alignment horizontal="center" vertical="top" wrapText="1"/>
    </xf>
    <xf numFmtId="0" fontId="8" fillId="0" borderId="4" xfId="52" applyFont="1" applyFill="1" applyBorder="1" applyAlignment="1">
      <alignment vertical="center" wrapText="1"/>
    </xf>
    <xf numFmtId="0" fontId="11" fillId="0" borderId="6" xfId="0" applyFont="1" applyFill="1" applyBorder="1" applyAlignment="1">
      <alignment horizontal="center" vertical="center" wrapText="1"/>
    </xf>
    <xf numFmtId="178" fontId="11" fillId="0" borderId="1" xfId="52" applyNumberFormat="1" applyFont="1" applyFill="1" applyBorder="1" applyAlignment="1">
      <alignment horizontal="center" vertical="center"/>
    </xf>
    <xf numFmtId="0" fontId="12" fillId="0" borderId="1" xfId="52" applyFont="1" applyFill="1" applyBorder="1" applyAlignment="1">
      <alignment vertical="center" wrapText="1"/>
    </xf>
    <xf numFmtId="178" fontId="12" fillId="0" borderId="1" xfId="52" applyNumberFormat="1" applyFont="1" applyFill="1" applyBorder="1" applyAlignment="1">
      <alignment vertical="center" wrapText="1"/>
    </xf>
    <xf numFmtId="181" fontId="6" fillId="0" borderId="1" xfId="0" applyNumberFormat="1" applyFont="1" applyFill="1" applyBorder="1" applyAlignment="1">
      <alignment horizontal="center" vertical="center" wrapText="1"/>
    </xf>
    <xf numFmtId="181" fontId="6" fillId="0" borderId="1" xfId="0" applyNumberFormat="1" applyFont="1" applyFill="1" applyBorder="1" applyAlignment="1">
      <alignment horizontal="left" vertical="center" wrapText="1"/>
    </xf>
    <xf numFmtId="181" fontId="6" fillId="0" borderId="1" xfId="0" applyNumberFormat="1" applyFont="1" applyFill="1" applyBorder="1" applyAlignment="1">
      <alignment horizontal="center" vertical="center"/>
    </xf>
    <xf numFmtId="0" fontId="8" fillId="0" borderId="1" xfId="59" applyNumberFormat="1" applyFont="1" applyFill="1" applyBorder="1" applyAlignment="1">
      <alignment horizontal="center" vertical="center" wrapText="1"/>
    </xf>
    <xf numFmtId="0" fontId="8" fillId="0" borderId="1" xfId="52" applyFont="1" applyFill="1" applyBorder="1" applyAlignment="1">
      <alignment horizontal="left" vertical="center" wrapText="1"/>
    </xf>
    <xf numFmtId="0" fontId="8" fillId="0" borderId="1" xfId="52" applyFont="1" applyFill="1" applyBorder="1" applyAlignment="1">
      <alignment horizontal="center" vertical="center"/>
    </xf>
    <xf numFmtId="0" fontId="6" fillId="0" borderId="1" xfId="0" applyFont="1" applyFill="1" applyBorder="1" applyAlignment="1">
      <alignment horizontal="center" vertical="center" wrapText="1"/>
    </xf>
    <xf numFmtId="0" fontId="18" fillId="0" borderId="0" xfId="0" applyFont="1" applyFill="1" applyBorder="1" applyAlignment="1">
      <alignment vertical="center"/>
    </xf>
    <xf numFmtId="0" fontId="19" fillId="0" borderId="0" xfId="0" applyFont="1" applyFill="1" applyAlignment="1">
      <alignment vertical="center"/>
    </xf>
    <xf numFmtId="0" fontId="18" fillId="0" borderId="0" xfId="0" applyFont="1" applyFill="1" applyAlignment="1">
      <alignment vertical="center"/>
    </xf>
    <xf numFmtId="0" fontId="16" fillId="0" borderId="0" xfId="52" applyFont="1" applyAlignment="1">
      <alignment vertical="center" wrapText="1"/>
    </xf>
    <xf numFmtId="49" fontId="13" fillId="0" borderId="0" xfId="52" applyNumberFormat="1" applyFont="1" applyAlignment="1">
      <alignment horizontal="center" vertical="center" wrapText="1"/>
    </xf>
    <xf numFmtId="181" fontId="13" fillId="0" borderId="0" xfId="52" applyNumberFormat="1" applyFont="1" applyAlignment="1">
      <alignment horizontal="center" vertical="center" wrapText="1"/>
    </xf>
    <xf numFmtId="0" fontId="13" fillId="0" borderId="0" xfId="52" applyFont="1" applyAlignment="1">
      <alignment vertical="center" wrapText="1"/>
    </xf>
    <xf numFmtId="49" fontId="15" fillId="0" borderId="0" xfId="52" applyNumberFormat="1" applyFont="1" applyFill="1" applyAlignment="1">
      <alignment horizontal="center" vertical="center" wrapText="1"/>
    </xf>
    <xf numFmtId="49" fontId="17" fillId="0" borderId="0" xfId="52" applyNumberFormat="1" applyFont="1" applyFill="1" applyAlignment="1">
      <alignment horizontal="left" vertical="center" wrapText="1"/>
    </xf>
    <xf numFmtId="49" fontId="8" fillId="0" borderId="0" xfId="52" applyNumberFormat="1" applyFont="1" applyFill="1" applyAlignment="1">
      <alignment horizontal="left" vertical="center" wrapText="1"/>
    </xf>
    <xf numFmtId="0" fontId="20" fillId="0" borderId="1" xfId="0" applyFont="1" applyFill="1" applyBorder="1" applyAlignment="1" applyProtection="1">
      <alignment horizontal="center" vertical="center" wrapText="1"/>
    </xf>
    <xf numFmtId="0" fontId="20" fillId="0" borderId="7" xfId="0" applyFont="1" applyFill="1" applyBorder="1" applyAlignment="1" applyProtection="1">
      <alignment horizontal="center" vertical="center" wrapText="1"/>
    </xf>
    <xf numFmtId="0" fontId="20" fillId="0" borderId="8" xfId="0" applyFont="1" applyFill="1" applyBorder="1" applyAlignment="1" applyProtection="1">
      <alignment horizontal="center" vertical="center" wrapText="1"/>
    </xf>
    <xf numFmtId="0" fontId="20" fillId="0" borderId="9" xfId="0" applyFont="1" applyFill="1" applyBorder="1" applyAlignment="1" applyProtection="1">
      <alignment horizontal="center" vertical="center" wrapText="1"/>
    </xf>
    <xf numFmtId="0" fontId="20" fillId="0" borderId="10" xfId="0" applyFont="1" applyFill="1" applyBorder="1" applyAlignment="1" applyProtection="1">
      <alignment horizontal="center" vertical="center" wrapText="1"/>
    </xf>
    <xf numFmtId="0" fontId="21" fillId="0" borderId="11" xfId="0" applyFont="1" applyFill="1" applyBorder="1" applyAlignment="1" applyProtection="1">
      <alignment horizontal="left" vertical="center" wrapText="1"/>
    </xf>
    <xf numFmtId="0" fontId="22" fillId="0" borderId="12" xfId="0" applyFont="1" applyFill="1" applyBorder="1" applyAlignment="1" applyProtection="1">
      <alignment horizontal="left" vertical="center" wrapText="1"/>
    </xf>
    <xf numFmtId="178" fontId="23" fillId="0" borderId="1" xfId="0" applyNumberFormat="1" applyFont="1" applyFill="1" applyBorder="1" applyAlignment="1" applyProtection="1">
      <alignment horizontal="center" vertical="center" wrapText="1"/>
    </xf>
    <xf numFmtId="178" fontId="20" fillId="0" borderId="1" xfId="0" applyNumberFormat="1" applyFont="1" applyFill="1" applyBorder="1" applyAlignment="1" applyProtection="1">
      <alignment vertical="center" wrapText="1"/>
    </xf>
    <xf numFmtId="0" fontId="22" fillId="0" borderId="11" xfId="0" applyFont="1" applyFill="1" applyBorder="1" applyAlignment="1" applyProtection="1">
      <alignment horizontal="left" vertical="center" wrapText="1"/>
    </xf>
    <xf numFmtId="178" fontId="22" fillId="0" borderId="1" xfId="0" applyNumberFormat="1" applyFont="1" applyFill="1" applyBorder="1" applyAlignment="1" applyProtection="1">
      <alignment vertical="center" wrapText="1"/>
    </xf>
    <xf numFmtId="49" fontId="13" fillId="0" borderId="0" xfId="52" applyNumberFormat="1" applyFont="1" applyAlignment="1">
      <alignment horizontal="center" vertical="center"/>
    </xf>
    <xf numFmtId="181" fontId="13" fillId="0" borderId="0" xfId="52" applyNumberFormat="1" applyFont="1" applyAlignment="1">
      <alignment horizontal="center" vertical="center"/>
    </xf>
    <xf numFmtId="0" fontId="13" fillId="0" borderId="0" xfId="52" applyFont="1">
      <alignment vertical="center"/>
    </xf>
    <xf numFmtId="0" fontId="20" fillId="0" borderId="3" xfId="0" applyFont="1" applyFill="1" applyBorder="1" applyAlignment="1" applyProtection="1">
      <alignment horizontal="center" vertical="center" wrapText="1"/>
    </xf>
    <xf numFmtId="0" fontId="20" fillId="0" borderId="4" xfId="0" applyFont="1" applyFill="1" applyBorder="1" applyAlignment="1" applyProtection="1">
      <alignment horizontal="center" vertical="center" wrapText="1"/>
    </xf>
    <xf numFmtId="0" fontId="24" fillId="0" borderId="1" xfId="0" applyFont="1" applyFill="1" applyBorder="1" applyAlignment="1" applyProtection="1">
      <alignment vertical="center" wrapText="1"/>
    </xf>
    <xf numFmtId="0" fontId="20" fillId="0" borderId="1" xfId="0" applyFont="1" applyFill="1" applyBorder="1" applyAlignment="1" applyProtection="1">
      <alignment vertical="center" wrapText="1"/>
    </xf>
    <xf numFmtId="0" fontId="25" fillId="0" borderId="0" xfId="54" applyNumberFormat="1" applyFont="1" applyFill="1" applyAlignment="1">
      <alignment vertical="center" wrapText="1"/>
    </xf>
    <xf numFmtId="176" fontId="26" fillId="0" borderId="0" xfId="55" applyNumberFormat="1" applyFill="1" applyAlignment="1">
      <alignment vertical="center" wrapText="1"/>
    </xf>
    <xf numFmtId="0" fontId="5" fillId="0" borderId="0" xfId="54" applyNumberFormat="1" applyFont="1" applyFill="1" applyAlignment="1">
      <alignment vertical="center" wrapText="1"/>
    </xf>
    <xf numFmtId="0" fontId="5" fillId="0" borderId="0" xfId="54" applyNumberFormat="1" applyFont="1" applyFill="1" applyAlignment="1">
      <alignment horizontal="center" vertical="center" wrapText="1"/>
    </xf>
    <xf numFmtId="0" fontId="13" fillId="0" borderId="0" xfId="54" applyNumberFormat="1" applyFont="1" applyFill="1" applyAlignment="1">
      <alignment vertical="center" wrapText="1"/>
    </xf>
    <xf numFmtId="0" fontId="27" fillId="0" borderId="0" xfId="54" applyNumberFormat="1" applyFont="1" applyFill="1" applyAlignment="1">
      <alignment horizontal="center" vertical="center" wrapText="1"/>
    </xf>
    <xf numFmtId="0" fontId="10" fillId="0" borderId="3" xfId="54" applyNumberFormat="1" applyFont="1" applyFill="1" applyBorder="1" applyAlignment="1">
      <alignment horizontal="center" vertical="center" wrapText="1"/>
    </xf>
    <xf numFmtId="0" fontId="10" fillId="0" borderId="1" xfId="54" applyNumberFormat="1" applyFont="1" applyFill="1" applyBorder="1" applyAlignment="1">
      <alignment horizontal="center" vertical="center" wrapText="1"/>
    </xf>
    <xf numFmtId="0" fontId="10" fillId="0" borderId="1" xfId="54" applyNumberFormat="1" applyFont="1" applyFill="1" applyBorder="1" applyAlignment="1">
      <alignment horizontal="left" vertical="center" wrapText="1"/>
    </xf>
    <xf numFmtId="0" fontId="6" fillId="0" borderId="1" xfId="54" applyNumberFormat="1" applyFont="1" applyFill="1" applyBorder="1" applyAlignment="1">
      <alignment horizontal="center" vertical="center" wrapText="1"/>
    </xf>
    <xf numFmtId="176" fontId="6" fillId="0" borderId="1" xfId="55" applyNumberFormat="1" applyFont="1" applyFill="1" applyBorder="1" applyAlignment="1">
      <alignment horizontal="left" vertical="center" wrapText="1"/>
    </xf>
    <xf numFmtId="176" fontId="6" fillId="0" borderId="1" xfId="55" applyNumberFormat="1" applyFont="1" applyFill="1" applyBorder="1" applyAlignment="1">
      <alignment horizontal="center" vertical="center" wrapText="1"/>
    </xf>
    <xf numFmtId="0" fontId="6" fillId="0" borderId="1" xfId="55" applyNumberFormat="1" applyFont="1" applyFill="1" applyBorder="1" applyAlignment="1">
      <alignment horizontal="center" vertical="center" wrapText="1"/>
    </xf>
    <xf numFmtId="176" fontId="6" fillId="0" borderId="1" xfId="55" applyNumberFormat="1" applyFont="1" applyFill="1" applyBorder="1" applyAlignment="1">
      <alignment vertical="center" wrapText="1"/>
    </xf>
    <xf numFmtId="0" fontId="6" fillId="0" borderId="1" xfId="54" applyNumberFormat="1" applyFont="1" applyFill="1" applyBorder="1" applyAlignment="1">
      <alignment vertical="center" wrapText="1"/>
    </xf>
    <xf numFmtId="0" fontId="11" fillId="0" borderId="1" xfId="54" applyNumberFormat="1" applyFont="1" applyFill="1" applyBorder="1" applyAlignment="1">
      <alignment vertical="center" wrapText="1"/>
    </xf>
    <xf numFmtId="0" fontId="6" fillId="0" borderId="1" xfId="54" applyNumberFormat="1" applyFont="1" applyFill="1" applyBorder="1" applyAlignment="1">
      <alignment horizontal="left" vertical="center" wrapText="1"/>
    </xf>
    <xf numFmtId="0" fontId="6" fillId="0" borderId="3" xfId="54" applyNumberFormat="1" applyFont="1" applyFill="1" applyBorder="1" applyAlignment="1">
      <alignment horizontal="left" vertical="center" wrapText="1"/>
    </xf>
    <xf numFmtId="0" fontId="6" fillId="0" borderId="3" xfId="54" applyNumberFormat="1" applyFont="1" applyFill="1" applyBorder="1" applyAlignment="1">
      <alignment horizontal="center" vertical="center" wrapText="1"/>
    </xf>
    <xf numFmtId="0" fontId="6" fillId="0" borderId="1" xfId="57" applyNumberFormat="1" applyFont="1" applyFill="1" applyBorder="1" applyAlignment="1">
      <alignment horizontal="left" vertical="center" wrapText="1"/>
    </xf>
    <xf numFmtId="0" fontId="8" fillId="0" borderId="1" xfId="56" applyFont="1" applyFill="1" applyBorder="1" applyAlignment="1">
      <alignment horizontal="left" vertical="center" wrapText="1"/>
    </xf>
    <xf numFmtId="0" fontId="8" fillId="0" borderId="1" xfId="56" applyFont="1" applyFill="1" applyBorder="1" applyAlignment="1">
      <alignment horizontal="center" vertical="center" wrapText="1"/>
    </xf>
    <xf numFmtId="176" fontId="6" fillId="0" borderId="1" xfId="53" applyFont="1" applyFill="1" applyBorder="1" applyAlignment="1">
      <alignment vertical="center" wrapText="1"/>
    </xf>
    <xf numFmtId="176" fontId="6" fillId="0" borderId="1" xfId="53" applyFont="1" applyFill="1" applyBorder="1" applyAlignment="1">
      <alignment horizontal="left" vertical="center" wrapText="1"/>
    </xf>
    <xf numFmtId="0" fontId="10" fillId="0" borderId="11" xfId="54" applyNumberFormat="1" applyFont="1" applyFill="1" applyBorder="1" applyAlignment="1">
      <alignment horizontal="left" vertical="center" wrapText="1"/>
    </xf>
    <xf numFmtId="0" fontId="10" fillId="0" borderId="13" xfId="54" applyNumberFormat="1" applyFont="1" applyFill="1" applyBorder="1" applyAlignment="1">
      <alignment horizontal="left" vertical="center" wrapText="1"/>
    </xf>
    <xf numFmtId="0" fontId="10" fillId="0" borderId="12" xfId="54" applyNumberFormat="1" applyFont="1" applyFill="1" applyBorder="1" applyAlignment="1">
      <alignment horizontal="left" vertical="center" wrapText="1"/>
    </xf>
    <xf numFmtId="0" fontId="28" fillId="0" borderId="1" xfId="54" applyNumberFormat="1" applyFont="1" applyFill="1" applyBorder="1" applyAlignment="1">
      <alignment horizontal="left" vertical="center" wrapText="1"/>
    </xf>
    <xf numFmtId="0" fontId="11" fillId="0" borderId="1" xfId="54" applyNumberFormat="1" applyFont="1" applyFill="1" applyBorder="1" applyAlignment="1">
      <alignment horizontal="left" vertical="center" wrapText="1"/>
    </xf>
    <xf numFmtId="0" fontId="11" fillId="0" borderId="1" xfId="54" applyNumberFormat="1" applyFont="1" applyFill="1" applyBorder="1" applyAlignment="1">
      <alignment horizontal="center" vertical="center" wrapText="1"/>
    </xf>
    <xf numFmtId="49" fontId="6" fillId="0" borderId="1" xfId="54" applyNumberFormat="1" applyFont="1" applyFill="1" applyBorder="1" applyAlignment="1">
      <alignment horizontal="left" vertical="center" wrapText="1"/>
    </xf>
    <xf numFmtId="0" fontId="6" fillId="0" borderId="1" xfId="58" applyNumberFormat="1" applyFont="1" applyFill="1" applyBorder="1" applyAlignment="1">
      <alignment horizontal="center" vertical="center" wrapText="1"/>
    </xf>
    <xf numFmtId="0" fontId="6" fillId="0" borderId="1" xfId="58" applyNumberFormat="1" applyFont="1" applyFill="1" applyBorder="1" applyAlignment="1">
      <alignment horizontal="left" vertical="center" wrapText="1"/>
    </xf>
    <xf numFmtId="0" fontId="6" fillId="0" borderId="1" xfId="59" applyNumberFormat="1" applyFont="1" applyFill="1" applyBorder="1" applyAlignment="1">
      <alignment horizontal="left" vertical="center" wrapText="1"/>
    </xf>
    <xf numFmtId="178" fontId="8" fillId="0" borderId="1" xfId="12" applyNumberFormat="1" applyFont="1" applyFill="1" applyBorder="1" applyAlignment="1" applyProtection="1">
      <alignment horizontal="center" vertical="center" wrapText="1"/>
      <protection locked="0"/>
    </xf>
    <xf numFmtId="0" fontId="8" fillId="0" borderId="3" xfId="52" applyFont="1" applyFill="1" applyBorder="1" applyAlignment="1">
      <alignment horizontal="left" vertical="center" wrapText="1"/>
    </xf>
    <xf numFmtId="0" fontId="8" fillId="0" borderId="4" xfId="52" applyFont="1" applyFill="1" applyBorder="1" applyAlignment="1">
      <alignment horizontal="left" vertical="center" wrapText="1"/>
    </xf>
    <xf numFmtId="0" fontId="29" fillId="0" borderId="1" xfId="54" applyNumberFormat="1" applyFont="1" applyFill="1" applyBorder="1" applyAlignment="1">
      <alignment horizontal="center" vertical="center" wrapText="1"/>
    </xf>
    <xf numFmtId="0" fontId="29" fillId="0" borderId="11" xfId="54" applyNumberFormat="1" applyFont="1" applyFill="1" applyBorder="1" applyAlignment="1">
      <alignment horizontal="left" vertical="center" wrapText="1"/>
    </xf>
    <xf numFmtId="0" fontId="29" fillId="0" borderId="13" xfId="54" applyNumberFormat="1" applyFont="1" applyFill="1" applyBorder="1" applyAlignment="1">
      <alignment horizontal="left" vertical="center" wrapText="1"/>
    </xf>
    <xf numFmtId="0" fontId="29" fillId="0" borderId="12" xfId="54" applyNumberFormat="1" applyFont="1" applyFill="1" applyBorder="1" applyAlignment="1">
      <alignment horizontal="left" vertical="center" wrapText="1"/>
    </xf>
    <xf numFmtId="0" fontId="11" fillId="0" borderId="1" xfId="59" applyNumberFormat="1" applyFont="1" applyFill="1" applyBorder="1" applyAlignment="1">
      <alignment horizontal="left" vertical="center" wrapText="1"/>
    </xf>
    <xf numFmtId="178" fontId="17" fillId="0" borderId="1" xfId="12" applyNumberFormat="1" applyFont="1" applyFill="1" applyBorder="1" applyAlignment="1" applyProtection="1">
      <alignment horizontal="center" vertical="center" wrapText="1"/>
      <protection locked="0"/>
    </xf>
    <xf numFmtId="0" fontId="11" fillId="0" borderId="1" xfId="61" applyFont="1" applyFill="1" applyBorder="1" applyAlignment="1">
      <alignment horizontal="left" vertical="center" wrapText="1"/>
    </xf>
    <xf numFmtId="0" fontId="10" fillId="0" borderId="1" xfId="55" applyNumberFormat="1" applyFont="1" applyFill="1" applyBorder="1" applyAlignment="1">
      <alignment horizontal="center" vertical="center" wrapText="1"/>
    </xf>
    <xf numFmtId="176" fontId="10" fillId="0" borderId="11" xfId="55" applyNumberFormat="1" applyFont="1" applyFill="1" applyBorder="1" applyAlignment="1">
      <alignment horizontal="left" vertical="center" wrapText="1"/>
    </xf>
    <xf numFmtId="176" fontId="10" fillId="0" borderId="13" xfId="55" applyNumberFormat="1" applyFont="1" applyFill="1" applyBorder="1" applyAlignment="1">
      <alignment horizontal="left" vertical="center" wrapText="1"/>
    </xf>
    <xf numFmtId="176" fontId="10" fillId="0" borderId="12" xfId="55" applyNumberFormat="1" applyFont="1" applyFill="1" applyBorder="1" applyAlignment="1">
      <alignment horizontal="left" vertical="center" wrapText="1"/>
    </xf>
    <xf numFmtId="0" fontId="6" fillId="0" borderId="1" xfId="60" applyNumberFormat="1" applyFont="1" applyFill="1" applyBorder="1" applyAlignment="1" applyProtection="1">
      <alignment horizontal="left" vertical="center" wrapText="1"/>
    </xf>
    <xf numFmtId="0" fontId="6" fillId="0" borderId="1" xfId="0" applyNumberFormat="1" applyFont="1" applyFill="1" applyBorder="1" applyAlignment="1">
      <alignment horizontal="center" vertical="center"/>
    </xf>
    <xf numFmtId="0" fontId="6" fillId="0" borderId="1" xfId="0" applyNumberFormat="1" applyFont="1" applyFill="1" applyBorder="1" applyAlignment="1">
      <alignment vertical="center" wrapText="1"/>
    </xf>
    <xf numFmtId="0" fontId="6" fillId="0" borderId="1" xfId="60" applyNumberFormat="1" applyFont="1" applyFill="1" applyBorder="1" applyAlignment="1">
      <alignment horizontal="left" vertical="center" wrapText="1"/>
    </xf>
    <xf numFmtId="0" fontId="6" fillId="0" borderId="6" xfId="55" applyNumberFormat="1" applyFont="1" applyFill="1" applyBorder="1" applyAlignment="1">
      <alignment horizontal="center" vertical="center" wrapText="1"/>
    </xf>
    <xf numFmtId="176" fontId="6" fillId="0" borderId="6" xfId="55" applyNumberFormat="1" applyFont="1" applyFill="1" applyBorder="1" applyAlignment="1">
      <alignment horizontal="left" vertical="center" wrapText="1"/>
    </xf>
    <xf numFmtId="0" fontId="11" fillId="0" borderId="6" xfId="54" applyNumberFormat="1" applyFont="1" applyFill="1" applyBorder="1" applyAlignment="1">
      <alignment vertical="center" wrapText="1"/>
    </xf>
    <xf numFmtId="0" fontId="30" fillId="0" borderId="0" xfId="0" applyFont="1" applyFill="1" applyAlignment="1">
      <alignment vertical="center"/>
    </xf>
    <xf numFmtId="0" fontId="13" fillId="0" borderId="0" xfId="53" applyNumberFormat="1" applyFont="1" applyFill="1" applyAlignment="1">
      <alignment vertical="center" wrapText="1"/>
    </xf>
    <xf numFmtId="0" fontId="27" fillId="0" borderId="0" xfId="53" applyNumberFormat="1" applyFont="1" applyFill="1" applyAlignment="1">
      <alignment horizontal="center" vertical="center" wrapText="1"/>
    </xf>
    <xf numFmtId="0" fontId="27" fillId="0" borderId="2" xfId="53" applyNumberFormat="1" applyFont="1" applyFill="1" applyBorder="1" applyAlignment="1">
      <alignment horizontal="center" vertical="center" wrapText="1"/>
    </xf>
    <xf numFmtId="185" fontId="12" fillId="0" borderId="1" xfId="53" applyNumberFormat="1" applyFont="1" applyFill="1" applyBorder="1" applyAlignment="1">
      <alignment horizontal="center" vertical="center" wrapText="1"/>
    </xf>
    <xf numFmtId="185" fontId="12" fillId="0" borderId="1" xfId="53" applyNumberFormat="1" applyFont="1" applyFill="1" applyBorder="1" applyAlignment="1">
      <alignment horizontal="left" vertical="center" wrapText="1"/>
    </xf>
    <xf numFmtId="0" fontId="16" fillId="0" borderId="1" xfId="53" applyNumberFormat="1" applyFont="1" applyFill="1" applyBorder="1" applyAlignment="1">
      <alignment horizontal="center" vertical="center" wrapText="1"/>
    </xf>
    <xf numFmtId="186" fontId="31" fillId="0" borderId="1" xfId="52" applyNumberFormat="1" applyFont="1" applyFill="1" applyBorder="1" applyAlignment="1">
      <alignment horizontal="left" vertical="center" wrapText="1"/>
    </xf>
    <xf numFmtId="0" fontId="16" fillId="0" borderId="1" xfId="53" applyNumberFormat="1" applyFont="1" applyFill="1" applyBorder="1" applyAlignment="1">
      <alignment horizontal="justify" vertical="center" wrapText="1"/>
    </xf>
    <xf numFmtId="0" fontId="17" fillId="0" borderId="1" xfId="53" applyNumberFormat="1" applyFont="1" applyFill="1" applyBorder="1" applyAlignment="1">
      <alignment horizontal="left" vertical="center" wrapText="1"/>
    </xf>
    <xf numFmtId="1" fontId="8" fillId="0" borderId="1" xfId="52" applyNumberFormat="1" applyFont="1" applyFill="1" applyBorder="1" applyAlignment="1">
      <alignment vertical="center" wrapText="1"/>
    </xf>
    <xf numFmtId="1" fontId="8" fillId="0" borderId="4" xfId="52" applyNumberFormat="1" applyFont="1" applyFill="1" applyBorder="1" applyAlignment="1">
      <alignment vertical="center" wrapText="1"/>
    </xf>
    <xf numFmtId="1" fontId="8" fillId="0" borderId="4" xfId="52" applyNumberFormat="1" applyFont="1" applyFill="1" applyBorder="1" applyAlignment="1">
      <alignment horizontal="left" vertical="center" wrapText="1"/>
    </xf>
    <xf numFmtId="185" fontId="12" fillId="0" borderId="1" xfId="51" applyNumberFormat="1" applyFont="1" applyFill="1" applyBorder="1" applyAlignment="1">
      <alignment horizontal="center" vertical="center" wrapText="1"/>
    </xf>
    <xf numFmtId="185" fontId="12" fillId="0" borderId="1" xfId="51" applyNumberFormat="1" applyFont="1" applyFill="1" applyBorder="1" applyAlignment="1">
      <alignment horizontal="left" vertical="center" wrapText="1"/>
    </xf>
    <xf numFmtId="0" fontId="16" fillId="0" borderId="1" xfId="51" applyNumberFormat="1" applyFont="1" applyFill="1" applyBorder="1" applyAlignment="1">
      <alignment horizontal="center" vertical="center" wrapText="1"/>
    </xf>
    <xf numFmtId="0" fontId="8" fillId="0" borderId="1" xfId="51" applyNumberFormat="1" applyFont="1" applyFill="1" applyBorder="1" applyAlignment="1">
      <alignment horizontal="justify" vertical="center" wrapText="1"/>
    </xf>
    <xf numFmtId="0" fontId="17" fillId="0" borderId="1" xfId="53" applyNumberFormat="1" applyFont="1" applyFill="1" applyBorder="1" applyAlignment="1">
      <alignment horizontal="justify" vertical="center" wrapText="1"/>
    </xf>
    <xf numFmtId="0" fontId="8" fillId="0" borderId="1" xfId="53" applyNumberFormat="1" applyFont="1" applyFill="1" applyBorder="1" applyAlignment="1">
      <alignment vertical="center" wrapText="1"/>
    </xf>
    <xf numFmtId="0" fontId="17" fillId="0" borderId="1" xfId="53" applyNumberFormat="1" applyFont="1" applyFill="1" applyBorder="1" applyAlignment="1">
      <alignment vertical="center" wrapText="1"/>
    </xf>
    <xf numFmtId="0" fontId="32" fillId="0" borderId="0" xfId="0" applyFont="1" applyFill="1" applyAlignment="1">
      <alignment vertical="center" wrapText="1"/>
    </xf>
    <xf numFmtId="0" fontId="33" fillId="0" borderId="0" xfId="0" applyFont="1" applyFill="1" applyAlignment="1">
      <alignment horizontal="center" vertical="center" wrapText="1"/>
    </xf>
    <xf numFmtId="0" fontId="34" fillId="0" borderId="0" xfId="0" applyFont="1" applyFill="1" applyAlignment="1">
      <alignment horizontal="center" vertical="center" wrapText="1"/>
    </xf>
    <xf numFmtId="0" fontId="35" fillId="0" borderId="0" xfId="49" applyFont="1" applyBorder="1" applyAlignment="1">
      <alignment horizontal="left" vertical="center"/>
    </xf>
    <xf numFmtId="31" fontId="35" fillId="0" borderId="0" xfId="49" applyNumberFormat="1" applyFont="1" applyBorder="1" applyAlignment="1">
      <alignment horizontal="left" vertical="center"/>
    </xf>
    <xf numFmtId="0" fontId="6" fillId="0" borderId="1" xfId="68" applyFont="1" applyFill="1" applyBorder="1" applyAlignment="1" quotePrefix="1">
      <alignment horizontal="left" vertical="center" wrapText="1"/>
    </xf>
  </cellXfs>
  <cellStyles count="7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9" xfId="49"/>
    <cellStyle name="千位分隔 2 2 4 2 3 3" xfId="50"/>
    <cellStyle name="常规 111" xfId="51"/>
    <cellStyle name="20% - 强调文字颜色 6 10" xfId="52"/>
    <cellStyle name="ColumnStyle.Font12Left" xfId="53"/>
    <cellStyle name="差_12005-马溪村绿化清单 蔡建亚2012.2.27_保利家园业务跟踪表及成本报表（截止2013年8月10日）.XLS" xfId="54"/>
    <cellStyle name="0,0_x005f_x005f_x005f_x000d__x005f_x000a_NA_x005f_x005f_x005f_x000d__x005f_x000a_" xfId="55"/>
    <cellStyle name="常规 4" xfId="56"/>
    <cellStyle name="常规 101" xfId="57"/>
    <cellStyle name="差_2007年人员分部门统计表 4" xfId="58"/>
    <cellStyle name="20% - 强调文字颜色 5 2 3 2 3" xfId="59"/>
    <cellStyle name="常规 2" xfId="60"/>
    <cellStyle name="常规 7 3" xfId="61"/>
    <cellStyle name="常规 22 4" xfId="62"/>
    <cellStyle name="20% - 强调文字颜色 1 2 3 7" xfId="63"/>
    <cellStyle name="_荣和大地2010年营销费用预算表2010.5.21 8" xfId="64"/>
    <cellStyle name="_Book1_4 5" xfId="65"/>
    <cellStyle name="20% - 强调文字颜色 4 12" xfId="66"/>
    <cellStyle name="常规 7 8 3 4" xfId="67"/>
    <cellStyle name="常规 7 4 2 3 3" xfId="68"/>
    <cellStyle name="0,0_x005f_x005f_x005f_x000d__x005f_x005f_x005f_x000a_NA_x005f_x005f_x005f_x000d__x005f_x005f_x005f_x000a_ 4 2" xfId="69"/>
    <cellStyle name="?餑_x005f_x005f_x005f_x000c_睨_x005f_x005f_x005f_x0017__x005f_x005f_x005f_x000d_帼U_x005f_x005f_x005f_x0001_0_x005f_x005f_x005f_x0005_j'_x005f_x005f_x005f_x0007__x005f_x005f_x005f_x0001__x005f_x005f_x005f_x0001_ 2 3" xfId="70"/>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6" Type="http://schemas.openxmlformats.org/officeDocument/2006/relationships/styles" Target="styles.xml"/><Relationship Id="rId65" Type="http://schemas.openxmlformats.org/officeDocument/2006/relationships/sharedStrings" Target="sharedStrings.xml"/><Relationship Id="rId64" Type="http://schemas.openxmlformats.org/officeDocument/2006/relationships/theme" Target="theme/theme1.xml"/><Relationship Id="rId63" Type="http://schemas.openxmlformats.org/officeDocument/2006/relationships/externalLink" Target="externalLinks/externalLink51.xml"/><Relationship Id="rId62" Type="http://schemas.openxmlformats.org/officeDocument/2006/relationships/externalLink" Target="externalLinks/externalLink50.xml"/><Relationship Id="rId61" Type="http://schemas.openxmlformats.org/officeDocument/2006/relationships/externalLink" Target="externalLinks/externalLink49.xml"/><Relationship Id="rId60" Type="http://schemas.openxmlformats.org/officeDocument/2006/relationships/externalLink" Target="externalLinks/externalLink48.xml"/><Relationship Id="rId6" Type="http://schemas.openxmlformats.org/officeDocument/2006/relationships/worksheet" Target="worksheets/sheet6.xml"/><Relationship Id="rId59" Type="http://schemas.openxmlformats.org/officeDocument/2006/relationships/externalLink" Target="externalLinks/externalLink47.xml"/><Relationship Id="rId58" Type="http://schemas.openxmlformats.org/officeDocument/2006/relationships/externalLink" Target="externalLinks/externalLink46.xml"/><Relationship Id="rId57" Type="http://schemas.openxmlformats.org/officeDocument/2006/relationships/externalLink" Target="externalLinks/externalLink45.xml"/><Relationship Id="rId56" Type="http://schemas.openxmlformats.org/officeDocument/2006/relationships/externalLink" Target="externalLinks/externalLink44.xml"/><Relationship Id="rId55" Type="http://schemas.openxmlformats.org/officeDocument/2006/relationships/externalLink" Target="externalLinks/externalLink43.xml"/><Relationship Id="rId54" Type="http://schemas.openxmlformats.org/officeDocument/2006/relationships/externalLink" Target="externalLinks/externalLink42.xml"/><Relationship Id="rId53" Type="http://schemas.openxmlformats.org/officeDocument/2006/relationships/externalLink" Target="externalLinks/externalLink41.xml"/><Relationship Id="rId52" Type="http://schemas.openxmlformats.org/officeDocument/2006/relationships/externalLink" Target="externalLinks/externalLink40.xml"/><Relationship Id="rId51" Type="http://schemas.openxmlformats.org/officeDocument/2006/relationships/externalLink" Target="externalLinks/externalLink39.xml"/><Relationship Id="rId50" Type="http://schemas.openxmlformats.org/officeDocument/2006/relationships/externalLink" Target="externalLinks/externalLink38.xml"/><Relationship Id="rId5" Type="http://schemas.openxmlformats.org/officeDocument/2006/relationships/worksheet" Target="worksheets/sheet5.xml"/><Relationship Id="rId49" Type="http://schemas.openxmlformats.org/officeDocument/2006/relationships/externalLink" Target="externalLinks/externalLink37.xml"/><Relationship Id="rId48" Type="http://schemas.openxmlformats.org/officeDocument/2006/relationships/externalLink" Target="externalLinks/externalLink36.xml"/><Relationship Id="rId47" Type="http://schemas.openxmlformats.org/officeDocument/2006/relationships/externalLink" Target="externalLinks/externalLink35.xml"/><Relationship Id="rId46" Type="http://schemas.openxmlformats.org/officeDocument/2006/relationships/externalLink" Target="externalLinks/externalLink34.xml"/><Relationship Id="rId45" Type="http://schemas.openxmlformats.org/officeDocument/2006/relationships/externalLink" Target="externalLinks/externalLink33.xml"/><Relationship Id="rId44" Type="http://schemas.openxmlformats.org/officeDocument/2006/relationships/externalLink" Target="externalLinks/externalLink32.xml"/><Relationship Id="rId43" Type="http://schemas.openxmlformats.org/officeDocument/2006/relationships/externalLink" Target="externalLinks/externalLink31.xml"/><Relationship Id="rId42" Type="http://schemas.openxmlformats.org/officeDocument/2006/relationships/externalLink" Target="externalLinks/externalLink30.xml"/><Relationship Id="rId41" Type="http://schemas.openxmlformats.org/officeDocument/2006/relationships/externalLink" Target="externalLinks/externalLink29.xml"/><Relationship Id="rId40" Type="http://schemas.openxmlformats.org/officeDocument/2006/relationships/externalLink" Target="externalLinks/externalLink28.xml"/><Relationship Id="rId4" Type="http://schemas.openxmlformats.org/officeDocument/2006/relationships/worksheet" Target="worksheets/sheet4.xml"/><Relationship Id="rId39" Type="http://schemas.openxmlformats.org/officeDocument/2006/relationships/externalLink" Target="externalLinks/externalLink27.xml"/><Relationship Id="rId38" Type="http://schemas.openxmlformats.org/officeDocument/2006/relationships/externalLink" Target="externalLinks/externalLink26.xml"/><Relationship Id="rId37" Type="http://schemas.openxmlformats.org/officeDocument/2006/relationships/externalLink" Target="externalLinks/externalLink25.xml"/><Relationship Id="rId36" Type="http://schemas.openxmlformats.org/officeDocument/2006/relationships/externalLink" Target="externalLinks/externalLink24.xml"/><Relationship Id="rId35" Type="http://schemas.openxmlformats.org/officeDocument/2006/relationships/externalLink" Target="externalLinks/externalLink23.xml"/><Relationship Id="rId34" Type="http://schemas.openxmlformats.org/officeDocument/2006/relationships/externalLink" Target="externalLinks/externalLink22.xml"/><Relationship Id="rId33" Type="http://schemas.openxmlformats.org/officeDocument/2006/relationships/externalLink" Target="externalLinks/externalLink21.xml"/><Relationship Id="rId32" Type="http://schemas.openxmlformats.org/officeDocument/2006/relationships/externalLink" Target="externalLinks/externalLink20.xml"/><Relationship Id="rId31" Type="http://schemas.openxmlformats.org/officeDocument/2006/relationships/externalLink" Target="externalLinks/externalLink19.xml"/><Relationship Id="rId30" Type="http://schemas.openxmlformats.org/officeDocument/2006/relationships/externalLink" Target="externalLinks/externalLink18.xml"/><Relationship Id="rId3" Type="http://schemas.openxmlformats.org/officeDocument/2006/relationships/worksheet" Target="worksheets/sheet3.xml"/><Relationship Id="rId29" Type="http://schemas.openxmlformats.org/officeDocument/2006/relationships/externalLink" Target="externalLinks/externalLink17.xml"/><Relationship Id="rId28" Type="http://schemas.openxmlformats.org/officeDocument/2006/relationships/externalLink" Target="externalLinks/externalLink16.xml"/><Relationship Id="rId27" Type="http://schemas.openxmlformats.org/officeDocument/2006/relationships/externalLink" Target="externalLinks/externalLink15.xml"/><Relationship Id="rId26" Type="http://schemas.openxmlformats.org/officeDocument/2006/relationships/externalLink" Target="externalLinks/externalLink14.xml"/><Relationship Id="rId25" Type="http://schemas.openxmlformats.org/officeDocument/2006/relationships/externalLink" Target="externalLinks/externalLink13.xml"/><Relationship Id="rId24" Type="http://schemas.openxmlformats.org/officeDocument/2006/relationships/externalLink" Target="externalLinks/externalLink12.xml"/><Relationship Id="rId23" Type="http://schemas.openxmlformats.org/officeDocument/2006/relationships/externalLink" Target="externalLinks/externalLink11.xml"/><Relationship Id="rId22" Type="http://schemas.openxmlformats.org/officeDocument/2006/relationships/externalLink" Target="externalLinks/externalLink10.xml"/><Relationship Id="rId21" Type="http://schemas.openxmlformats.org/officeDocument/2006/relationships/externalLink" Target="externalLinks/externalLink9.xml"/><Relationship Id="rId20" Type="http://schemas.openxmlformats.org/officeDocument/2006/relationships/externalLink" Target="externalLinks/externalLink8.xml"/><Relationship Id="rId2" Type="http://schemas.openxmlformats.org/officeDocument/2006/relationships/worksheet" Target="worksheets/sheet2.xml"/><Relationship Id="rId19" Type="http://schemas.openxmlformats.org/officeDocument/2006/relationships/externalLink" Target="externalLinks/externalLink7.xml"/><Relationship Id="rId18" Type="http://schemas.openxmlformats.org/officeDocument/2006/relationships/externalLink" Target="externalLinks/externalLink6.xml"/><Relationship Id="rId17" Type="http://schemas.openxmlformats.org/officeDocument/2006/relationships/externalLink" Target="externalLinks/externalLink5.xml"/><Relationship Id="rId16" Type="http://schemas.openxmlformats.org/officeDocument/2006/relationships/externalLink" Target="externalLinks/externalLink4.xml"/><Relationship Id="rId15" Type="http://schemas.openxmlformats.org/officeDocument/2006/relationships/externalLink" Target="externalLinks/externalLink3.xml"/><Relationship Id="rId14" Type="http://schemas.openxmlformats.org/officeDocument/2006/relationships/externalLink" Target="externalLinks/externalLink2.xml"/><Relationship Id="rId13" Type="http://schemas.openxmlformats.org/officeDocument/2006/relationships/externalLink" Target="externalLinks/externalLink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7073;&#20426;&#24422;\&#39044;&#31639;\&#29664;&#28023;&#23481;&#38387;&#23398;&#26657;&#21021;&#20013;&#37096;\&#65288;&#22303;&#20154;&#65289;&#23481;&#38387;&#23398;&#26657;&#21021;&#20013;&#37096;&#23460;&#22806;&#26223;&#35266;&#32467;&#26500;&#21450;&#39280;&#38754;&#24037;&#31243;\&#27704;&#24658;2010XZM\HFJS2010\&#21517;&#21326;&#20250;&#25152;&#32467;&#31639;\&#21517;&#21326;&#20250;&#65288;&#32467;&#31639;100418yin&#6528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23385;&#24535;&#32418;\026&#27888;&#36798;&#21307;&#38498;\2002&#26041;&#26696;\0325&#20108;&#21313;&#19968;&#19990;&#32426;&#22823;&#21414;\&#21407;&#25991;&#20214;\&#27719;&#24635;\excel\&#19968;&#21345;&#368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34701;&#21019;2016-2017&#30707;&#26448;&#37319;&#36141;&#25307;&#26631;&#25991;&#20214;&#21450;&#20854;&#38468;&#20214;\&#31532;&#19968;&#27425;&#25237;&#26631;\RecoveredExternalLink3"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Users\ADMINI~1\AppData\Local\Temp\Rar$DIa0.542\RecoveredExternalLink4"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ttp:\oa3.ah.cmcc\XCOA\fwgl.nsf\all\AA35C18357FBB7C54825753400321C15\$file\06&#24180;&#39044;&#31639;&#24037;&#20316;\2006&#24180;&#30465;&#20844;&#21496;&#32463;&#33829;&#30446;&#26631;&#39044;&#31639;\2006&#24180;&#32463;&#33829;&#30446;&#26631;&#39044;&#31639;&#32534;&#21046;&#27169;&#22411;\excel&#27169;&#22411;\TEMP\NEWTABL1_97.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2009%20&#35013;&#20462;&#25307;&#26631;&#24037;&#31243;\08-12-16%20&#24800;&#24030;&#39640;&#23572;&#22827;&#20250;&#25152;&#35013;&#20462;&#24037;&#31243;\20090211%20&#24800;&#24030;&#20250;&#25152;&#24037;&#31243;&#37327;&#28165;&#21333;\2009-2-18%20&#24800;&#24030;&#39640;&#23572;&#22827;&#20250;&#25152;-&#26045;&#24037;&#38754;&#31215;.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D:\&#34701;&#21019;2016-2017&#30707;&#26448;&#37319;&#36141;&#25307;&#26631;&#25991;&#20214;&#21450;&#20854;&#38468;&#20214;\&#31532;&#19968;&#27425;&#25237;&#26631;\RecoveredExternalLink4"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D:\&#20445;&#21033;&#23478;&#22253;&#20108;&#26399;5.7.10.11&#21495;&#27004;&#21450;&#26550;&#31354;&#23618;&#22253;&#26519;&#26223;&#35266;&#24037;&#31243;&#25237;&#26631;&#25991;&#20214;(&#31532;&#19977;&#27425;&#22238;&#26631;&#65289;\11109-&#25104;&#26524;&#25991;&#20214;\11109-1&#20445;&#21033;&#33457;&#22478;&#19968;&#26399;&#22253;&#24314;&#24037;&#31243;&#37327;&#35745;&#31639;%20&#34081;.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A00&#65306;&#20445;&#21033;&#21512;&#32422;&#37096;\A01&#65306;&#25307;&#26631;&#39033;&#30446;\A02&#65306;&#20445;&#21033;&#20262;&#25945;--&#25307;&#26631;\B&#23637;&#31034;&#21306;&#22253;&#26519;\&#33267;&#34913;&#21457;&#31295;\11109-&#25104;&#26524;&#25991;&#20214;\11109-1&#20445;&#21033;&#33457;&#22478;&#19968;&#26399;&#22253;&#24314;&#24037;&#31243;&#37327;&#35745;&#31639;%20&#34081;.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34701;&#21019;2016-2017&#30707;&#26448;&#37319;&#36141;&#25307;&#26631;&#25991;&#20214;&#21450;&#20854;&#38468;&#20214;\&#31532;&#19968;&#27425;&#25237;&#26631;\RecoveredExternalLink6"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34701;&#21019;2016-2017&#30707;&#26448;&#37319;&#36141;&#25307;&#26631;&#25991;&#20214;&#21450;&#20854;&#38468;&#20214;\&#31532;&#19968;&#27425;&#25237;&#26631;\RecoveredExternalLink7"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ZS\Desktop\&#20027;&#20307;&#24635;&#21253;\7&#12289;&#25307;&#26631;&#25511;&#21046;&#20215;\&#21556;&#20025;&#20964;\&#65288;&#24352;&#27895;&#28486;&#65289;&#21457;&#26469;&#20363;&#23376;\&#24037;&#20316;&#22841;\&#21326;&#21457;&#32467;&#31639;&#36164;&#26009;\&#21326;&#21457;&#26032;&#22478;&#19977;&#26399;&#32467;&#31639;\&#26408;&#22320;&#26495;&#32467;&#31639;\&#26408;&#22320;&#26495;&#32467;&#31639;10.9&#37325;&#21457;\&#26408;&#22320;&#26495;&#32467;&#31639;&#65288;2009-9-23&#6528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34701;&#21019;2016-2017&#30707;&#26448;&#37319;&#36141;&#25307;&#26631;&#25991;&#20214;&#21450;&#20854;&#38468;&#20214;\&#31532;&#19968;&#27425;&#25237;&#26631;\RecoveredExternalLink8"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D:\&#34701;&#21019;2016-2017&#30707;&#26448;&#37319;&#36141;&#25307;&#26631;&#25991;&#20214;&#21450;&#20854;&#38468;&#20214;\&#31532;&#19968;&#27425;&#25237;&#26631;\RecoveredExternalLink9"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34701;&#21019;2016-2017&#30707;&#26448;&#37319;&#36141;&#25307;&#26631;&#25991;&#20214;&#21450;&#20854;&#38468;&#20214;\&#31532;&#19968;&#27425;&#25237;&#26631;\RecoveredExternalLink10"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34701;&#21019;2016-2017&#30707;&#26448;&#37319;&#36141;&#25307;&#26631;&#25991;&#20214;&#21450;&#20854;&#38468;&#20214;\&#31532;&#19968;&#27425;&#25237;&#26631;\RecoveredExternalLink11"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34701;&#21019;2016-2017&#30707;&#26448;&#37319;&#36141;&#25307;&#26631;&#25991;&#20214;&#21450;&#20854;&#38468;&#20214;\&#31532;&#19968;&#27425;&#25237;&#26631;\RecoveredExternalLink12"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34701;&#21019;2016-2017&#30707;&#26448;&#37319;&#36141;&#25307;&#26631;&#25991;&#20214;&#21450;&#20854;&#38468;&#20214;\&#31532;&#19968;&#27425;&#25237;&#26631;\RecoveredExternalLink13"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34701;&#21019;2016-2017&#30707;&#26448;&#37319;&#36141;&#25307;&#26631;&#25991;&#20214;&#21450;&#20854;&#38468;&#20214;\&#31532;&#19968;&#27425;&#25237;&#26631;\RecoveredExternalLink14"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D:\&#34701;&#21019;2016-2017&#30707;&#26448;&#37319;&#36141;&#25307;&#26631;&#25991;&#20214;&#21450;&#20854;&#38468;&#20214;\&#31532;&#19968;&#27425;&#25237;&#26631;\RecoveredExternalLink15"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E\&#39044;&#31639;\0&#21490;&#24037;--E&#30424;\A00&#65306;&#20445;&#21033;&#21512;&#32422;&#37096;\A02&#65306;&#25307;&#26631;&#39033;&#30446;\A07&#65306;&#22797;&#24314;&#20108;&#26399;&#22253;&#26519;\000&#22797;&#24314;F2.1&#22320;&#22359;&#22253;&#26519;&#24037;&#31243;&#20108;&#27425;&#22238;&#26631;(1)\&#22797;&#24314;F2.1&#22320;&#22359;&#22253;&#26519;&#24037;&#31243;&#20108;&#27425;&#22238;&#26631;(1)\&#22797;&#24314;F2.1&#22320;&#22359;&#22253;&#26519;&#24037;&#31243;&#20108;&#27425;&#22238;&#26631;\&#65288;&#20108;&#27425;&#20998;&#26512;&#25968;&#20540;&#65289;&#19996;&#28438;&#22797;&#24314;&#23433;&#32622;&#22320;&#22359;&#20108;&#26399;F2.1&#22320;&#22359;&#65288;&#21547;&#24188;&#20799;&#22253;&#65289;&#22253;&#26519;&#26223;&#35266;&#24037;&#3124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CHIC1\&#24037;&#31243;&#26041;&#26696;2000\windows\TEMP\GWY\EXC\&#26376;&#22363;&#22823;&#21414;\&#35199;&#22235;&#25903;&#34892;\&#22826;&#24179;&#2824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34701;&#21019;2016-2017&#30707;&#26448;&#37319;&#36141;&#25307;&#26631;&#25991;&#20214;&#21450;&#20854;&#38468;&#20214;\&#31532;&#19968;&#27425;&#25237;&#26631;\RecoveredExternalLink1"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D:\&#20445;&#21033;&#33457;&#22478;&#35745;2&#26399;&#31639;&#24335;\&#23567;&#23398;&#30005;&#27668;&#24037;&#31243;&#37327;&#35745;&#31639;&#2007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E\&#39044;&#31639;\0&#21490;&#24037;--E&#30424;\A00&#65306;&#20445;&#21033;&#21512;&#32422;&#37096;\A02&#65306;&#25307;&#26631;&#39033;&#30446;\A04&#65306;&#20445;&#21033;&#21335;&#24742;&#28286;&#65288;&#21335;&#27801;&#65289;--&#25307;&#26631;\A07&#65306;&#21335;&#27801;&#20845;&#26399;\&#21335;&#24609;&#28286;&#22235;&#26399;&#22253;&#26519;&#24037;&#31243;&#20108;&#27425;&#22238;&#26631;\00&#20445;&#21033;&#21335;&#24609;&#28286;&#22235;&#26399;&#22253;&#26519;&#26223;&#35266;&#24037;&#31243;&#20108;&#27425;&#22238;&#26631;&#20998;&#26512;111.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D:\A00&#65306;&#20445;&#21033;&#21512;&#32422;&#37096;\A01&#65306;&#25307;&#26631;&#39033;&#30446;\A02&#65306;&#20445;&#21033;&#20262;&#25945;--&#25307;&#26631;\B&#23637;&#31034;&#21306;&#22253;&#26519;\&#65288;2013.12&#65289;&#25307;&#26631;&#39044;&#31639;&#32534;&#21046;\&#24037;&#31243;&#37327;&#28165;&#21333;2014.01.10\&#19968;&#27425;&#22238;&#26631;&#21518;&#20462;&#25913;&#30340;&#28165;&#21333;\&#20445;&#21033;&#21517;&#33489;&#19968;&#26399;&#23637;&#31034;&#21306;&#22253;&#26519;&#26223;&#35266;&#24037;&#31243;&#28165;&#21333;2014-2-22&#19978;&#21320;1.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D:\&#34701;&#21019;2016-2017&#30707;&#26448;&#37319;&#36141;&#25307;&#26631;&#25991;&#20214;&#21450;&#20854;&#38468;&#20214;\&#31532;&#19968;&#27425;&#25237;&#26631;\RecoveredExternalLink16"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J:\&#22825;&#40517;&#28246;\&#25307;&#26631;\B1&#31034;&#33539;&#21306;&#26223;&#35266;\B1&#31034;&#33539;&#21306;&#26223;&#35266;&#24037;&#31243;&#26631;&#24213;&#25913;&#21518;4.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34701;&#21019;&#65288;&#24191;&#20315;&#21830;&#36152;&#22478;&#39033;&#30446;&#65289;\&#22823;&#27813;&#19968;&#26399;\&#20998;&#21253;&#24037;&#20316;&#36164;&#26009;\&#22253;&#26519;&#24037;&#31243;\&#22823;&#27813;&#23637;&#31034;&#21306;&#22253;&#24314;\Users\BOV\Desktop\bossQ&#33258;&#21160;&#25509;&#25910;\&#20315;&#23665;&#37329;&#22495;&#34013;&#28286;&#19977;&#22235;&#20116;&#26399;&#22253;&#24314;&#24037;&#31243;\&#23457;&#26680;&#25991;&#20214;\&#20315;&#23665;&#19975;&#31185;&#37329;&#22495;&#34013;&#28286;345&#26399;&#22253;&#24314;&#30005;&#27668;&#23433;&#35013;&#24037;&#31243;&#37327;&#28165;&#21333;%20&#31532;&#20108;&#27425;&#23545;&#25968;&#23457;&#26680;%2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Mac\Home\&#19996;&#21407;&#22320;&#20135;\&#38598;&#22242;&#25112;&#30053;\&#25112;&#30053;&#26223;&#35266;\&#40857;&#28246;&#24180;&#24230;&#21327;&#35758;&#21450;&#28165;&#21333;\&#25552;&#20132;&#29256;%200807\2013&#24180;-2014&#24180;&#26223;&#35266;&#24037;&#31243;&#24180;&#24230;&#25307;&#26631;&#28165;&#21333;0807.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D:\A00&#65306;&#20445;&#21033;&#21512;&#32422;&#37096;\A01&#65306;&#25307;&#26631;&#39033;&#30446;\A04&#65306;&#20445;&#21033;&#21335;&#24742;&#28286;&#65288;&#21335;&#27801;&#65289;--&#25307;&#26631;\A01&#65306;&#21335;&#27801;&#19968;&#26399;\&#21672;&#35810;&#21457;\00a20150515\Users\Administrator\AppData\Roaming\360CloudUI\Cache\1347313724\00000&#26368;&#21518;&#19968;&#22825;\&#23433;&#35013;\&#65288;20150203&#65289;&#20445;&#21033;&#37329;&#30707;&#32654;&#24481;&#39033;&#30446;&#22253;&#26519;&#32511;&#21270;&#65288;&#38750;&#23637;&#31034;&#21306;&#65289;&#24037;&#31243;-&#35745;&#31639;&#24335;.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D:\Users\ADMINI~1\AppData\Local\Temp\Rar$DIa0.542\RecoveredExternalLink5"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34701;&#21019;2016-2017&#30707;&#26448;&#37319;&#36141;&#25307;&#26631;&#25991;&#20214;&#21450;&#20854;&#38468;&#20214;\&#31532;&#19968;&#27425;&#25237;&#26631;\RecoveredExternalLink17"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39044;&#31639;\0&#21490;&#24037;--E&#30424;\A00&#65306;&#20445;&#21033;&#21512;&#32422;&#37096;\A02&#65306;&#25307;&#26631;&#39033;&#30446;\002&#65306;&#21335;&#27801;&#36793;&#35282;&#22320;&#39033;&#30446;&#22253;&#26519;&#26223;&#35266;&#24037;&#31243;\(0&#20108;&#27425;&#20998;&#26512;)2020NJY-3&#22320;&#22359;&#39033;&#30446;&#22253;&#26519;&#26223;&#35266;&#24037;&#31243;&#37327;&#28165;&#21333;&#25253;&#20215;.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D:\&#34701;&#21019;2016-2017&#30707;&#26448;&#37319;&#36141;&#25307;&#26631;&#25991;&#20214;&#21450;&#20854;&#38468;&#20214;\&#31532;&#19968;&#27425;&#25237;&#26631;\RecoveredExternalLink18"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D:\&#38472;&#20013;&#22825;\001\&#38468;&#20214;&#22235;&#65306;&#24037;&#31243;&#37327;&#28165;&#21333;&#32534;&#21046;&#27169;&#26495;0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D:\&#20445;&#21033;&#22478;&#20108;&#26399;\&#21672;&#35810;&#20844;&#21496;&#25991;&#20214;\&#39044;&#31639;&#32456;&#31295;&#65288;20100125&#65289;\&#35745;&#31639;\&#23433;&#35013;&#35745;&#31639;\2&#26631;&#27573;&#35745;&#31639;&#20070;\&#30005;&#27668;\&#24037;&#31243;&#36896;&#20215;&#19987;&#29992;\1EXCEL&#35745;&#31639;&#24037;&#31243;&#37327;&#38598;&#38182;\&#24037;&#31243;&#37327;&#35745;&#31639;&#27169;&#26495;&#36739;&#22909;&#30340;\&#23433;&#35013;&#24037;&#31243;&#24037;&#31243;&#37327;&#35745;&#31639;&#36739;&#22909;&#21487;&#20197;&#27719;&#24635;.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D:\A00&#65306;&#20445;&#21033;&#21512;&#32422;&#37096;\A01&#65306;&#25307;&#26631;&#39033;&#30446;\A04&#65306;&#20445;&#21033;&#21335;&#24742;&#28286;&#65288;&#21335;&#27801;&#65289;--&#25307;&#26631;\A01&#65306;&#21335;&#27801;&#19968;&#26399;\&#21672;&#35810;&#21457;\00a20150515\&#21016;&#33521;2013\&#20445;&#21033;&#33457;&#22478;\&#33457;&#22478;&#25307;&#26631;\&#19977;&#26399;&#25307;&#26631;\&#19977;&#26399;&#21672;&#35810;&#25552;&#20379;\2.17\&#20445;&#21033;&#33457;&#22478;&#19977;&#26399;&#29615;&#22659;&#32511;&#21270;&#24037;&#31243;2014-2-17\&#65288;&#35745;&#31639;&#24335;&#65289;&#20445;&#21033;&#33457;&#22478;&#19977;&#26399;&#29615;&#22659;&#32511;&#21270;&#24037;&#31243;-&#32511;&#21270;&#37096;&#20998;.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D:\Users\ADMINI~1\AppData\Local\Temp\Rar$DIa0.542\RecoveredExternalLink6"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D:\Users\Documents\WeChat%20Files\wxid_9q1fpkhuivih22\FileStorage\File\2023-08\&#33620;&#28246;&#39033;&#30446;&#24066;&#25919;&#24037;&#31243;\&#36807;&#31243;&#25991;&#20214;\&#22686;&#22478;&#33620;&#28246;&#39033;&#30446;&#19968;&#26399;&#24066;&#25919;&#24037;&#31243;&#21450;&#20195;&#24314;&#36947;&#36335;&#24037;&#31243;&#28165;&#21333;\&#23433;&#35013;&#28165;&#21333;"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D:\&#34701;&#21019;2016-2017&#30707;&#26448;&#37319;&#36141;&#25307;&#26631;&#25991;&#20214;&#21450;&#20854;&#38468;&#20214;\&#31532;&#19968;&#27425;&#25237;&#26631;\RecoveredExternalLink19"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D:\6.&#24314;&#35774;&#21271;&#22253;&#26519;\&#24314;&#35774;&#21271;&#22253;&#26519;\02-&#21457;&#21672;&#35810;\&#32511;&#21270;&#35745;&#31639;&#24335;\&#32511;&#21270;&#35745;&#31639;&#24335;123.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D:\Users\ADMINI~1\AppData\Local\Temp\Rar$DIa0.542\RecoveredExternalLink7"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D:\&#20445;&#21033;&#33457;&#22478;&#35745;2&#26399;&#31639;&#24335;\&#34920;&#26684;&#25991;&#20214;\&#23433;&#35013;&#35745;&#31639;&#20070;\&#25143;&#20869;&#30005;&#27668;&#35745;&#31639;&#20070;\6&#21495;&#27004;&#23433;&#35013;&#24037;&#31243;&#37327;&#35745;&#31639;&#20070;&#65288;&#25143;&#20869;&#30005;&#27668;&#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Users\Documents\WeChat%20Files\wxid_9q1fpkhuivih22\FileStorage\File\2022-12\&#20445;&#21033;&#22686;&#22478;&#21335;&#21271;&#22823;&#36947;&#39033;&#30446;&#22823;&#21306;&#19968;&#26399;&#22253;&#26519;&#26223;&#35266;&#24037;&#31243;-&#28165;&#21333;&#65288;&#22686;&#21152;&#26242;&#23450;&#39033;&#36153;&#29992;&#65289;(2).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D:\A00&#65306;&#20445;&#21033;&#21512;&#32422;&#37096;\A01&#65306;&#25307;&#26631;&#39033;&#30446;\A02&#65306;&#20445;&#21033;&#20262;&#25945;--&#25307;&#26631;\B&#23637;&#31034;&#21306;&#22253;&#26519;\&#33267;&#34913;&#21457;&#31295;\11109-&#20445;&#21033;&#33457;&#22478;&#19968;&#26399;&#32511;&#21270;&#24037;&#31243;&#25307;&#26631;&#28165;&#21333;%20&#37150;2012.2.9.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NTS01\jhc\unzipped\Eastern%20Airline%20FE\GP\GP_Ph1\SBB-OIs\Hel-OI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34701;&#21019;2016-2017&#30707;&#26448;&#37319;&#36141;&#25307;&#26631;&#25991;&#20214;&#21450;&#20854;&#38468;&#20214;\&#31532;&#19968;&#27425;&#25237;&#26631;\RecoveredExternalLink2"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Users\ADMINI~1\AppData\Local\Temp\Rar$DIa0.542\RecoveredExternalLink2"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iubing\gongcheng\GWY\EXC\&#26680;&#31639;\&#37329;&#3678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21016;&#33521;2013\&#33457;&#22478;\&#33457;&#22478;&#20108;&#26399;&#26223;&#35266;&#24037;&#31243;&#65288;&#25307;&#26631;&#65289;\&#20108;&#27425;&#20998;&#26512;\&#33457;&#22478;&#20108;&#27425;&#20998;&#26512;&#65288;&#21016;&#33521;&#65289;\&#24635;&#34920;&#20445;&#21033;&#33457;&#22478;2&#26399;&#25307;&#26631;&#28165;&#21333;&#26631;&#24213;&#23545;&#27604;.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EF!"/>
      <sheetName val="封面"/>
      <sheetName val="汇总表"/>
      <sheetName val="清单"/>
      <sheetName val="竣工图增加项"/>
      <sheetName val="增加签证单"/>
      <sheetName val="增加签证2"/>
      <sheetName val="清单（析）"/>
      <sheetName val="联系单"/>
      <sheetName val="移交表"/>
      <sheetName val="移交表 (2)"/>
      <sheetName val="清单汇总"/>
      <sheetName val="EVALUATE电梯集水井、风井"/>
      <sheetName val="2清单编制说明"/>
      <sheetName val="sum(Flooring )"/>
      <sheetName val="单位库"/>
      <sheetName val="基础项目"/>
      <sheetName val="底板"/>
      <sheetName val="地梁"/>
      <sheetName val="门窗表"/>
      <sheetName val="楼梯钢筋"/>
      <sheetName val="承台(砖模) "/>
      <sheetName val="柱"/>
      <sheetName val="成本测算"/>
      <sheetName val="A8独立基础 "/>
      <sheetName val="Sheet10"/>
      <sheetName val="eqpmad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XXXXX"/>
      <sheetName val="XL4Poppy"/>
      <sheetName val="Sheet9"/>
      <sheetName val="系数516"/>
      <sheetName val="99CCTV"/>
      <sheetName val="Toolbox"/>
      <sheetName val="项目指标"/>
      <sheetName val="合同台账"/>
      <sheetName val="动态成本"/>
      <sheetName val="付款台账"/>
      <sheetName val="附表1"/>
      <sheetName val="Sheet1"/>
      <sheetName val="Open"/>
      <sheetName val="基本设置"/>
      <sheetName val="Financ. Overview"/>
      <sheetName val="Mp-team 1"/>
      <sheetName val="1-6月客戶數"/>
      <sheetName val="預算目標"/>
      <sheetName val="KKKKKKKK"/>
      <sheetName val="POWER ASSUMPTIONS"/>
      <sheetName val="eqpmad2"/>
      <sheetName val="G.1R-Shou COP Gf"/>
      <sheetName val="沈阳"/>
      <sheetName val="重庆"/>
      <sheetName val="杭州调"/>
      <sheetName val="方案1"/>
      <sheetName val="Main"/>
      <sheetName val="Parameters"/>
      <sheetName val="目录"/>
      <sheetName val="清单1"/>
      <sheetName val="软景价格分类"/>
      <sheetName val="硬景价格分类"/>
      <sheetName val="Aging Datasheet"/>
      <sheetName val="ECCS_1 DataSheet"/>
      <sheetName val="KPI Datasheet"/>
      <sheetName val="方案4"/>
      <sheetName val="Sheet2"/>
      <sheetName val="Currency"/>
      <sheetName val="DropDown"/>
      <sheetName val="Non-Statistical Sampling"/>
      <sheetName val="销售计划"/>
      <sheetName val="E系列"/>
      <sheetName val="成本测算"/>
      <sheetName val="General"/>
      <sheetName val="5201.2004"/>
      <sheetName val="Estimate Details"/>
      <sheetName val="防水指标"/>
      <sheetName val="收款140131"/>
      <sheetName val=""/>
      <sheetName val="_x005f_x005f_x005f_x0000__x005f_x005f_x005f_x0000__x005"/>
      <sheetName val="#REF!"/>
      <sheetName val="单位库"/>
      <sheetName val="5.基础档案"/>
      <sheetName val="1.3合同卡片"/>
      <sheetName val="SW-TEO"/>
      <sheetName val="DDETABLE "/>
      <sheetName val="汇总表"/>
      <sheetName val="5期B栋会所装饰精装修"/>
      <sheetName val="面积指标"/>
      <sheetName val="3"/>
      <sheetName val="写字楼B"/>
      <sheetName val="编辑说明"/>
      <sheetName val="建筑面积 "/>
      <sheetName val="#REF"/>
      <sheetName val="7"/>
      <sheetName val="投标材料清单 "/>
      <sheetName val="_x005f_x005f_x005f_x005f_x005f_x005f_x005f_x0000__x005f"/>
      <sheetName val="_x005f_x005f_x005f_x0000__x005f"/>
      <sheetName val="_x005f_x005f_x005f_x005f_x005f_x005f_x005f_x005f_"/>
      <sheetName val="主要规划指标"/>
      <sheetName val="表3"/>
      <sheetName val="21"/>
      <sheetName val="_"/>
      <sheetName val="X1"/>
      <sheetName val="_x005f_x005f_x005f_x005f_"/>
      <sheetName val="_x005f_x0000__x005f_x0000__x005"/>
      <sheetName val="_x005f_x0000__x005f"/>
      <sheetName val="_x005f_x005f_"/>
      <sheetName val="_x005f_x0000__x005f_x0000__x005f_x0000__x005f_x0000__x0"/>
      <sheetName val="_x005f_x005f_x005f_x005f_x005f_x005f_x005f_x005f_x005f_x005f_"/>
      <sheetName val="室外园林电气工程"/>
      <sheetName val="绿化清单 (高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REF!"/>
      <sheetName val="       楼门窗清单"/>
      <sheetName val="报价汇总表 "/>
      <sheetName val="Sheet3"/>
      <sheetName val="目录"/>
      <sheetName val="月报综述"/>
      <sheetName val="Sheet2"/>
      <sheetName val="现金流"/>
      <sheetName val="会计利润 （考虑土评）"/>
      <sheetName val="会计利润 （考虑土评）复件"/>
      <sheetName val="管理利润"/>
      <sheetName val="会计毛利 (考虑土评)"/>
      <sheetName val="会计毛利"/>
      <sheetName val="管理毛利"/>
      <sheetName val="管理毛利(考虑土评)"/>
      <sheetName val="销售计划"/>
      <sheetName val="待转化-利润贡献"/>
      <sheetName val="待转化-13年利润锁定"/>
      <sheetName val="节奏成本"/>
      <sheetName val="渝能土增"/>
      <sheetName val="会计利润"/>
      <sheetName val="土增"/>
      <sheetName val="土增新"/>
      <sheetName val="付款计划"/>
      <sheetName val="土地评估增值及商誉"/>
      <sheetName val="利息资本化"/>
      <sheetName val="贷款明细表"/>
      <sheetName val="四期5#精装与清水成本对比"/>
      <sheetName val="2013销售计划简表"/>
      <sheetName val="2012年指标调整"/>
      <sheetName val="开发间接费"/>
      <sheetName val="融资财务费用 2012年"/>
      <sheetName val="融资财务费用 2013年 "/>
      <sheetName val="融资财务费用 2014年"/>
      <sheetName val="2013年融资计划表"/>
      <sheetName val="2014年融资计划表"/>
      <sheetName val="资本化利息基础表"/>
      <sheetName val="税款"/>
      <sheetName val="管理费用2012"/>
      <sheetName val="管理费用2013"/>
      <sheetName val="管理费用"/>
      <sheetName val="销售费用2012"/>
      <sheetName val="销售费用2013"/>
      <sheetName val="资产负债表"/>
      <sheetName val="销售费用"/>
      <sheetName val="科目余额表"/>
      <sheetName val="会计利润 (差异)"/>
      <sheetName val="会计利润（分期）"/>
      <sheetName val="销售计划（分月）"/>
      <sheetName val="按揭手续费2012"/>
      <sheetName val="融资财务费用"/>
      <sheetName val="融资财务费用 2011年"/>
      <sheetName val="2010年融资安排"/>
      <sheetName val="2011年融资安排 "/>
      <sheetName val="会计毛利 (2011待转化)"/>
      <sheetName val="会计毛利 (2012待转化) (含土地评估增值)"/>
      <sheetName val="会计毛利 (2011待转化明细) "/>
      <sheetName val="会计毛利 (2012待转化) "/>
      <sheetName val="会计毛利 (2012待转化明细)"/>
      <sheetName val="现金流 (已审批贷款)"/>
      <sheetName val="销售计划 (收入)"/>
      <sheetName val="销售计划 (12月份纯新增)"/>
      <sheetName val="会计毛利 (12月份纯新增)"/>
      <sheetName val="开发间接费预算完成"/>
      <sheetName val="持有物业"/>
      <sheetName val="其他收支"/>
      <sheetName val="Sheet1"/>
      <sheetName val="预计资产负债"/>
      <sheetName val="资产负债变动"/>
      <sheetName val="公司NAV"/>
      <sheetName val="10年经营计划审批表"/>
      <sheetName val="指标汇总"/>
      <sheetName val="重点科目余额明细"/>
      <sheetName val="纳税情况表"/>
      <sheetName val="近期主要税务工作"/>
      <sheetName val="近期税务相关政策"/>
      <sheetName val="下月经营计划"/>
      <sheetName val="会计毛利 (2012待转化明细含土评)"/>
      <sheetName val="销售费用新"/>
      <sheetName val="管理费用新"/>
      <sheetName val="管理费用2014"/>
      <sheetName val="Sheet4"/>
      <sheetName val="Sheet5"/>
      <sheetName val="eqpmad2"/>
      <sheetName val="绿化"/>
      <sheetName val="景观"/>
      <sheetName val="方案1"/>
      <sheetName val="G.1R-Shou COP Gf"/>
      <sheetName val="系数516"/>
      <sheetName val="方案4"/>
      <sheetName val="Mp-team 1"/>
      <sheetName val="POWER ASSUMPTIONS"/>
      <sheetName val="Main"/>
      <sheetName val="Toolbox"/>
      <sheetName val="调整（争取版本）"/>
      <sheetName val="项目指标"/>
      <sheetName val="合同台账"/>
      <sheetName val="动态成本"/>
      <sheetName val="付款台账"/>
      <sheetName val="附表1"/>
      <sheetName val="Financ. Overview"/>
      <sheetName val="清单1"/>
      <sheetName val="原材料单价分析"/>
      <sheetName val="填表指引"/>
      <sheetName val="建造成本审批表"/>
      <sheetName val="直接成本审批表"/>
      <sheetName val="增加费用成本及分摊"/>
      <sheetName val="综合指标表"/>
      <sheetName val="配置标准"/>
      <sheetName val="公配及分摊"/>
      <sheetName val="土地款及分摊"/>
      <sheetName val="公共部位装修"/>
      <sheetName val="电梯"/>
      <sheetName val="智能化"/>
      <sheetName val="精装修"/>
      <sheetName val="成本明细表"/>
      <sheetName val="分期规划指标"/>
      <sheetName val="跨期分摊表"/>
      <sheetName val="非建安成本"/>
      <sheetName val="土增税"/>
      <sheetName val="建安（叠拼）"/>
      <sheetName val="建安（集中商业） "/>
      <sheetName val="建安（地下车库）"/>
      <sheetName val="建安（地基与基础工程）"/>
      <sheetName val="99CCTV"/>
      <sheetName val="XL4Poppy"/>
      <sheetName val="5.1-销售数量及金额 湖北"/>
      <sheetName val="Sheet9"/>
      <sheetName val="jhcyl"/>
      <sheetName val="KKKKKKKK"/>
      <sheetName val="Open"/>
      <sheetName val="基本设置"/>
      <sheetName val="惠明原版"/>
      <sheetName val="2号影响楼栋面积"/>
      <sheetName val="2号所有楼栋面积"/>
      <sheetName val="方案指标"/>
      <sheetName val="分析"/>
      <sheetName val="1号地"/>
      <sheetName val="2号地"/>
      <sheetName val="SW-TEO"/>
      <sheetName val="框图"/>
      <sheetName val="报价一"/>
      <sheetName val="框图2"/>
      <sheetName val="方案3"/>
      <sheetName val="10月回"/>
      <sheetName val="关键节点"/>
      <sheetName val="工程付款汇总表"/>
      <sheetName val="工程款总明细表"/>
      <sheetName val="开发间接费分摊"/>
      <sheetName val="其他收支表"/>
      <sheetName val="关于资本化利息的基础数据"/>
      <sheetName val="科目明细表"/>
      <sheetName val="兼容性报表"/>
      <sheetName val="Sheet23"/>
      <sheetName val="Sheet24"/>
      <sheetName val="1-6月客戶數"/>
      <sheetName val="預算目標"/>
      <sheetName val="开发节凑"/>
      <sheetName val="纳税调整"/>
      <sheetName val="Drop Down"/>
      <sheetName val="_REF!"/>
      <sheetName val="本期发生"/>
      <sheetName val="11度华丹"/>
      <sheetName val="13度高浓"/>
      <sheetName val="13度分配表"/>
      <sheetName val="13.65度雪花"/>
      <sheetName val="13.6雪花分配表"/>
      <sheetName val="13.65度沈阳"/>
      <sheetName val="13.65沈阳分配表"/>
      <sheetName val="11度干啤"/>
      <sheetName val="酵造过滤分配"/>
      <sheetName val="新水分配表"/>
      <sheetName val="酿造煤水电"/>
      <sheetName val="酿造麦芽"/>
      <sheetName val="汇总表"/>
      <sheetName val="煤水电备份 "/>
      <sheetName val="10.5度成本表"/>
      <sheetName val="11度雪成本表"/>
      <sheetName val="11度亚特成本表"/>
      <sheetName val="雪花干成本表"/>
      <sheetName val="华丹成本表"/>
      <sheetName val="11度沈阳鲜成本表"/>
      <sheetName val="制品辅料"/>
      <sheetName val="制品煤水电"/>
      <sheetName val="制品瓶盖商标"/>
      <sheetName val="雪花分配表"/>
      <sheetName val="雪花干分配表"/>
      <sheetName val="沈阳鲜分配表"/>
      <sheetName val="华丹分配"/>
      <sheetName val="桶酒15L"/>
      <sheetName val="桶酒20L"/>
      <sheetName val="桶酒30L"/>
      <sheetName val="桶酒10L"/>
      <sheetName val="桶酒5L"/>
      <sheetName val="桶酒20L (雪) "/>
      <sheetName val="桶酒30L (雪)  "/>
      <sheetName val="桶酒15L(华）"/>
      <sheetName val="桶酒20L（华）"/>
      <sheetName val="桶酒30L（华）"/>
      <sheetName val="桶酒20L(雪花干）"/>
      <sheetName val="核算项目余额表"/>
      <sheetName val="说明"/>
      <sheetName val="销量"/>
      <sheetName val="共享"/>
      <sheetName val="促销活动"/>
      <sheetName val="活动"/>
      <sheetName val="总表"/>
      <sheetName val="±¾ÆÚ·¢Éú"/>
      <sheetName val="11¶È»ªµ¤"/>
      <sheetName val="13¶È¸ßÅ¨"/>
      <sheetName val="13¶È·ÖÅä±í"/>
      <sheetName val="13.65¶ÈÑ©»¨"/>
      <sheetName val="13.6Ñ©»¨·ÖÅä±í"/>
      <sheetName val="13.65¶ÈÉòÑô"/>
      <sheetName val="13.65ÉòÑô·ÖÅä±í"/>
      <sheetName val="11¶È¸ÉÆ¡"/>
      <sheetName val="½ÍÔì¹ýÂË·ÖÅä"/>
      <sheetName val="ÐÂË®·ÖÅä±í"/>
      <sheetName val="ÄðÔìÃºË®µç"/>
      <sheetName val="ÄðÔìÂóÑ¿"/>
      <sheetName val="»ã×Ü±í"/>
      <sheetName val="ÃºË®µç±¸·Ý "/>
      <sheetName val="10.5¶È³É±¾±í"/>
      <sheetName val="11¶ÈÑ©³É±¾±í"/>
      <sheetName val="11¶ÈÑÇÌØ³É±¾±í"/>
      <sheetName val="Ñ©»¨¸É³É±¾±í"/>
      <sheetName val="»ªµ¤³É±¾±í"/>
      <sheetName val="11¶ÈÉòÑôÏÊ³É±¾±í"/>
      <sheetName val="ÖÆÆ·¸¨ÁÏ"/>
      <sheetName val="ÖÆÆ·ÃºË®µç"/>
      <sheetName val="ÖÆÆ·Æ¿¸ÇÉÌ±ê"/>
      <sheetName val="Ñ©»¨·ÖÅä±í"/>
      <sheetName val="Ñ©»¨¸É·ÖÅä±í"/>
      <sheetName val="ÉòÑôÏÊ·ÖÅä±í"/>
      <sheetName val="»ªµ¤·ÖÅä"/>
      <sheetName val="Í°¾Æ15L"/>
      <sheetName val="Í°¾Æ20L"/>
      <sheetName val="Í°¾Æ30L"/>
      <sheetName val="Í°¾Æ10L"/>
      <sheetName val="Í°¾Æ5L"/>
      <sheetName val="Í°¾Æ20L (Ñ©) "/>
      <sheetName val="Í°¾Æ30L (Ñ©)  "/>
      <sheetName val="Í°¾Æ15L(»ª£©"/>
      <sheetName val="Í°¾Æ20L£¨»ª£©"/>
      <sheetName val="Í°¾Æ30L£¨»ª£©"/>
      <sheetName val="Í°¾Æ20L(Ñ©»¨¸É£©"/>
      <sheetName val="ËµÃ÷"/>
      <sheetName val="ÏúÁ¿"/>
      <sheetName val="¹²Ïí"/>
      <sheetName val="´ÙÏú»î¶¯"/>
      <sheetName val="»î¶¯"/>
      <sheetName val="×Ü±í"/>
      <sheetName val="ºËËãÏîÄ¿Óà¶î±í"/>
      <sheetName val="¡À__¨²¡¤¡é¨¦¨²"/>
      <sheetName val="11_¨¨_a¦Ì¡è"/>
      <sheetName val="13_¨¨___¡§"/>
      <sheetName val="13_¨¨¡¤___¡À¨ª"/>
      <sheetName val="13.65_¨¨___¡§"/>
      <sheetName val="13.6___¡§¡¤___¡À¨ª"/>
      <sheetName val="13.65_¨¨¨¦¨°__"/>
      <sheetName val="13.65¨¦¨°__¡¤___¡À¨ª"/>
      <sheetName val="11_¨¨_¨¦__"/>
      <sheetName val="_¨ª_¨¬1y__¡¤___"/>
      <sheetName val="D___¡¤___¡À¨ª"/>
      <sheetName val="_e_¨¬_o__¦Ì_"/>
      <sheetName val="_e_¨¬_¨®__"/>
      <sheetName val="__¡Á¨¹¡À¨ª"/>
      <sheetName val="_o__¦Ì_¡À_¡¤Y "/>
      <sheetName val="10.5_¨¨3¨¦¡À_¡À¨ª"/>
      <sheetName val="11_¨¨__3¨¦¡À_¡À¨ª"/>
      <sheetName val="11_¨¨__¨¬_3¨¦¡À_¡À¨ª"/>
      <sheetName val="___¡§_¨¦3¨¦¡À_¡À¨ª"/>
      <sheetName val="_a¦Ì¡è3¨¦¡À_¡À¨ª"/>
      <sheetName val="11_¨¨¨¦¨°___¨º3¨¦¡À_¡À¨ª"/>
      <sheetName val="___¡¤_¡§¨¢_"/>
      <sheetName val="___¡¤_o__¦Ì_"/>
      <sheetName val="___¡¤____¨¦¨¬¡À¨º"/>
      <sheetName val="___¡§¡¤___¡À¨ª"/>
      <sheetName val="___¡§_¨¦¡¤___¡À¨ª"/>
      <sheetName val="¨¦¨°___¨º¡¤___¡À¨ª"/>
      <sheetName val="_a¦Ì¡è¡¤___"/>
      <sheetName val="¨ª¡ã__15L"/>
      <sheetName val="¨ª¡ã__20L"/>
      <sheetName val="¨ª¡ã__30L"/>
      <sheetName val="¨ª¡ã__10L"/>
      <sheetName val="¨ª¡ã__5L"/>
      <sheetName val="¨ª¡ã__20L (__) "/>
      <sheetName val="¨ª¡ã__30L (__)  "/>
      <sheetName val="¨ª¡ã__15L(_a¡ê_"/>
      <sheetName val="¨ª¡ã__20L¡ê¡§_a¡ê_"/>
      <sheetName val="¨ª¡ã__30L¡ê¡§_a¡ê_"/>
      <sheetName val="¨ª¡ã__20L(___¡§_¨¦¡ê_"/>
      <sheetName val="_¦Ì_¡Â"/>
      <sheetName val="_¨²¨¢_"/>
      <sheetName val="12_¨ª"/>
      <sheetName val="¡ä¨´_¨²___¡¥"/>
      <sheetName val="___¡¥"/>
      <sheetName val="¡Á¨¹¡À¨ª"/>
      <sheetName val="o_______¨®¨¤__¡À¨ª"/>
      <sheetName val="B"/>
      <sheetName val="22号"/>
      <sheetName val="gvl"/>
      <sheetName val="所得税凭证抽查"/>
      <sheetName val="POWERASSUMPTIONS"/>
      <sheetName val="序列表"/>
      <sheetName val="分布1"/>
      <sheetName val="联络单"/>
      <sheetName val="报告目录"/>
      <sheetName val="与预算分析说明"/>
      <sheetName val="与去年分析说明"/>
      <sheetName val="损益汇总当月"/>
      <sheetName val="损益累计汇总"/>
      <sheetName val="管理损益当月"/>
      <sheetName val="管理损益累计"/>
      <sheetName val="产品别损益(自当)"/>
      <sheetName val="产品别损益(调拨)"/>
      <sheetName val="产品别损益(全当)"/>
      <sheetName val="产品别损益(自累)"/>
      <sheetName val="产品别损益(全累)"/>
      <sheetName val="低价面边际贡献（当月）"/>
      <sheetName val="低价面过际贡献（累计"/>
      <sheetName val="地区别损益当月-1"/>
      <sheetName val="地区别损益当月-2"/>
      <sheetName val="地区别损益累计-1"/>
      <sheetName val="地区别损益累计-2"/>
      <sheetName val="销售数量分析 "/>
      <sheetName val="销售金额分析"/>
      <sheetName val="毛利价量差分析(新)"/>
      <sheetName val="毛利价量差分析(当月"/>
      <sheetName val="产品别材料价量差"/>
      <sheetName val="原材料材料价量差"/>
      <sheetName val="制造费用比较表 "/>
      <sheetName val="生产部门别制造费用分析 "/>
      <sheetName val="制造费用差异分析"/>
      <sheetName val="部门别制造费用差异分析"/>
      <sheetName val="产成品单箱成本 "/>
      <sheetName val="粉包单成本"/>
      <sheetName val="酱包单成本"/>
      <sheetName val="PSP碗单箱制造费用分析"/>
      <sheetName val="纸箱单箱制造费用分析"/>
      <sheetName val="水电价量差"/>
      <sheetName val="销售费用7"/>
      <sheetName val="部门别销售费用7"/>
      <sheetName val="销售费用差异分析"/>
      <sheetName val="运输费用7"/>
      <sheetName val="促销费用明细"/>
      <sheetName val="管理费用比较表"/>
      <sheetName val="部门别管理费用"/>
      <sheetName val="管理费用差异分析"/>
      <sheetName val="财务费用"/>
      <sheetName val="其他业务收支"/>
      <sheetName val="营业外收支"/>
      <sheetName val="封皮"/>
      <sheetName val="合院"/>
      <sheetName val="联排"/>
      <sheetName val="47地块汇总"/>
      <sheetName val="现金流 "/>
      <sheetName val="土地增值税测算"/>
      <sheetName val="开发间接费表"/>
      <sheetName val="完全成本表"/>
      <sheetName val="土地评估增值摊销"/>
      <sheetName val="附件"/>
      <sheetName val="附件 (2)"/>
      <sheetName val="3_12"/>
      <sheetName val="3_12 (2)"/>
      <sheetName val="监控配置 (2)"/>
      <sheetName val="3_29"/>
      <sheetName val="422"/>
      <sheetName val="配置比较"/>
      <sheetName val="报价比较"/>
      <sheetName val="比较"/>
      <sheetName val="增减"/>
      <sheetName val="报价比较 (2)"/>
      <sheetName val="监控图"/>
      <sheetName val="报警配置"/>
      <sheetName val="报警配置 (2)"/>
      <sheetName val="报警图"/>
      <sheetName val="报警图426"/>
      <sheetName val="联网图426"/>
      <sheetName val="监控516"/>
      <sheetName val="附件516"/>
      <sheetName val="面积统计表"/>
      <sheetName val="销售计划（财务）"/>
      <sheetName val="销售周期表"/>
      <sheetName val="3-项目月度销售分解"/>
      <sheetName val="开发节奏表"/>
      <sheetName val="分期指标汇总表"/>
      <sheetName val="盛世滨江12-1"/>
      <sheetName val="盛世滨江12-2"/>
      <sheetName val="盛世滨江12-3"/>
      <sheetName val="盛世滨江12-4"/>
      <sheetName val="盛世滨江12-5"/>
      <sheetName val="盛世滨江12-8"/>
      <sheetName val="盛世滨江12-9"/>
      <sheetName val="盛世滨江12-10"/>
      <sheetName val="盛世滨江12-11"/>
      <sheetName val="盛世滨江12-12"/>
      <sheetName val="盛世滨江12-13"/>
      <sheetName val="盛世滨江12-14"/>
      <sheetName val="盛世滨江12-15"/>
      <sheetName val="盛世滨江12-16"/>
      <sheetName val="盛世滨江12-17"/>
      <sheetName val="盛世滨江12-18"/>
      <sheetName val="盛世滨江12-19"/>
      <sheetName val="盛世滨江12-20"/>
      <sheetName val="盛世滨江12-21"/>
      <sheetName val="盛世滨江12-22"/>
      <sheetName val="盛世滨江12-23"/>
      <sheetName val="盛世滨江12-24"/>
      <sheetName val="盛世滨江12-25"/>
      <sheetName val="盛世滨江12-26"/>
      <sheetName val="盛世滨江12-27"/>
      <sheetName val="盛世滨江12-28"/>
      <sheetName val="盛世滨江12-29"/>
      <sheetName val="盛世滨江12-30"/>
      <sheetName val="盛世滨江12-31"/>
      <sheetName val="01年合计达成"/>
      <sheetName val="每日C01年达成"/>
      <sheetName val="贝思缇01年达成"/>
      <sheetName val="每日C01年策略检讨"/>
      <sheetName val="贝思缇01年策略检讨"/>
      <sheetName val="市场规模"/>
      <sheetName val="果汁竞争者"/>
      <sheetName val="豆奶竞争者"/>
      <sheetName val="乳酸竞争者"/>
      <sheetName val="新产品SKU"/>
      <sheetName val="每日C02年品牌策略"/>
      <sheetName val="每日C02年广促策略"/>
      <sheetName val="每日C02年营运目标"/>
      <sheetName val="每日C02年分月"/>
      <sheetName val="贝思缇02年品牌策略"/>
      <sheetName val="贝思缇02年广促策略"/>
      <sheetName val="FF2.0商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报价要求"/>
      <sheetName val="汇总"/>
      <sheetName val="园建"/>
      <sheetName val="乔木"/>
      <sheetName val="灌木"/>
      <sheetName val="水电"/>
      <sheetName val="雕塑"/>
      <sheetName val="栏杆及雕塑"/>
      <sheetName val="限价材料清单（暂未设置）"/>
      <sheetName val="石材计价清单"/>
      <sheetName val="新增项目费率计价表"/>
      <sheetName val="零星工作项目价格表"/>
      <sheetName val="工程量计算"/>
      <sheetName val="编制说明"/>
      <sheetName val="报价说明"/>
      <sheetName val="投标报价汇总表"/>
      <sheetName val="苗木质量要求"/>
      <sheetName val="面积表"/>
      <sheetName val="园建清单"/>
      <sheetName val="绿化清单"/>
      <sheetName val="景观水电 "/>
      <sheetName val="铺装工艺清单"/>
      <sheetName val="硬景铺贴材料报价表"/>
      <sheetName val="石材价格清单"/>
      <sheetName val="石材处理清单"/>
      <sheetName val="甲供苗木移植费"/>
      <sheetName val="零星限价表"/>
      <sheetName val="21"/>
      <sheetName val="Sheet2"/>
      <sheetName val="B1"/>
      <sheetName val="C1C2C3"/>
      <sheetName val="门窗单价分析"/>
      <sheetName val="#REF!"/>
      <sheetName val="单位库"/>
      <sheetName val="General"/>
      <sheetName val="eqpmad2"/>
      <sheetName val="墙面工程"/>
      <sheetName val="方案4"/>
      <sheetName val="XL4Poppy"/>
      <sheetName val="编码"/>
      <sheetName val="Sheet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EBITDA"/>
      <sheetName val="Sheet1"/>
      <sheetName val="DDETABLE "/>
      <sheetName val="Control"/>
      <sheetName val="Comments"/>
      <sheetName val="#REF"/>
      <sheetName val="Main"/>
      <sheetName val="Toolbox"/>
      <sheetName val="temp"/>
      <sheetName val="Sheet2"/>
      <sheetName val="POWER ASSUMPTIONS"/>
      <sheetName val="eqpmad2"/>
      <sheetName val="G.1R-Shou COP Gf"/>
      <sheetName val="Financ. Overview"/>
      <sheetName val="设计部"/>
      <sheetName val="eva"/>
      <sheetName val="基本参数"/>
      <sheetName val="成本估算"/>
      <sheetName val="#REF!"/>
      <sheetName val="5期B栋会所装饰精装修"/>
      <sheetName val="21"/>
      <sheetName val="工程量计算"/>
      <sheetName val="Open"/>
      <sheetName val="99CCTV"/>
      <sheetName val="SW-TEO"/>
      <sheetName val="单位库"/>
      <sheetName val="内围地梁钢筋说明"/>
      <sheetName val="XL4Poppy"/>
      <sheetName val="B4零星"/>
      <sheetName val="General"/>
      <sheetName val="3"/>
      <sheetName val="7"/>
      <sheetName val="投标材料清单 "/>
      <sheetName val="Sheet9"/>
      <sheetName val="X1"/>
      <sheetName val="5201.2004"/>
      <sheetName val="绿化清单"/>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面积汇总"/>
      <sheetName val="FF1.0大堂接待室"/>
      <sheetName val="FF2.0商场"/>
      <sheetName val="FF2.0更衣室"/>
      <sheetName val="FF3.0门廊"/>
      <sheetName val="后勤用房"/>
      <sheetName val="GC 会所雪茄室"/>
      <sheetName val="GC 雅座休息室"/>
      <sheetName val="#REF"/>
      <sheetName val="99CCTV"/>
      <sheetName val="DDETABLE "/>
      <sheetName val="给排水管道"/>
      <sheetName val="工程量计算"/>
      <sheetName val="汇总表"/>
      <sheetName val="园建清单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Consensus Estimates"/>
      <sheetName val="#REF"/>
      <sheetName val="POWER ASSUMPTIONS"/>
      <sheetName val="eva"/>
      <sheetName val="Sheet2"/>
      <sheetName val="Toolbox"/>
      <sheetName val="规划指标"/>
      <sheetName val="LQGDHI"/>
      <sheetName val="模拟总价表"/>
      <sheetName val="说明"/>
      <sheetName val="目录"/>
      <sheetName val="月报综述"/>
      <sheetName val="现金流"/>
      <sheetName val="会计利润 （考虑土评）"/>
      <sheetName val="会计利润 （考虑土评）复件"/>
      <sheetName val="管理利润"/>
      <sheetName val="会计毛利 (考虑土评)"/>
      <sheetName val="会计毛利"/>
      <sheetName val="利息资本化重测"/>
      <sheetName val="管理毛利"/>
      <sheetName val="管理毛利(考虑土评)"/>
      <sheetName val="销售计划"/>
      <sheetName val="待转化-利润贡献"/>
      <sheetName val="待转化-利润贡献（原）"/>
      <sheetName val="待转化-13年利润锁定"/>
      <sheetName val="节奏成本"/>
      <sheetName val="渝能土增"/>
      <sheetName val="会计利润"/>
      <sheetName val="土增"/>
      <sheetName val="土增新"/>
      <sheetName val="付款计划"/>
      <sheetName val="土地评估增值及商誉"/>
      <sheetName val="利息资本化"/>
      <sheetName val="贷款明细表"/>
      <sheetName val="四期5#精装与清水成本对比"/>
      <sheetName val="2013销售计划简表"/>
      <sheetName val="2012年指标调整"/>
      <sheetName val="开发间接费"/>
      <sheetName val="融资财务费用 2012年"/>
      <sheetName val="融资财务费用 2013年 "/>
      <sheetName val="融资财务费用 2014年"/>
      <sheetName val="2013年融资计划表"/>
      <sheetName val="2014年融资计划表"/>
      <sheetName val="资本化利息基础表"/>
      <sheetName val="税款"/>
      <sheetName val="管理费用2012"/>
      <sheetName val="管理费用2013"/>
      <sheetName val="管理费用"/>
      <sheetName val="销售费用2012"/>
      <sheetName val="销售费用2013"/>
      <sheetName val="资产负债表"/>
      <sheetName val="销售费用"/>
      <sheetName val="科目余额表"/>
      <sheetName val="会计利润 (差异)"/>
      <sheetName val="会计利润（分期）"/>
      <sheetName val="销售计划（分月）"/>
      <sheetName val="按揭手续费2012"/>
      <sheetName val="融资财务费用"/>
      <sheetName val="融资财务费用 2011年"/>
      <sheetName val="2010年融资安排"/>
      <sheetName val="2011年融资安排 "/>
      <sheetName val="会计毛利 (2011待转化)"/>
      <sheetName val="会计毛利 (2012待转化) (含土地评估增值)"/>
      <sheetName val="会计毛利 (2011待转化明细) "/>
      <sheetName val="会计毛利 (2012待转化) "/>
      <sheetName val="会计毛利 (2012待转化明细)"/>
      <sheetName val="现金流 (已审批贷款)"/>
      <sheetName val="销售计划 (收入)"/>
      <sheetName val="销售计划 (12月份纯新增)"/>
      <sheetName val="会计毛利 (12月份纯新增)"/>
      <sheetName val="开发间接费预算完成"/>
      <sheetName val="持有物业"/>
      <sheetName val="其他收支"/>
      <sheetName val="Sheet1"/>
      <sheetName val="预计资产负债"/>
      <sheetName val="资产负债变动"/>
      <sheetName val="公司NAV"/>
      <sheetName val="10年经营计划审批表"/>
      <sheetName val="指标汇总"/>
      <sheetName val="重点科目余额明细"/>
      <sheetName val="纳税情况表"/>
      <sheetName val="近期主要税务工作"/>
      <sheetName val="近期税务相关政策"/>
      <sheetName val="下月经营计划"/>
      <sheetName val="会计毛利 (2012待转化明细含土评)"/>
      <sheetName val="销售费用新"/>
      <sheetName val="管理费用新"/>
      <sheetName val="管理费用2014"/>
      <sheetName val="方案1"/>
      <sheetName val="G.1R-Shou COP Gf"/>
      <sheetName val="系数516"/>
      <sheetName val="方案4"/>
      <sheetName val="Mp-team 1"/>
      <sheetName val="Main"/>
      <sheetName val="调整（争取版本）"/>
      <sheetName val="项目指标"/>
      <sheetName val="合同台账"/>
      <sheetName val="动态成本"/>
      <sheetName val="付款台账"/>
      <sheetName val="附表1"/>
      <sheetName val="Financ. Overview"/>
      <sheetName val="清单1"/>
      <sheetName val="原材料单价分析"/>
      <sheetName val="eqpmad2"/>
      <sheetName val="鮮之味搭贈"/>
      <sheetName val="IG軍挑戰案附件(2)"/>
      <sheetName val="IG軍挑戰案附件(簽呈版)"/>
      <sheetName val="IG軍挑戰案附件(1)"/>
      <sheetName val="IG軍挑戰案1227"/>
      <sheetName val="上市計劃附件 (3)"/>
      <sheetName val="上市計劃附件 (2)"/>
      <sheetName val="上市計劃附件"/>
      <sheetName val="新產品上市計劃"/>
      <sheetName val="標準格式"/>
      <sheetName val="IG軍on pack附件 (2)"/>
      <sheetName val="IG軍on pack1204"/>
      <sheetName val="進度管制表"/>
      <sheetName val="促銷活動損益"/>
      <sheetName val="促銷活動附件"/>
      <sheetName val="盒蓋集字促銷方案"/>
      <sheetName val="台鹽合約"/>
      <sheetName val="台鹽合約 (2)"/>
      <sheetName val="公會附表"/>
      <sheetName val="公會代表"/>
      <sheetName val="葵花油合約書事宜"/>
      <sheetName val="追加預算"/>
      <sheetName val="1kg軍促銷方案研擬 "/>
      <sheetName val="小包裝研擬(2)"/>
      <sheetName val="小包裝促銷方案研擬(1) "/>
      <sheetName val="小包裝促銷方案研擬"/>
      <sheetName val="IG軍on pack附件"/>
      <sheetName val="IG軍on pack"/>
      <sheetName val="武田技酬金"/>
      <sheetName val="IG挑戰結算"/>
      <sheetName val="賣酒簽呈"/>
      <sheetName val="副牌補貼"/>
      <sheetName val="追加廣告預算0621"/>
      <sheetName val="經銷通路修正"/>
      <sheetName val="_____"/>
      <sheetName val="Open"/>
      <sheetName val="XL4Poppy"/>
      <sheetName val="基本设置"/>
      <sheetName val="年度、月度情况"/>
      <sheetName val="KKKKKKKK"/>
      <sheetName val="Sheet9"/>
      <sheetName val="工程量"/>
      <sheetName val="现金流折现"/>
      <sheetName val="项目分期指标汇总"/>
      <sheetName val="土地使用费"/>
      <sheetName val="销售费用测算表"/>
      <sheetName val="利润表"/>
      <sheetName val="毛利明细"/>
      <sheetName val="管理費用"/>
      <sheetName val="售价涨幅表"/>
      <sheetName val="销售及结转"/>
      <sheetName val="土地增值税"/>
      <sheetName val="现金流（分月）"/>
      <sheetName val="存货占压资金"/>
      <sheetName val="现金流（分月） (2)"/>
      <sheetName val="付款计划1"/>
      <sheetName val="付款计划2"/>
      <sheetName val="总成本"/>
      <sheetName val="资本化利息1"/>
      <sheetName val="资本化利息2"/>
      <sheetName val="09年融资完成情况"/>
      <sheetName val="10年融资计划表"/>
      <sheetName val="土地评估增值"/>
      <sheetName val="商誉分摊"/>
      <sheetName val="以前结转成本差异分析"/>
      <sheetName val="以前年度结转成本"/>
      <sheetName val="各月销售"/>
      <sheetName val="土地溢价摊销"/>
      <sheetName val="附表5-成本变化影响"/>
      <sheetName val="以前年度利润表"/>
      <sheetName val="附表1-以前年度毛利明细"/>
      <sheetName val="封面"/>
      <sheetName val="流程图"/>
      <sheetName val="零研普查封面"/>
      <sheetName val="零研普查"/>
      <sheetName val="新零研普查"/>
      <sheetName val="普查城市详细编码"/>
      <sheetName val="调查表"/>
      <sheetName val="普查注意事项"/>
      <sheetName val="类型区分表"/>
      <sheetName val="康产品"/>
      <sheetName val="商店类型"/>
      <sheetName val="日用品明细表"/>
      <sheetName val="普查记录表"/>
      <sheetName val="劳务费发放明细表"/>
      <sheetName val="样本分布示例牡丹江"/>
      <sheetName val="普查库示例"/>
      <sheetName val="选取调查样本封面 "/>
      <sheetName val="选取调查样本"/>
      <sheetName val="样本"/>
      <sheetName val="访员培训封面"/>
      <sheetName val="访员培训"/>
      <sheetName val="一览表"/>
      <sheetName val="媒体"/>
      <sheetName val="批发市场"/>
      <sheetName val="基础问卷市场调查表"/>
      <sheetName val="问卷示例"/>
      <sheetName val="A基础问卷"/>
      <sheetName val="A基础问卷示例"/>
      <sheetName val="学生资料卡"/>
      <sheetName val="品项口味一览表"/>
      <sheetName val="访员调查封面"/>
      <sheetName val="访员调查"/>
      <sheetName val="检核问卷封面 "/>
      <sheetName val="检核问卷及奖惩"/>
      <sheetName val="劳务费总计"/>
      <sheetName val="劳务费发放表 "/>
      <sheetName val="市调费用邮寄明细"/>
      <sheetName val="统计问卷封面 "/>
      <sheetName val="统计问卷"/>
      <sheetName val="零售价表"/>
      <sheetName val="销量表"/>
      <sheetName val="批号表"/>
      <sheetName val="B类销量统计表"/>
      <sheetName val="A类店统计表"/>
      <sheetName val="直营统计表"/>
      <sheetName val="直营统计表 (2)"/>
      <sheetName val="形成月报封面"/>
      <sheetName val="月报说明"/>
      <sheetName val="东北总铺"/>
      <sheetName val="东北总占"/>
      <sheetName val="月报封面"/>
      <sheetName val="铺货率"/>
      <sheetName val="分口味"/>
      <sheetName val="主品项铺货度"/>
      <sheetName val="哈分区"/>
      <sheetName val="占有总表"/>
      <sheetName val="分价占有"/>
      <sheetName val="零售价格"/>
      <sheetName val="利润"/>
      <sheetName val="零售批号"/>
      <sheetName val="批号预警表"/>
      <sheetName val="A级店口味铺货"/>
      <sheetName val="A级主要店"/>
      <sheetName val="市场信息（1）"/>
      <sheetName val="市场信息 (2)"/>
      <sheetName val="广促信息"/>
      <sheetName val="提供月报封面 "/>
      <sheetName val="形成月报封面 (3)"/>
      <sheetName val="杭州调"/>
      <sheetName val="IRR"/>
      <sheetName val="现金流 (2)"/>
      <sheetName val="融资计划及财务费用表"/>
      <sheetName val="销售周期表"/>
      <sheetName val="开发节奏表"/>
      <sheetName val="节奏成本表"/>
      <sheetName val="新付款计划"/>
      <sheetName val="成本明细表（一期）"/>
      <sheetName val="成本明细表（二期）"/>
      <sheetName val="成本明细表（三期）"/>
      <sheetName val="成本明细表（四期）"/>
      <sheetName val="成本明细表（五期）"/>
      <sheetName val="成本明细表（六期）"/>
      <sheetName val="成本明细表（七期）"/>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31"/>
      <sheetName val="本月"/>
      <sheetName val="天津"/>
      <sheetName val="广州"/>
      <sheetName val="杭州"/>
      <sheetName val="重庆"/>
      <sheetName val="武汉"/>
      <sheetName val="沈阳"/>
      <sheetName val="上海"/>
      <sheetName val="西安"/>
      <sheetName val="6月"/>
      <sheetName val="6月 (2)"/>
      <sheetName val="SW-TEO"/>
      <sheetName val="99CCTV"/>
      <sheetName val="TEMP"/>
      <sheetName val="附件"/>
      <sheetName val="附件 (2)"/>
      <sheetName val="3_12"/>
      <sheetName val="3_12 (2)"/>
      <sheetName val="监控配置 (2)"/>
      <sheetName val="3_29"/>
      <sheetName val="422"/>
      <sheetName val="配置比较"/>
      <sheetName val="报价比较"/>
      <sheetName val="比较"/>
      <sheetName val="增减"/>
      <sheetName val="报价比较 (2)"/>
      <sheetName val="监控图"/>
      <sheetName val="报警配置"/>
      <sheetName val="报警配置 (2)"/>
      <sheetName val="报警图"/>
      <sheetName val="报警图426"/>
      <sheetName val="联网图426"/>
      <sheetName val="监控516"/>
      <sheetName val="附件516"/>
      <sheetName val="会计利润 (土地评估增值)"/>
      <sheetName val="会计毛利 (土地评估增值)"/>
      <sheetName val="关键节点"/>
      <sheetName val="工程付款汇总表"/>
      <sheetName val="工程款总明细表"/>
      <sheetName val="开发间接费分摊"/>
      <sheetName val="其他收支表"/>
      <sheetName val="关于资本化利息的基础数据"/>
      <sheetName val="科目明细表"/>
      <sheetName val="兼容性报表"/>
      <sheetName val="Sheet23"/>
      <sheetName val="Sheet24"/>
      <sheetName val="11-1_11.30"/>
      <sheetName val="绿化"/>
      <sheetName val="景观"/>
      <sheetName val="Sheet3"/>
      <sheetName val="景观硬景"/>
      <sheetName val="苗木"/>
      <sheetName val="市政排水"/>
      <sheetName val="水电"/>
      <sheetName val="汇总"/>
      <sheetName val="XXXXX"/>
      <sheetName val="1-6月客戶數"/>
      <sheetName val="預算目標"/>
      <sheetName val="框图"/>
      <sheetName val="报价一"/>
      <sheetName val="框图2"/>
      <sheetName val="方案3"/>
      <sheetName val="10月回"/>
      <sheetName val="开发节凑"/>
      <sheetName val="纳税调整"/>
      <sheetName val="Drop Down"/>
      <sheetName val="_REF!"/>
      <sheetName val="本期发生"/>
      <sheetName val="11度华丹"/>
      <sheetName val="13度高浓"/>
      <sheetName val="13度分配表"/>
      <sheetName val="13.65度雪花"/>
      <sheetName val="13.6雪花分配表"/>
      <sheetName val="13.65度沈阳"/>
      <sheetName val="13.65沈阳分配表"/>
      <sheetName val="11度干啤"/>
      <sheetName val="酵造过滤分配"/>
      <sheetName val="新水分配表"/>
      <sheetName val="酿造煤水电"/>
      <sheetName val="酿造麦芽"/>
      <sheetName val="汇总表"/>
      <sheetName val="煤水电备份 "/>
      <sheetName val="10.5度成本表"/>
      <sheetName val="11度雪成本表"/>
      <sheetName val="11度亚特成本表"/>
      <sheetName val="雪花干成本表"/>
      <sheetName val="华丹成本表"/>
      <sheetName val="11度沈阳鲜成本表"/>
      <sheetName val="制品辅料"/>
      <sheetName val="制品煤水电"/>
      <sheetName val="制品瓶盖商标"/>
      <sheetName val="雪花分配表"/>
      <sheetName val="雪花干分配表"/>
      <sheetName val="沈阳鲜分配表"/>
      <sheetName val="华丹分配"/>
      <sheetName val="桶酒15L"/>
      <sheetName val="桶酒20L"/>
      <sheetName val="桶酒30L"/>
      <sheetName val="桶酒10L"/>
      <sheetName val="桶酒5L"/>
      <sheetName val="桶酒20L (雪) "/>
      <sheetName val="桶酒30L (雪)  "/>
      <sheetName val="桶酒15L(华）"/>
      <sheetName val="桶酒20L（华）"/>
      <sheetName val="桶酒30L（华）"/>
      <sheetName val="桶酒20L(雪花干）"/>
      <sheetName val="核算项目余额表"/>
      <sheetName val="销量"/>
      <sheetName val="共享"/>
      <sheetName val="促销活动"/>
      <sheetName val="活动"/>
      <sheetName val="总表"/>
      <sheetName val="±¾ÆÚ·¢Éú"/>
      <sheetName val="11¶È»ªµ¤"/>
      <sheetName val="13¶È¸ßÅ¨"/>
      <sheetName val="13¶È·ÖÅä±í"/>
      <sheetName val="13.65¶ÈÑ©»¨"/>
      <sheetName val="13.6Ñ©»¨·ÖÅä±í"/>
      <sheetName val="13.65¶ÈÉòÑô"/>
      <sheetName val="13.65ÉòÑô·ÖÅä±í"/>
      <sheetName val="11¶È¸ÉÆ¡"/>
      <sheetName val="½ÍÔì¹ýÂË·ÖÅä"/>
      <sheetName val="ÐÂË®·ÖÅä±í"/>
      <sheetName val="ÄðÔìÃºË®µç"/>
      <sheetName val="ÄðÔìÂóÑ¿"/>
      <sheetName val="»ã×Ü±í"/>
      <sheetName val="ÃºË®µç±¸·Ý "/>
      <sheetName val="10.5¶È³É±¾±í"/>
      <sheetName val="11¶ÈÑ©³É±¾±í"/>
      <sheetName val="11¶ÈÑÇÌØ³É±¾±í"/>
      <sheetName val="Ñ©»¨¸É³É±¾±í"/>
      <sheetName val="»ªµ¤³É±¾±í"/>
      <sheetName val="11¶ÈÉòÑôÏÊ³É±¾±í"/>
      <sheetName val="ÖÆÆ·¸¨ÁÏ"/>
      <sheetName val="ÖÆÆ·ÃºË®µç"/>
      <sheetName val="ÖÆÆ·Æ¿¸ÇÉÌ±ê"/>
      <sheetName val="Ñ©»¨·ÖÅä±í"/>
      <sheetName val="Ñ©»¨¸É·ÖÅä±í"/>
      <sheetName val="ÉòÑôÏÊ·ÖÅä±í"/>
      <sheetName val="»ªµ¤·ÖÅä"/>
      <sheetName val="Í°¾Æ15L"/>
      <sheetName val="Í°¾Æ20L"/>
      <sheetName val="Í°¾Æ30L"/>
      <sheetName val="Í°¾Æ10L"/>
      <sheetName val="Í°¾Æ5L"/>
      <sheetName val="Í°¾Æ20L (Ñ©) "/>
      <sheetName val="Í°¾Æ30L (Ñ©)  "/>
      <sheetName val="Í°¾Æ15L(»ª£©"/>
      <sheetName val="Í°¾Æ20L£¨»ª£©"/>
      <sheetName val="Í°¾Æ30L£¨»ª£©"/>
      <sheetName val="Í°¾Æ20L(Ñ©»¨¸É£©"/>
      <sheetName val="ËµÃ÷"/>
      <sheetName val="ÏúÁ¿"/>
      <sheetName val="¹²Ïí"/>
      <sheetName val="´ÙÏú»î¶¯"/>
      <sheetName val="»î¶¯"/>
      <sheetName val="×Ü±í"/>
      <sheetName val="ºËËãÏîÄ¿Óà¶î±í"/>
      <sheetName val="¡À__¨²¡¤¡é¨¦¨²"/>
      <sheetName val="11_¨¨_a¦Ì¡è"/>
      <sheetName val="13_¨¨___¡§"/>
      <sheetName val="13_¨¨¡¤___¡À¨ª"/>
      <sheetName val="13.65_¨¨___¡§"/>
      <sheetName val="13.6___¡§¡¤___¡À¨ª"/>
      <sheetName val="13.65_¨¨¨¦¨°__"/>
      <sheetName val="13.65¨¦¨°__¡¤___¡À¨ª"/>
      <sheetName val="11_¨¨_¨¦__"/>
      <sheetName val="_¨ª_¨¬1y__¡¤___"/>
      <sheetName val="D___¡¤___¡À¨ª"/>
      <sheetName val="_e_¨¬_o__¦Ì_"/>
      <sheetName val="_e_¨¬_¨®__"/>
      <sheetName val="__¡Á¨¹¡À¨ª"/>
      <sheetName val="_o__¦Ì_¡À_¡¤Y "/>
      <sheetName val="10.5_¨¨3¨¦¡À_¡À¨ª"/>
      <sheetName val="11_¨¨__3¨¦¡À_¡À¨ª"/>
      <sheetName val="11_¨¨__¨¬_3¨¦¡À_¡À¨ª"/>
      <sheetName val="___¡§_¨¦3¨¦¡À_¡À¨ª"/>
      <sheetName val="_a¦Ì¡è3¨¦¡À_¡À¨ª"/>
      <sheetName val="11_¨¨¨¦¨°___¨º3¨¦¡À_¡À¨ª"/>
      <sheetName val="___¡¤_¡§¨¢_"/>
      <sheetName val="___¡¤_o__¦Ì_"/>
      <sheetName val="___¡¤____¨¦¨¬¡À¨º"/>
      <sheetName val="___¡§¡¤___¡À¨ª"/>
      <sheetName val="___¡§_¨¦¡¤___¡À¨ª"/>
      <sheetName val="¨¦¨°___¨º¡¤___¡À¨ª"/>
      <sheetName val="_a¦Ì¡è¡¤___"/>
      <sheetName val="¨ª¡ã__15L"/>
      <sheetName val="¨ª¡ã__20L"/>
      <sheetName val="¨ª¡ã__30L"/>
      <sheetName val="¨ª¡ã__10L"/>
      <sheetName val="¨ª¡ã__5L"/>
      <sheetName val="¨ª¡ã__20L (__) "/>
      <sheetName val="¨ª¡ã__30L (__)  "/>
      <sheetName val="¨ª¡ã__15L(_a¡ê_"/>
      <sheetName val="FF2.0更衣室"/>
      <sheetName val="工程量计算"/>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results"/>
      <sheetName val="封面"/>
      <sheetName val="汇总表"/>
      <sheetName val="计算表"/>
      <sheetName val="单位库"/>
      <sheetName val="使用说明"/>
      <sheetName val="Sheet2"/>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results"/>
      <sheetName val="封面"/>
      <sheetName val="汇总表"/>
      <sheetName val="计算表"/>
      <sheetName val="单位库"/>
      <sheetName val="使用说明"/>
      <sheetName val="Sheet1"/>
      <sheetName val="Sheet2"/>
      <sheetName val="X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CTHK_FPM_98 01 14 Credit"/>
      <sheetName val="G.1R-Shou COP Gf"/>
      <sheetName val="Sheet2"/>
      <sheetName val="Financ. Overview"/>
      <sheetName val="Toolbox"/>
      <sheetName val="2.1设计部"/>
      <sheetName val="eqpmad2"/>
      <sheetName val="设计部"/>
      <sheetName val="规划指标"/>
      <sheetName val="#REF"/>
      <sheetName val="RecoveredExternalLink6"/>
      <sheetName val="车库和住宅连接费用测算"/>
      <sheetName val="优化方案费用测算"/>
      <sheetName val="车库移位的费用测算"/>
      <sheetName val="建3个车库的费用测算"/>
      <sheetName val="基础单价测算"/>
      <sheetName val="基础深度统计表"/>
      <sheetName val="09年经营计划和目标成本对比"/>
      <sheetName val="面积指标简表"/>
      <sheetName val="调整费用明细"/>
      <sheetName val="土地及大配套总额"/>
      <sheetName val="土地及大配套 分摊明细"/>
      <sheetName val="前期费用汇总表"/>
      <sheetName val="跃层建安汇总"/>
      <sheetName val="车库建安汇总"/>
      <sheetName val="人防建安汇总"/>
      <sheetName val="公共部位装修汇总"/>
      <sheetName val="用电负荷估算表"/>
      <sheetName val="公用配套设施"/>
      <sheetName val="公配分摊明细"/>
      <sheetName val="电梯明细表"/>
      <sheetName val="指标变化对比表"/>
      <sheetName val="指标变化对比表 (上市)"/>
      <sheetName val="成本变化指标对比表"/>
      <sheetName val="成本变化指标对比表 (2)"/>
      <sheetName val="项目总表"/>
      <sheetName val="进度计划"/>
      <sheetName val="项目财务指标 (含筹资)"/>
      <sheetName val="项目关键节点"/>
      <sheetName val="差异分析"/>
      <sheetName val="会计利润"/>
      <sheetName val="现金流新"/>
      <sheetName val="现金流新+IRR"/>
      <sheetName val="销售周期表"/>
      <sheetName val="会计毛利 "/>
      <sheetName val="土增"/>
      <sheetName val="开发节奏"/>
      <sheetName val="节奏成本"/>
      <sheetName val="待转化-利润贡献（新）"/>
      <sheetName val="资本化利息"/>
      <sheetName val="新工程付款计划表"/>
      <sheetName val="贷款明细表"/>
      <sheetName val="资本化利息基础表"/>
      <sheetName val="现金流"/>
      <sheetName val="利息资本化重测"/>
      <sheetName val="土地增值税测算"/>
      <sheetName val="待转化-利润贡献"/>
      <sheetName val="待转化-14年利润锁定"/>
      <sheetName val="管理利润"/>
      <sheetName val="管理毛利"/>
      <sheetName val="销售费用"/>
      <sheetName val="建造成本审批表（一期新）"/>
      <sheetName val="直接成本审批表 (一期新)"/>
      <sheetName val="费用成本表 (一期）新"/>
      <sheetName val="建造成本审批表（二期新）"/>
      <sheetName val="直接成本审批表 (二期新)"/>
      <sheetName val="费用成本表 (二期）新"/>
      <sheetName val="会计利润简表"/>
      <sheetName val="现金流简表"/>
      <sheetName val="现金流 (2)"/>
      <sheetName val="老工程付款计划表"/>
      <sheetName val="销售简表"/>
      <sheetName val="管理费用2013"/>
      <sheetName val="销售费用2013"/>
      <sheetName val="土增比较"/>
      <sheetName val="跃层建安费"/>
      <sheetName val="土增 (2)"/>
      <sheetName val="汇总表"/>
      <sheetName val="项目配置标准表"/>
      <sheetName val="汇总简表"/>
      <sheetName val="贷款利息"/>
      <sheetName val="13年融资计划表"/>
      <sheetName val="14年融资计划表"/>
      <sheetName val="15年融资计划表"/>
      <sheetName val="综合指标表"/>
      <sheetName val="项目配置标准表-新"/>
      <sheetName val="产品配置表"/>
      <sheetName val="拟应用的集采情况"/>
      <sheetName val="地上汇总简表"/>
      <sheetName val="1期成本汇总表"/>
      <sheetName val="2期成本汇总表"/>
      <sheetName val="1.2期成本汇总"/>
      <sheetName val="指标对比(与启动会)"/>
      <sheetName val="指标对比(与4.23汇报版)"/>
      <sheetName val="与启动会版对比"/>
      <sheetName val="zygy成本增加项目"/>
      <sheetName val="与4.23汇报版对比"/>
      <sheetName val="会计利润对比"/>
      <sheetName val="目标成本对比"/>
      <sheetName val="差异说明"/>
      <sheetName val="指标对比(与责任书版)"/>
      <sheetName val="与责任书版对比"/>
      <sheetName val="土地分摊"/>
      <sheetName val="一期住宅成本明细表"/>
      <sheetName val="二期住宅成本明细表"/>
      <sheetName val="二期高层（13号地块）车库成本明细表"/>
      <sheetName val="7期人防成本明细表 "/>
      <sheetName val="7期幼儿园成本明细表"/>
      <sheetName val="前期费"/>
      <sheetName val="外檐材质变化对比表"/>
      <sheetName val="二期高层（3号地块）车库成本明细表"/>
      <sheetName val="高层1平层建安费新"/>
      <sheetName val="高层3平层建安费新 (2)"/>
      <sheetName val="公寓建安分析表"/>
      <sheetName val="花园洋房"/>
      <sheetName val="公共部位装修预算"/>
      <sheetName val="高层跃层建安费"/>
      <sheetName val="别墅商业建安新"/>
      <sheetName val="联排地上建安表新"/>
      <sheetName val="车库建安费"/>
      <sheetName val="消防"/>
      <sheetName val="智能化 "/>
      <sheetName val="环境"/>
      <sheetName val="项目财务指标(不含筹资）"/>
      <sheetName val="ZY别墅车库建安费"/>
      <sheetName val="联排地下室建安表新"/>
      <sheetName val="联排地下车库建安费新"/>
      <sheetName val="高层商业建安费新"/>
      <sheetName val="高层平层建安费新"/>
      <sheetName val="高层车库建安费新"/>
      <sheetName val="高层人防车库建安费新"/>
      <sheetName val="5.1米公寓新"/>
      <sheetName val="公用配套设施0"/>
      <sheetName val="公配分摊明细0"/>
      <sheetName val="消防测算"/>
      <sheetName val="智能化"/>
      <sheetName val="电梯"/>
      <sheetName val="汇总表（景观新）"/>
      <sheetName val="别墅展示区景观工程费用测算"/>
      <sheetName val="别墅非展示区景观工程费用测算"/>
      <sheetName val="高层展示区景观工程费用测算"/>
      <sheetName val="高层非展示区景观工程费用测算"/>
      <sheetName val="独立商业及办公景观工程费用测算"/>
      <sheetName val="高层展示区景观"/>
      <sheetName val="高层非展示区景观"/>
      <sheetName val="别墅展示区景观"/>
      <sheetName val="别墅非展示区景观"/>
      <sheetName val="独立商业及办公景观"/>
      <sheetName val="中央公高层景观（原）"/>
      <sheetName val="中央公园别墅景观（原）"/>
      <sheetName val="会所及样板房装饰"/>
      <sheetName val="设计费明细"/>
      <sheetName val="土石方"/>
      <sheetName val="土石方分摊明细"/>
      <sheetName val="物业用装饰装修"/>
      <sheetName val="物管用房费用单方"/>
      <sheetName val="别墅车库架空测算费用"/>
      <sheetName val="公区装修"/>
      <sheetName val="建安成本单方对比"/>
      <sheetName val="别墅成本增加项目"/>
      <sheetName val="1号地高层1成本增加项目"/>
      <sheetName val="3号地成本增加项目"/>
      <sheetName val="中央公园售价差异"/>
      <sheetName val="1#2#地块地下室层高"/>
      <sheetName val="3号地商业架空层费用测算"/>
      <sheetName val="高层车库智能化"/>
      <sheetName val="排水工程"/>
      <sheetName val="噪音栏板费用"/>
      <sheetName val="Sheet1"/>
      <sheetName val="框图"/>
      <sheetName val="报价一"/>
      <sheetName val="框图2"/>
      <sheetName val="方案3"/>
      <sheetName val="方案4"/>
      <sheetName val="Sheet9"/>
      <sheetName val="POWER ASSUMPTIONS"/>
      <sheetName val="方案1"/>
      <sheetName val="原材料单价分析"/>
      <sheetName val="系数516"/>
      <sheetName val="99CCTV"/>
      <sheetName val="10月回"/>
      <sheetName val="XL4Poppy"/>
      <sheetName val="销售计划"/>
      <sheetName val="Mp-team 1"/>
      <sheetName val="SW-TEO"/>
      <sheetName val="Open"/>
      <sheetName val="基本设置"/>
      <sheetName val="年度、月度情况"/>
      <sheetName val="附表1"/>
      <sheetName val="KKKKKKKK"/>
      <sheetName val="项目指标"/>
      <sheetName val="合同台账"/>
      <sheetName val="动态成本"/>
      <sheetName val="付款台账"/>
      <sheetName val="工程量"/>
      <sheetName val="XXXXX"/>
      <sheetName val="1-6月客戶數"/>
      <sheetName val="預算目標"/>
      <sheetName val="沈阳"/>
      <sheetName val="重庆"/>
      <sheetName val="杭州调"/>
      <sheetName val="平层建安汇总"/>
      <sheetName val="现金流新1"/>
      <sheetName val="会计毛利"/>
      <sheetName val="融资及财务费用"/>
      <sheetName val="利息资本化"/>
      <sheetName val="工程付款计划"/>
      <sheetName val="住宅成本明细表"/>
      <sheetName val="车库成本明细表"/>
      <sheetName val="高层建安费"/>
      <sheetName val="商业建安费 "/>
      <sheetName val="联排建安分析表"/>
      <sheetName val="联络单"/>
      <sheetName val="报告目录"/>
      <sheetName val="与预算分析说明"/>
      <sheetName val="与去年分析说明"/>
      <sheetName val="损益汇总当月"/>
      <sheetName val="损益累计汇总"/>
      <sheetName val="管理损益当月"/>
      <sheetName val="管理损益累计"/>
      <sheetName val="产品别损益(自当)"/>
      <sheetName val="产品别损益(调拨)"/>
      <sheetName val="产品别损益(全当)"/>
      <sheetName val="产品别损益(自累)"/>
      <sheetName val="产品别损益(全累)"/>
      <sheetName val="低价面边际贡献（当月）"/>
      <sheetName val="低价面过际贡献（累计"/>
      <sheetName val="地区别损益当月-1"/>
      <sheetName val="地区别损益当月-2"/>
      <sheetName val="地区别损益累计-1"/>
      <sheetName val="地区别损益累计-2"/>
      <sheetName val="销售数量分析 "/>
      <sheetName val="销售金额分析"/>
      <sheetName val="毛利价量差分析(新)"/>
      <sheetName val="毛利价量差分析(当月"/>
      <sheetName val="产品别材料价量差"/>
      <sheetName val="原材料材料价量差"/>
      <sheetName val="制造费用比较表 "/>
      <sheetName val="生产部门别制造费用分析 "/>
      <sheetName val="制造费用差异分析"/>
      <sheetName val="部门别制造费用差异分析"/>
      <sheetName val="产成品单箱成本 "/>
      <sheetName val="粉包单成本"/>
      <sheetName val="酱包单成本"/>
      <sheetName val="PSP碗单箱制造费用分析"/>
      <sheetName val="纸箱单箱制造费用分析"/>
      <sheetName val="水电价量差"/>
      <sheetName val="销售费用7"/>
      <sheetName val="部门别销售费用7"/>
      <sheetName val="销售费用差异分析"/>
      <sheetName val="运输费用7"/>
      <sheetName val="促销费用明细"/>
      <sheetName val="管理费用比较表"/>
      <sheetName val="部门别管理费用"/>
      <sheetName val="管理费用差异分析"/>
      <sheetName val="财务费用"/>
      <sheetName val="其他业务收支"/>
      <sheetName val="营业外收支"/>
      <sheetName val="Data-金额"/>
      <sheetName val="Data-瓶"/>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31"/>
      <sheetName val="本月"/>
      <sheetName val="鮮之味搭贈"/>
      <sheetName val="IG軍挑戰案附件(2)"/>
      <sheetName val="IG軍挑戰案附件(簽呈版)"/>
      <sheetName val="IG軍挑戰案附件(1)"/>
      <sheetName val="IG軍挑戰案1227"/>
      <sheetName val="上市計劃附件 (3)"/>
      <sheetName val="上市計劃附件 (2)"/>
      <sheetName val="上市計劃附件"/>
      <sheetName val="新產品上市計劃"/>
      <sheetName val="標準格式"/>
      <sheetName val="IG軍on pack附件 (2)"/>
      <sheetName val="IG軍on pack1204"/>
      <sheetName val="進度管制表"/>
      <sheetName val="促銷活動損益"/>
      <sheetName val="促銷活動附件"/>
      <sheetName val="盒蓋集字促銷方案"/>
      <sheetName val="台鹽合約"/>
      <sheetName val="台鹽合約 (2)"/>
      <sheetName val="公會附表"/>
      <sheetName val="公會代表"/>
      <sheetName val="葵花油合約書事宜"/>
      <sheetName val="追加預算"/>
      <sheetName val="1kg軍促銷方案研擬 "/>
      <sheetName val="小包裝研擬(2)"/>
      <sheetName val="小包裝促銷方案研擬(1) "/>
      <sheetName val="小包裝促銷方案研擬"/>
      <sheetName val="IG軍on pack附件"/>
      <sheetName val="IG軍on pack"/>
      <sheetName val="武田技酬金"/>
      <sheetName val="IG挑戰結算"/>
      <sheetName val="賣酒簽呈"/>
      <sheetName val="副牌補貼"/>
      <sheetName val="追加廣告預算0621"/>
      <sheetName val="經銷通路修正"/>
      <sheetName val="_____"/>
      <sheetName val="责任书封面"/>
      <sheetName val="主界面"/>
      <sheetName val="查询表"/>
      <sheetName val="销售分解"/>
      <sheetName val="期间费用及薪酬"/>
      <sheetName val="利润估算"/>
      <sheetName val="现金流量"/>
      <sheetName val="附表2-销售分析"/>
      <sheetName val="附表3-开发计划"/>
      <sheetName val="附表4-招标计划"/>
      <sheetName val="附表5-合作单位"/>
      <sheetName val="清单1"/>
      <sheetName val="普查库示例"/>
      <sheetName val="Main"/>
      <sheetName val="调整（争取版本）"/>
      <sheetName val="Drop Down"/>
      <sheetName val="_REF!"/>
      <sheetName val="Sheet3"/>
      <sheetName val="本期发生"/>
      <sheetName val="11度华丹"/>
      <sheetName val="13度高浓"/>
      <sheetName val="13度分配表"/>
      <sheetName val="13.65度雪花"/>
      <sheetName val="13.6雪花分配表"/>
      <sheetName val="13.65度沈阳"/>
      <sheetName val="13.65沈阳分配表"/>
      <sheetName val="11度干啤"/>
      <sheetName val="酵造过滤分配"/>
      <sheetName val="新水分配表"/>
      <sheetName val="酿造煤水电"/>
      <sheetName val="酿造麦芽"/>
      <sheetName val="煤水电备份 "/>
      <sheetName val="10.5度成本表"/>
      <sheetName val="11度雪成本表"/>
      <sheetName val="11度亚特成本表"/>
      <sheetName val="雪花干成本表"/>
      <sheetName val="华丹成本表"/>
      <sheetName val="11度沈阳鲜成本表"/>
      <sheetName val="制品辅料"/>
      <sheetName val="制品煤水电"/>
      <sheetName val="制品瓶盖商标"/>
      <sheetName val="雪花分配表"/>
      <sheetName val="雪花干分配表"/>
      <sheetName val="沈阳鲜分配表"/>
      <sheetName val="华丹分配"/>
      <sheetName val="桶酒15L"/>
      <sheetName val="桶酒20L"/>
      <sheetName val="桶酒30L"/>
      <sheetName val="桶酒10L"/>
      <sheetName val="桶酒5L"/>
      <sheetName val="桶酒20L (雪) "/>
      <sheetName val="桶酒30L (雪)  "/>
      <sheetName val="桶酒15L(华）"/>
      <sheetName val="桶酒20L（华）"/>
      <sheetName val="桶酒30L（华）"/>
      <sheetName val="桶酒20L(雪花干）"/>
      <sheetName val="核算项目余额表"/>
      <sheetName val="说明"/>
      <sheetName val="销量"/>
      <sheetName val="共享"/>
      <sheetName val="促销活动"/>
      <sheetName val="活动"/>
      <sheetName val="总表"/>
      <sheetName val="±¾ÆÚ·¢Éú"/>
      <sheetName val="11¶È»ªµ¤"/>
      <sheetName val="13¶È¸ßÅ¨"/>
      <sheetName val="13¶È·ÖÅä±í"/>
      <sheetName val="13.65¶ÈÑ©»¨"/>
      <sheetName val="13.6Ñ©»¨·ÖÅä±í"/>
      <sheetName val="13.65¶ÈÉòÑô"/>
      <sheetName val="13.65ÉòÑô·ÖÅä±í"/>
      <sheetName val="11¶È¸ÉÆ¡"/>
      <sheetName val="½ÍÔì¹ýÂË·ÖÅä"/>
      <sheetName val="ÐÂË®·ÖÅä±í"/>
      <sheetName val="ÄðÔìÃºË®µç"/>
      <sheetName val="ÄðÔìÂóÑ¿"/>
      <sheetName val="»ã×Ü±í"/>
      <sheetName val="ÃºË®µç±¸·Ý "/>
      <sheetName val="10.5¶È³É±¾±í"/>
      <sheetName val="11¶ÈÑ©³É±¾±í"/>
      <sheetName val="11¶ÈÑÇÌØ³É±¾±í"/>
      <sheetName val="Ñ©»¨¸É³É±¾±í"/>
      <sheetName val="»ªµ¤³É±¾±í"/>
      <sheetName val="11¶ÈÉòÑôÏÊ³É±¾±í"/>
      <sheetName val="ÖÆÆ·¸¨ÁÏ"/>
      <sheetName val="ÖÆÆ·ÃºË®µç"/>
      <sheetName val="ÖÆÆ·Æ¿¸ÇÉÌ±ê"/>
      <sheetName val="Ñ©»¨·ÖÅä±í"/>
      <sheetName val="Ñ©»¨¸É·ÖÅä±í"/>
      <sheetName val="ÉòÑôÏÊ·ÖÅä±í"/>
      <sheetName val="»ªµ¤·ÖÅä"/>
      <sheetName val="Í°¾Æ15L"/>
      <sheetName val="Í°¾Æ20L"/>
      <sheetName val="Í°¾Æ30L"/>
      <sheetName val="Í°¾Æ10L"/>
      <sheetName val="Í°¾Æ5L"/>
      <sheetName val="Í°¾Æ20L (Ñ©) "/>
      <sheetName val="Í°¾Æ30L (Ñ©)  "/>
      <sheetName val="Í°¾Æ15L(»ª£©"/>
      <sheetName val="Í°¾Æ20L£¨»ª£©"/>
      <sheetName val="Í°¾Æ30L£¨»ª£©"/>
      <sheetName val="Í°¾Æ20L(Ñ©»¨¸É£©"/>
      <sheetName val="ËµÃ÷"/>
      <sheetName val="ÏúÁ¿"/>
      <sheetName val="¹²Ïí"/>
      <sheetName val="´ÙÏú»î¶¯"/>
      <sheetName val="»î¶¯"/>
      <sheetName val="×Ü±í"/>
      <sheetName val="ºËËãÏîÄ¿Óà¶î±í"/>
      <sheetName val="¡À__¨²¡¤¡é¨¦¨²"/>
      <sheetName val="11_¨¨_a¦Ì¡è"/>
      <sheetName val="13_¨¨___¡§"/>
      <sheetName val="13_¨¨¡¤___¡À¨ª"/>
      <sheetName val="13.65_¨¨___¡§"/>
      <sheetName val="13.6___¡§¡¤___¡À¨ª"/>
      <sheetName val="13.65_¨¨¨¦¨°__"/>
      <sheetName val="13.65¨¦¨°__¡¤___¡À¨ª"/>
      <sheetName val="11_¨¨_¨¦__"/>
      <sheetName val="_¨ª_¨¬1y__¡¤___"/>
      <sheetName val="D___¡¤___¡À¨ª"/>
      <sheetName val="_e_¨¬_o__¦Ì_"/>
      <sheetName val="_e_¨¬_¨®__"/>
      <sheetName val="__¡Á¨¹¡À¨ª"/>
      <sheetName val="_o__¦Ì_¡À_¡¤Y "/>
      <sheetName val="10.5_¨¨3¨¦¡À_¡À¨ª"/>
      <sheetName val="11_¨¨__3¨¦¡À_¡À¨ª"/>
      <sheetName val="11_¨¨__¨¬_3¨¦¡À_¡À¨ª"/>
      <sheetName val="___¡§_¨¦3¨¦¡À_¡À¨ª"/>
      <sheetName val="_a¦Ì¡è3¨¦¡À_¡À¨ª"/>
      <sheetName val="11_¨¨¨¦¨°___¨º3¨¦¡À_¡À¨ª"/>
      <sheetName val="___¡¤_¡§¨¢_"/>
      <sheetName val="___¡¤_o__¦Ì_"/>
      <sheetName val="单位库"/>
      <sheetName val="H29,H31"/>
    </sheetNames>
    <definedNames>
      <definedName name="exch_rate_1"/>
      <definedName name="exch_rate_2"/>
      <definedName name="exch_rate_3"/>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Main"/>
      <sheetName val="Toolbox"/>
      <sheetName val="SW-TEO"/>
      <sheetName val="2.1设计部"/>
      <sheetName val="e"/>
      <sheetName val="Financ. Overview"/>
      <sheetName val="#REF"/>
      <sheetName val="Sheet2"/>
      <sheetName val="DDETABLE "/>
      <sheetName val="eqpmad2"/>
      <sheetName val="敏感参数"/>
      <sheetName val="G.1R-Shou COP Gf"/>
      <sheetName val="Q4DK"/>
      <sheetName val="价格"/>
      <sheetName val="车库和住宅连接费用测算"/>
      <sheetName val="优化方案费用测算"/>
      <sheetName val="车库移位的费用测算"/>
      <sheetName val="建3个车库的费用测算"/>
      <sheetName val="基础单价测算"/>
      <sheetName val="基础深度统计表"/>
      <sheetName val="09年经营计划和目标成本对比"/>
      <sheetName val="面积指标简表"/>
      <sheetName val="调整费用明细"/>
      <sheetName val="土地及大配套总额"/>
      <sheetName val="土地及大配套 分摊明细"/>
      <sheetName val="前期费用汇总表"/>
      <sheetName val="跃层建安汇总"/>
      <sheetName val="车库建安汇总"/>
      <sheetName val="人防建安汇总"/>
      <sheetName val="公共部位装修汇总"/>
      <sheetName val="用电负荷估算表"/>
      <sheetName val="公用配套设施"/>
      <sheetName val="公配分摊明细"/>
      <sheetName val="电梯明细表"/>
      <sheetName val="指标变化对比表"/>
      <sheetName val="指标变化对比表 (上市)"/>
      <sheetName val="成本变化指标对比表"/>
      <sheetName val="成本变化指标对比表 (2)"/>
      <sheetName val="项目总表"/>
      <sheetName val="进度计划"/>
      <sheetName val="项目财务指标 (含筹资)"/>
      <sheetName val="项目关键节点"/>
      <sheetName val="差异分析"/>
      <sheetName val="会计利润"/>
      <sheetName val="销售周期表"/>
      <sheetName val="待转化-利润贡献（新）"/>
      <sheetName val="现金流新"/>
      <sheetName val="现金流新+IRR"/>
      <sheetName val="节奏成本"/>
      <sheetName val="新工程付款计划表"/>
      <sheetName val="贷款明细表"/>
      <sheetName val="资本化利息"/>
      <sheetName val="资本化利息基础表"/>
      <sheetName val="现金流"/>
      <sheetName val="土增"/>
      <sheetName val="土地增值税测算"/>
      <sheetName val="待转化-利润贡献"/>
      <sheetName val="开发节奏"/>
      <sheetName val="待转化-14年利润锁定"/>
      <sheetName val="管理利润"/>
      <sheetName val="管理毛利"/>
      <sheetName val="销售费用"/>
      <sheetName val="建造成本审批表（一期新）"/>
      <sheetName val="直接成本审批表 (一期新)"/>
      <sheetName val="费用成本表 (一期）新"/>
      <sheetName val="建造成本审批表（二期新）"/>
      <sheetName val="直接成本审批表 (二期新)"/>
      <sheetName val="费用成本表 (二期）新"/>
      <sheetName val="会计利润简表"/>
      <sheetName val="现金流简表"/>
      <sheetName val="现金流 (2)"/>
      <sheetName val="老工程付款计划表"/>
      <sheetName val="销售简表"/>
      <sheetName val="管理费用2013"/>
      <sheetName val="销售费用2013"/>
      <sheetName val="土增比较"/>
      <sheetName val="跃层建安费"/>
      <sheetName val="土增 (2)"/>
      <sheetName val="汇总表"/>
      <sheetName val="项目配置标准表"/>
      <sheetName val="汇总简表"/>
      <sheetName val="贷款利息"/>
      <sheetName val="13年融资计划表"/>
      <sheetName val="14年融资计划表"/>
      <sheetName val="15年融资计划表"/>
      <sheetName val="综合指标表"/>
      <sheetName val="项目配置标准表-新"/>
      <sheetName val="产品配置表"/>
      <sheetName val="拟应用的集采情况"/>
      <sheetName val="地上汇总简表"/>
      <sheetName val="1期成本汇总表"/>
      <sheetName val="2期成本汇总表"/>
      <sheetName val="1.2期成本汇总"/>
      <sheetName val="指标对比(与启动会)"/>
      <sheetName val="指标对比(与4.23汇报版)"/>
      <sheetName val="与启动会版对比"/>
      <sheetName val="zygy成本增加项目"/>
      <sheetName val="与4.23汇报版对比"/>
      <sheetName val="会计利润对比"/>
      <sheetName val="目标成本对比"/>
      <sheetName val="差异说明"/>
      <sheetName val="指标对比(与责任书版)"/>
      <sheetName val="与责任书版对比"/>
      <sheetName val="土地分摊"/>
      <sheetName val="一期住宅成本明细表"/>
      <sheetName val="二期住宅成本明细表"/>
      <sheetName val="二期高层（13号地块）车库成本明细表"/>
      <sheetName val="7期人防成本明细表 "/>
      <sheetName val="7期幼儿园成本明细表"/>
      <sheetName val="前期费"/>
      <sheetName val="外檐材质变化对比表"/>
      <sheetName val="二期高层（3号地块）车库成本明细表"/>
      <sheetName val="高层1平层建安费新"/>
      <sheetName val="高层3平层建安费新 (2)"/>
      <sheetName val="公寓建安分析表"/>
      <sheetName val="花园洋房"/>
      <sheetName val="公共部位装修预算"/>
      <sheetName val="高层跃层建安费"/>
      <sheetName val="别墅商业建安新"/>
      <sheetName val="联排地上建安表新"/>
      <sheetName val="车库建安费"/>
      <sheetName val="消防"/>
      <sheetName val="智能化 "/>
      <sheetName val="环境"/>
      <sheetName val="项目财务指标(不含筹资）"/>
      <sheetName val="ZY别墅车库建安费"/>
      <sheetName val="联排地下室建安表新"/>
      <sheetName val="联排地下车库建安费新"/>
      <sheetName val="高层商业建安费新"/>
      <sheetName val="高层平层建安费新"/>
      <sheetName val="高层车库建安费新"/>
      <sheetName val="高层人防车库建安费新"/>
      <sheetName val="5.1米公寓新"/>
      <sheetName val="公用配套设施0"/>
      <sheetName val="公配分摊明细0"/>
      <sheetName val="消防测算"/>
      <sheetName val="智能化"/>
      <sheetName val="电梯"/>
      <sheetName val="汇总表（景观新）"/>
      <sheetName val="别墅展示区景观工程费用测算"/>
      <sheetName val="别墅非展示区景观工程费用测算"/>
      <sheetName val="高层展示区景观工程费用测算"/>
      <sheetName val="高层非展示区景观工程费用测算"/>
      <sheetName val="独立商业及办公景观工程费用测算"/>
      <sheetName val="高层展示区景观"/>
      <sheetName val="高层非展示区景观"/>
      <sheetName val="别墅展示区景观"/>
      <sheetName val="别墅非展示区景观"/>
      <sheetName val="独立商业及办公景观"/>
      <sheetName val="中央公高层景观（原）"/>
      <sheetName val="中央公园别墅景观（原）"/>
      <sheetName val="会所及样板房装饰"/>
      <sheetName val="设计费明细"/>
      <sheetName val="土石方"/>
      <sheetName val="土石方分摊明细"/>
      <sheetName val="物业用装饰装修"/>
      <sheetName val="物管用房费用单方"/>
      <sheetName val="别墅车库架空测算费用"/>
      <sheetName val="公区装修"/>
      <sheetName val="建安成本单方对比"/>
      <sheetName val="别墅成本增加项目"/>
      <sheetName val="1号地高层1成本增加项目"/>
      <sheetName val="3号地成本增加项目"/>
      <sheetName val="中央公园售价差异"/>
      <sheetName val="1#2#地块地下室层高"/>
      <sheetName val="3号地商业架空层费用测算"/>
      <sheetName val="高层车库智能化"/>
      <sheetName val="排水工程"/>
      <sheetName val="噪音栏板费用"/>
      <sheetName val="Sheet1"/>
      <sheetName val="方案4"/>
      <sheetName val="XXXXX"/>
      <sheetName val="XL4Poppy"/>
      <sheetName val="Sheet9"/>
      <sheetName val="系数516"/>
      <sheetName val="99CCTV"/>
      <sheetName val="项目指标"/>
      <sheetName val="合同台账"/>
      <sheetName val="动态成本"/>
      <sheetName val="付款台账"/>
      <sheetName val="附表1"/>
      <sheetName val="Open"/>
      <sheetName val="基本设置"/>
      <sheetName val="Mp-team 1"/>
      <sheetName val="1-6月客戶數"/>
      <sheetName val="預算目標"/>
      <sheetName val="KKKKKKKK"/>
      <sheetName val="POWER ASSUMPTIONS"/>
      <sheetName val="沈阳"/>
      <sheetName val="重庆"/>
      <sheetName val="杭州调"/>
      <sheetName val="方案1"/>
      <sheetName val="框图"/>
      <sheetName val="报价一"/>
      <sheetName val="框图2"/>
      <sheetName val="方案3"/>
      <sheetName val="原材料单价分析"/>
      <sheetName val="10月回"/>
      <sheetName val="销售计划"/>
      <sheetName val="价格变化的品种"/>
      <sheetName val="2000CCTV"/>
      <sheetName val="2000PA"/>
      <sheetName val="2000DCN"/>
      <sheetName val="2000INTERCOM"/>
      <sheetName val="99CCTV SUP"/>
      <sheetName val="99PA"/>
      <sheetName val="99Paging"/>
      <sheetName val="99Inter"/>
      <sheetName val="99DCN"/>
      <sheetName val="填写要求"/>
      <sheetName val="Index"/>
      <sheetName val="B&amp;P"/>
      <sheetName val="附注"/>
      <sheetName val="ADJ"/>
      <sheetName val="CF资料"/>
      <sheetName val="科目余额"/>
      <sheetName val="银行存款"/>
      <sheetName val="固定资产"/>
      <sheetName val="借款"/>
      <sheetName val="内部关联往来"/>
      <sheetName val="应收款"/>
      <sheetName val="应付款"/>
      <sheetName val="存货"/>
      <sheetName val="资本承担"/>
      <sheetName val="成本结转"/>
      <sheetName val="成本付款核对"/>
      <sheetName val="利息资本化"/>
      <sheetName val="融资计划表"/>
      <sheetName val="间接费"/>
      <sheetName val="间接费分摊"/>
      <sheetName val="财务费"/>
      <sheetName val="预收账款"/>
      <sheetName val="回款核对"/>
      <sheetName val="销售及结转"/>
      <sheetName val="管理费"/>
      <sheetName val="销售费"/>
      <sheetName val="销售费用核对"/>
      <sheetName val="销售费计提"/>
      <sheetName val="税金"/>
      <sheetName val="其他净收益"/>
      <sheetName val="纳税调整"/>
      <sheetName val="所得及递延税"/>
      <sheetName val="金融资产"/>
      <sheetName val="无形资产"/>
      <sheetName val="股权投资"/>
      <sheetName val="收入成本"/>
      <sheetName val="土增税2"/>
      <sheetName val="权益 变动"/>
      <sheetName val="责任书封面"/>
      <sheetName val="主界面"/>
      <sheetName val="查询表"/>
      <sheetName val="销售分解"/>
      <sheetName val="期间费用及薪酬"/>
      <sheetName val="利润估算"/>
      <sheetName val="现金流量"/>
      <sheetName val="附表2-销售分析"/>
      <sheetName val="附表3-开发计划"/>
      <sheetName val="附表4-招标计划"/>
      <sheetName val="附表5-合作单位"/>
      <sheetName val="清单1"/>
      <sheetName val="普查库示例"/>
      <sheetName val=""/>
      <sheetName val="_x005f_x005f_x005f_x0000__x005f_x005f_x005f_x0000__x005"/>
      <sheetName val="外-分表"/>
      <sheetName val="外-分表(累)"/>
      <sheetName val="集團-外"/>
      <sheetName val="食品-外"/>
      <sheetName val="埔心-外"/>
      <sheetName val="外銷-外"/>
      <sheetName val="其他-外"/>
      <sheetName val="內分表"/>
      <sheetName val="內分表1"/>
      <sheetName val="內分表(累)"/>
      <sheetName val="集團-內"/>
      <sheetName val="食品-內"/>
      <sheetName val="食品-內1"/>
      <sheetName val="埔心-內"/>
      <sheetName val="外銷-內"/>
      <sheetName val="其他-內"/>
      <sheetName val="YINC85"/>
      <sheetName val="每日C300"/>
      <sheetName val="RecoveredExternalLink7"/>
      <sheetName val="调整（争取版本）"/>
      <sheetName val="5.1-销售数量及金额 湖北"/>
      <sheetName val="jhcyl"/>
      <sheetName val="Sheet3"/>
      <sheetName val="对比"/>
      <sheetName val="目录"/>
      <sheetName val="月报综述"/>
      <sheetName val="会计毛利"/>
      <sheetName val="关键节点"/>
      <sheetName val="付款计划"/>
      <sheetName val="工程付款汇总表"/>
      <sheetName val="工程款总明细表"/>
      <sheetName val="管理费用"/>
      <sheetName val="开发间接费分摊"/>
      <sheetName val="其他收支表"/>
      <sheetName val="关于资本化利息的基础数据"/>
      <sheetName val="税款"/>
      <sheetName val="科目明细表"/>
      <sheetName val="兼容性报表"/>
      <sheetName val="Sheet23"/>
      <sheetName val="Sheet24"/>
      <sheetName val="封面"/>
      <sheetName val="说明"/>
      <sheetName val="0上期决议事项追踪"/>
      <sheetName val="1上期指标异常"/>
      <sheetName val="2本期指标改善"/>
      <sheetName val="附2本期专案说明"/>
      <sheetName val="3资源汇总"/>
      <sheetName val="4库存汇总"/>
      <sheetName val="5配送收入汇总"/>
      <sheetName val="5-1配送收入汇总工作底稿"/>
      <sheetName val="6分公司管理指标"/>
      <sheetName val="8工作成果"/>
      <sheetName val="9工作计划"/>
      <sheetName val="10即期提报新"/>
      <sheetName val="7自车运输成本"/>
      <sheetName val="顶益"/>
      <sheetName val="Name list"/>
      <sheetName val="鮮之味搭贈"/>
      <sheetName val="IG軍挑戰案附件(2)"/>
      <sheetName val="IG軍挑戰案附件(簽呈版)"/>
      <sheetName val="IG軍挑戰案附件(1)"/>
      <sheetName val="IG軍挑戰案1227"/>
      <sheetName val="上市計劃附件 (3)"/>
      <sheetName val="上市計劃附件 (2)"/>
      <sheetName val="上市計劃附件"/>
      <sheetName val="新產品上市計劃"/>
      <sheetName val="標準格式"/>
      <sheetName val="IG軍on pack附件 (2)"/>
      <sheetName val="IG軍on pack1204"/>
      <sheetName val="進度管制表"/>
      <sheetName val="促銷活動損益"/>
      <sheetName val="促銷活動附件"/>
      <sheetName val="盒蓋集字促銷方案"/>
      <sheetName val="台鹽合約"/>
      <sheetName val="台鹽合約 (2)"/>
      <sheetName val="公會附表"/>
      <sheetName val="公會代表"/>
      <sheetName val="葵花油合約書事宜"/>
      <sheetName val="追加預算"/>
      <sheetName val="1kg軍促銷方案研擬 "/>
      <sheetName val="小包裝研擬(2)"/>
      <sheetName val="小包裝促銷方案研擬(1) "/>
      <sheetName val="小包裝促銷方案研擬"/>
      <sheetName val="IG軍on pack附件"/>
      <sheetName val="IG軍on pack"/>
      <sheetName val="武田技酬金"/>
      <sheetName val="IG挑戰結算"/>
      <sheetName val="賣酒簽呈"/>
      <sheetName val="副牌補貼"/>
      <sheetName val="追加廣告預算0621"/>
      <sheetName val="經銷通路修正"/>
      <sheetName val="_____"/>
      <sheetName val="Drop Down"/>
      <sheetName val="_REF!"/>
      <sheetName val="本期发生"/>
      <sheetName val="11度华丹"/>
      <sheetName val="13度高浓"/>
      <sheetName val="13度分配表"/>
      <sheetName val="13.65度雪花"/>
      <sheetName val="13.6雪花分配表"/>
      <sheetName val="13.65度沈阳"/>
      <sheetName val="13.65沈阳分配表"/>
      <sheetName val="11度干啤"/>
      <sheetName val="酵造过滤分配"/>
      <sheetName val="新水分配表"/>
      <sheetName val="酿造煤水电"/>
      <sheetName val="酿造麦芽"/>
      <sheetName val="煤水电备份 "/>
      <sheetName val="10.5度成本表"/>
      <sheetName val="11度雪成本表"/>
      <sheetName val="11度亚特成本表"/>
      <sheetName val="雪花干成本表"/>
      <sheetName val="华丹成本表"/>
      <sheetName val="11度沈阳鲜成本表"/>
      <sheetName val="制品辅料"/>
      <sheetName val="制品煤水电"/>
      <sheetName val="制品瓶盖商标"/>
      <sheetName val="雪花分配表"/>
      <sheetName val="雪花干分配表"/>
      <sheetName val="沈阳鲜分配表"/>
      <sheetName val="华丹分配"/>
      <sheetName val="桶酒15L"/>
      <sheetName val="桶酒20L"/>
      <sheetName val="桶酒30L"/>
      <sheetName val="桶酒10L"/>
      <sheetName val="桶酒5L"/>
      <sheetName val="桶酒20L (雪) "/>
      <sheetName val="桶酒30L (雪)  "/>
      <sheetName val="桶酒15L(华）"/>
      <sheetName val="桶酒20L（华）"/>
      <sheetName val="桶酒30L（华）"/>
      <sheetName val="桶酒20L(雪花干）"/>
      <sheetName val="核算项目余额表"/>
      <sheetName val="销量"/>
      <sheetName val="共享"/>
      <sheetName val="促销活动"/>
      <sheetName val="活动"/>
      <sheetName val="总表"/>
      <sheetName val="±¾ÆÚ·¢Éú"/>
      <sheetName val="11¶È»ªµ¤"/>
      <sheetName val="13¶È¸ßÅ¨"/>
      <sheetName val="13¶È·ÖÅä±í"/>
      <sheetName val="13.65¶ÈÑ©»¨"/>
      <sheetName val="13.6Ñ©»¨·ÖÅä±í"/>
      <sheetName val="13.65¶ÈÉòÑô"/>
      <sheetName val="13.65ÉòÑô·ÖÅä±í"/>
      <sheetName val="11¶È¸ÉÆ¡"/>
      <sheetName val="½ÍÔì¹ýÂË·ÖÅä"/>
      <sheetName val="ÐÂË®·ÖÅä±í"/>
      <sheetName val="ÄðÔìÃºË®µç"/>
      <sheetName val="ÄðÔìÂóÑ¿"/>
      <sheetName val="»ã×Ü±í"/>
      <sheetName val="ÃºË®µç±¸·Ý "/>
      <sheetName val="10.5¶È³É±¾±í"/>
      <sheetName val="11¶ÈÑ©³É±¾±í"/>
      <sheetName val="11¶ÈÑÇÌØ³É±¾±í"/>
      <sheetName val="Ñ©»¨¸É³É±¾±í"/>
      <sheetName val="»ªµ¤³É±¾±í"/>
      <sheetName val="11¶ÈÉòÑôÏÊ³É±¾±í"/>
      <sheetName val="ÖÆÆ·¸¨ÁÏ"/>
      <sheetName val="ÖÆÆ·ÃºË®µç"/>
      <sheetName val="ÖÆÆ·Æ¿¸ÇÉÌ±ê"/>
      <sheetName val="Ñ©»¨·ÖÅä±í"/>
      <sheetName val="Ñ©»¨¸É·ÖÅä±í"/>
      <sheetName val="ÉòÑôÏÊ·ÖÅä±í"/>
      <sheetName val="»ªµ¤·ÖÅä"/>
      <sheetName val="Í°¾Æ15L"/>
      <sheetName val="Í°¾Æ20L"/>
      <sheetName val="Í°¾Æ30L"/>
      <sheetName val="Í°¾Æ10L"/>
      <sheetName val="Í°¾Æ5L"/>
      <sheetName val="Í°¾Æ20L (Ñ©) "/>
      <sheetName val="Í°¾Æ30L (Ñ©)  "/>
      <sheetName val="Í°¾Æ15L(»ª£©"/>
      <sheetName val="Í°¾Æ20L£¨»ª£©"/>
      <sheetName val="Í°¾Æ30L£¨»ª£©"/>
      <sheetName val="Í°¾Æ20L(Ñ©»¨¸É£©"/>
      <sheetName val="ËµÃ÷"/>
      <sheetName val="ÏúÁ¿"/>
      <sheetName val="¹²Ïí"/>
      <sheetName val="´ÙÏú»î¶¯"/>
      <sheetName val="»î¶¯"/>
      <sheetName val="×Ü±í"/>
      <sheetName val="ºËËãÏîÄ¿Óà¶î±í"/>
      <sheetName val="¡À__¨²¡¤¡é¨¦¨²"/>
      <sheetName val="11_¨¨_a¦Ì¡è"/>
      <sheetName val="13_¨¨___¡§"/>
      <sheetName val="13_¨¨¡¤___¡À¨ª"/>
      <sheetName val="13.65_¨¨___¡§"/>
      <sheetName val="13.6___¡§¡¤___¡À¨ª"/>
      <sheetName val="13.65_¨¨¨¦¨°__"/>
      <sheetName val="13.65¨¦¨°__¡¤___¡À¨ª"/>
      <sheetName val="11_¨¨_¨¦__"/>
      <sheetName val="_¨ª_¨¬1y__¡¤___"/>
      <sheetName val="D___¡¤___¡À¨ª"/>
      <sheetName val="_e_¨¬_o__¦Ì_"/>
      <sheetName val="_e_¨¬_¨®__"/>
      <sheetName val="__¡Á¨¹¡À¨ª"/>
      <sheetName val="_o__¦Ì_¡À_¡¤Y "/>
      <sheetName val="10.5_¨¨3¨¦¡À_¡À¨ª"/>
      <sheetName val="_"/>
      <sheetName val="11_¨¨__3¨¦¡À_¡À¨ª"/>
      <sheetName val="_x005f_x005f_x005f_x0000__x005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单位库"/>
      <sheetName val="地梁"/>
      <sheetName val="底板"/>
      <sheetName val="清单汇总"/>
      <sheetName val="sum(Flooring )"/>
      <sheetName val="#REF!"/>
      <sheetName val="骨浆计算式(备)"/>
      <sheetName val="敏感参数"/>
      <sheetName val="工作台帐"/>
      <sheetName val="G2TempSheet"/>
      <sheetName val="墙面工程"/>
      <sheetName val="汇总表"/>
      <sheetName val="钢筋、砼材料基准价"/>
      <sheetName val="饰面工程单价调整办法"/>
      <sheetName val="P101200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装饰汇总"/>
      <sheetName val="1"/>
      <sheetName val="2"/>
      <sheetName val="3"/>
      <sheetName val="4"/>
      <sheetName val="5"/>
      <sheetName val="6"/>
      <sheetName val="7"/>
      <sheetName val="8"/>
      <sheetName val="单价"/>
      <sheetName val="投标材料清单 "/>
      <sheetName val="材料汇总"/>
      <sheetName val="面积合计（藏）"/>
      <sheetName val="用量分摊(藏）"/>
      <sheetName val="2013.12.3疏理"/>
      <sheetName val="地下室带产权"/>
      <sheetName val="Sheet1"/>
      <sheetName val="Sheet2"/>
      <sheetName val="Sheet3"/>
      <sheetName val="Sheet9"/>
      <sheetName val="价格变化的品种"/>
      <sheetName val="2000CCTV"/>
      <sheetName val="2000PA"/>
      <sheetName val="2000DCN"/>
      <sheetName val="2000INTERCOM"/>
      <sheetName val="99CCTV"/>
      <sheetName val="99CCTV SUP"/>
      <sheetName val="99PA"/>
      <sheetName val="99Paging"/>
      <sheetName val="99Inter"/>
      <sheetName val="99DCN"/>
      <sheetName val="XL4Poppy"/>
      <sheetName val="KKKKKKKK"/>
      <sheetName val="基本设置"/>
      <sheetName val="SW-TEO"/>
      <sheetName val="系数516"/>
      <sheetName val="Financ. Overview"/>
      <sheetName val="Toolbox"/>
      <sheetName val="YINC85"/>
      <sheetName val="RecoveredExternalLink8"/>
      <sheetName val="Main"/>
      <sheetName val="POWER ASSUMPTIONS"/>
      <sheetName val="销售费用11、12"/>
      <sheetName val="会计利润"/>
      <sheetName val="Mp-team 1"/>
      <sheetName val="方案1"/>
      <sheetName val="G.1R-Shou COP Gf"/>
      <sheetName val="项目指标"/>
      <sheetName val="合同台账"/>
      <sheetName val="动态成本"/>
      <sheetName val="付款台账"/>
      <sheetName val="附表1"/>
      <sheetName val="方案4"/>
      <sheetName val="清单1"/>
      <sheetName val="价目表"/>
      <sheetName val="Open"/>
      <sheetName val="目录"/>
      <sheetName val="月报综述"/>
      <sheetName val="现金流"/>
      <sheetName val="会计利润 （考虑土评）"/>
      <sheetName val="会计利润 （考虑土评）复件"/>
      <sheetName val="管理利润"/>
      <sheetName val="会计毛利 (考虑土评)"/>
      <sheetName val="会计毛利"/>
      <sheetName val="利息资本化重测"/>
      <sheetName val="管理毛利"/>
      <sheetName val="管理毛利(考虑土评)"/>
      <sheetName val="销售计划"/>
      <sheetName val="待转化-利润贡献"/>
      <sheetName val="待转化-13年利润锁定"/>
      <sheetName val="节奏成本"/>
      <sheetName val="渝能土增"/>
      <sheetName val="土增"/>
      <sheetName val="土增新"/>
      <sheetName val="付款计划"/>
      <sheetName val="土地评估增值及商誉"/>
      <sheetName val="利息资本化"/>
      <sheetName val="贷款明细表"/>
      <sheetName val="四期5#精装与清水成本对比"/>
      <sheetName val="2013销售计划简表"/>
      <sheetName val="2012年指标调整"/>
      <sheetName val="开发间接费"/>
      <sheetName val="融资财务费用 2012年"/>
      <sheetName val="融资财务费用 2013年 "/>
      <sheetName val="融资财务费用 2014年"/>
      <sheetName val="2013年融资计划表"/>
      <sheetName val="2014年融资计划表"/>
      <sheetName val="资本化利息基础表"/>
      <sheetName val="税款"/>
      <sheetName val="管理费用2012"/>
      <sheetName val="管理费用2013"/>
      <sheetName val="管理费用"/>
      <sheetName val="销售费用2012"/>
      <sheetName val="销售费用2013"/>
      <sheetName val="资产负债表"/>
      <sheetName val="销售费用"/>
      <sheetName val="科目余额表"/>
      <sheetName val="会计利润 (差异)"/>
      <sheetName val="会计利润（分期）"/>
      <sheetName val="销售计划（分月）"/>
      <sheetName val="按揭手续费2012"/>
      <sheetName val="融资财务费用"/>
      <sheetName val="融资财务费用 2011年"/>
      <sheetName val="2010年融资安排"/>
      <sheetName val="2011年融资安排 "/>
      <sheetName val="会计毛利 (2011待转化)"/>
      <sheetName val="会计毛利 (2012待转化) (含土地评估增值)"/>
      <sheetName val="会计毛利 (2011待转化明细) "/>
      <sheetName val="会计毛利 (2012待转化) "/>
      <sheetName val="会计毛利 (2012待转化明细)"/>
      <sheetName val="现金流 (已审批贷款)"/>
      <sheetName val="销售计划 (收入)"/>
      <sheetName val="销售计划 (12月份纯新增)"/>
      <sheetName val="会计毛利 (12月份纯新增)"/>
      <sheetName val="开发间接费预算完成"/>
      <sheetName val="持有物业"/>
      <sheetName val="其他收支"/>
      <sheetName val="预计资产负债"/>
      <sheetName val="资产负债变动"/>
      <sheetName val="公司NAV"/>
      <sheetName val="10年经营计划审批表"/>
      <sheetName val="指标汇总"/>
      <sheetName val="重点科目余额明细"/>
      <sheetName val="纳税情况表"/>
      <sheetName val="近期主要税务工作"/>
      <sheetName val="近期税务相关政策"/>
      <sheetName val="下月经营计划"/>
      <sheetName val="会计毛利 (2012待转化明细含土评)"/>
      <sheetName val="销售费用新"/>
      <sheetName val="管理费用新"/>
      <sheetName val="管理费用2014"/>
      <sheetName val="Sheet4"/>
      <sheetName val="Sheet5"/>
      <sheetName val="发现问题汇总"/>
      <sheetName val="Control List"/>
      <sheetName val="Name list"/>
      <sheetName val="checklist"/>
      <sheetName val="各公司国际会计准则下报表"/>
      <sheetName val="POA"/>
      <sheetName val="IFRS"/>
      <sheetName val="PwC"/>
      <sheetName val="A-1货币资金明细表"/>
      <sheetName val="RP A-1货币资金汇总表(不用填写)"/>
      <sheetName val="A-2-1内部往来明细"/>
      <sheetName val="A-2-3 应收应付关联方明细"/>
      <sheetName val="RP A-2-3 应收应付关联方汇总表(不用填写)"/>
      <sheetName val="A-3 应收帐款明细表"/>
      <sheetName val="RP A-3应收帐款汇总表(不用填写) "/>
      <sheetName val="A-4 预付帐款明细表"/>
      <sheetName val="A-5其他应收款明细表"/>
      <sheetName val="A-6-1 POC计算表"/>
      <sheetName val="A-6-2 POC调整分录"/>
      <sheetName val="A-6-4 存货预提调整分录"/>
      <sheetName val="A-6-5 存货明细表"/>
      <sheetName val="RP A-6 存货汇总表(不用填写)"/>
      <sheetName val="A-7 待摊费用明细表"/>
      <sheetName val="A-8 长期投资明细表"/>
      <sheetName val="A-9 固定资产变动表"/>
      <sheetName val="A-10 其他长期资产明细表"/>
      <sheetName val="L-1 短期借款明细表"/>
      <sheetName val="RP L-1 短期借款(不用填写)"/>
      <sheetName val="L-2 长期借款明细表"/>
      <sheetName val="RP L-2 长期借款(不用填写)"/>
      <sheetName val="L-3 应付帐款"/>
      <sheetName val="L-4 其他应付款明细表"/>
      <sheetName val="L-5 应交税金"/>
      <sheetName val="L-6 其它流动负债科目"/>
      <sheetName val="L-7 工资福利费"/>
      <sheetName val="L-8 资本承担"/>
      <sheetName val="C-1 所有者权益"/>
      <sheetName val="PL-1 收入成本明细表"/>
      <sheetName val="PL-2 其它业务利润"/>
      <sheetName val="PL-3 销售及管理费用明细表"/>
      <sheetName val="RP PL-3 经营溢利（不用填写）"/>
      <sheetName val="PL-4 财务费用明细表"/>
      <sheetName val="RP PL-4 财务费用"/>
      <sheetName val="PL-5 利息资本化计算表"/>
      <sheetName val="RP PL-6 所得税费用"/>
      <sheetName val="Backup of Backup of LINDA LISTO"/>
      <sheetName val="eqpmad2"/>
      <sheetName val="绿化"/>
      <sheetName val="景观"/>
      <sheetName val="会计利润（土地评估增值）"/>
      <sheetName val="会计毛利（土地评估增值）"/>
      <sheetName val="销售费用1"/>
      <sheetName val="管理费用1"/>
      <sheetName val="其他收支表"/>
      <sheetName val="土地评估增值"/>
      <sheetName val="科目明细表"/>
      <sheetName val="开发间接费表"/>
      <sheetName val="利息资本化基础数据"/>
      <sheetName val="土地增值税测算"/>
      <sheetName val="关键节点"/>
      <sheetName val="区域往来"/>
      <sheetName val="海尔地产利息"/>
      <sheetName val="测算收入安排"/>
      <sheetName val="调整（争取版本）"/>
      <sheetName val="Drop Down"/>
      <sheetName val="_REF!"/>
      <sheetName val="本期发生"/>
      <sheetName val="11度华丹"/>
      <sheetName val="13度高浓"/>
      <sheetName val="13度分配表"/>
      <sheetName val="13.65度雪花"/>
      <sheetName val="13.6雪花分配表"/>
      <sheetName val="13.65度沈阳"/>
      <sheetName val="13.65沈阳分配表"/>
      <sheetName val="11度干啤"/>
      <sheetName val="酵造过滤分配"/>
      <sheetName val="新水分配表"/>
      <sheetName val="酿造煤水电"/>
      <sheetName val="酿造麦芽"/>
      <sheetName val="汇总表"/>
      <sheetName val="煤水电备份 "/>
      <sheetName val="10.5度成本表"/>
      <sheetName val="11度雪成本表"/>
      <sheetName val="11度亚特成本表"/>
      <sheetName val="雪花干成本表"/>
      <sheetName val="华丹成本表"/>
      <sheetName val="11度沈阳鲜成本表"/>
      <sheetName val="制品辅料"/>
      <sheetName val="制品煤水电"/>
      <sheetName val="制品瓶盖商标"/>
      <sheetName val="雪花分配表"/>
      <sheetName val="雪花干分配表"/>
      <sheetName val="沈阳鲜分配表"/>
      <sheetName val="华丹分配"/>
      <sheetName val="桶酒15L"/>
      <sheetName val="桶酒20L"/>
      <sheetName val="桶酒30L"/>
      <sheetName val="桶酒10L"/>
      <sheetName val="桶酒5L"/>
      <sheetName val="桶酒20L (雪) "/>
      <sheetName val="桶酒30L (雪)  "/>
      <sheetName val="桶酒15L(华）"/>
      <sheetName val="桶酒20L（华）"/>
      <sheetName val="桶酒30L（华）"/>
      <sheetName val="桶酒20L(雪花干）"/>
      <sheetName val="核算项目余额表"/>
      <sheetName val="说明"/>
      <sheetName val="销量"/>
      <sheetName val="共享"/>
      <sheetName val="促销活动"/>
      <sheetName val="活动"/>
      <sheetName val="总表"/>
      <sheetName val="±¾ÆÚ·¢Éú"/>
      <sheetName val="11¶È»ªµ¤"/>
      <sheetName val="13¶È¸ßÅ¨"/>
      <sheetName val="13¶È·ÖÅä±í"/>
      <sheetName val="13.65¶ÈÑ©»¨"/>
      <sheetName val="13.6Ñ©»¨·ÖÅä±í"/>
      <sheetName val="13.65¶ÈÉòÑô"/>
      <sheetName val="13.65ÉòÑô·ÖÅä±í"/>
      <sheetName val="11¶È¸ÉÆ¡"/>
      <sheetName val="½ÍÔì¹ýÂË·ÖÅä"/>
      <sheetName val="ÐÂË®·ÖÅä±í"/>
      <sheetName val="ÄðÔìÃºË®µç"/>
      <sheetName val="ÄðÔìÂóÑ¿"/>
      <sheetName val="»ã×Ü±í"/>
      <sheetName val="ÃºË®µç±¸·Ý "/>
      <sheetName val="10.5¶È³É±¾±í"/>
      <sheetName val="11¶ÈÑ©³É±¾±í"/>
      <sheetName val="11¶ÈÑÇÌØ³É±¾±í"/>
      <sheetName val="Ñ©»¨¸É³É±¾±í"/>
      <sheetName val="»ªµ¤³É±¾±í"/>
      <sheetName val="11¶ÈÉòÑôÏÊ³É±¾±í"/>
      <sheetName val="ÖÆÆ·¸¨ÁÏ"/>
      <sheetName val="ÖÆÆ·ÃºË®µç"/>
      <sheetName val="ÖÆÆ·Æ¿¸ÇÉÌ±ê"/>
      <sheetName val="Ñ©»¨·ÖÅä±í"/>
      <sheetName val="Ñ©»¨¸É·ÖÅä±í"/>
      <sheetName val="ÉòÑôÏÊ·ÖÅä±í"/>
      <sheetName val="»ªµ¤·ÖÅä"/>
      <sheetName val="Í°¾Æ15L"/>
      <sheetName val="Í°¾Æ20L"/>
      <sheetName val="Í°¾Æ30L"/>
      <sheetName val="Í°¾Æ10L"/>
      <sheetName val="Í°¾Æ5L"/>
      <sheetName val="Í°¾Æ20L (Ñ©) "/>
      <sheetName val="Í°¾Æ30L (Ñ©)  "/>
      <sheetName val="Í°¾Æ15L(»ª£©"/>
      <sheetName val="Í°¾Æ20L£¨»ª£©"/>
      <sheetName val="Í°¾Æ30L£¨»ª£©"/>
      <sheetName val="Í°¾Æ20L(Ñ©»¨¸É£©"/>
      <sheetName val="ËµÃ÷"/>
      <sheetName val="ÏúÁ¿"/>
      <sheetName val="¹²Ïí"/>
      <sheetName val="´ÙÏú»î¶¯"/>
      <sheetName val="»î¶¯"/>
      <sheetName val="×Ü±í"/>
      <sheetName val="ºËËãÏîÄ¿Óà¶î±í"/>
      <sheetName val="¡À__¨²¡¤¡é¨¦¨²"/>
      <sheetName val="11_¨¨_a¦Ì¡è"/>
      <sheetName val="13_¨¨___¡§"/>
      <sheetName val="13_¨¨¡¤___¡À¨ª"/>
      <sheetName val="13.65_¨¨___¡§"/>
      <sheetName val="13.6___¡§¡¤___¡À¨ª"/>
      <sheetName val="13.65_¨¨¨¦¨°__"/>
      <sheetName val="13.65¨¦¨°__¡¤___¡À¨ª"/>
      <sheetName val="11_¨¨_¨¦__"/>
      <sheetName val="_¨ª_¨¬1y__¡¤___"/>
      <sheetName val="D___¡¤___¡À¨ª"/>
      <sheetName val="_e_¨¬_o__¦Ì_"/>
      <sheetName val="_e_¨¬_¨®__"/>
      <sheetName val="__¡Á¨¹¡À¨ª"/>
      <sheetName val="_o__¦Ì_¡À_¡¤Y "/>
      <sheetName val="10.5_¨¨3¨¦¡À_¡À¨ª"/>
      <sheetName val="11_¨¨__3¨¦¡À_¡À¨ª"/>
      <sheetName val="11_¨¨__¨¬_3¨¦¡À_¡À¨ª"/>
      <sheetName val="___¡§_¨¦3¨¦¡À_¡À¨ª"/>
      <sheetName val="_a¦Ì¡è3¨¦¡À_¡À¨ª"/>
      <sheetName val="11_¨¨¨¦¨°___¨º3¨¦¡À_¡À¨ª"/>
      <sheetName val="___¡¤_¡§¨¢_"/>
      <sheetName val="___¡¤_o__¦Ì_"/>
      <sheetName val="___¡¤____¨¦¨¬¡À¨º"/>
      <sheetName val="___¡§¡¤___¡À¨ª"/>
      <sheetName val="___¡§_¨¦¡¤___¡À¨ª"/>
      <sheetName val="¨¦¨°___¨º¡¤___¡À¨ª"/>
      <sheetName val="_a¦Ì¡è¡¤___"/>
      <sheetName val="¨ª¡ã__15L"/>
      <sheetName val="¨ª¡ã__20L"/>
      <sheetName val="¨ª¡ã__30L"/>
      <sheetName val="¨ª¡ã__10L"/>
      <sheetName val="¨ª¡ã__5L"/>
      <sheetName val="¨ª¡ã__20L (__) "/>
      <sheetName val="¨ª¡ã__30L (__)  "/>
      <sheetName val="¨ª¡ã__15L(_a¡ê_"/>
      <sheetName val="¨ª¡ã__20L¡ê¡§_a¡ê_"/>
      <sheetName val="¨ª¡ã__30L¡ê¡§_a¡ê_"/>
      <sheetName val="¨ª¡ã__20L(___¡§_¨¦¡ê_"/>
      <sheetName val="_¦Ì_¡Â"/>
      <sheetName val="_¨²¨¢_"/>
      <sheetName val="12_¨ª"/>
      <sheetName val="¡ä¨´_¨²___¡¥"/>
      <sheetName val="___¡¥"/>
      <sheetName val="¡Á¨¹¡À¨ª"/>
      <sheetName val="o_______¨®¨¤__¡À¨ª"/>
      <sheetName val="B"/>
      <sheetName val="22号"/>
      <sheetName val="gvl"/>
      <sheetName val="所得税凭证抽查"/>
      <sheetName val="POWERASSUMPTIONS"/>
      <sheetName val="销售明细账"/>
      <sheetName val="XXXXX"/>
      <sheetName val="1-6月客戶數"/>
      <sheetName val="預算目標"/>
      <sheetName val="沈阳"/>
      <sheetName val="重庆"/>
      <sheetName val="杭州调"/>
      <sheetName val="第3季度MS-销额"/>
      <sheetName val="第3季度MS-销量"/>
      <sheetName val="02年MS-销额"/>
      <sheetName val="02年MS-销量"/>
      <sheetName val="Data-升"/>
      <sheetName val="Data-金额"/>
      <sheetName val="Data-瓶"/>
      <sheetName val="封面"/>
      <sheetName val="付款明细"/>
      <sheetName val="外-分表"/>
      <sheetName val="外-分表(累)"/>
      <sheetName val="集團-外"/>
      <sheetName val="食品-外"/>
      <sheetName val="埔心-外"/>
      <sheetName val="外銷-外"/>
      <sheetName val="其他-外"/>
      <sheetName val="內分表"/>
      <sheetName val="內分表1"/>
      <sheetName val="內分表(累)"/>
      <sheetName val="集團-內"/>
      <sheetName val="食品-內"/>
      <sheetName val="食品-內1"/>
      <sheetName val="埔心-內"/>
      <sheetName val="外銷-內"/>
      <sheetName val="其他-內"/>
      <sheetName val="每日C300"/>
      <sheetName val="原材料单价分析"/>
      <sheetName val="RecoveredExternalLink7"/>
      <sheetName val="5.1-销售数量及金额 湖北"/>
      <sheetName val="jhcyl"/>
      <sheetName val="对比"/>
      <sheetName val="工程付款汇总表"/>
      <sheetName val="工程款总明细表"/>
      <sheetName val="开发间接费分摊"/>
      <sheetName val="关于资本化利息的基础数据"/>
      <sheetName val="兼容性报表"/>
      <sheetName val="Sheet23"/>
      <sheetName val="Sheet24"/>
      <sheetName val="框图"/>
      <sheetName val="报价一"/>
      <sheetName val="框图2"/>
      <sheetName val="方案3"/>
      <sheetName val="10月回"/>
      <sheetName val="0上期决议事项追踪"/>
      <sheetName val="1上期指标异常"/>
      <sheetName val="2本期指标改善"/>
      <sheetName val="附2本期专案说明"/>
      <sheetName val="3资源汇总"/>
      <sheetName val="4库存汇总"/>
      <sheetName val="5配送收入汇总"/>
      <sheetName val="5-1配送收入汇总工作底稿"/>
      <sheetName val="6分公司管理指标"/>
      <sheetName val="8工作成果"/>
      <sheetName val="9工作计划"/>
      <sheetName val="10即期提报新"/>
      <sheetName val="7自车运输成本"/>
      <sheetName val="顶益"/>
      <sheetName val="B&amp;P"/>
      <sheetName val="普查库示例"/>
      <sheetName val="统计总表"/>
      <sheetName val="高层四期合同台账"/>
      <sheetName val="商业四期合同台账"/>
      <sheetName val="9"/>
      <sheetName val="10"/>
      <sheetName val="11"/>
      <sheetName val="12"/>
      <sheetName val="1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Financ. Overview"/>
      <sheetName val="Toolbox"/>
      <sheetName val="车库和住宅连接费用测算"/>
      <sheetName val="优化方案费用测算"/>
      <sheetName val="车库移位的费用测算"/>
      <sheetName val="建3个车库的费用测算"/>
      <sheetName val="基础单价测算"/>
      <sheetName val="基础深度统计表"/>
      <sheetName val="09年经营计划和目标成本对比"/>
      <sheetName val="面积指标简表"/>
      <sheetName val="调整费用明细"/>
      <sheetName val="土地及大配套总额"/>
      <sheetName val="土地及大配套 分摊明细"/>
      <sheetName val="前期费用汇总表"/>
      <sheetName val="平层建安汇总"/>
      <sheetName val="跃层建安汇总"/>
      <sheetName val="人防建安汇总"/>
      <sheetName val="公共部位装修汇总"/>
      <sheetName val="用电负荷估算表"/>
      <sheetName val="公用配套设施"/>
      <sheetName val="公配分摊明细"/>
      <sheetName val="指标变化对比表"/>
      <sheetName val="指标变化对比表 (上市)"/>
      <sheetName val="成本变化指标对比表"/>
      <sheetName val="成本变化指标对比表 (2)"/>
      <sheetName val="项目总表"/>
      <sheetName val="进度计划"/>
      <sheetName val="项目财务指标 (含筹资)"/>
      <sheetName val="会计利润"/>
      <sheetName val="现金流"/>
      <sheetName val="会计利润简表"/>
      <sheetName val="现金流简表"/>
      <sheetName val="现金流 (2)"/>
      <sheetName val="新现金流"/>
      <sheetName val="开发节奏"/>
      <sheetName val="资本化利息基础表"/>
      <sheetName val="待转化-利润贡献"/>
      <sheetName val="会计毛利"/>
      <sheetName val="节奏成本"/>
      <sheetName val="工程付款计划"/>
      <sheetName val="工程款付款计划1"/>
      <sheetName val="销售周期表"/>
      <sheetName val="销售简表"/>
      <sheetName val="土增"/>
      <sheetName val="跃层建安费"/>
      <sheetName val="资本化利息"/>
      <sheetName val="汇总表"/>
      <sheetName val="综合指标表"/>
      <sheetName val="项目配置标准表"/>
      <sheetName val="前期费"/>
      <sheetName val="0627与启动会对比"/>
      <sheetName val="0627与0415责任书对比"/>
      <sheetName val="住宅成本明细表"/>
      <sheetName val="别墅车库成本明细表"/>
      <sheetName val="7期人防成本明细表 "/>
      <sheetName val="7期幼儿园成本明细表"/>
      <sheetName val="叠拼车库成本明细"/>
      <sheetName val="高层车库成本明细"/>
      <sheetName val="高层建安费"/>
      <sheetName val="公寓建安分析表"/>
      <sheetName val="高层建安费1#楼基础5#楼主体"/>
      <sheetName val="高层建安2#楼"/>
      <sheetName val="商业建安费 "/>
      <sheetName val="15-2商业建安费 A-C段"/>
      <sheetName val="15-3商业参考15-2系数不同点做调整"/>
      <sheetName val="A-1联排地上建安分析表"/>
      <sheetName val="A-1联排建安地下部分"/>
      <sheetName val="联排地下车库"/>
      <sheetName val="叠拼地上"/>
      <sheetName val="叠拼地下"/>
      <sheetName val="15-2高层、叠拼、商业车库建安费"/>
      <sheetName val="消防"/>
      <sheetName val="环境"/>
      <sheetName val="项目财务指标(不含筹资）"/>
      <sheetName val="外檐材质变化对比表"/>
      <sheetName val="车库建安汇总"/>
      <sheetName val="15-3景观"/>
      <sheetName val="15-2景观"/>
      <sheetName val="电梯明细表"/>
      <sheetName val="智能化 "/>
      <sheetName val="公共部位装修预算"/>
      <sheetName val="Sheet1"/>
      <sheetName val="Sheet2"/>
      <sheetName val="Sheet3"/>
      <sheetName val="XL4Poppy"/>
      <sheetName val="2月6日"/>
      <sheetName val="NEW"/>
      <sheetName val="#REF"/>
      <sheetName val="方案4"/>
      <sheetName val="TRIAL3"/>
      <sheetName val="G-PROF1"/>
      <sheetName val="Mp-team 1"/>
      <sheetName val="Main"/>
      <sheetName val="基本设置"/>
      <sheetName val="Open"/>
      <sheetName val="SW-TEO"/>
      <sheetName val="Sheet9"/>
      <sheetName val="eqpmad2"/>
      <sheetName val="POWER ASSUMPTIONS"/>
      <sheetName val="付款计划"/>
      <sheetName val="销售费用"/>
      <sheetName val="管理费用"/>
      <sheetName val="税款"/>
      <sheetName val="系数516"/>
      <sheetName val="方案1"/>
      <sheetName val="利息资本化"/>
      <sheetName val="清单1"/>
      <sheetName val="G.1R-Shou COP Gf"/>
      <sheetName val="普查库示例"/>
      <sheetName val="项目指标"/>
      <sheetName val="合同台账"/>
      <sheetName val="动态成本"/>
      <sheetName val="付款台账"/>
      <sheetName val="附表1"/>
      <sheetName val="KKKKKKKK"/>
      <sheetName val="99CCTV"/>
      <sheetName val="TEMP"/>
      <sheetName val="目录"/>
      <sheetName val="月报综述"/>
      <sheetName val="资产负债表"/>
      <sheetName val="销售计划"/>
      <sheetName val="融资财务费用"/>
      <sheetName val="持有物业"/>
      <sheetName val="其他收支"/>
      <sheetName val="开发间接费"/>
      <sheetName val="土地评估增值及商誉"/>
      <sheetName val="预计资产负债"/>
      <sheetName val="资产负债变动"/>
      <sheetName val="公司NAV"/>
      <sheetName val="10年经营计划审批表"/>
      <sheetName val="指标汇总"/>
      <sheetName val="联络单"/>
      <sheetName val="报告目录"/>
      <sheetName val="与预算分析说明"/>
      <sheetName val="与去年分析说明"/>
      <sheetName val="损益汇总当月"/>
      <sheetName val="损益累计汇总"/>
      <sheetName val="管理损益当月"/>
      <sheetName val="管理损益累计"/>
      <sheetName val="产品别损益(自当)"/>
      <sheetName val="产品别损益(调拨)"/>
      <sheetName val="产品别损益(全当)"/>
      <sheetName val="产品别损益(自累)"/>
      <sheetName val="产品别损益(全累)"/>
      <sheetName val="低价面边际贡献（当月）"/>
      <sheetName val="低价面过际贡献（累计"/>
      <sheetName val="地区别损益当月-1"/>
      <sheetName val="地区别损益当月-2"/>
      <sheetName val="地区别损益累计-1"/>
      <sheetName val="地区别损益累计-2"/>
      <sheetName val="销售数量分析 "/>
      <sheetName val="销售金额分析"/>
      <sheetName val="毛利价量差分析(新)"/>
      <sheetName val="毛利价量差分析(当月"/>
      <sheetName val="产品别材料价量差"/>
      <sheetName val="原材料材料价量差"/>
      <sheetName val="原材料单价分析"/>
      <sheetName val="制造费用比较表 "/>
      <sheetName val="生产部门别制造费用分析 "/>
      <sheetName val="制造费用差异分析"/>
      <sheetName val="部门别制造费用差异分析"/>
      <sheetName val="产成品单箱成本 "/>
      <sheetName val="粉包单成本"/>
      <sheetName val="酱包单成本"/>
      <sheetName val="PSP碗单箱制造费用分析"/>
      <sheetName val="纸箱单箱制造费用分析"/>
      <sheetName val="水电价量差"/>
      <sheetName val="销售费用7"/>
      <sheetName val="部门别销售费用7"/>
      <sheetName val="销售费用差异分析"/>
      <sheetName val="运输费用7"/>
      <sheetName val="促销费用明细"/>
      <sheetName val="管理费用比较表"/>
      <sheetName val="部门别管理费用"/>
      <sheetName val="管理费用差异分析"/>
      <sheetName val="财务费用"/>
      <sheetName val="其他业务收支"/>
      <sheetName val="营业外收支"/>
      <sheetName val="每日C02年费用"/>
      <sheetName val="年度、月度情况"/>
      <sheetName val="XXXXX"/>
      <sheetName val="1-6月客戶數"/>
      <sheetName val="預算目標"/>
      <sheetName val="景观硬景"/>
      <sheetName val="苗木"/>
      <sheetName val="市政排水"/>
      <sheetName val="水电"/>
      <sheetName val="汇总"/>
      <sheetName val="沈阳"/>
      <sheetName val="重庆"/>
      <sheetName val="杭州调"/>
      <sheetName val="附件"/>
      <sheetName val="附件 (2)"/>
      <sheetName val="3_12"/>
      <sheetName val="3_12 (2)"/>
      <sheetName val="监控配置 (2)"/>
      <sheetName val="3_29"/>
      <sheetName val="422"/>
      <sheetName val="配置比较"/>
      <sheetName val="报价比较"/>
      <sheetName val="比较"/>
      <sheetName val="增减"/>
      <sheetName val="报价比较 (2)"/>
      <sheetName val="监控图"/>
      <sheetName val="报警配置"/>
      <sheetName val="报警配置 (2)"/>
      <sheetName val="报警图"/>
      <sheetName val="报警图426"/>
      <sheetName val="联网图426"/>
      <sheetName val="监控516"/>
      <sheetName val="附件516"/>
      <sheetName val="价格变化的品种"/>
      <sheetName val="2000CCTV"/>
      <sheetName val="2000PA"/>
      <sheetName val="2000DCN"/>
      <sheetName val="2000INTERCOM"/>
      <sheetName val="99CCTV SUP"/>
      <sheetName val="99PA"/>
      <sheetName val="99Paging"/>
      <sheetName val="99Inter"/>
      <sheetName val="99DCN"/>
      <sheetName val="调整（争取版本）"/>
      <sheetName val="Drop Down"/>
      <sheetName val="_REF!"/>
      <sheetName val="本期发生"/>
      <sheetName val="11度华丹"/>
      <sheetName val="13度高浓"/>
      <sheetName val="13度分配表"/>
      <sheetName val="13.65度雪花"/>
      <sheetName val="13.6雪花分配表"/>
      <sheetName val="13.65度沈阳"/>
      <sheetName val="13.65沈阳分配表"/>
      <sheetName val="11度干啤"/>
      <sheetName val="酵造过滤分配"/>
      <sheetName val="新水分配表"/>
      <sheetName val="酿造煤水电"/>
      <sheetName val="酿造麦芽"/>
      <sheetName val="煤水电备份 "/>
      <sheetName val="10.5度成本表"/>
      <sheetName val="11度雪成本表"/>
      <sheetName val="11度亚特成本表"/>
      <sheetName val="雪花干成本表"/>
      <sheetName val="华丹成本表"/>
      <sheetName val="11度沈阳鲜成本表"/>
      <sheetName val="制品辅料"/>
      <sheetName val="制品煤水电"/>
      <sheetName val="制品瓶盖商标"/>
      <sheetName val="雪花分配表"/>
      <sheetName val="雪花干分配表"/>
      <sheetName val="沈阳鲜分配表"/>
      <sheetName val="华丹分配"/>
      <sheetName val="桶酒15L"/>
      <sheetName val="桶酒20L"/>
      <sheetName val="桶酒30L"/>
      <sheetName val="桶酒10L"/>
      <sheetName val="桶酒5L"/>
      <sheetName val="桶酒20L (雪) "/>
      <sheetName val="桶酒30L (雪)  "/>
      <sheetName val="桶酒15L(华）"/>
      <sheetName val="桶酒20L（华）"/>
      <sheetName val="桶酒30L（华）"/>
      <sheetName val="桶酒20L(雪花干）"/>
      <sheetName val="核算项目余额表"/>
      <sheetName val="说明"/>
      <sheetName val="销量"/>
      <sheetName val="共享"/>
      <sheetName val="促销活动"/>
      <sheetName val="活动"/>
      <sheetName val="总表"/>
      <sheetName val="±¾ÆÚ·¢Éú"/>
      <sheetName val="11¶È»ªµ¤"/>
      <sheetName val="13¶È¸ßÅ¨"/>
      <sheetName val="13¶È·ÖÅä±í"/>
      <sheetName val="13.65¶ÈÑ©»¨"/>
      <sheetName val="13.6Ñ©»¨·ÖÅä±í"/>
      <sheetName val="13.65¶ÈÉòÑô"/>
      <sheetName val="13.65ÉòÑô·ÖÅä±í"/>
      <sheetName val="11¶È¸ÉÆ¡"/>
      <sheetName val="½ÍÔì¹ýÂË·ÖÅä"/>
      <sheetName val="ÐÂË®·ÖÅä±í"/>
      <sheetName val="ÄðÔìÃºË®µç"/>
      <sheetName val="ÄðÔìÂóÑ¿"/>
      <sheetName val="»ã×Ü±í"/>
      <sheetName val="ÃºË®µç±¸·Ý "/>
      <sheetName val="10.5¶È³É±¾±í"/>
      <sheetName val="11¶ÈÑ©³É±¾±í"/>
      <sheetName val="11¶ÈÑÇÌØ³É±¾±í"/>
      <sheetName val="Ñ©»¨¸É³É±¾±í"/>
      <sheetName val="»ªµ¤³É±¾±í"/>
      <sheetName val="11¶ÈÉòÑôÏÊ³É±¾±í"/>
      <sheetName val="ÖÆÆ·¸¨ÁÏ"/>
      <sheetName val="ÖÆÆ·ÃºË®µç"/>
      <sheetName val="ÖÆÆ·Æ¿¸ÇÉÌ±ê"/>
      <sheetName val="Ñ©»¨·ÖÅä±í"/>
      <sheetName val="Ñ©»¨¸É·ÖÅä±í"/>
      <sheetName val="ÉòÑôÏÊ·ÖÅä±í"/>
      <sheetName val="»ªµ¤·ÖÅä"/>
      <sheetName val="Í°¾Æ15L"/>
      <sheetName val="Í°¾Æ20L"/>
      <sheetName val="Í°¾Æ30L"/>
      <sheetName val="Í°¾Æ10L"/>
      <sheetName val="Í°¾Æ5L"/>
      <sheetName val="Í°¾Æ20L (Ñ©) "/>
      <sheetName val="Í°¾Æ30L (Ñ©)  "/>
      <sheetName val="Í°¾Æ15L(»ª£©"/>
      <sheetName val="Í°¾Æ20L£¨»ª£©"/>
      <sheetName val="Í°¾Æ30L£¨»ª£©"/>
      <sheetName val="Í°¾Æ20L(Ñ©»¨¸É£©"/>
      <sheetName val="ËµÃ÷"/>
      <sheetName val="ÏúÁ¿"/>
      <sheetName val="¹²Ïí"/>
      <sheetName val="´ÙÏú»î¶¯"/>
      <sheetName val="»î¶¯"/>
      <sheetName val="×Ü±í"/>
      <sheetName val="ºËËãÏîÄ¿Óà¶î±í"/>
      <sheetName val="¡À__¨²¡¤¡é¨¦¨²"/>
      <sheetName val="11_¨¨_a¦Ì¡è"/>
      <sheetName val="13_¨¨___¡§"/>
      <sheetName val="13_¨¨¡¤___¡À¨ª"/>
      <sheetName val="13.65_¨¨___¡§"/>
      <sheetName val="13.6___¡§¡¤___¡À¨ª"/>
      <sheetName val="13.65_¨¨¨¦¨°__"/>
      <sheetName val="13.65¨¦¨°__¡¤___¡À¨ª"/>
      <sheetName val="11_¨¨_¨¦__"/>
      <sheetName val="_¨ª_¨¬1y__¡¤___"/>
      <sheetName val="D___¡¤___¡À¨ª"/>
      <sheetName val="_e_¨¬_o__¦Ì_"/>
      <sheetName val="_e_¨¬_¨®__"/>
      <sheetName val="__¡Á¨¹¡À¨ª"/>
      <sheetName val="_o__¦Ì_¡À_¡¤Y "/>
      <sheetName val="10.5_¨¨3¨¦¡À_¡À¨ª"/>
      <sheetName val="11_¨¨__3¨¦¡À_¡À¨ª"/>
      <sheetName val="11_¨¨__¨¬_3¨¦¡À_¡À¨ª"/>
      <sheetName val="___¡§_¨¦3¨¦¡À_¡À¨ª"/>
      <sheetName val="_a¦Ì¡è3¨¦¡À_¡À¨ª"/>
      <sheetName val="11_¨¨¨¦¨°___¨º3¨¦¡À_¡À¨ª"/>
      <sheetName val="___¡¤_¡§¨¢_"/>
      <sheetName val="___¡¤_o__¦Ì_"/>
      <sheetName val="___¡¤____¨¦¨¬¡À¨º"/>
      <sheetName val="___¡§¡¤___¡À¨ª"/>
      <sheetName val="___¡§_¨¦¡¤___¡À¨ª"/>
      <sheetName val="¨¦¨°___¨º¡¤___¡À¨ª"/>
      <sheetName val="_a¦Ì¡è¡¤___"/>
      <sheetName val="¨ª¡ã__15L"/>
      <sheetName val="¨ª¡ã__20L"/>
      <sheetName val="¨ª¡ã__30L"/>
      <sheetName val="¨ª¡ã__10L"/>
      <sheetName val="¨ª¡ã__5L"/>
      <sheetName val="¨ª¡ã__20L (__) "/>
      <sheetName val="¨ª¡ã__30L (__)  "/>
      <sheetName val="¨ª¡ã__15L(_a¡ê_"/>
      <sheetName val="¨ª¡ã__20L¡ê¡§_a¡ê_"/>
      <sheetName val="¨ª¡ã__30L¡ê¡§_a¡ê_"/>
      <sheetName val="¨ª¡ã__20L(___¡§_¨¦¡ê_"/>
      <sheetName val="_¦Ì_¡Â"/>
      <sheetName val="_¨²¨¢_"/>
      <sheetName val="12_¨ª"/>
      <sheetName val="¡ä¨´_¨²___¡¥"/>
      <sheetName val="___¡¥"/>
      <sheetName val="¡Á¨¹¡À¨ª"/>
      <sheetName val="o_______¨®¨¤__¡À¨ª"/>
      <sheetName val="B"/>
      <sheetName val="22号"/>
      <sheetName val="gvl"/>
      <sheetName val="所得税凭证抽查"/>
      <sheetName val="POWERASSUMPTIONS"/>
      <sheetName val="销售明细账"/>
      <sheetName val="5.1-销售数量及金额 湖北"/>
      <sheetName val="发现问题汇总"/>
      <sheetName val="Control List"/>
      <sheetName val="Name list"/>
      <sheetName val="checklist"/>
      <sheetName val="各公司国际会计准则下报表"/>
      <sheetName val="POA"/>
      <sheetName val="IFRS"/>
      <sheetName val="PwC"/>
      <sheetName val="A-1货币资金明细表"/>
      <sheetName val="RP A-1货币资金汇总表(不用填写)"/>
      <sheetName val="A-2-1内部往来明细"/>
      <sheetName val="A-2-3 应收应付关联方明细"/>
      <sheetName val="RP A-2-3 应收应付关联方汇总表(不用填写)"/>
      <sheetName val="A-3 应收帐款明细表"/>
      <sheetName val="RP A-3应收帐款汇总表(不用填写) "/>
      <sheetName val="A-4 预付帐款明细表"/>
      <sheetName val="A-5其他应收款明细表"/>
      <sheetName val="A-6-1 POC计算表"/>
      <sheetName val="A-6-2 POC调整分录"/>
      <sheetName val="A-6-4 存货预提调整分录"/>
      <sheetName val="A-6-5 存货明细表"/>
      <sheetName val="RP A-6 存货汇总表(不用填写)"/>
      <sheetName val="A-7 待摊费用明细表"/>
      <sheetName val="A-8 长期投资明细表"/>
      <sheetName val="A-9 固定资产变动表"/>
      <sheetName val="A-10 其他长期资产明细表"/>
      <sheetName val="L-1 短期借款明细表"/>
      <sheetName val="RP L-1 短期借款(不用填写)"/>
      <sheetName val="L-2 长期借款明细表"/>
      <sheetName val="RP L-2 长期借款(不用填写)"/>
      <sheetName val="L-3 应付帐款"/>
      <sheetName val="L-4 其他应付款明细表"/>
      <sheetName val="L-5 应交税金"/>
      <sheetName val="L-6 其它流动负债科目"/>
      <sheetName val="L-7 工资福利费"/>
      <sheetName val="L-8 资本承担"/>
      <sheetName val="C-1 所有者权益"/>
      <sheetName val="PL-1 收入成本明细表"/>
      <sheetName val="PL-2 其它业务利润"/>
      <sheetName val="PL-3 销售及管理费用明细表"/>
      <sheetName val="RP PL-3 经营溢利（不用填写）"/>
      <sheetName val="PL-4 财务费用明细表"/>
      <sheetName val="RP PL-4 财务费用"/>
      <sheetName val="PL-5 利息资本化计算表"/>
      <sheetName val="RP PL-6 所得税费用"/>
      <sheetName val="Backup of Backup of LINDA LISTO"/>
      <sheetName val="3"/>
      <sheetName val="7"/>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General"/>
      <sheetName val="车库和住宅连接费用测算"/>
      <sheetName val="优化方案费用测算"/>
      <sheetName val="车库移位的费用测算"/>
      <sheetName val="建3个车库的费用测算"/>
      <sheetName val="基础单价测算"/>
      <sheetName val="基础深度统计表"/>
      <sheetName val="09年经营计划和目标成本对比"/>
      <sheetName val="面积指标简表"/>
      <sheetName val="调整费用明细"/>
      <sheetName val="土地及大配套总额"/>
      <sheetName val="土地及大配套 分摊明细"/>
      <sheetName val="前期费用汇总表"/>
      <sheetName val="平层建安汇总"/>
      <sheetName val="跃层建安汇总"/>
      <sheetName val="人防建安汇总"/>
      <sheetName val="公共部位装修汇总"/>
      <sheetName val="用电负荷估算表"/>
      <sheetName val="公用配套设施"/>
      <sheetName val="公配分摊明细"/>
      <sheetName val="指标变化对比表"/>
      <sheetName val="指标变化对比表 (上市)"/>
      <sheetName val="成本变化指标对比表"/>
      <sheetName val="成本变化指标对比表 (2)"/>
      <sheetName val="项目总表"/>
      <sheetName val="进度计划"/>
      <sheetName val="项目财务指标 (含筹资)"/>
      <sheetName val="项目配置标准表－新"/>
      <sheetName val="建造目标成本审批表"/>
      <sheetName val="直接目标成本审批表"/>
      <sheetName val="费用成本表"/>
      <sheetName val="住宅成本明细表"/>
      <sheetName val="会计利润"/>
      <sheetName val="现金流"/>
      <sheetName val="会计利润简表"/>
      <sheetName val="现金流简表"/>
      <sheetName val="现金流 (2)"/>
      <sheetName val="新现金流"/>
      <sheetName val="资本化利息基础表"/>
      <sheetName val="待转化-利润贡献"/>
      <sheetName val="会计毛利"/>
      <sheetName val="节奏成本"/>
      <sheetName val="工程付款计划"/>
      <sheetName val="工程款付款计划1"/>
      <sheetName val="销售简表"/>
      <sheetName val="土增"/>
      <sheetName val="跃层建安费"/>
      <sheetName val="资本化利息"/>
      <sheetName val="汇总表"/>
      <sheetName val="开发节奏"/>
      <sheetName val="综合指标表"/>
      <sheetName val="项目配置标准表"/>
      <sheetName val="前期费"/>
      <sheetName val="0627与启动会对比"/>
      <sheetName val="0627与0415责任书对比"/>
      <sheetName val="11月确定版与7月版本对比"/>
      <sheetName val="别墅车库成本明细表"/>
      <sheetName val="7期人防成本明细表 "/>
      <sheetName val="7期幼儿园成本明细表"/>
      <sheetName val="叠拼车库成本明细"/>
      <sheetName val="高层车库成本明细"/>
      <sheetName val="2月经营计划与现版本对比"/>
      <sheetName val="启动版与现版本对比"/>
      <sheetName val="15-2、3面积梳理"/>
      <sheetName val="2月经营计划与现版本面积指标对比"/>
      <sheetName val="启动版计划与现版本面积指标对比"/>
      <sheetName val="启动版节奏成本"/>
      <sheetName val="节奏成本 201402"/>
      <sheetName val="土地分摊"/>
      <sheetName val="高层建安费"/>
      <sheetName val="公寓建安分析表"/>
      <sheetName val="高层建安费1#楼基础5#楼主体"/>
      <sheetName val="高层建安2#楼"/>
      <sheetName val="商业建安费 "/>
      <sheetName val="15-2商业建安费 A-C段1#楼商业结构、砌体抹灰"/>
      <sheetName val="15-3商业参考15-2系数不同点做调整"/>
      <sheetName val="A-1联排地上建安分析表"/>
      <sheetName val="A-1联排建安地下部分"/>
      <sheetName val="联排地下车库"/>
      <sheetName val="联排别墅改商业地上"/>
      <sheetName val="联排别墅改商业地下"/>
      <sheetName val="叠拼地上"/>
      <sheetName val="叠拼地下"/>
      <sheetName val="15-2高层、叠拼、商业车库建安费"/>
      <sheetName val="消防"/>
      <sheetName val="环境"/>
      <sheetName val="项目财务指标(不含筹资）"/>
      <sheetName val="外檐材质变化对比表"/>
      <sheetName val="车库建安汇总"/>
      <sheetName val="15-3景观1"/>
      <sheetName val="15-2景观"/>
      <sheetName val="15-2期样板区"/>
      <sheetName val="电梯明细表"/>
      <sheetName val="智能化 "/>
      <sheetName val="电梯清单"/>
      <sheetName val="公共部位装修预算"/>
      <sheetName val="Sheet1"/>
      <sheetName val="Sheet2"/>
      <sheetName val="销售周期表"/>
      <sheetName val="Sheet3"/>
      <sheetName val="Sheet4"/>
      <sheetName val="99CCTV"/>
      <sheetName val="Main"/>
      <sheetName val="POWER ASSUMPTIONS"/>
      <sheetName val="销售费用11、12"/>
      <sheetName val="Mp-team 1"/>
      <sheetName val="方案1"/>
      <sheetName val="SW-TEO"/>
      <sheetName val="基本设置"/>
      <sheetName val="G.1R-Shou COP Gf"/>
      <sheetName val="Sheet9"/>
      <sheetName val="项目指标"/>
      <sheetName val="合同台账"/>
      <sheetName val="动态成本"/>
      <sheetName val="付款台账"/>
      <sheetName val="附表1"/>
      <sheetName val="方案4"/>
      <sheetName val="清单1"/>
      <sheetName val="价目表"/>
      <sheetName val="Toolbox"/>
      <sheetName val="Open"/>
      <sheetName val="联络单"/>
      <sheetName val="报告目录"/>
      <sheetName val="与预算分析说明"/>
      <sheetName val="与去年分析说明"/>
      <sheetName val="损益汇总当月"/>
      <sheetName val="损益累计汇总"/>
      <sheetName val="管理损益当月"/>
      <sheetName val="管理损益累计"/>
      <sheetName val="产品别损益(自当)"/>
      <sheetName val="产品别损益(调拨)"/>
      <sheetName val="产品别损益(全当)"/>
      <sheetName val="产品别损益(自累)"/>
      <sheetName val="产品别损益(全累)"/>
      <sheetName val="低价面边际贡献（当月）"/>
      <sheetName val="低价面过际贡献（累计"/>
      <sheetName val="地区别损益当月-1"/>
      <sheetName val="地区别损益当月-2"/>
      <sheetName val="地区别损益累计-1"/>
      <sheetName val="地区别损益累计-2"/>
      <sheetName val="销售数量分析 "/>
      <sheetName val="销售金额分析"/>
      <sheetName val="毛利价量差分析(新)"/>
      <sheetName val="毛利价量差分析(当月"/>
      <sheetName val="产品别材料价量差"/>
      <sheetName val="原材料材料价量差"/>
      <sheetName val="原材料单价分析"/>
      <sheetName val="制造费用比较表 "/>
      <sheetName val="生产部门别制造费用分析 "/>
      <sheetName val="制造费用差异分析"/>
      <sheetName val="部门别制造费用差异分析"/>
      <sheetName val="产成品单箱成本 "/>
      <sheetName val="粉包单成本"/>
      <sheetName val="酱包单成本"/>
      <sheetName val="PSP碗单箱制造费用分析"/>
      <sheetName val="纸箱单箱制造费用分析"/>
      <sheetName val="水电价量差"/>
      <sheetName val="销售费用7"/>
      <sheetName val="部门别销售费用7"/>
      <sheetName val="销售费用差异分析"/>
      <sheetName val="运输费用7"/>
      <sheetName val="促销费用明细"/>
      <sheetName val="管理费用比较表"/>
      <sheetName val="部门别管理费用"/>
      <sheetName val="管理费用差异分析"/>
      <sheetName val="财务费用"/>
      <sheetName val="其他业务收支"/>
      <sheetName val="营业外收支"/>
      <sheetName val="封皮"/>
      <sheetName val="系数516"/>
      <sheetName val="Backup of Backup of LINDA LISTO"/>
      <sheetName val="五期数据"/>
      <sheetName val="重大时间节点"/>
      <sheetName val="08年销售计划表"/>
      <sheetName val="09年销售计划表"/>
      <sheetName val="销售分解表"/>
      <sheetName val="08年已实现（财务）"/>
      <sheetName val="售价涨幅表"/>
      <sheetName val="截至7月底款齐未接房"/>
      <sheetName val="Sheet6"/>
      <sheetName val="09年销售计划表（有存量）"/>
      <sheetName val="预售及价格"/>
      <sheetName val="差错表"/>
      <sheetName val="08年已实现"/>
      <sheetName val="09年销售计划"/>
      <sheetName val="10年销售计划"/>
      <sheetName val="别墅价格计算"/>
      <sheetName val="销售周期表（财务用）"/>
      <sheetName val="销售计划（月报）"/>
      <sheetName val="销售周期表新"/>
      <sheetName val="10年分月回款"/>
      <sheetName val="售价涨幅表新"/>
      <sheetName val="Sheet7"/>
      <sheetName val="10年简表"/>
      <sheetName val="10年销售计划表（有存量）"/>
      <sheetName val="Sheet5"/>
      <sheetName val="销售分表（周姐）"/>
      <sheetName val="成本分表"/>
      <sheetName val="09年分月回款"/>
      <sheetName val="08结转资源"/>
      <sheetName val="09简表"/>
      <sheetName val="09年经营指标汇总"/>
      <sheetName val="附表一"/>
      <sheetName val="附表二"/>
      <sheetName val="目录"/>
      <sheetName val="编号规则说明"/>
      <sheetName val="1期土地"/>
      <sheetName val="1期前期"/>
      <sheetName val="1期建安"/>
      <sheetName val="物业.商管开办费"/>
      <sheetName val="1期市配"/>
      <sheetName val="1期其它"/>
      <sheetName val="公配（不含学校幼儿园）"/>
      <sheetName val="公配（学校幼儿园部分）"/>
      <sheetName val="管理费用"/>
      <sheetName val="销售费用"/>
      <sheetName val="付款明细"/>
      <sheetName val="5.1-销售数量及金额 湖南总"/>
      <sheetName val="3-產品别损益月份别"/>
      <sheetName val="4-部門别损益匯總-月份别"/>
      <sheetName val="5.1-销售数量及金额 湖北"/>
      <sheetName val="5.1-销售数量及金额 湖南"/>
      <sheetName val="5.1-销售数量及金额 江西"/>
      <sheetName val="5.4全公司"/>
      <sheetName val="5.3-销售数量及金额db"/>
      <sheetName val="5.2-销售数量及金额"/>
      <sheetName val="6-銷售成本"/>
      <sheetName val="7-銷售毛利"/>
      <sheetName val="P2-4-產品别损益报告"/>
      <sheetName val="P2-5-部門别损益报告"/>
      <sheetName val="P3-銷售數量及金額報告"/>
      <sheetName val="P3-銷售數量及金額報告 (2)"/>
      <sheetName val="5.3-销售数量及金额"/>
      <sheetName val="现金流量表"/>
      <sheetName val="每日C300"/>
      <sheetName val="eqpmad2"/>
      <sheetName val="TEMP"/>
      <sheetName val="XL4Poppy"/>
      <sheetName val="KKKKKKKK"/>
      <sheetName val="1-6月客戶數"/>
      <sheetName val="預算目標"/>
      <sheetName val="Financ. Overview"/>
      <sheetName val="分布1"/>
      <sheetName val="价格变化的品种"/>
      <sheetName val="2000CCTV"/>
      <sheetName val="2000PA"/>
      <sheetName val="2000DCN"/>
      <sheetName val="2000INTERCOM"/>
      <sheetName val="99CCTV SUP"/>
      <sheetName val="99PA"/>
      <sheetName val="99Paging"/>
      <sheetName val="99Inter"/>
      <sheetName val="99DCN"/>
      <sheetName val="景观硬景"/>
      <sheetName val="苗木"/>
      <sheetName val="市政排水"/>
      <sheetName val="水电"/>
      <sheetName val="汇总"/>
      <sheetName val="付款计划"/>
      <sheetName val="税款"/>
      <sheetName val="利息资本化"/>
      <sheetName val="普查库示例"/>
      <sheetName val="附件"/>
      <sheetName val="附件 (2)"/>
      <sheetName val="3_12"/>
      <sheetName val="3_12 (2)"/>
      <sheetName val="监控配置 (2)"/>
      <sheetName val="3_29"/>
      <sheetName val="422"/>
      <sheetName val="配置比较"/>
      <sheetName val="报价比较"/>
      <sheetName val="比较"/>
      <sheetName val="增减"/>
      <sheetName val="报价比较 (2)"/>
      <sheetName val="监控图"/>
      <sheetName val="报警配置"/>
      <sheetName val="报警配置 (2)"/>
      <sheetName val="报警图"/>
      <sheetName val="报警图426"/>
      <sheetName val="联网图426"/>
      <sheetName val="监控516"/>
      <sheetName val="附件516"/>
      <sheetName val="框图"/>
      <sheetName val="报价一"/>
      <sheetName val="框图2"/>
      <sheetName val="方案3"/>
      <sheetName val="10月回"/>
      <sheetName val="销售计划"/>
      <sheetName val="年度、月度情况"/>
      <sheetName val="XXXXX"/>
      <sheetName val="沈阳"/>
      <sheetName val="重庆"/>
      <sheetName val="杭州调"/>
      <sheetName val="调整（争取版本）"/>
      <sheetName val="Drop Down"/>
      <sheetName val="_REF!"/>
      <sheetName val="本期发生"/>
      <sheetName val="11度华丹"/>
      <sheetName val="13度高浓"/>
      <sheetName val="13度分配表"/>
      <sheetName val="13.65度雪花"/>
      <sheetName val="13.6雪花分配表"/>
      <sheetName val="13.65度沈阳"/>
      <sheetName val="13.65沈阳分配表"/>
      <sheetName val="11度干啤"/>
      <sheetName val="酵造过滤分配"/>
      <sheetName val="新水分配表"/>
      <sheetName val="酿造煤水电"/>
      <sheetName val="酿造麦芽"/>
      <sheetName val="煤水电备份 "/>
      <sheetName val="10.5度成本表"/>
      <sheetName val="11度雪成本表"/>
      <sheetName val="11度亚特成本表"/>
      <sheetName val="雪花干成本表"/>
      <sheetName val="华丹成本表"/>
      <sheetName val="11度沈阳鲜成本表"/>
      <sheetName val="制品辅料"/>
      <sheetName val="制品煤水电"/>
      <sheetName val="制品瓶盖商标"/>
      <sheetName val="雪花分配表"/>
      <sheetName val="雪花干分配表"/>
      <sheetName val="沈阳鲜分配表"/>
      <sheetName val="华丹分配"/>
      <sheetName val="桶酒15L"/>
      <sheetName val="桶酒20L"/>
      <sheetName val="桶酒30L"/>
      <sheetName val="桶酒10L"/>
      <sheetName val="桶酒5L"/>
      <sheetName val="桶酒20L (雪) "/>
      <sheetName val="桶酒30L (雪)  "/>
      <sheetName val="桶酒15L(华）"/>
      <sheetName val="桶酒20L（华）"/>
      <sheetName val="桶酒30L（华）"/>
      <sheetName val="桶酒20L(雪花干）"/>
      <sheetName val="核算项目余额表"/>
      <sheetName val="说明"/>
      <sheetName val="销量"/>
      <sheetName val="共享"/>
      <sheetName val="促销活动"/>
      <sheetName val="活动"/>
      <sheetName val="总表"/>
      <sheetName val="±¾ÆÚ·¢Éú"/>
      <sheetName val="11¶È»ªµ¤"/>
      <sheetName val="13¶È¸ßÅ¨"/>
      <sheetName val="13¶È·ÖÅä±í"/>
      <sheetName val="13.65¶ÈÑ©»¨"/>
      <sheetName val="13.6Ñ©»¨·ÖÅä±í"/>
      <sheetName val="13.65¶ÈÉòÑô"/>
      <sheetName val="13.65ÉòÑô·ÖÅä±í"/>
      <sheetName val="11¶È¸ÉÆ¡"/>
      <sheetName val="½ÍÔì¹ýÂË·ÖÅä"/>
      <sheetName val="ÐÂË®·ÖÅä±í"/>
      <sheetName val="ÄðÔìÃºË®µç"/>
      <sheetName val="ÄðÔìÂóÑ¿"/>
      <sheetName val="»ã×Ü±í"/>
      <sheetName val="ÃºË®µç±¸·Ý "/>
      <sheetName val="10.5¶È³É±¾±í"/>
      <sheetName val="11¶ÈÑ©³É±¾±í"/>
      <sheetName val="11¶ÈÑÇÌØ³É±¾±í"/>
      <sheetName val="Ñ©»¨¸É³É±¾±í"/>
      <sheetName val="»ªµ¤³É±¾±í"/>
      <sheetName val="11¶ÈÉòÑôÏÊ³É±¾±í"/>
      <sheetName val="ÖÆÆ·¸¨ÁÏ"/>
      <sheetName val="ÖÆÆ·ÃºË®µç"/>
      <sheetName val="ÖÆÆ·Æ¿¸ÇÉÌ±ê"/>
      <sheetName val="Ñ©»¨·ÖÅä±í"/>
      <sheetName val="Ñ©»¨¸É·ÖÅä±í"/>
      <sheetName val="ÉòÑôÏÊ·ÖÅä±í"/>
      <sheetName val="»ªµ¤·ÖÅä"/>
      <sheetName val="Í°¾Æ15L"/>
      <sheetName val="Í°¾Æ20L"/>
      <sheetName val="Í°¾Æ30L"/>
      <sheetName val="Í°¾Æ10L"/>
      <sheetName val="Í°¾Æ5L"/>
      <sheetName val="Í°¾Æ20L (Ñ©) "/>
      <sheetName val="Í°¾Æ30L (Ñ©)  "/>
      <sheetName val="Í°¾Æ15L(»ª£©"/>
      <sheetName val="Í°¾Æ20L£¨»ª£©"/>
      <sheetName val="Í°¾Æ30L£¨»ª£©"/>
      <sheetName val="Í°¾Æ20L(Ñ©»¨¸É£©"/>
      <sheetName val="ËµÃ÷"/>
      <sheetName val="ÏúÁ¿"/>
      <sheetName val="¹²Ïí"/>
      <sheetName val="´ÙÏú»î¶¯"/>
      <sheetName val="»î¶¯"/>
      <sheetName val="×Ü±í"/>
      <sheetName val="ºËËãÏîÄ¿Óà¶î±í"/>
      <sheetName val="¡À__¨²¡¤¡é¨¦¨²"/>
      <sheetName val="11_¨¨_a¦Ì¡è"/>
      <sheetName val="13_¨¨___¡§"/>
      <sheetName val="13_¨¨¡¤___¡À¨ª"/>
      <sheetName val="13.65_¨¨___¡§"/>
      <sheetName val="13.6___¡§¡¤___¡À¨ª"/>
      <sheetName val="13.65_¨¨¨¦¨°__"/>
      <sheetName val="13.65¨¦¨°__¡¤___¡À¨ª"/>
      <sheetName val="11_¨¨_¨¦__"/>
      <sheetName val="_¨ª_¨¬1y__¡¤___"/>
      <sheetName val="D___¡¤___¡À¨ª"/>
      <sheetName val="_e_¨¬_o__¦Ì_"/>
      <sheetName val="_e_¨¬_¨®__"/>
      <sheetName val="__¡Á¨¹¡À¨ª"/>
      <sheetName val="_o__¦Ì_¡À_¡¤Y "/>
      <sheetName val="10.5_¨¨3¨¦¡À_¡À¨ª"/>
      <sheetName val="11_¨¨__3¨¦¡À_¡À¨ª"/>
      <sheetName val="11_¨¨__¨¬_3¨¦¡À_¡À¨ª"/>
      <sheetName val="___¡§_¨¦3¨¦¡À_¡À¨ª"/>
      <sheetName val="_a¦Ì¡è3¨¦¡À_¡À¨ª"/>
      <sheetName val="11_¨¨¨¦¨°___¨º3¨¦¡À_¡À¨ª"/>
      <sheetName val="___¡¤_¡§¨¢_"/>
      <sheetName val="___¡¤_o__¦Ì_"/>
      <sheetName val="___¡¤____¨¦¨¬¡À¨º"/>
      <sheetName val="___¡§¡¤___¡À¨ª"/>
      <sheetName val="___¡§_¨¦¡¤___¡À¨ª"/>
      <sheetName val="¨¦¨°___¨º¡¤___¡À¨ª"/>
      <sheetName val="_a¦Ì¡è¡¤___"/>
      <sheetName val="¨ª¡ã__15L"/>
      <sheetName val="¨ª¡ã__20L"/>
      <sheetName val="¨ª¡ã__30L"/>
      <sheetName val="¨ª¡ã__10L"/>
      <sheetName val="¨ª¡ã__5L"/>
      <sheetName val="¨ª¡ã__20L (__) "/>
      <sheetName val="¨ª¡ã__30L (__)  "/>
      <sheetName val="¨ª¡ã__15L(_a¡ê_"/>
      <sheetName val="¨ª¡ã__20L¡ê¡§_a¡ê_"/>
      <sheetName val="¨ª¡ã__30L¡ê¡§_a¡ê_"/>
      <sheetName val="¨ª¡ã__20L(___¡§_¨¦¡ê_"/>
      <sheetName val="_¦Ì_¡Â"/>
      <sheetName val="_¨²¨¢_"/>
      <sheetName val="12_¨ª"/>
      <sheetName val="¡ä¨´_¨²__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Open"/>
      <sheetName val="Backup of Backup of LINDA LISTO"/>
      <sheetName val="RecoveredExternalLink11"/>
      <sheetName val="车库和住宅连接费用测算"/>
      <sheetName val="优化方案费用测算"/>
      <sheetName val="车库移位的费用测算"/>
      <sheetName val="建3个车库的费用测算"/>
      <sheetName val="基础单价测算"/>
      <sheetName val="基础深度统计表"/>
      <sheetName val="09年经营计划和目标成本对比"/>
      <sheetName val="面积指标简表"/>
      <sheetName val="调整费用明细"/>
      <sheetName val="土地及大配套总额"/>
      <sheetName val="土地及大配套 分摊明细"/>
      <sheetName val="前期费用汇总表"/>
      <sheetName val="平层建安汇总"/>
      <sheetName val="跃层建安汇总"/>
      <sheetName val="人防建安汇总"/>
      <sheetName val="公共部位装修汇总"/>
      <sheetName val="用电负荷估算表"/>
      <sheetName val="公用配套设施"/>
      <sheetName val="公配分摊明细"/>
      <sheetName val="指标变化对比表"/>
      <sheetName val="指标变化对比表 (上市)"/>
      <sheetName val="成本变化指标对比表"/>
      <sheetName val="成本变化指标对比表 (2)"/>
      <sheetName val="项目总表"/>
      <sheetName val="进度计划"/>
      <sheetName val="项目财务指标 (含筹资)"/>
      <sheetName val="会计利润"/>
      <sheetName val="现金流"/>
      <sheetName val="会计利润简表"/>
      <sheetName val="现金流简表"/>
      <sheetName val="现金流 (2)"/>
      <sheetName val="新现金流"/>
      <sheetName val="开发节奏"/>
      <sheetName val="资本化利息基础表"/>
      <sheetName val="待转化-利润贡献"/>
      <sheetName val="利息资本化重测"/>
      <sheetName val="待转化"/>
      <sheetName val="会计毛利"/>
      <sheetName val="节奏成本"/>
      <sheetName val="工程付款计划"/>
      <sheetName val="工程款付款计划1"/>
      <sheetName val="销售周期表"/>
      <sheetName val="销售简表"/>
      <sheetName val="土增"/>
      <sheetName val="跃层建安费"/>
      <sheetName val="资本化利息"/>
      <sheetName val="汇总表"/>
      <sheetName val="综合指标表"/>
      <sheetName val="项目配置标准表"/>
      <sheetName val="前期费"/>
      <sheetName val="0627与启动会对比"/>
      <sheetName val="0627与0415责任书对比"/>
      <sheetName val="住宅成本明细表"/>
      <sheetName val="别墅车库成本明细表"/>
      <sheetName val="7期人防成本明细表 "/>
      <sheetName val="7期幼儿园成本明细表"/>
      <sheetName val="叠拼车库成本明细"/>
      <sheetName val="高层车库成本明细"/>
      <sheetName val="高层建安费"/>
      <sheetName val="公寓建安分析表"/>
      <sheetName val="高层建安费1#楼基础5#楼主体"/>
      <sheetName val="高层建安2#楼"/>
      <sheetName val="商业建安费 "/>
      <sheetName val="15-2商业建安费 A-C段"/>
      <sheetName val="15-3商业参考15-2系数不同点做调整"/>
      <sheetName val="A-1联排地上建安分析表"/>
      <sheetName val="A-1联排建安地下部分"/>
      <sheetName val="联排地下车库"/>
      <sheetName val="叠拼地上"/>
      <sheetName val="叠拼地下"/>
      <sheetName val="15-2高层、叠拼、商业车库建安费"/>
      <sheetName val="消防"/>
      <sheetName val="环境"/>
      <sheetName val="项目财务指标(不含筹资）"/>
      <sheetName val="外檐材质变化对比表"/>
      <sheetName val="车库建安汇总"/>
      <sheetName val="15-3景观"/>
      <sheetName val="15-2景观"/>
      <sheetName val="电梯明细表"/>
      <sheetName val="智能化 "/>
      <sheetName val="公共部位装修预算"/>
      <sheetName val="Sheet1"/>
      <sheetName val="Sheet2"/>
      <sheetName val="Sheet3"/>
      <sheetName val="Mp-team 1"/>
      <sheetName val="Main"/>
      <sheetName val="基本设置"/>
      <sheetName val="Toolbox"/>
      <sheetName val="SW-TEO"/>
      <sheetName val="Sheet9"/>
      <sheetName val="Financ. Overview"/>
      <sheetName val="eqpmad2"/>
      <sheetName val="POWER ASSUMPTIONS"/>
      <sheetName val="付款计划"/>
      <sheetName val="销售费用"/>
      <sheetName val="管理费用"/>
      <sheetName val="税款"/>
      <sheetName val="系数516"/>
      <sheetName val="方案1"/>
      <sheetName val="利息资本化"/>
      <sheetName val="清单1"/>
      <sheetName val="G.1R-Shou COP Gf"/>
      <sheetName val="普查库示例"/>
      <sheetName val="方案4"/>
      <sheetName val="项目指标"/>
      <sheetName val="合同台账"/>
      <sheetName val="动态成本"/>
      <sheetName val="付款台账"/>
      <sheetName val="附表1"/>
      <sheetName val="XL4Poppy"/>
      <sheetName val="KKKKKKKK"/>
      <sheetName val="99CCTV"/>
      <sheetName val="TEMP"/>
      <sheetName val="000000"/>
      <sheetName val="100000"/>
      <sheetName val="Sheet1 "/>
      <sheetName val="Sheet2 "/>
      <sheetName val="现金流新"/>
      <sheetName val="融资及财务费用"/>
      <sheetName val="车库成本明细表"/>
      <sheetName val="花园洋房"/>
      <sheetName val="联排建安分析表"/>
      <sheetName val="车库建安费"/>
      <sheetName val="目录"/>
      <sheetName val="编号规则说明"/>
      <sheetName val="2期土地"/>
      <sheetName val="2期前期"/>
      <sheetName val="2期建安"/>
      <sheetName val="商管开办费"/>
      <sheetName val="2期市配"/>
      <sheetName val="2期其它"/>
      <sheetName val="公配（不含学校幼儿园）"/>
      <sheetName val="2期商管开办费"/>
      <sheetName val="公配（学校幼儿园部分）"/>
      <sheetName val="财务费用"/>
      <sheetName val="付款明细"/>
      <sheetName val="原材料单价分析"/>
      <sheetName val="框图"/>
      <sheetName val="报价一"/>
      <sheetName val="框图2"/>
      <sheetName val="方案3"/>
      <sheetName val="10月回"/>
      <sheetName val="销售计划"/>
      <sheetName val="景观硬景"/>
      <sheetName val="苗木"/>
      <sheetName val="市政排水"/>
      <sheetName val="水电"/>
      <sheetName val="汇总"/>
      <sheetName val="5.1-销售数量及金额 湖北"/>
      <sheetName val="jhcyl"/>
      <sheetName val="对比"/>
      <sheetName val="月报综述"/>
      <sheetName val="管理利润"/>
      <sheetName val="管理毛利"/>
      <sheetName val="关键节点"/>
      <sheetName val="工程付款汇总表"/>
      <sheetName val="工程款总明细表"/>
      <sheetName val="开发间接费分摊"/>
      <sheetName val="其他收支表"/>
      <sheetName val="贷款明细表"/>
      <sheetName val="关于资本化利息的基础数据"/>
      <sheetName val="科目明细表"/>
      <sheetName val="兼容性报表"/>
      <sheetName val="Sheet23"/>
      <sheetName val="Sheet24"/>
      <sheetName val="1期土地"/>
      <sheetName val="1期前期"/>
      <sheetName val="1期建安"/>
      <sheetName val="物业.商管开办费"/>
      <sheetName val="1期市配"/>
      <sheetName val="1期其它"/>
      <sheetName val="5.1-销售数量及金额 湖南总"/>
      <sheetName val="3-產品别损益月份别"/>
      <sheetName val="4-部門别损益匯總-月份别"/>
      <sheetName val="5.1-销售数量及金额 湖南"/>
      <sheetName val="5.1-销售数量及金额 江西"/>
      <sheetName val="5.4全公司"/>
      <sheetName val="5.3-销售数量及金额db"/>
      <sheetName val="5.2-销售数量及金额"/>
      <sheetName val="6-銷售成本"/>
      <sheetName val="7-銷售毛利"/>
      <sheetName val="P2-4-產品别损益报告"/>
      <sheetName val="P2-5-部門别损益报告"/>
      <sheetName val="P3-銷售數量及金額報告"/>
      <sheetName val="P3-銷售數量及金額報告 (2)"/>
      <sheetName val="5.3-销售数量及金额"/>
      <sheetName val="现金流量表"/>
      <sheetName val="每日C300"/>
      <sheetName val="1-6月客戶數"/>
      <sheetName val="預算目標"/>
      <sheetName val="分布1"/>
      <sheetName val="价格变化的品种"/>
      <sheetName val="2000CCTV"/>
      <sheetName val="2000PA"/>
      <sheetName val="2000DCN"/>
      <sheetName val="2000INTERCOM"/>
      <sheetName val="99CCTV SUP"/>
      <sheetName val="99PA"/>
      <sheetName val="99Paging"/>
      <sheetName val="99Inter"/>
      <sheetName val="99DCN"/>
      <sheetName val="销售费用11、12"/>
      <sheetName val="价目表"/>
      <sheetName val="附件"/>
      <sheetName val="附件 (2)"/>
      <sheetName val="3_12"/>
      <sheetName val="3_12 (2)"/>
      <sheetName val="监控配置 (2)"/>
      <sheetName val="3_29"/>
      <sheetName val="422"/>
      <sheetName val="配置比较"/>
      <sheetName val="报价比较"/>
      <sheetName val="比较"/>
      <sheetName val="增减"/>
      <sheetName val="报价比较 (2)"/>
      <sheetName val="监控图"/>
      <sheetName val="报警配置"/>
      <sheetName val="报警配置 (2)"/>
      <sheetName val="报警图"/>
      <sheetName val="报警图426"/>
      <sheetName val="联网图426"/>
      <sheetName val="监控516"/>
      <sheetName val="附件516"/>
      <sheetName val="数据"/>
      <sheetName val="水平区"/>
      <sheetName val="子管理区"/>
      <sheetName val="干线区"/>
      <sheetName val="主管理区"/>
      <sheetName val="材料报价单"/>
      <sheetName val="辅助材料报价单"/>
      <sheetName val="总报价单"/>
      <sheetName val="自用材料报价单"/>
      <sheetName val="Sheet15"/>
      <sheetName val="Sheet16"/>
      <sheetName val="Macro1"/>
      <sheetName val="B&amp;P"/>
      <sheetName val="每日C02年费用"/>
      <sheetName val="bs&amp;pl"/>
      <sheetName val="填写要求"/>
      <sheetName val="Index-"/>
      <sheetName val="ADJ"/>
      <sheetName val="附注"/>
      <sheetName val="科目余额表"/>
      <sheetName val="管理费"/>
      <sheetName val="Index"/>
      <sheetName val="应收款"/>
      <sheetName val="应付款"/>
      <sheetName val="付款核对"/>
      <sheetName val="销售费"/>
      <sheetName val="所得及递延税"/>
      <sheetName val="银行存款"/>
      <sheetName val="固定资产"/>
      <sheetName val="预收账款"/>
      <sheetName val="回款核对"/>
      <sheetName val="销售及结转"/>
      <sheetName val="税金"/>
      <sheetName val="预付税金"/>
      <sheetName val="CF资料"/>
      <sheetName val="土增递延"/>
      <sheetName val="内部关联往来"/>
      <sheetName val="借款"/>
      <sheetName val="销售费计提"/>
      <sheetName val="存货"/>
      <sheetName val="资本承担（新）"/>
      <sheetName val="收入成本"/>
      <sheetName val="在建物业"/>
      <sheetName val=" 成本结转（新）"/>
      <sheetName val="科目余额1月"/>
      <sheetName val="科目余额"/>
      <sheetName val="金融资产"/>
      <sheetName val="无形资产"/>
      <sheetName val="股权投资"/>
      <sheetName val="土地(总)"/>
      <sheetName val="产值"/>
      <sheetName val="土地(08年)"/>
      <sheetName val="总土地(09.03)"/>
      <sheetName val="土摊测算"/>
      <sheetName val="土地分摊"/>
      <sheetName val="建造成本"/>
      <sheetName val="纳税调整"/>
      <sheetName val="间接费"/>
      <sheetName val="间接费分摊"/>
      <sheetName val="财务费"/>
      <sheetName val="土增税"/>
      <sheetName val="其他净收益"/>
      <sheetName val="权益变动"/>
      <sheetName val="现金流（旧）"/>
      <sheetName val="贷款明细"/>
      <sheetName val="重大节点(旧）"/>
      <sheetName val="待转化-利润贡献(13)"/>
      <sheetName val="待转化-13年利润锁定"/>
      <sheetName val="收入测算(13)"/>
      <sheetName val="待转化-14年利润锁定"/>
      <sheetName val="2014年收入测算"/>
      <sheetName val="待转化-利润贡献（集团）"/>
      <sheetName val="开发间接费用"/>
      <sheetName val="重大节点（新）"/>
      <sheetName val="土增(车库成本70%，建安成本全进））"/>
      <sheetName val="土增（车库成本70%，建安成本86%）"/>
      <sheetName val="管理费用12"/>
      <sheetName val="12年销售费用"/>
      <sheetName val="4亿开发贷四五六期资本化"/>
      <sheetName val="管理费用11"/>
      <sheetName val="融资财务费用"/>
      <sheetName val="2014管理费用"/>
      <sheetName val="13年管理费用（新）"/>
      <sheetName val="13年管理费用（旧）"/>
      <sheetName val="土增（车库面积、成本、收入都计算）"/>
      <sheetName val="资产负债变动"/>
      <sheetName val="土增（查账）"/>
      <sheetName val="2014销售费用"/>
      <sheetName val="2014销售费用（旧）"/>
      <sheetName val="13年销售费用（新）"/>
      <sheetName val="13年销售费用（旧）"/>
      <sheetName val="2014年销售费用旧"/>
      <sheetName val="付款计划（新）"/>
      <sheetName val="利息资本化集团"/>
      <sheetName val="收入测算"/>
      <sheetName val="#REF!"/>
      <sheetName val="金之谷幕墙工程（甲） (2)"/>
      <sheetName val="单价表"/>
      <sheetName val="清单1-裙楼Ea"/>
      <sheetName val="6"/>
      <sheetName val="材料单价表"/>
      <sheetName val="变量单"/>
      <sheetName val="经营予、决算封皮"/>
      <sheetName val="改加胶玻璃、室外栏杆"/>
      <sheetName val="第一部分定价"/>
      <sheetName val="核算项目余额表"/>
      <sheetName val="8"/>
      <sheetName val="材料"/>
      <sheetName val="1#量统计"/>
      <sheetName val="Parameters"/>
      <sheetName val="损益表(一般)-1"/>
      <sheetName val="营业额分析表-2"/>
      <sheetName val="毛利率分析表-4"/>
      <sheetName val="经营利润分析表-5"/>
      <sheetName val="经营利润表-明细-5-1-CRLD610000"/>
      <sheetName val="经营利润表-明细-5-1-CRLD210000"/>
      <sheetName val="经营利润表-明细-5-1-CRLD220000"/>
      <sheetName val="经营利润表-明细-5-1-CRLD230000"/>
      <sheetName val="经营利润表-明细-5-1-CRLD240000物业管理"/>
      <sheetName val="经营利润表-明细-5-1-CRLD250000租务"/>
      <sheetName val="经营利润表-明细-5-1-CRLD260000其他收入"/>
      <sheetName val="经营利润表-明细-5-1-CRLD270000会所"/>
      <sheetName val="经营利润表-明细-5-1-CRLD620000"/>
      <sheetName val="经营利润表-明细-物业销售-上海"/>
      <sheetName val="经营利润表-明细-物业管理-上海"/>
      <sheetName val="经营利润表-明细-租金收入-上海"/>
      <sheetName val="经营利润表-明细-5-1-CRLD630000"/>
      <sheetName val="经营利润表-明细-物业销售-成都"/>
      <sheetName val="经营利润表-明细-物业管理-成都"/>
      <sheetName val="经营利润表-明细-租金收入-成都"/>
      <sheetName val="经营利润表-明细-5-1-CRLD640000"/>
      <sheetName val="营业额分析-物业销售-北京"/>
      <sheetName val="营业额分析-物业销售-上海"/>
      <sheetName val="营业额分析-物业销售-成都"/>
      <sheetName val="营业额分析表-物业出租-北京"/>
      <sheetName val="营业额分析表-物业出租-上海"/>
      <sheetName val="营业额分析表-物业出租-成都"/>
      <sheetName val="营业额分析表-会所收入-北京"/>
      <sheetName val="营业额分析表-物业管理收入-北京"/>
      <sheetName val="营业额分析表-物业管理收入-上海"/>
      <sheetName val="营业额分析表-物业管理收入-成都"/>
      <sheetName val="一般及行政费用分析表-11"/>
      <sheetName val="一般及行政费用-明细-11-1"/>
      <sheetName val="销售及分销费用分析表-14"/>
      <sheetName val="销售及分销费用-明细-14-1"/>
      <sheetName val="其它经营费用分析表-15"/>
      <sheetName val="成本及费用-汇总"/>
      <sheetName val="成本及费用-北京"/>
      <sheetName val="成本及费用-转让土地-北京"/>
      <sheetName val="成本及费用-出售物业发展权-北京"/>
      <sheetName val="成本及费用-物业销售-北京"/>
      <sheetName val="成本及费用-物业管理-北京"/>
      <sheetName val="成本及费用-租金收入-北京"/>
      <sheetName val="成本及费用-其他收入-北京"/>
      <sheetName val="成本及费用-会所收入-北京"/>
      <sheetName val="成本及费用-上海"/>
      <sheetName val="成本及费用-物业销售-上海"/>
      <sheetName val="成本及费用-物业管理-上海"/>
      <sheetName val="成本及费用-租金收入-上海"/>
      <sheetName val="成本及费用-成都"/>
      <sheetName val="成本及费用-物业销售-成都"/>
      <sheetName val="成本及费用-物业管理-成都"/>
      <sheetName val="成本及费用-租金收入-成都"/>
      <sheetName val="成本及费用-香港本部"/>
      <sheetName val="其它经营收入分析表-20"/>
      <sheetName val="其他收入分析表-北京"/>
      <sheetName val="其他收入分析表-转让土地-北京"/>
      <sheetName val="其他收入分析表-出售物业发展权-北京"/>
      <sheetName val="其他收入分析表-物业销售-北京"/>
      <sheetName val="其他收入分析表-物业管理-北京"/>
      <sheetName val="其他收入分析表-租金收入-北京"/>
      <sheetName val="其他收入分析表-其他收入-北京"/>
      <sheetName val="其他收入分析表-会所收入-北京"/>
      <sheetName val="其他收入分析表-上海"/>
      <sheetName val="其他收入分析表-物业销售-上海"/>
      <sheetName val="其他收入分析表-物业管理-上海"/>
      <sheetName val="其他收入分析表-租金收入-上海"/>
      <sheetName val="其他收入分析表-成都"/>
      <sheetName val="其他收入分析表-物业销售-成都"/>
      <sheetName val="其他收入分析表-物业管理-成都"/>
      <sheetName val="其他收入分析表-租金收入-成都"/>
      <sheetName val="其他收入分析表-租金收入-香港本部"/>
      <sheetName val="其它非经营性收入及支出分析表-23"/>
      <sheetName val="财务收支分析表-24"/>
      <sheetName val="土地储备表"/>
      <sheetName val="资产负债表-26"/>
      <sheetName val="资金情怳表-27"/>
      <sheetName val="应收帐款周转天数表-按利润中心-29"/>
      <sheetName val="资本性支出表-35"/>
      <sheetName val="现金流量表-45"/>
      <sheetName val="现金流量表-直接法-汇总"/>
      <sheetName val="现金流量表-直接法-北京公司"/>
      <sheetName val="现金流量表-直接法-上海公司"/>
      <sheetName val="现金流量表-直接法-成都公司"/>
      <sheetName val="现金流量表-直接法-香港本部"/>
      <sheetName val="按揭应收款分析表"/>
      <sheetName val="3"/>
    </sheetNames>
    <definedNames>
      <definedName name="Module.Prix_SMC"/>
      <definedName name="Prix_SMC"/>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Toolbox"/>
      <sheetName val="eva"/>
      <sheetName val="#REF"/>
      <sheetName val="eqpmad2"/>
      <sheetName val="SW-TEO"/>
      <sheetName val="Financ. Overview"/>
      <sheetName val="Open"/>
      <sheetName val="main"/>
      <sheetName val="DDETABLE "/>
      <sheetName val="Sheet2"/>
      <sheetName val="POWER ASSUMPTIONS"/>
      <sheetName val="面积指标"/>
      <sheetName val="07水"/>
      <sheetName val="#REF!"/>
      <sheetName val="规划指标"/>
      <sheetName val="费用比例"/>
      <sheetName val="土地证汇总表"/>
      <sheetName val="车库建设信息表"/>
      <sheetName val="单方直接成本汇总表"/>
      <sheetName val="公配已付款的分摊"/>
      <sheetName val="开工量简表"/>
      <sheetName val="配套物业统计09.2"/>
      <sheetName val="土地分摊表"/>
      <sheetName val="工程付款新"/>
      <sheetName val="土地使用税付款统计表 "/>
      <sheetName val="大配套付款统计表 "/>
      <sheetName val="土地款付款统计表"/>
      <sheetName val="10年前竣工项目"/>
      <sheetName val="完全汇总表"/>
      <sheetName val="完全成本汇总 "/>
      <sheetName val="附表12 直接成本汇总"/>
      <sheetName val="资金利息计算表（15年）"/>
      <sheetName val="土地溢价分摊表09.7.8"/>
      <sheetName val="土地增值税表"/>
      <sheetName val="土地款"/>
      <sheetName val="总体汇总表"/>
      <sheetName val="住宅汇总表"/>
      <sheetName val="工程付款1"/>
      <sheetName val="土地对比表"/>
      <sheetName val="主要材料价格表"/>
      <sheetName val="其他费用"/>
      <sheetName val="资金利息计算表（14年）"/>
      <sheetName val="目标成本对比差异分析表"/>
      <sheetName val="0809入住直接成本汇总表"/>
      <sheetName val="各单项调整分析表"/>
      <sheetName val="销售周期表（17年）"/>
      <sheetName val="整体指标表101013"/>
      <sheetName val="成本毛利润汇总表"/>
      <sheetName val="车库汇总表"/>
      <sheetName val="规划指标111009"/>
      <sheetName val="土地使用明细表"/>
      <sheetName val="销售周期表"/>
      <sheetName val="各年均价走势及涨幅"/>
      <sheetName val="差异分析表20110618"/>
      <sheetName val="土地及溢价汇总"/>
      <sheetName val="间接费用表"/>
      <sheetName val="土地增值税表1"/>
      <sheetName val="2011年开发节奏"/>
      <sheetName val="财务总数链接"/>
      <sheetName val="开发期 (2)"/>
      <sheetName val="总体指标"/>
      <sheetName val="项目分期指标汇总表 (评估)"/>
      <sheetName val="项目分期指标汇总表"/>
      <sheetName val="面积计算表"/>
      <sheetName val="资本化利息表09年"/>
      <sheetName val="责任书汇总表"/>
      <sheetName val="处理财务费用统计表"/>
      <sheetName val="奥园处理老帐明细"/>
      <sheetName val="节奏成本201003"/>
      <sheetName val="公配费用汇总表"/>
      <sheetName val="差异对比表20120416"/>
      <sheetName val="土地使用费分摊明细20111231 (2)"/>
      <sheetName val="土地使用费分摊明细20111231"/>
      <sheetName val="1期"/>
      <sheetName val="2期"/>
      <sheetName val="3期"/>
      <sheetName val="4-1期"/>
      <sheetName val="4-2期 "/>
      <sheetName val="5期"/>
      <sheetName val="5-2期"/>
      <sheetName val="6期"/>
      <sheetName val="7期"/>
      <sheetName val="学校商业"/>
      <sheetName val="资本化利息表"/>
      <sheetName val="8期"/>
      <sheetName val="9期"/>
      <sheetName val="10-1期"/>
      <sheetName val="10-2期"/>
      <sheetName val="11期"/>
      <sheetName val="12期"/>
      <sheetName val="13-1期"/>
      <sheetName val="13-2期"/>
      <sheetName val="14期"/>
      <sheetName val="15期"/>
      <sheetName val="车库成本梳理表"/>
      <sheetName val="地下车库"/>
      <sheetName val="一期车库"/>
      <sheetName val="二期车库"/>
      <sheetName val="二期商业车库"/>
      <sheetName val="三期车库"/>
      <sheetName val="4-1车库"/>
      <sheetName val="4-2车库"/>
      <sheetName val="5车库"/>
      <sheetName val="5-2车库 "/>
      <sheetName val="7车库  "/>
      <sheetName val="10-1车库"/>
      <sheetName val="10-2车库 "/>
      <sheetName val="11车库"/>
      <sheetName val="13-1车库 "/>
      <sheetName val="13-2车库"/>
      <sheetName val="14车库"/>
      <sheetName val="15车库 "/>
      <sheetName val="15-1车库"/>
      <sheetName val="Backup of Backup of LINDA LISTO"/>
      <sheetName val="Mp-team 1"/>
      <sheetName val="99CCTV"/>
      <sheetName val="项目指标"/>
      <sheetName val="合同台账"/>
      <sheetName val="动态成本"/>
      <sheetName val="付款台账"/>
      <sheetName val="附表1"/>
      <sheetName val="注意事项"/>
      <sheetName val="bcjhc"/>
      <sheetName val="jhcyl"/>
      <sheetName val="jhcxl"/>
      <sheetName val="粉标"/>
      <sheetName val="费分及成本"/>
      <sheetName val="粉包累计单价"/>
      <sheetName val="G.1R-Shou COP Gf"/>
      <sheetName val="XL4Poppy"/>
      <sheetName val="系数516"/>
      <sheetName val="方案1"/>
      <sheetName val="5.1-销售数量及金额 湖北"/>
      <sheetName val="清单1"/>
      <sheetName val="Sheet9"/>
      <sheetName val="KKKKKKKK"/>
      <sheetName val="Sheet1"/>
      <sheetName val="原材料单价分析"/>
      <sheetName val="基本设置"/>
      <sheetName val="车库和住宅连接费用测算"/>
      <sheetName val="优化方案费用测算"/>
      <sheetName val="车库移位的费用测算"/>
      <sheetName val="建3个车库的费用测算"/>
      <sheetName val="基础单价测算"/>
      <sheetName val="基础深度统计表"/>
      <sheetName val="09年经营计划和目标成本对比"/>
      <sheetName val="面积指标简表"/>
      <sheetName val="调整费用明细"/>
      <sheetName val="土地及大配套总额"/>
      <sheetName val="土地及大配套 分摊明细"/>
      <sheetName val="前期费用汇总表"/>
      <sheetName val="平层建安汇总"/>
      <sheetName val="跃层建安汇总"/>
      <sheetName val="车库建安汇总"/>
      <sheetName val="人防建安汇总"/>
      <sheetName val="公共部位装修汇总"/>
      <sheetName val="用电负荷估算表"/>
      <sheetName val="公用配套设施"/>
      <sheetName val="公配分摊明细"/>
      <sheetName val="电梯明细表"/>
      <sheetName val="指标变化对比表"/>
      <sheetName val="指标变化对比表 (上市)"/>
      <sheetName val="成本变化指标对比表"/>
      <sheetName val="成本变化指标对比表 (2)"/>
      <sheetName val="项目总表"/>
      <sheetName val="进度计划"/>
      <sheetName val="项目财务指标 (含筹资)"/>
      <sheetName val="会计利润"/>
      <sheetName val="现金流新1"/>
      <sheetName val="现金流"/>
      <sheetName val="会计利润简表"/>
      <sheetName val="现金流简表"/>
      <sheetName val="现金流新"/>
      <sheetName val="开发节奏"/>
      <sheetName val="会计毛利"/>
      <sheetName val="节奏成本"/>
      <sheetName val="融资及财务费用"/>
      <sheetName val="利息资本化"/>
      <sheetName val="工程付款计划"/>
      <sheetName val="销售简表"/>
      <sheetName val="土增"/>
      <sheetName val="跃层建安费"/>
      <sheetName val="资本化利息"/>
      <sheetName val="汇总表"/>
      <sheetName val="综合指标表"/>
      <sheetName val="项目配置标准表"/>
      <sheetName val="住宅成本明细表"/>
      <sheetName val="车库成本明细表"/>
      <sheetName val="7期人防成本明细表 "/>
      <sheetName val="7期幼儿园成本明细表"/>
      <sheetName val="前期费"/>
      <sheetName val="外檐材质变化对比表"/>
      <sheetName val="高层建安费"/>
      <sheetName val="公寓建安分析表"/>
      <sheetName val="花园洋房"/>
      <sheetName val="公共部位装修预算"/>
      <sheetName val="商业建安费 "/>
      <sheetName val="联排建安分析表"/>
      <sheetName val="车库建安费"/>
      <sheetName val="消防"/>
      <sheetName val="智能化 "/>
      <sheetName val="环境"/>
      <sheetName val="项目财务指标(不含筹资）"/>
      <sheetName val="000000"/>
      <sheetName val="100000"/>
      <sheetName val="Sheet1 "/>
      <sheetName val="TEMP"/>
      <sheetName val="Sheet2 "/>
      <sheetName val="YINC85"/>
      <sheetName val="RecoveredExternalLink12"/>
      <sheetName val="价格变化的品种"/>
      <sheetName val="2000CCTV"/>
      <sheetName val="2000PA"/>
      <sheetName val="2000DCN"/>
      <sheetName val="2000INTERCOM"/>
      <sheetName val="99CCTV SUP"/>
      <sheetName val="99PA"/>
      <sheetName val="99Paging"/>
      <sheetName val="99Inter"/>
      <sheetName val="99DCN"/>
      <sheetName val="销售费用11、12"/>
      <sheetName val="方案4"/>
      <sheetName val="价目表"/>
      <sheetName val="付款计划"/>
      <sheetName val="销售费用"/>
      <sheetName val="管理费用"/>
      <sheetName val="税款"/>
      <sheetName val="绿化"/>
      <sheetName val="景观"/>
      <sheetName val="Sheet3"/>
      <sheetName val="销售计划"/>
      <sheetName val="目录"/>
      <sheetName val="月报综述"/>
      <sheetName val="会计利润（土地评估增值）"/>
      <sheetName val="会计毛利（土地评估增值）"/>
      <sheetName val="管理利润"/>
      <sheetName val="管理毛利"/>
      <sheetName val="待转化-利润贡献"/>
      <sheetName val="待转化-13年利润锁定"/>
      <sheetName val="销售费用1"/>
      <sheetName val="管理费用1"/>
      <sheetName val="贷款明细表"/>
      <sheetName val="其他收支表"/>
      <sheetName val="土地评估增值"/>
      <sheetName val="科目明细表"/>
      <sheetName val="开发间接费表"/>
      <sheetName val="利息资本化基础数据"/>
      <sheetName val="土地增值税测算"/>
      <sheetName val="关键节点"/>
      <sheetName val="区域往来"/>
      <sheetName val="海尔地产利息"/>
      <sheetName val="测算收入安排"/>
      <sheetName val="对比"/>
      <sheetName val="工程付款汇总表"/>
      <sheetName val="工程款总明细表"/>
      <sheetName val="开发间接费分摊"/>
      <sheetName val="关于资本化利息的基础数据"/>
      <sheetName val="兼容性报表"/>
      <sheetName val="Sheet23"/>
      <sheetName val="Sheet24"/>
      <sheetName val="封面"/>
      <sheetName val="流程图"/>
      <sheetName val="零研普查封面"/>
      <sheetName val="零研普查"/>
      <sheetName val="新零研普查"/>
      <sheetName val="普查城市详细编码"/>
      <sheetName val="调查表"/>
      <sheetName val="普查注意事项"/>
      <sheetName val="类型区分表"/>
      <sheetName val="康产品"/>
      <sheetName val="商店类型"/>
      <sheetName val="日用品明细表"/>
      <sheetName val="普查记录表"/>
      <sheetName val="劳务费发放明细表"/>
      <sheetName val="样本分布示例牡丹江"/>
      <sheetName val="普查库示例"/>
      <sheetName val="选取调查样本封面 "/>
      <sheetName val="选取调查样本"/>
      <sheetName val="样本"/>
      <sheetName val="访员培训封面"/>
      <sheetName val="访员培训"/>
      <sheetName val="一览表"/>
      <sheetName val="媒体"/>
      <sheetName val="批发市场"/>
      <sheetName val="基础问卷市场调查表"/>
      <sheetName val="问卷示例"/>
      <sheetName val="A基础问卷"/>
      <sheetName val="A基础问卷示例"/>
      <sheetName val="学生资料卡"/>
      <sheetName val="品项口味一览表"/>
      <sheetName val="访员调查封面"/>
      <sheetName val="访员调查"/>
      <sheetName val="检核问卷封面 "/>
      <sheetName val="检核问卷及奖惩"/>
      <sheetName val="劳务费总计"/>
      <sheetName val="劳务费发放表 "/>
      <sheetName val="市调费用邮寄明细"/>
      <sheetName val="统计问卷封面 "/>
      <sheetName val="统计问卷"/>
      <sheetName val="零售价表"/>
      <sheetName val="销量表"/>
      <sheetName val="批号表"/>
      <sheetName val="B类销量统计表"/>
      <sheetName val="A类店统计表"/>
      <sheetName val="直营统计表"/>
      <sheetName val="直营统计表 (2)"/>
      <sheetName val="形成月报封面"/>
      <sheetName val="月报说明"/>
      <sheetName val="东北总铺"/>
      <sheetName val="东北总占"/>
      <sheetName val="月报封面"/>
      <sheetName val="铺货率"/>
      <sheetName val="分口味"/>
      <sheetName val="主品项铺货度"/>
      <sheetName val="哈分区"/>
      <sheetName val="占有总表"/>
      <sheetName val="分价占有"/>
      <sheetName val="零售价格"/>
      <sheetName val="利润"/>
      <sheetName val="零售批号"/>
      <sheetName val="批号预警表"/>
      <sheetName val="A级店口味铺货"/>
      <sheetName val="A级主要店"/>
      <sheetName val="市场信息（1）"/>
      <sheetName val="市场信息 (2)"/>
      <sheetName val="广促信息"/>
      <sheetName val="提供月报封面 "/>
      <sheetName val="形成月报封面 (3)"/>
      <sheetName val="框图"/>
      <sheetName val="报价一"/>
      <sheetName val="框图2"/>
      <sheetName val="方案3"/>
      <sheetName val="10月回"/>
      <sheetName val="景观硬景"/>
      <sheetName val="苗木"/>
      <sheetName val="市政排水"/>
      <sheetName val="水电"/>
      <sheetName val="汇总"/>
      <sheetName val="编号规则说明"/>
      <sheetName val="1期土地"/>
      <sheetName val="1期前期"/>
      <sheetName val="1期建安"/>
      <sheetName val="物业.商管开办费"/>
      <sheetName val="1期市配"/>
      <sheetName val="1期其它"/>
      <sheetName val="公配（不含学校幼儿园）"/>
      <sheetName val="公配（学校幼儿园部分）"/>
      <sheetName val="财务费用"/>
      <sheetName val="付款明细"/>
      <sheetName val="责任书封面"/>
      <sheetName val="主界面"/>
      <sheetName val="查询表"/>
      <sheetName val="销售分解"/>
      <sheetName val="期间费用及薪酬"/>
      <sheetName val="利润估算"/>
      <sheetName val="现金流量"/>
      <sheetName val="附表2-销售分析"/>
      <sheetName val="附表3-开发计划"/>
      <sheetName val="附表4-招标计划"/>
      <sheetName val="附表5-合作单位"/>
      <sheetName val=""/>
      <sheetName val="_x005f_x005f_x005f_x0000__x005f_x005f_x005f_x0000__x005"/>
      <sheetName val="利息资本化 "/>
      <sheetName val="利息支出"/>
      <sheetName val="开发间接费"/>
      <sheetName val="bs&amp;pl"/>
      <sheetName val="填写要求"/>
      <sheetName val="Index"/>
      <sheetName val="B&amp;P"/>
      <sheetName val="ADJ"/>
      <sheetName val="附注"/>
      <sheetName val="CF资料"/>
      <sheetName val="科目余额表"/>
      <sheetName val="银行存款"/>
      <sheetName val="科目余额1月"/>
      <sheetName val="科目余额"/>
      <sheetName val="金融资产"/>
      <sheetName val="固定资产"/>
      <sheetName val="无形资产"/>
      <sheetName val="股权投资"/>
      <sheetName val="借款"/>
      <sheetName val="内部关联往来"/>
      <sheetName val="应收款"/>
      <sheetName val="应付款"/>
      <sheetName val="税金"/>
      <sheetName val="预付税金"/>
      <sheetName val="存货"/>
      <sheetName val="在建物业"/>
      <sheetName val="土地(总)"/>
      <sheetName val="产值"/>
      <sheetName val="资本承担（新）"/>
      <sheetName val="付款核对"/>
      <sheetName val="土地(08年)"/>
      <sheetName val="总土地(09.03)"/>
      <sheetName val="土摊测算"/>
      <sheetName val="土地分摊"/>
      <sheetName val="建造成本"/>
      <sheetName val="间接费"/>
      <sheetName val="间接费分摊"/>
      <sheetName val=" 成本结转（新）"/>
      <sheetName val="财务费"/>
      <sheetName val="预收账款"/>
      <sheetName val="回款核对"/>
      <sheetName val="销售及结转"/>
      <sheetName val="土增税"/>
      <sheetName val="所得及递延税"/>
      <sheetName val="纳税调整"/>
      <sheetName val="收入成本"/>
      <sheetName val="销售费"/>
      <sheetName val="销售费计提"/>
      <sheetName val="管理费"/>
      <sheetName val="其他净收益"/>
      <sheetName val="权益变动"/>
      <sheetName val="宏7"/>
      <sheetName val="宏6"/>
      <sheetName val="宏5"/>
      <sheetName val="宏4"/>
      <sheetName val="宏3"/>
      <sheetName val="宏1"/>
      <sheetName val="宏2"/>
      <sheetName val="WYYTHR"/>
      <sheetName val="CTKUWQ"/>
      <sheetName val="宏8"/>
      <sheetName val="HXAASB"/>
      <sheetName val="直接目标成本审批表"/>
      <sheetName val="与经营计划对比"/>
      <sheetName val="项目设计指标及产品配置标准表"/>
      <sheetName val="成本明细表"/>
      <sheetName val="土地及大配套"/>
      <sheetName val="土地及大配套费"/>
      <sheetName val="规划设计费"/>
      <sheetName val="建安费-小高层"/>
      <sheetName val="建安费-商业"/>
      <sheetName val="建安费-车库"/>
      <sheetName val="公共部位装修"/>
      <sheetName val="建安费-人防 "/>
      <sheetName val="增加成本及费用说明表"/>
      <sheetName val="智能化"/>
      <sheetName val="成品房"/>
      <sheetName val="景观工程"/>
      <sheetName val="公共配套设施各期分摊明细"/>
      <sheetName val="公共部位"/>
      <sheetName val="项目成品房"/>
      <sheetName val="项目公用配套设施"/>
      <sheetName val="项目公共配套设施各期分摊明细"/>
      <sheetName val="现金流（旧）"/>
      <sheetName val="贷款明细"/>
      <sheetName val="重大节点(旧）"/>
      <sheetName val="待转化-利润贡献(13)"/>
      <sheetName val="收入测算(13)"/>
      <sheetName val="待转化-14年利润锁定"/>
      <sheetName val="2014年收入测算"/>
      <sheetName val="开发间接费用"/>
      <sheetName val="重大节点（新）"/>
      <sheetName val="土增(车库成本70%，建安成本全进））"/>
      <sheetName val="土增（车库成本70%，建安成本86%）"/>
      <sheetName val="管理费用12"/>
      <sheetName val="12年销售费用"/>
      <sheetName val="4亿开发贷四五六期资本化"/>
      <sheetName val="管理费用11"/>
      <sheetName val="融资财务费用"/>
      <sheetName val="2014管理费用"/>
      <sheetName val="13年管理费用（新）"/>
      <sheetName val="13年管理费用（旧）"/>
      <sheetName val="土增（车库面积、成本、收入都计算）"/>
      <sheetName val="资产负债变动"/>
      <sheetName val="土增（查账）"/>
      <sheetName val="2014销售费用"/>
      <sheetName val="13年销售费用（新）"/>
      <sheetName val="13年销售费用（旧）"/>
      <sheetName val="付款计划（新）"/>
      <sheetName val="利息资本化集团"/>
      <sheetName val="13年管理费用"/>
      <sheetName val="13年销售费用"/>
      <sheetName val="Index-"/>
      <sheetName val="土增递延"/>
      <sheetName val="_x005f_x005f_x005f_x005f_x005f_x005f_x005f_x0000__x005f"/>
      <sheetName val="数据"/>
      <sheetName val="水平区"/>
      <sheetName val="子管理区"/>
      <sheetName val="干线区"/>
      <sheetName val="主管理区"/>
      <sheetName val="材料报价单"/>
      <sheetName val="辅助材料报价单"/>
      <sheetName val="总报价单"/>
      <sheetName val="自用材料报价单"/>
      <sheetName val="Sheet15"/>
      <sheetName val="Sheet16"/>
      <sheetName val="Macro1"/>
      <sheetName val="每日C02年费用"/>
      <sheetName val="单价表"/>
      <sheetName val="清单1-裙楼Ea"/>
      <sheetName val="6"/>
      <sheetName val="材料单价表"/>
      <sheetName val="变量单"/>
      <sheetName val="材料单价"/>
      <sheetName val="A"/>
      <sheetName val="Parameters"/>
      <sheetName val="G2TempSheet"/>
      <sheetName val="天泰布线"/>
      <sheetName val="企业表一"/>
      <sheetName val="M-5C"/>
      <sheetName val="M-5A"/>
      <sheetName val="损益表(一般)-1"/>
      <sheetName val="营业额分析表-2"/>
      <sheetName val="毛利率分析表-4"/>
      <sheetName val="经营利润分析表-5"/>
      <sheetName val="经营利润表-明细-5-1-CRLD610000"/>
      <sheetName val="经营利润表-明细-5-1-CRLD210000"/>
      <sheetName val="经营利润表-明细-5-1-CRLD220000"/>
      <sheetName val="经营利润表-明细-5-1-CRLD230000"/>
      <sheetName val="经营利润表-明细-5-1-CRLD240000物业管理"/>
      <sheetName val="_"/>
      <sheetName val="经营利润表-明细-5-1-CRLD250000租务"/>
      <sheetName val="经营利润表-明细-5-1-CRLD260000其他收入"/>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G.1R-Shou COP Gf"/>
      <sheetName val="Toolbox"/>
      <sheetName val="会计利润"/>
      <sheetName val="现金流"/>
      <sheetName val="各期情况"/>
      <sheetName val="现金流（月报）"/>
      <sheetName val="节奏成本"/>
      <sheetName val="利息资本化"/>
      <sheetName val="销售计划"/>
      <sheetName val="待转化-利润贡献"/>
      <sheetName val="待转化-13年利润锁定"/>
      <sheetName val="会计毛利"/>
      <sheetName val="管理毛利"/>
      <sheetName val="管理利润"/>
      <sheetName val="财务费用"/>
      <sheetName val="销售费用"/>
      <sheetName val="管理费用"/>
      <sheetName val="持有物业"/>
      <sheetName val="其他收支"/>
      <sheetName val="销售费用2013"/>
      <sheetName val="付款计划"/>
      <sheetName val="税款"/>
      <sheetName val="销售费用12"/>
      <sheetName val="2013年销售费用"/>
      <sheetName val="2013年管理费用"/>
      <sheetName val="公配"/>
      <sheetName val="土增测算"/>
      <sheetName val="土地使用费"/>
      <sheetName val="资本化基础表"/>
      <sheetName val="累计付款情况"/>
      <sheetName val="13年财务费用"/>
      <sheetName val="开发间接费"/>
      <sheetName val="土地评估增值及商誉"/>
      <sheetName val="预计资产负债"/>
      <sheetName val="资产负债变动"/>
      <sheetName val="公司NAV"/>
      <sheetName val="关键往来明细1"/>
      <sheetName val="关键往来明细"/>
      <sheetName val="10年经营计划审批表"/>
      <sheetName val="指标汇总"/>
      <sheetName val="Mp-team 1"/>
      <sheetName val="SW-TEO"/>
      <sheetName val="Open"/>
      <sheetName val="Financ. Overview"/>
      <sheetName val="Sheet2"/>
      <sheetName val="jhcyl(dl)"/>
      <sheetName val="关系"/>
      <sheetName val="bcjhc"/>
      <sheetName val="练习"/>
      <sheetName val="jhcxl"/>
      <sheetName val="jhcyl"/>
      <sheetName val="费分及成本"/>
      <sheetName val="面单累计"/>
      <sheetName val="Sheet3"/>
      <sheetName val="本月面单"/>
      <sheetName val="预算面单"/>
      <sheetName val="Sheet1"/>
      <sheetName val="原物料JLC"/>
      <sheetName val="jlc空表"/>
      <sheetName val="面标"/>
      <sheetName val="JLC新"/>
      <sheetName val="jlc汇总"/>
      <sheetName val="福60"/>
      <sheetName val="福香脆"/>
      <sheetName val="干脆d"/>
      <sheetName val="康大袋24入"/>
      <sheetName val="好滋味d"/>
      <sheetName val="超福24入"/>
      <sheetName val="精袋差d"/>
      <sheetName val="霸24入差d"/>
      <sheetName val="精碗差d"/>
      <sheetName val="霸碗d"/>
      <sheetName val="辣系列碗"/>
      <sheetName val="新牛纸碗d"/>
      <sheetName val="辣系列袋"/>
      <sheetName val="赠量福满多d"/>
      <sheetName val="什锦d"/>
      <sheetName val="珍品差(虾袋)"/>
      <sheetName val="小干脆成本"/>
      <sheetName val="小干脆"/>
      <sheetName val="小干脆差"/>
      <sheetName val="产量"/>
      <sheetName val="沈阳"/>
      <sheetName val="重庆"/>
      <sheetName val="杭州调"/>
      <sheetName val="系数516"/>
      <sheetName val="项目指标"/>
      <sheetName val="合同台账"/>
      <sheetName val="动态成本"/>
      <sheetName val="付款台账"/>
      <sheetName val="附表1"/>
      <sheetName val="POWER ASSUMPTIONS"/>
      <sheetName val="清单1"/>
      <sheetName val="eqpmad2"/>
      <sheetName val="99CCTV"/>
      <sheetName val="方案1"/>
      <sheetName val="Main"/>
      <sheetName val="会计利润表"/>
      <sheetName val="现金流量表"/>
      <sheetName val="IRR"/>
      <sheetName val="会计毛利表"/>
      <sheetName val="融资及财务费用"/>
      <sheetName val="资本化利息基础表"/>
      <sheetName val="销售周期表"/>
      <sheetName val="土增"/>
      <sheetName val="目标成本模版目录"/>
      <sheetName val="直接成本审批表"/>
      <sheetName val="建造成本审批表"/>
      <sheetName val="开发节奏"/>
      <sheetName val="付款表新"/>
      <sheetName val="全项目综合指标表"/>
      <sheetName val="当期综合指标表"/>
      <sheetName val="配置标准表"/>
      <sheetName val="成本汇总表"/>
      <sheetName val="非建安测算表"/>
      <sheetName val="华宅3.5"/>
      <sheetName val="华宅3.2"/>
      <sheetName val="建测（地商）"/>
      <sheetName val="建测（商业街）"/>
      <sheetName val="建测（底商）"/>
      <sheetName val="建测（公寓）3.2"/>
      <sheetName val="建测（公寓）5.1"/>
      <sheetName val="建测（超高层）67"/>
      <sheetName val="建测（车库）"/>
      <sheetName val="建安测算表（土方、地基）"/>
      <sheetName val="建测（原表）"/>
      <sheetName val="YINC85"/>
      <sheetName val="Name list"/>
      <sheetName val="TEMP"/>
      <sheetName val="RecoveredExternalLink29"/>
      <sheetName val="XXXXX"/>
      <sheetName val="XL4Poppy"/>
      <sheetName val="Sheet9"/>
      <sheetName val="基本设置"/>
      <sheetName val="KKKKKKKK"/>
      <sheetName val="1-6月客戶數"/>
      <sheetName val="預算目標"/>
      <sheetName val="Backup of Backup of LINDA LISTO"/>
      <sheetName val="方案4"/>
      <sheetName val="普查库示例"/>
      <sheetName val="景观硬景"/>
      <sheetName val="苗木"/>
      <sheetName val="市政排水"/>
      <sheetName val="水电"/>
      <sheetName val="汇总"/>
      <sheetName val="绿化"/>
      <sheetName val="景观"/>
      <sheetName val="目录"/>
      <sheetName val="月报综述"/>
      <sheetName val="会计利润（土地评估增值）"/>
      <sheetName val="会计毛利（土地评估增值）"/>
      <sheetName val="销售费用1"/>
      <sheetName val="管理费用1"/>
      <sheetName val="贷款明细表"/>
      <sheetName val="其他收支表"/>
      <sheetName val="土地评估增值"/>
      <sheetName val="科目明细表"/>
      <sheetName val="开发间接费表"/>
      <sheetName val="利息资本化基础数据"/>
      <sheetName val="土地增值税测算"/>
      <sheetName val="关键节点"/>
      <sheetName val="区域往来"/>
      <sheetName val="海尔地产利息"/>
      <sheetName val="测算收入安排"/>
      <sheetName val="联络单"/>
      <sheetName val="报告目录"/>
      <sheetName val="与预算分析说明"/>
      <sheetName val="与去年分析说明"/>
      <sheetName val="损益汇总当月"/>
      <sheetName val="损益累计汇总"/>
      <sheetName val="管理损益当月"/>
      <sheetName val="管理损益累计"/>
      <sheetName val="产品别损益(自当)"/>
      <sheetName val="产品别损益(调拨)"/>
      <sheetName val="产品别损益(全当)"/>
      <sheetName val="产品别损益(自累)"/>
      <sheetName val="产品别损益(全累)"/>
      <sheetName val="低价面边际贡献（当月）"/>
      <sheetName val="低价面过际贡献（累计"/>
      <sheetName val="地区别损益当月-1"/>
      <sheetName val="地区别损益当月-2"/>
      <sheetName val="地区别损益累计-1"/>
      <sheetName val="地区别损益累计-2"/>
      <sheetName val="销售数量分析 "/>
      <sheetName val="销售金额分析"/>
      <sheetName val="毛利价量差分析(新)"/>
      <sheetName val="毛利价量差分析(当月"/>
      <sheetName val="产品别材料价量差"/>
      <sheetName val="原材料材料价量差"/>
      <sheetName val="原材料单价分析"/>
      <sheetName val="制造费用比较表 "/>
      <sheetName val="生产部门别制造费用分析 "/>
      <sheetName val="制造费用差异分析"/>
      <sheetName val="部门别制造费用差异分析"/>
      <sheetName val="产成品单箱成本 "/>
      <sheetName val="粉包单成本"/>
      <sheetName val="酱包单成本"/>
      <sheetName val="PSP碗单箱制造费用分析"/>
      <sheetName val="纸箱单箱制造费用分析"/>
      <sheetName val="水电价量差"/>
      <sheetName val="销售费用7"/>
      <sheetName val="部门别销售费用7"/>
      <sheetName val="销售费用差异分析"/>
      <sheetName val="运输费用7"/>
      <sheetName val="促销费用明细"/>
      <sheetName val="管理费用比较表"/>
      <sheetName val="部门别管理费用"/>
      <sheetName val="管理费用差异分析"/>
      <sheetName val="其他业务收支"/>
      <sheetName val="营业外收支"/>
      <sheetName val="RecoveredExternalLink12"/>
      <sheetName val="5.1-销售数量及金额 湖北"/>
      <sheetName val="价格变化的品种"/>
      <sheetName val="2000CCTV"/>
      <sheetName val="2000PA"/>
      <sheetName val="2000DCN"/>
      <sheetName val="2000INTERCOM"/>
      <sheetName val="99CCTV SUP"/>
      <sheetName val="99PA"/>
      <sheetName val="99Paging"/>
      <sheetName val="99Inter"/>
      <sheetName val="99DCN"/>
      <sheetName val="销售费用11、12"/>
      <sheetName val="价目表"/>
      <sheetName val="对比"/>
      <sheetName val="工程付款汇总表"/>
      <sheetName val="工程款总明细表"/>
      <sheetName val="开发间接费分摊"/>
      <sheetName val="关于资本化利息的基础数据"/>
      <sheetName val="兼容性报表"/>
      <sheetName val="Sheet23"/>
      <sheetName val="Sheet24"/>
      <sheetName val="封面"/>
      <sheetName val="流程图"/>
      <sheetName val="零研普查封面"/>
      <sheetName val="零研普查"/>
      <sheetName val="新零研普查"/>
      <sheetName val="普查城市详细编码"/>
      <sheetName val="调查表"/>
      <sheetName val="普查注意事项"/>
      <sheetName val="类型区分表"/>
      <sheetName val="康产品"/>
      <sheetName val="商店类型"/>
      <sheetName val="日用品明细表"/>
      <sheetName val="普查记录表"/>
      <sheetName val="劳务费发放明细表"/>
      <sheetName val="样本分布示例牡丹江"/>
      <sheetName val="选取调查样本封面 "/>
      <sheetName val="选取调查样本"/>
      <sheetName val="样本"/>
      <sheetName val="访员培训封面"/>
      <sheetName val="访员培训"/>
      <sheetName val="一览表"/>
      <sheetName val="媒体"/>
      <sheetName val="批发市场"/>
      <sheetName val="基础问卷市场调查表"/>
      <sheetName val="问卷示例"/>
      <sheetName val="A基础问卷"/>
      <sheetName val="A基础问卷示例"/>
      <sheetName val="学生资料卡"/>
      <sheetName val="品项口味一览表"/>
      <sheetName val="访员调查封面"/>
      <sheetName val="访员调查"/>
      <sheetName val="检核问卷封面 "/>
      <sheetName val="检核问卷及奖惩"/>
      <sheetName val="劳务费总计"/>
      <sheetName val="劳务费发放表 "/>
      <sheetName val="市调费用邮寄明细"/>
      <sheetName val="统计问卷封面 "/>
      <sheetName val="统计问卷"/>
      <sheetName val="零售价表"/>
      <sheetName val="销量表"/>
      <sheetName val="批号表"/>
      <sheetName val="B类销量统计表"/>
      <sheetName val="A类店统计表"/>
      <sheetName val="直营统计表"/>
      <sheetName val="直营统计表 (2)"/>
      <sheetName val="形成月报封面"/>
      <sheetName val="月报说明"/>
      <sheetName val="东北总铺"/>
      <sheetName val="东北总占"/>
      <sheetName val="月报封面"/>
      <sheetName val="铺货率"/>
      <sheetName val="分口味"/>
      <sheetName val="主品项铺货度"/>
      <sheetName val="哈分区"/>
      <sheetName val="占有总表"/>
      <sheetName val="分价占有"/>
      <sheetName val="零售价格"/>
      <sheetName val="利润"/>
      <sheetName val="零售批号"/>
      <sheetName val="批号预警表"/>
      <sheetName val="A级店口味铺货"/>
      <sheetName val="A级主要店"/>
      <sheetName val="市场信息（1）"/>
      <sheetName val="市场信息 (2)"/>
      <sheetName val="广促信息"/>
      <sheetName val="提供月报封面 "/>
      <sheetName val="形成月报封面 (3)"/>
      <sheetName val="RecoveredExternalLink13"/>
      <sheetName val="数据"/>
      <sheetName val="水平区"/>
      <sheetName val="子管理区"/>
      <sheetName val="干线区"/>
      <sheetName val="主管理区"/>
      <sheetName val="材料报价单"/>
      <sheetName val="辅助材料报价单"/>
      <sheetName val="总报价单"/>
      <sheetName val="自用材料报价单"/>
      <sheetName val="Sheet15"/>
      <sheetName val="Sheet16"/>
      <sheetName val="Macro1"/>
      <sheetName val="B&amp;P"/>
      <sheetName val="每日C02年费用"/>
      <sheetName val="宏7"/>
      <sheetName val="宏6"/>
      <sheetName val="宏5"/>
      <sheetName val="宏4"/>
      <sheetName val="宏3"/>
      <sheetName val="宏1"/>
      <sheetName val="宏2"/>
      <sheetName val="汇总表"/>
      <sheetName val="WYYTHR"/>
      <sheetName val="CTKUWQ"/>
      <sheetName val="宏8"/>
      <sheetName val="HXAASB"/>
      <sheetName val=" 成本结转（新）"/>
      <sheetName val="土地"/>
      <sheetName val="前期"/>
      <sheetName val="建安"/>
      <sheetName val="市配"/>
      <sheetName val="其他"/>
      <sheetName val="汇总2"/>
      <sheetName val="付款核对"/>
      <sheetName val="重大节点(旧）"/>
      <sheetName val="开发间接费用"/>
      <sheetName val="重大节点（新）"/>
      <sheetName val="土增(车库成本70%，建安成本全进））"/>
      <sheetName val="土增（车库成本70%，建安成本86%）"/>
      <sheetName val="管理费用12"/>
      <sheetName val="12年销售费用"/>
      <sheetName val="4亿开发贷四五六期资本化"/>
      <sheetName val="管理费用11"/>
      <sheetName val="融资财务费用"/>
      <sheetName val="13年管理费用"/>
      <sheetName val="土增（车库面积、成本、收入都计算）"/>
      <sheetName val="土增（查账）"/>
      <sheetName val="利息资本化集团"/>
      <sheetName val="13年销售费用"/>
      <sheetName val="贷款明细"/>
      <sheetName val="付款计划（新）"/>
      <sheetName val="bs&amp;pl"/>
      <sheetName val="填写要求"/>
      <sheetName val="Index"/>
      <sheetName val="ADJ"/>
      <sheetName val="附注"/>
      <sheetName val="CF资料"/>
      <sheetName val="科目余额表"/>
      <sheetName val="银行存款"/>
      <sheetName val="科目余额1月"/>
      <sheetName val="科目余额"/>
      <sheetName val="金融资产"/>
      <sheetName val="固定资产"/>
      <sheetName val="无形资产"/>
      <sheetName val="股权投资"/>
      <sheetName val="借款"/>
      <sheetName val="内部关联往来"/>
      <sheetName val="应收款"/>
      <sheetName val="应付款"/>
      <sheetName val="税金"/>
      <sheetName val="预付税金"/>
      <sheetName val="存货"/>
      <sheetName val="在建物业"/>
      <sheetName val="土地(总)"/>
      <sheetName val="产值"/>
      <sheetName val="资本承担（新）"/>
      <sheetName val="土地(08年)"/>
      <sheetName val="总土地(09.03)"/>
      <sheetName val="土摊测算"/>
      <sheetName val="土地分摊"/>
      <sheetName val="建造成本"/>
      <sheetName val="间接费"/>
      <sheetName val="间接费分摊"/>
      <sheetName val="资本化利息"/>
      <sheetName val="财务费"/>
      <sheetName val="预收账款"/>
      <sheetName val="回款核对"/>
      <sheetName val="销售及结转"/>
      <sheetName val="土增税"/>
      <sheetName val="所得及递延税"/>
      <sheetName val="纳税调整"/>
      <sheetName val="收入成本"/>
      <sheetName val="销售费"/>
      <sheetName val="销售费计提"/>
      <sheetName val="管理费"/>
      <sheetName val="其他净收益"/>
      <sheetName val="权益变动"/>
      <sheetName val="变量单"/>
      <sheetName val="材料单价"/>
      <sheetName val="#REF!"/>
      <sheetName val="材料单价表"/>
      <sheetName val="A"/>
      <sheetName val="改加胶玻璃、室外栏杆"/>
      <sheetName val="含量"/>
      <sheetName val="合项含量"/>
      <sheetName val="材料价格表(立面）"/>
      <sheetName val="21"/>
      <sheetName val="第一部分定价"/>
      <sheetName val="单价表"/>
      <sheetName val="清单1-裙楼Ea"/>
      <sheetName val="6"/>
      <sheetName val="Financial highlight"/>
      <sheetName val="Dilution_analysis"/>
      <sheetName val="Price_assumptions"/>
      <sheetName val="Financial highligts"/>
      <sheetName val="Profits analysis"/>
      <sheetName val="Valuation analysis"/>
      <sheetName val="Comparables analysis"/>
      <sheetName val="Contribution projects"/>
      <sheetName val="Critical issues"/>
      <sheetName val="Yearly"/>
      <sheetName val="Setting"/>
      <sheetName val="Global"/>
      <sheetName val="Detail"/>
      <sheetName val="Consolidate"/>
      <sheetName val="output"/>
      <sheetName val="2009"/>
      <sheetName val="2010"/>
      <sheetName val="Summary"/>
      <sheetName val="GFA"/>
      <sheetName val="Control"/>
      <sheetName val="Bank Debt"/>
      <sheetName val="New Report"/>
      <sheetName val="Financial statements"/>
      <sheetName val="Hotel input"/>
      <sheetName val="Cash to JV"/>
      <sheetName val="Ratio output"/>
      <sheetName val="Roadshow presentation"/>
      <sheetName val="Invest CF"/>
      <sheetName val="Credit credential"/>
      <sheetName val="Mgt_Assumption_Summary"/>
      <sheetName val="Chinese Summary"/>
      <sheetName val="Forecast panel (2009)"/>
      <sheetName val="Forecast panel (2010)"/>
      <sheetName val="Forecast panel (2011)"/>
      <sheetName val="Forecast panel (2012)"/>
      <sheetName val="Forecast panel (2013)"/>
      <sheetName val="Holdco"/>
      <sheetName val="P1"/>
      <sheetName val="P2"/>
      <sheetName val="P3"/>
      <sheetName val="P4"/>
      <sheetName val="P5"/>
      <sheetName val="P6"/>
      <sheetName val="P7"/>
      <sheetName val="P8"/>
      <sheetName val="P9"/>
      <sheetName val="P10"/>
      <sheetName val="P11"/>
      <sheetName val="P12"/>
      <sheetName val="P13"/>
      <sheetName val="P14"/>
      <sheetName val="P15"/>
      <sheetName val="P16"/>
      <sheetName val="P17"/>
      <sheetName val="P18"/>
      <sheetName val="P19"/>
      <sheetName val="P20"/>
      <sheetName val="P21"/>
      <sheetName val="P22"/>
      <sheetName val="P23"/>
      <sheetName val="P24"/>
      <sheetName val="P25"/>
      <sheetName val="P26"/>
      <sheetName val="P27"/>
      <sheetName val="P28"/>
      <sheetName val="P29"/>
      <sheetName val="P30"/>
      <sheetName val="P31"/>
      <sheetName val="P32"/>
      <sheetName val="P33"/>
      <sheetName val="P34"/>
      <sheetName val="P35"/>
      <sheetName val="P36"/>
      <sheetName val="P37"/>
      <sheetName val="P38"/>
      <sheetName val="P39"/>
      <sheetName val="P40"/>
      <sheetName val="P41"/>
      <sheetName val="P42"/>
      <sheetName val="P43"/>
      <sheetName val="P44"/>
      <sheetName val="P45"/>
      <sheetName val="P46"/>
      <sheetName val="P47"/>
      <sheetName val="P48"/>
      <sheetName val="P49"/>
      <sheetName val="P50"/>
      <sheetName val="P51"/>
      <sheetName val="P52"/>
      <sheetName val="P53"/>
      <sheetName val="P54"/>
      <sheetName val="P55"/>
      <sheetName val="P56"/>
      <sheetName val="P57"/>
      <sheetName val="P58"/>
      <sheetName val="P59"/>
      <sheetName val="P60"/>
      <sheetName val="P61"/>
      <sheetName val="P62"/>
      <sheetName val="P63"/>
      <sheetName val="P64"/>
      <sheetName val="P65"/>
      <sheetName val="P66"/>
      <sheetName val="P67"/>
      <sheetName val="P68"/>
      <sheetName val="P69"/>
      <sheetName val="P70"/>
      <sheetName val="P71"/>
      <sheetName val="P72"/>
      <sheetName val="P73"/>
      <sheetName val="P74"/>
      <sheetName val="P75"/>
      <sheetName val="P76"/>
      <sheetName val="P77"/>
      <sheetName val="P78"/>
      <sheetName val="P79"/>
      <sheetName val="P80"/>
      <sheetName val="P81"/>
      <sheetName val="P82"/>
      <sheetName val="P83"/>
      <sheetName val="P84"/>
      <sheetName val="P85"/>
      <sheetName val="P86"/>
      <sheetName val="P87"/>
      <sheetName val="P88"/>
      <sheetName val="P89"/>
      <sheetName val="P90"/>
      <sheetName val="P91"/>
      <sheetName val="P92"/>
      <sheetName val="P93"/>
      <sheetName val="P94"/>
      <sheetName val="P95"/>
      <sheetName val="P96"/>
      <sheetName val="P97"/>
      <sheetName val="P98"/>
      <sheetName val="P99"/>
      <sheetName val="P100"/>
      <sheetName val="P101"/>
      <sheetName val="P102"/>
      <sheetName val="P103"/>
      <sheetName val="P104"/>
      <sheetName val="P105"/>
      <sheetName val="P106"/>
      <sheetName val="P107"/>
      <sheetName val="P108"/>
      <sheetName val="P109"/>
      <sheetName val="P110"/>
      <sheetName val="P111"/>
      <sheetName val="P112"/>
      <sheetName val="P11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Toolbox"/>
      <sheetName val="POWER ASSUMPTIONS"/>
      <sheetName val="G.1R-Shou COP Gf"/>
      <sheetName val="费用比例"/>
      <sheetName val="土地证汇总表"/>
      <sheetName val="车库建设信息表"/>
      <sheetName val="单方直接成本汇总表"/>
      <sheetName val="公配已付款的分摊"/>
      <sheetName val="开工量简表"/>
      <sheetName val="配套物业统计09.2"/>
      <sheetName val="土地分摊表"/>
      <sheetName val="工程付款新"/>
      <sheetName val="土地使用税付款统计表 "/>
      <sheetName val="大配套付款统计表 "/>
      <sheetName val="土地款付款统计表"/>
      <sheetName val="10年前竣工项目"/>
      <sheetName val="完全汇总表"/>
      <sheetName val="完全成本汇总 "/>
      <sheetName val="附表12 直接成本汇总"/>
      <sheetName val="资金利息计算表（15年）"/>
      <sheetName val="土地溢价分摊表09.7.8"/>
      <sheetName val="土地增值税表"/>
      <sheetName val="土地款"/>
      <sheetName val="总体汇总表"/>
      <sheetName val="住宅汇总表"/>
      <sheetName val="工程付款1"/>
      <sheetName val="土地对比表"/>
      <sheetName val="主要材料价格表"/>
      <sheetName val="其他费用"/>
      <sheetName val="资金利息计算表（14年）"/>
      <sheetName val="目标成本对比差异分析表"/>
      <sheetName val="0809入住直接成本汇总表"/>
      <sheetName val="各单项调整分析表"/>
      <sheetName val="销售周期表（17年）"/>
      <sheetName val="整体指标表101013"/>
      <sheetName val="成本毛利润汇总表"/>
      <sheetName val="车库汇总表"/>
      <sheetName val="规划指标111009"/>
      <sheetName val="土地使用明细表"/>
      <sheetName val="销售周期表"/>
      <sheetName val="各年均价走势及涨幅"/>
      <sheetName val="差异分析表20110618"/>
      <sheetName val="土地及溢价汇总"/>
      <sheetName val="间接费用表"/>
      <sheetName val="土地增值税表1"/>
      <sheetName val="2011年开发节奏"/>
      <sheetName val="财务总数链接"/>
      <sheetName val="开发期 (2)"/>
      <sheetName val="总体指标"/>
      <sheetName val="项目分期指标汇总表 (评估)"/>
      <sheetName val="项目分期指标汇总表"/>
      <sheetName val="面积计算表"/>
      <sheetName val="资本化利息表09年"/>
      <sheetName val="责任书汇总表"/>
      <sheetName val="处理财务费用统计表"/>
      <sheetName val="奥园处理老帐明细"/>
      <sheetName val="节奏成本201003"/>
      <sheetName val="公配费用汇总表"/>
      <sheetName val="差异对比表20120416"/>
      <sheetName val="土地使用费分摊明细20111231 (2)"/>
      <sheetName val="土地使用费分摊明细20111231"/>
      <sheetName val="1期"/>
      <sheetName val="2期"/>
      <sheetName val="3期"/>
      <sheetName val="4-1期"/>
      <sheetName val="4-2期 "/>
      <sheetName val="5期"/>
      <sheetName val="5-2期"/>
      <sheetName val="6期"/>
      <sheetName val="7期"/>
      <sheetName val="学校商业"/>
      <sheetName val="资本化利息表"/>
      <sheetName val="8期"/>
      <sheetName val="9期"/>
      <sheetName val="10-1期"/>
      <sheetName val="10-2期"/>
      <sheetName val="11期"/>
      <sheetName val="12期"/>
      <sheetName val="13-1期"/>
      <sheetName val="13-2期"/>
      <sheetName val="14期"/>
      <sheetName val="15期"/>
      <sheetName val="车库成本梳理表"/>
      <sheetName val="地下车库"/>
      <sheetName val="一期车库"/>
      <sheetName val="二期车库"/>
      <sheetName val="二期商业车库"/>
      <sheetName val="三期车库"/>
      <sheetName val="4-1车库"/>
      <sheetName val="4-2车库"/>
      <sheetName val="5车库"/>
      <sheetName val="5-2车库 "/>
      <sheetName val="7车库  "/>
      <sheetName val="10-1车库"/>
      <sheetName val="10-2车库 "/>
      <sheetName val="11车库"/>
      <sheetName val="13-1车库 "/>
      <sheetName val="13-2车库"/>
      <sheetName val="14车库"/>
      <sheetName val="15车库 "/>
      <sheetName val="15-1车库"/>
      <sheetName val="月报"/>
      <sheetName val="Open"/>
      <sheetName val="99CCTV"/>
      <sheetName val="XL4Poppy"/>
      <sheetName val="系数516"/>
      <sheetName val="方案1"/>
      <sheetName val="5.1-销售数量及金额 湖北"/>
      <sheetName val="清单1"/>
      <sheetName val="Sheet9"/>
      <sheetName val="项目指标"/>
      <sheetName val="合同台账"/>
      <sheetName val="动态成本"/>
      <sheetName val="付款台账"/>
      <sheetName val="附表1"/>
      <sheetName val="Main"/>
      <sheetName val="eqpmad2"/>
      <sheetName val="jhcyl"/>
      <sheetName val="KKKKKKKK"/>
      <sheetName val="Sheet1"/>
      <sheetName val="Mp-team 1"/>
      <sheetName val="原材料单价分析"/>
      <sheetName val="基本设置"/>
      <sheetName val="会计利润"/>
      <sheetName val="SW-TEO"/>
      <sheetName val="Financ. Overview"/>
      <sheetName val="付款计划"/>
      <sheetName val="销售费用"/>
      <sheetName val="管理费用"/>
      <sheetName val="税款"/>
      <sheetName val="利息资本化"/>
      <sheetName val="普查库示例"/>
      <sheetName val="方案4"/>
      <sheetName val="Sheet2"/>
      <sheetName val="TEMP"/>
      <sheetName val="数据"/>
      <sheetName val="水平区"/>
      <sheetName val="子管理区"/>
      <sheetName val="干线区"/>
      <sheetName val="主管理区"/>
      <sheetName val="材料报价单"/>
      <sheetName val="辅助材料报价单"/>
      <sheetName val="总报价单"/>
      <sheetName val="自用材料报价单"/>
      <sheetName val="Sheet15"/>
      <sheetName val="Sheet16"/>
      <sheetName val="Macro1"/>
      <sheetName val="节奏成本"/>
      <sheetName val="B&amp;P"/>
      <sheetName val="现金流"/>
      <sheetName val="每日C02年费用"/>
      <sheetName val="目标成本模版目录"/>
      <sheetName val="直接成本审批表"/>
      <sheetName val="建造成本审批表"/>
      <sheetName val="全项目综合指标表"/>
      <sheetName val="当期综合指标表"/>
      <sheetName val="配置标准表"/>
      <sheetName val="非建安测算表"/>
      <sheetName val="成本汇总表"/>
      <sheetName val="建安测算表（高层）"/>
      <sheetName val="建安测算表（土方、地基）"/>
      <sheetName val="土地增值税测算"/>
      <sheetName val="联络单"/>
      <sheetName val="报告目录"/>
      <sheetName val="与预算分析说明"/>
      <sheetName val="与去年分析说明"/>
      <sheetName val="损益汇总当月"/>
      <sheetName val="损益累计汇总"/>
      <sheetName val="管理损益当月"/>
      <sheetName val="管理损益累计"/>
      <sheetName val="产品别损益(自当)"/>
      <sheetName val="产品别损益(调拨)"/>
      <sheetName val="产品别损益(全当)"/>
      <sheetName val="产品别损益(自累)"/>
      <sheetName val="产品别损益(全累)"/>
      <sheetName val="低价面边际贡献（当月）"/>
      <sheetName val="低价面过际贡献（累计"/>
      <sheetName val="地区别损益当月-1"/>
      <sheetName val="地区别损益当月-2"/>
      <sheetName val="地区别损益累计-1"/>
      <sheetName val="地区别损益累计-2"/>
      <sheetName val="销售数量分析 "/>
      <sheetName val="销售金额分析"/>
      <sheetName val="毛利价量差分析(新)"/>
      <sheetName val="毛利价量差分析(当月"/>
      <sheetName val="产品别材料价量差"/>
      <sheetName val="原材料材料价量差"/>
      <sheetName val="制造费用比较表 "/>
      <sheetName val="生产部门别制造费用分析 "/>
      <sheetName val="制造费用差异分析"/>
      <sheetName val="部门别制造费用差异分析"/>
      <sheetName val="产成品单箱成本 "/>
      <sheetName val="粉包单成本"/>
      <sheetName val="酱包单成本"/>
      <sheetName val="PSP碗单箱制造费用分析"/>
      <sheetName val="纸箱单箱制造费用分析"/>
      <sheetName val="水电价量差"/>
      <sheetName val="销售费用7"/>
      <sheetName val="部门别销售费用7"/>
      <sheetName val="销售费用差异分析"/>
      <sheetName val="运输费用7"/>
      <sheetName val="促销费用明细"/>
      <sheetName val="管理费用比较表"/>
      <sheetName val="部门别管理费用"/>
      <sheetName val="管理费用差异分析"/>
      <sheetName val="财务费用"/>
      <sheetName val="其他业务收支"/>
      <sheetName val="营业外收支"/>
      <sheetName val="1-6月客戶數"/>
      <sheetName val="預算目標"/>
      <sheetName val="7-1"/>
      <sheetName val="Sheet3"/>
      <sheetName val="责任书封面"/>
      <sheetName val="主界面"/>
      <sheetName val="查询表"/>
      <sheetName val="销售分解"/>
      <sheetName val="期间费用及薪酬"/>
      <sheetName val="利润估算"/>
      <sheetName val="现金流量"/>
      <sheetName val="附表2-销售分析"/>
      <sheetName val="附表3-开发计划"/>
      <sheetName val="附表4-招标计划"/>
      <sheetName val="附表5-合作单位"/>
      <sheetName val="综合指标表"/>
      <sheetName val=""/>
      <sheetName val="绿化"/>
      <sheetName val="景观"/>
      <sheetName val="Backup of Backup of LINDA LISTO"/>
      <sheetName val="分布1"/>
      <sheetName val="XXXXX"/>
      <sheetName val="景观硬景"/>
      <sheetName val="苗木"/>
      <sheetName val="市政排水"/>
      <sheetName val="水电"/>
      <sheetName val="汇总"/>
      <sheetName val="jhcyl(dl)"/>
      <sheetName val="关系"/>
      <sheetName val="bcjhc"/>
      <sheetName val="练习"/>
      <sheetName val="jhcxl"/>
      <sheetName val="费分及成本"/>
      <sheetName val="面单累计"/>
      <sheetName val="本月面单"/>
      <sheetName val="预算面单"/>
      <sheetName val="原物料JLC"/>
      <sheetName val="jlc空表"/>
      <sheetName val="面标"/>
      <sheetName val="JLC新"/>
      <sheetName val="jlc汇总"/>
      <sheetName val="福60"/>
      <sheetName val="福香脆"/>
      <sheetName val="干脆d"/>
      <sheetName val="康大袋24入"/>
      <sheetName val="好滋味d"/>
      <sheetName val="超福24入"/>
      <sheetName val="精袋差d"/>
      <sheetName val="霸24入差d"/>
      <sheetName val="精碗差d"/>
      <sheetName val="霸碗d"/>
      <sheetName val="辣系列碗"/>
      <sheetName val="新牛纸碗d"/>
      <sheetName val="辣系列袋"/>
      <sheetName val="赠量福满多d"/>
      <sheetName val="什锦d"/>
      <sheetName val="珍品差(虾袋)"/>
      <sheetName val="小干脆成本"/>
      <sheetName val="小干脆"/>
      <sheetName val="小干脆差"/>
      <sheetName val="产量"/>
      <sheetName val="沈阳"/>
      <sheetName val="重庆"/>
      <sheetName val="杭州调"/>
      <sheetName val="预算明细"/>
      <sheetName val="#REF"/>
      <sheetName val="#REF!"/>
      <sheetName val="土地"/>
      <sheetName val="前期"/>
      <sheetName val="建安"/>
      <sheetName val="市配"/>
      <sheetName val="公配"/>
      <sheetName val="其他"/>
      <sheetName val="汇总2"/>
      <sheetName val="付款核对"/>
      <sheetName val="会计毛利"/>
      <sheetName val="销售计划"/>
      <sheetName val="管理费用12"/>
      <sheetName val="管理费用11"/>
      <sheetName val="融资财务费用"/>
      <sheetName val="土增"/>
      <sheetName val="资产负债变动"/>
      <sheetName val="土增（查账）"/>
      <sheetName val="_x005f_x005f_x005f_x0000__x005f_x005f_x005f_x0000__x005"/>
      <sheetName val="利息资本化 "/>
      <sheetName val="利息支出"/>
      <sheetName val="开发间接费"/>
      <sheetName val="管理利润"/>
      <sheetName val="现金流（旧）"/>
      <sheetName val="管理毛利"/>
      <sheetName val="重大节点(旧）"/>
      <sheetName val="开发间接费用"/>
      <sheetName val="重大节点（新）"/>
      <sheetName val="土增(车库成本70%，建安成本全进））"/>
      <sheetName val="土增（车库成本70%，建安成本86%）"/>
      <sheetName val="12年销售费用"/>
      <sheetName val="4亿开发贷四五六期资本化"/>
      <sheetName val="13年管理费用"/>
      <sheetName val="土增（车库面积、成本、收入都计算）"/>
      <sheetName val="利息资本化集团"/>
      <sheetName val="13年销售费用"/>
      <sheetName val="贷款明细"/>
      <sheetName val="付款计划（新）"/>
      <sheetName val="工程款总明细表"/>
      <sheetName val="宏7"/>
      <sheetName val="宏6"/>
      <sheetName val="宏5"/>
      <sheetName val="宏4"/>
      <sheetName val="宏3"/>
      <sheetName val="宏1"/>
      <sheetName val="宏2"/>
      <sheetName val="汇总表"/>
      <sheetName val="WYYTHR"/>
      <sheetName val="CTKUWQ"/>
      <sheetName val="宏8"/>
      <sheetName val="HXAASB"/>
      <sheetName val=" 成本结转（新）"/>
      <sheetName val="改加胶玻璃、室外栏杆"/>
      <sheetName val="含量"/>
      <sheetName val="按新系统"/>
      <sheetName val="组价"/>
      <sheetName val="塔楼（系统1）"/>
      <sheetName val="1-2层（系统5）"/>
      <sheetName val="附楼外侧立面 (系统2、系统5）"/>
      <sheetName val="系统6（中庭及凹阳台、天桥）"/>
      <sheetName val="入口处及下沉花园"/>
      <sheetName val="核心筒、观光电梯、空调室外机"/>
      <sheetName val="附楼内侧立面铝板及玻璃（系统3 ）"/>
      <sheetName val="裙楼内侧6-11层玻璃铝板（系统4）"/>
      <sheetName val="室外吊顶"/>
      <sheetName val="材料"/>
      <sheetName val="变量单"/>
      <sheetName val="材料单价"/>
      <sheetName val="材料单价表"/>
      <sheetName val="A"/>
      <sheetName val="4301.2004ch"/>
      <sheetName val="B1示范区景观工程标底改后4.2"/>
      <sheetName val="年度、月度情况"/>
      <sheetName val="工程量"/>
      <sheetName val="Financial highlight"/>
      <sheetName val="Dilution_analysis"/>
      <sheetName val="Price_assumptions"/>
      <sheetName val="Financial highligts"/>
      <sheetName val="Profits analysis"/>
      <sheetName val="Valuation analysis"/>
      <sheetName val="Comparables analysis"/>
      <sheetName val="Contribution projects"/>
      <sheetName val="Critical issues"/>
      <sheetName val="Yearly"/>
      <sheetName val="Setting"/>
      <sheetName val="Global"/>
      <sheetName val="Detail"/>
      <sheetName val="Consolidate"/>
      <sheetName val="output"/>
      <sheetName val="2009"/>
      <sheetName val="2010"/>
      <sheetName val="Summary"/>
      <sheetName val="GFA"/>
      <sheetName val="Control"/>
      <sheetName val="Bank Debt"/>
      <sheetName val="New Report"/>
      <sheetName val="Financial statements"/>
      <sheetName val="Hotel input"/>
      <sheetName val="Cash to JV"/>
      <sheetName val="Ratio output"/>
      <sheetName val="Roadshow presentation"/>
      <sheetName val="Invest CF"/>
      <sheetName val="Credit credential"/>
      <sheetName val="Mgt_Assumption_Summary"/>
      <sheetName val="Chinese Summary"/>
      <sheetName val="Forecast panel (2009)"/>
      <sheetName val="Forecast panel (2010)"/>
      <sheetName val="Forecast panel (2011)"/>
      <sheetName val="Forecast panel (2012)"/>
      <sheetName val="Forecast panel (2013)"/>
      <sheetName val="Holdco"/>
      <sheetName val="P1"/>
      <sheetName val="P2"/>
      <sheetName val="P3"/>
      <sheetName val="P4"/>
      <sheetName val="P5"/>
      <sheetName val="P6"/>
      <sheetName val="P7"/>
      <sheetName val="P8"/>
      <sheetName val="P9"/>
      <sheetName val="P10"/>
      <sheetName val="P11"/>
      <sheetName val="P12"/>
      <sheetName val="P13"/>
      <sheetName val="P14"/>
      <sheetName val="P15"/>
      <sheetName val="P16"/>
      <sheetName val="P17"/>
      <sheetName val="P18"/>
      <sheetName val="P19"/>
      <sheetName val="P20"/>
      <sheetName val="P21"/>
      <sheetName val="P22"/>
      <sheetName val="P23"/>
      <sheetName val="P24"/>
      <sheetName val="P25"/>
      <sheetName val="P26"/>
      <sheetName val="P27"/>
      <sheetName val="P28"/>
      <sheetName val="P29"/>
      <sheetName val="P30"/>
      <sheetName val="P31"/>
      <sheetName val="P32"/>
      <sheetName val="P33"/>
      <sheetName val="P34"/>
      <sheetName val="P35"/>
      <sheetName val="P36"/>
      <sheetName val="P37"/>
      <sheetName val="P38"/>
      <sheetName val="P39"/>
      <sheetName val="P40"/>
      <sheetName val="P41"/>
      <sheetName val="P42"/>
      <sheetName val="P43"/>
      <sheetName val="P44"/>
      <sheetName val="P45"/>
      <sheetName val="P46"/>
      <sheetName val="P47"/>
      <sheetName val="P48"/>
      <sheetName val="P49"/>
      <sheetName val="P50"/>
      <sheetName val="P51"/>
      <sheetName val="P52"/>
      <sheetName val="P53"/>
      <sheetName val="P54"/>
      <sheetName val="P55"/>
      <sheetName val="P56"/>
      <sheetName val="P57"/>
      <sheetName val="P58"/>
      <sheetName val="P59"/>
      <sheetName val="P60"/>
      <sheetName val="P61"/>
      <sheetName val="P62"/>
      <sheetName val="P63"/>
      <sheetName val="P64"/>
      <sheetName val="P65"/>
      <sheetName val="P66"/>
      <sheetName val="P67"/>
      <sheetName val="P68"/>
      <sheetName val="P69"/>
      <sheetName val="P70"/>
      <sheetName val="P71"/>
      <sheetName val="P72"/>
      <sheetName val="P73"/>
      <sheetName val="P74"/>
      <sheetName val="P75"/>
      <sheetName val="P76"/>
      <sheetName val="P77"/>
      <sheetName val="P78"/>
      <sheetName val="P79"/>
      <sheetName val="P80"/>
      <sheetName val="P81"/>
      <sheetName val="P82"/>
      <sheetName val="P83"/>
      <sheetName val="P84"/>
      <sheetName val="P85"/>
      <sheetName val="P86"/>
      <sheetName val="P87"/>
      <sheetName val="P88"/>
      <sheetName val="P89"/>
      <sheetName val="P90"/>
      <sheetName val="P91"/>
      <sheetName val="P92"/>
      <sheetName val="P93"/>
      <sheetName val="P94"/>
      <sheetName val="P95"/>
      <sheetName val="P96"/>
      <sheetName val="P97"/>
      <sheetName val="P98"/>
      <sheetName val="P99"/>
      <sheetName val="P100"/>
      <sheetName val="P101"/>
      <sheetName val="P102"/>
      <sheetName val="P103"/>
      <sheetName val="P104"/>
      <sheetName val="P105"/>
      <sheetName val="P106"/>
      <sheetName val="P107"/>
      <sheetName val="P108"/>
      <sheetName val="P109"/>
      <sheetName val="P110"/>
      <sheetName val="P111"/>
      <sheetName val="P112"/>
      <sheetName val="P113"/>
      <sheetName val="P114"/>
      <sheetName val="P115"/>
      <sheetName val="P116"/>
      <sheetName val="P117"/>
      <sheetName val="P118"/>
      <sheetName val="P119"/>
      <sheetName val="P120"/>
      <sheetName val="P121"/>
      <sheetName val="P122"/>
      <sheetName val="P123"/>
      <sheetName val="P124"/>
      <sheetName val="P125"/>
      <sheetName val="P126"/>
      <sheetName val="P127"/>
      <sheetName val="P128"/>
      <sheetName val="P129"/>
      <sheetName val="P130"/>
      <sheetName val="P131"/>
      <sheetName val="P132"/>
      <sheetName val="P133"/>
      <sheetName val="P134"/>
      <sheetName val="P135"/>
      <sheetName val="P136"/>
      <sheetName val="P137"/>
      <sheetName val="P138"/>
      <sheetName val="P139"/>
      <sheetName val="P140"/>
      <sheetName val="P141"/>
      <sheetName val="P142"/>
      <sheetName val="P143"/>
      <sheetName val="P144"/>
      <sheetName val="P145"/>
      <sheetName val="P146"/>
      <sheetName val="P147"/>
      <sheetName val="P148"/>
      <sheetName val="P149"/>
      <sheetName val="P150"/>
      <sheetName val="P151"/>
      <sheetName val="P152"/>
      <sheetName val="P153"/>
      <sheetName val="P154"/>
      <sheetName val="P155"/>
      <sheetName val="P156"/>
      <sheetName val="P157"/>
      <sheetName val="P158"/>
      <sheetName val="P159"/>
      <sheetName val="P160"/>
      <sheetName val="P161"/>
      <sheetName val="P162"/>
      <sheetName val="车库和住宅连接费用测算"/>
      <sheetName val="优化方案费用测算"/>
      <sheetName val="车库移位的费用测算"/>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装饰汇总"/>
      <sheetName val="1"/>
      <sheetName val="2"/>
      <sheetName val="3"/>
      <sheetName val="4"/>
      <sheetName val="5"/>
      <sheetName val="6"/>
      <sheetName val="7"/>
      <sheetName val="8"/>
      <sheetName val="单价"/>
      <sheetName val="投标材料清单 "/>
      <sheetName val="材料汇总"/>
      <sheetName val="面积合计（藏）"/>
      <sheetName val="用量分摊(藏）"/>
      <sheetName val="Toolbox"/>
      <sheetName val="会计利润"/>
      <sheetName val="现金流"/>
      <sheetName val="各期情况"/>
      <sheetName val="现金流（月报）"/>
      <sheetName val="节奏成本"/>
      <sheetName val="利息资本化"/>
      <sheetName val="资本化基础表"/>
      <sheetName val="利息资本化重测"/>
      <sheetName val="销售计划"/>
      <sheetName val="待转化-利润贡献"/>
      <sheetName val="待转化-13年利润锁定"/>
      <sheetName val="待转化"/>
      <sheetName val="会计毛利"/>
      <sheetName val="管理毛利"/>
      <sheetName val="管理利润"/>
      <sheetName val="财务费用"/>
      <sheetName val="销售费用"/>
      <sheetName val="管理费用"/>
      <sheetName val="持有物业"/>
      <sheetName val="其他收支"/>
      <sheetName val="销售费用2013"/>
      <sheetName val="付款计划"/>
      <sheetName val="税款"/>
      <sheetName val="销售费用12"/>
      <sheetName val="2013年销售费用"/>
      <sheetName val="2013年管理费用"/>
      <sheetName val="公配"/>
      <sheetName val="土增测算"/>
      <sheetName val="土地使用费"/>
      <sheetName val="累计付款情况"/>
      <sheetName val="13年财务费用"/>
      <sheetName val="开发间接费"/>
      <sheetName val="土地评估增值及商誉"/>
      <sheetName val="预计资产负债"/>
      <sheetName val="资产负债变动"/>
      <sheetName val="公司NAV"/>
      <sheetName val="关键往来明细1"/>
      <sheetName val="关键往来明细"/>
      <sheetName val="10年经营计划审批表"/>
      <sheetName val="指标汇总"/>
      <sheetName val="系数516"/>
      <sheetName val="项目指标"/>
      <sheetName val="合同台账"/>
      <sheetName val="动态成本"/>
      <sheetName val="付款台账"/>
      <sheetName val="附表1"/>
      <sheetName val="POWER ASSUMPTIONS"/>
      <sheetName val="Mp-team 1"/>
      <sheetName val="Open"/>
      <sheetName val="清单1"/>
      <sheetName val="Sheet1"/>
      <sheetName val="eqpmad2"/>
      <sheetName val="99CCTV"/>
      <sheetName val="方案1"/>
      <sheetName val="G.1R-Shou COP Gf"/>
      <sheetName val="SW-TEO"/>
      <sheetName val="Main"/>
      <sheetName val="联络单"/>
      <sheetName val="报告目录"/>
      <sheetName val="与预算分析说明"/>
      <sheetName val="与去年分析说明"/>
      <sheetName val="损益汇总当月"/>
      <sheetName val="损益累计汇总"/>
      <sheetName val="管理损益当月"/>
      <sheetName val="管理损益累计"/>
      <sheetName val="产品别损益(自当)"/>
      <sheetName val="产品别损益(调拨)"/>
      <sheetName val="产品别损益(全当)"/>
      <sheetName val="产品别损益(自累)"/>
      <sheetName val="产品别损益(全累)"/>
      <sheetName val="低价面边际贡献（当月）"/>
      <sheetName val="低价面过际贡献（累计"/>
      <sheetName val="地区别损益当月-1"/>
      <sheetName val="地区别损益当月-2"/>
      <sheetName val="地区别损益累计-1"/>
      <sheetName val="地区别损益累计-2"/>
      <sheetName val="销售数量分析 "/>
      <sheetName val="销售金额分析"/>
      <sheetName val="毛利价量差分析(新)"/>
      <sheetName val="毛利价量差分析(当月"/>
      <sheetName val="产品别材料价量差"/>
      <sheetName val="原材料材料价量差"/>
      <sheetName val="原材料单价分析"/>
      <sheetName val="制造费用比较表 "/>
      <sheetName val="生产部门别制造费用分析 "/>
      <sheetName val="制造费用差异分析"/>
      <sheetName val="部门别制造费用差异分析"/>
      <sheetName val="产成品单箱成本 "/>
      <sheetName val="粉包单成本"/>
      <sheetName val="酱包单成本"/>
      <sheetName val="PSP碗单箱制造费用分析"/>
      <sheetName val="纸箱单箱制造费用分析"/>
      <sheetName val="水电价量差"/>
      <sheetName val="销售费用7"/>
      <sheetName val="部门别销售费用7"/>
      <sheetName val="销售费用差异分析"/>
      <sheetName val="运输费用7"/>
      <sheetName val="促销费用明细"/>
      <sheetName val="管理费用比较表"/>
      <sheetName val="部门别管理费用"/>
      <sheetName val="管理费用差异分析"/>
      <sheetName val="其他业务收支"/>
      <sheetName val="营业外收支"/>
      <sheetName val="Financ. Overview"/>
      <sheetName val="会计利润表"/>
      <sheetName val="现金流量表"/>
      <sheetName val="IRR"/>
      <sheetName val="会计毛利表"/>
      <sheetName val="融资及财务费用"/>
      <sheetName val="销售周期表"/>
      <sheetName val="土增"/>
      <sheetName val="目标成本模版目录"/>
      <sheetName val="直接成本审批表"/>
      <sheetName val="建造成本审批表"/>
      <sheetName val="开发节奏"/>
      <sheetName val="付款表新"/>
      <sheetName val="全项目综合指标表"/>
      <sheetName val="当期综合指标表"/>
      <sheetName val="配置标准表"/>
      <sheetName val="成本汇总表"/>
      <sheetName val="非建安测算表"/>
      <sheetName val="建测（高层）北区123"/>
      <sheetName val="建测（地商）"/>
      <sheetName val="建测（商业街）"/>
      <sheetName val="建测（底商）"/>
      <sheetName val="建测（公寓）45"/>
      <sheetName val="建测（超高层）67"/>
      <sheetName val="建测（车库）"/>
      <sheetName val="建安测算表（土方、地基）"/>
      <sheetName val="建测（原表）"/>
      <sheetName val="管渚"/>
      <sheetName val="RecoveredExternalLink31"/>
      <sheetName val="价格变化的品种"/>
      <sheetName val="2000CCTV"/>
      <sheetName val="2000PA"/>
      <sheetName val="2000DCN"/>
      <sheetName val="2000INTERCOM"/>
      <sheetName val="99CCTV SUP"/>
      <sheetName val="99PA"/>
      <sheetName val="99Paging"/>
      <sheetName val="99Inter"/>
      <sheetName val="99DCN"/>
      <sheetName val="XL4Poppy"/>
      <sheetName val="KKKKKKKK"/>
      <sheetName val="基本设置"/>
      <sheetName val="数据"/>
      <sheetName val="水平区"/>
      <sheetName val="子管理区"/>
      <sheetName val="干线区"/>
      <sheetName val="主管理区"/>
      <sheetName val="材料报价单"/>
      <sheetName val="辅助材料报价单"/>
      <sheetName val="总报价单"/>
      <sheetName val="自用材料报价单"/>
      <sheetName val="Sheet15"/>
      <sheetName val="Sheet16"/>
      <sheetName val="Macro1"/>
      <sheetName val="方案4"/>
      <sheetName val="B&amp;P"/>
      <sheetName val="Drop Down"/>
      <sheetName val="_REF!"/>
      <sheetName val="Sheet2"/>
      <sheetName val="Sheet3"/>
      <sheetName val="本期发生"/>
      <sheetName val="11度华丹"/>
      <sheetName val="13度高浓"/>
      <sheetName val="13度分配表"/>
      <sheetName val="13.65度雪花"/>
      <sheetName val="13.6雪花分配表"/>
      <sheetName val="13.65度沈阳"/>
      <sheetName val="13.65沈阳分配表"/>
      <sheetName val="11度干啤"/>
      <sheetName val="酵造过滤分配"/>
      <sheetName val="新水分配表"/>
      <sheetName val="酿造煤水电"/>
      <sheetName val="酿造麦芽"/>
      <sheetName val="汇总表"/>
      <sheetName val="煤水电备份 "/>
      <sheetName val="10.5度成本表"/>
      <sheetName val="11度雪成本表"/>
      <sheetName val="11度亚特成本表"/>
      <sheetName val="雪花干成本表"/>
      <sheetName val="华丹成本表"/>
      <sheetName val="11度沈阳鲜成本表"/>
      <sheetName val="制品辅料"/>
      <sheetName val="制品煤水电"/>
      <sheetName val="制品瓶盖商标"/>
      <sheetName val="雪花分配表"/>
      <sheetName val="雪花干分配表"/>
      <sheetName val="沈阳鲜分配表"/>
      <sheetName val="华丹分配"/>
      <sheetName val="桶酒15L"/>
      <sheetName val="桶酒20L"/>
      <sheetName val="桶酒30L"/>
      <sheetName val="桶酒10L"/>
      <sheetName val="桶酒5L"/>
      <sheetName val="桶酒20L (雪) "/>
      <sheetName val="桶酒30L (雪)  "/>
      <sheetName val="桶酒15L(华）"/>
      <sheetName val="桶酒20L（华）"/>
      <sheetName val="桶酒30L（华）"/>
      <sheetName val="桶酒20L(雪花干）"/>
      <sheetName val="核算项目余额表"/>
      <sheetName val="说明"/>
      <sheetName val="销量"/>
      <sheetName val="共享"/>
      <sheetName val="促销活动"/>
      <sheetName val="活动"/>
      <sheetName val="总表"/>
      <sheetName val="±¾ÆÚ·¢Éú"/>
      <sheetName val="11¶È»ªµ¤"/>
      <sheetName val="13¶È¸ßÅ¨"/>
      <sheetName val="13¶È·ÖÅä±í"/>
      <sheetName val="13.65¶ÈÑ©»¨"/>
      <sheetName val="13.6Ñ©»¨·ÖÅä±í"/>
      <sheetName val="13.65¶ÈÉòÑô"/>
      <sheetName val="13.65ÉòÑô·ÖÅä±í"/>
      <sheetName val="11¶È¸ÉÆ¡"/>
      <sheetName val="½ÍÔì¹ýÂË·ÖÅä"/>
      <sheetName val="ÐÂË®·ÖÅä±í"/>
      <sheetName val="ÄðÔìÃºË®µç"/>
      <sheetName val="ÄðÔìÂóÑ¿"/>
      <sheetName val="»ã×Ü±í"/>
      <sheetName val="ÃºË®µç±¸·Ý "/>
      <sheetName val="10.5¶È³É±¾±í"/>
      <sheetName val="11¶ÈÑ©³É±¾±í"/>
      <sheetName val="11¶ÈÑÇÌØ³É±¾±í"/>
      <sheetName val="Ñ©»¨¸É³É±¾±í"/>
      <sheetName val="»ªµ¤³É±¾±í"/>
      <sheetName val="11¶ÈÉòÑôÏÊ³É±¾±í"/>
      <sheetName val="ÖÆÆ·¸¨ÁÏ"/>
      <sheetName val="ÖÆÆ·ÃºË®µç"/>
      <sheetName val="ÖÆÆ·Æ¿¸ÇÉÌ±ê"/>
      <sheetName val="Ñ©»¨·ÖÅä±í"/>
      <sheetName val="Ñ©»¨¸É·ÖÅä±í"/>
      <sheetName val="ÉòÑôÏÊ·ÖÅä±í"/>
      <sheetName val="»ªµ¤·ÖÅä"/>
      <sheetName val="Í°¾Æ15L"/>
      <sheetName val="Í°¾Æ20L"/>
      <sheetName val="Í°¾Æ30L"/>
      <sheetName val="Í°¾Æ10L"/>
      <sheetName val="Í°¾Æ5L"/>
      <sheetName val="Í°¾Æ20L (Ñ©) "/>
      <sheetName val="Í°¾Æ30L (Ñ©)  "/>
      <sheetName val="Í°¾Æ15L(»ª£©"/>
      <sheetName val="Í°¾Æ20L£¨»ª£©"/>
      <sheetName val="Í°¾Æ30L£¨»ª£©"/>
      <sheetName val="Í°¾Æ20L(Ñ©»¨¸É£©"/>
      <sheetName val="ËµÃ÷"/>
      <sheetName val="ÏúÁ¿"/>
      <sheetName val="¹²Ïí"/>
      <sheetName val="´ÙÏú»î¶¯"/>
      <sheetName val="»î¶¯"/>
      <sheetName val="×Ü±í"/>
      <sheetName val="ºËËãÏîÄ¿Óà¶î±í"/>
      <sheetName val="¡À__¨²¡¤¡é¨¦¨²"/>
      <sheetName val="11_¨¨_a¦Ì¡è"/>
      <sheetName val="13_¨¨___¡§"/>
      <sheetName val="13_¨¨¡¤___¡À¨ª"/>
      <sheetName val="13.65_¨¨___¡§"/>
      <sheetName val="13.6___¡§¡¤___¡À¨ª"/>
      <sheetName val="13.65_¨¨¨¦¨°__"/>
      <sheetName val="13.65¨¦¨°__¡¤___¡À¨ª"/>
      <sheetName val="11_¨¨_¨¦__"/>
      <sheetName val="_¨ª_¨¬1y__¡¤___"/>
      <sheetName val="D___¡¤___¡À¨ª"/>
      <sheetName val="_e_¨¬_o__¦Ì_"/>
      <sheetName val="_e_¨¬_¨®__"/>
      <sheetName val="__¡Á¨¹¡À¨ª"/>
      <sheetName val="_o__¦Ì_¡À_¡¤Y "/>
      <sheetName val="10.5_¨¨3¨¦¡À_¡À¨ª"/>
      <sheetName val="11_¨¨__3¨¦¡À_¡À¨ª"/>
      <sheetName val="11_¨¨__¨¬_3¨¦¡À_¡À¨ª"/>
      <sheetName val="___¡§_¨¦3¨¦¡À_¡À¨ª"/>
      <sheetName val="_a¦Ì¡è3¨¦¡À_¡À¨ª"/>
      <sheetName val="11_¨¨¨¦¨°___¨º3¨¦¡À_¡À¨ª"/>
      <sheetName val="___¡¤_¡§¨¢_"/>
      <sheetName val="___¡¤_o__¦Ì_"/>
      <sheetName val="___¡¤____¨¦¨¬¡À¨º"/>
      <sheetName val="___¡§¡¤___¡À¨ª"/>
      <sheetName val="___¡§_¨¦¡¤___¡À¨ª"/>
      <sheetName val="¨¦¨°___¨º¡¤___¡À¨ª"/>
      <sheetName val="_a¦Ì¡è¡¤___"/>
      <sheetName val="¨ª¡ã__15L"/>
      <sheetName val="¨ª¡ã__20L"/>
      <sheetName val="¨ª¡ã__30L"/>
      <sheetName val="¨ª¡ã__10L"/>
      <sheetName val="¨ª¡ã__5L"/>
      <sheetName val="¨ª¡ã__20L (__) "/>
      <sheetName val="¨ª¡ã__30L (__)  "/>
      <sheetName val="¨ª¡ã__15L(_a¡ê_"/>
      <sheetName val="¨ª¡ã__20L¡ê¡§_a¡ê_"/>
      <sheetName val="¨ª¡ã__30L¡ê¡§_a¡ê_"/>
      <sheetName val="¨ª¡ã__20L(___¡§_¨¦¡ê_"/>
      <sheetName val="_¦Ì_¡Â"/>
      <sheetName val="_¨²¨¢_"/>
      <sheetName val="12_¨ª"/>
      <sheetName val="¡ä¨´_¨²___¡¥"/>
      <sheetName val="___¡¥"/>
      <sheetName val="¡Á¨¹¡À¨ª"/>
      <sheetName val="o_______¨®¨¤__¡À¨ª"/>
      <sheetName val="B"/>
      <sheetName val="22号"/>
      <sheetName val="gvl"/>
      <sheetName val="所得税凭证抽查"/>
      <sheetName val="POWERASSUMPTIONS"/>
      <sheetName val="序列表"/>
      <sheetName val="1-6月客戶數"/>
      <sheetName val="預算目標"/>
      <sheetName val="Sheet9"/>
      <sheetName val="分布1"/>
      <sheetName val="XXXXX"/>
      <sheetName val="沈阳"/>
      <sheetName val="重庆"/>
      <sheetName val="杭州调"/>
      <sheetName val="Backup of Backup of LINDA LISTO"/>
      <sheetName val="普查库示例"/>
      <sheetName val="TEMP"/>
      <sheetName val="景观硬景"/>
      <sheetName val="苗木"/>
      <sheetName val="市政排水"/>
      <sheetName val="水电"/>
      <sheetName val="汇总"/>
      <sheetName val="绿化"/>
      <sheetName val="景观"/>
      <sheetName val="目录"/>
      <sheetName val="月报综述"/>
      <sheetName val="会计利润（土地评估增值）"/>
      <sheetName val="会计毛利（土地评估增值）"/>
      <sheetName val="销售费用1"/>
      <sheetName val="管理费用1"/>
      <sheetName val="贷款明细表"/>
      <sheetName val="其他收支表"/>
      <sheetName val="土地评估增值"/>
      <sheetName val="科目明细表"/>
      <sheetName val="开发间接费表"/>
      <sheetName val="利息资本化基础数据"/>
      <sheetName val="土地增值税测算"/>
      <sheetName val="关键节点"/>
      <sheetName val="区域往来"/>
      <sheetName val="海尔地产利息"/>
      <sheetName val="测算收入安排"/>
      <sheetName val="责任书封面"/>
      <sheetName val="主界面"/>
      <sheetName val="查询表"/>
      <sheetName val="销售分解"/>
      <sheetName val="期间费用及薪酬"/>
      <sheetName val="利润估算"/>
      <sheetName val="现金流量"/>
      <sheetName val="附表2-销售分析"/>
      <sheetName val="附表3-开发计划"/>
      <sheetName val="附表4-招标计划"/>
      <sheetName val="附表5-合作单位"/>
      <sheetName val="综合指标表"/>
      <sheetName val=""/>
      <sheetName val="_x005f_x005f_x005f_x0000__x005f_x005f_x005f_x0000__x005"/>
      <sheetName val="利息资本化 "/>
      <sheetName val="_x005f_x005f_x005f_x005f_x005f_x005f_x005f_x0000__x005f"/>
      <sheetName val="利息支出"/>
      <sheetName val="Sheet4"/>
      <sheetName val="laroux"/>
      <sheetName val="评估结果汇总表"/>
      <sheetName val="评估分类汇总表"/>
      <sheetName val="流动资产汇总表"/>
      <sheetName val="4货币现金"/>
      <sheetName val="5银行存款"/>
      <sheetName val="11应收帐款"/>
      <sheetName val="14预付帐"/>
      <sheetName val="16其他应收"/>
      <sheetName val="存货汇总"/>
      <sheetName val="23产成品 "/>
      <sheetName val="长期投资汇总表"/>
      <sheetName val="其他投资"/>
      <sheetName val="固定资产汇总表"/>
      <sheetName val="38房屋建筑"/>
      <sheetName val="41机器设备"/>
      <sheetName val="42车辆"/>
      <sheetName val="流动负债汇总表"/>
      <sheetName val="58应付帐"/>
      <sheetName val="61其他应付"/>
      <sheetName val="62应付工资"/>
      <sheetName val="63应付福利费"/>
      <sheetName val="64应交税金"/>
      <sheetName val="应付利润"/>
      <sheetName val="其他应交款"/>
      <sheetName val="长期负债汇总表"/>
      <sheetName val="在建"/>
      <sheetName val="      "/>
      <sheetName val="评估结果分类汇总表"/>
      <sheetName val="流动资产--货币"/>
      <sheetName val="流动资产--货币 (2)"/>
      <sheetName val="流动资产--货币 (3)"/>
      <sheetName val="短投汇总表"/>
      <sheetName val="短投"/>
      <sheetName val="短投 (2)"/>
      <sheetName val="流动资产--票据"/>
      <sheetName val="流动资产--应收"/>
      <sheetName val="流动资产--利润"/>
      <sheetName val="流动资产--利息"/>
      <sheetName val="流动资产--预付"/>
      <sheetName val="流动资产--补贴"/>
      <sheetName val="流动资产--其他应收"/>
      <sheetName val="流动资产--存货"/>
      <sheetName val="流动资产-原材料"/>
      <sheetName val="流动资产-材料采购"/>
      <sheetName val="流动资产-在库低值"/>
      <sheetName val="流动资产-产成品"/>
      <sheetName val="流动资产-在用低值"/>
      <sheetName val="流动资产--待摊"/>
      <sheetName val="流动资产--待处理"/>
      <sheetName val="一年到期长期债券"/>
      <sheetName val="其他流动资产"/>
      <sheetName val="长期投资--股票"/>
      <sheetName val="长期投资--债券"/>
      <sheetName val="长期投资--其他投资"/>
      <sheetName val="房屋建筑物"/>
      <sheetName val="构筑物"/>
      <sheetName val="码头"/>
      <sheetName val="机器设备"/>
      <sheetName val="车辆"/>
      <sheetName val="电子设备"/>
      <sheetName val="船舶设备"/>
      <sheetName val="通导设备"/>
      <sheetName val="集装箱设备"/>
      <sheetName val="固定-土地"/>
      <sheetName val="工程物资"/>
      <sheetName val="土建工程"/>
      <sheetName val="设备安装"/>
      <sheetName val="固定资产清理"/>
      <sheetName val="待处理固定资产"/>
      <sheetName val="土地使用权"/>
      <sheetName val="其他无形资产"/>
      <sheetName val="开办费"/>
      <sheetName val="长期待摊费用"/>
      <sheetName val="其他长期资产"/>
      <sheetName val="递延税款"/>
      <sheetName val="短期借款"/>
      <sheetName val="应付票据"/>
      <sheetName val="应付帐款"/>
      <sheetName val="预收帐款"/>
      <sheetName val="代销商品款"/>
      <sheetName val="其他应付款"/>
      <sheetName val="应付工资"/>
      <sheetName val="应付福利费"/>
      <sheetName val="车库和住宅连接费用测算"/>
      <sheetName val="优化方案费用测算"/>
      <sheetName val="车库移位的费用测算"/>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封面"/>
      <sheetName val="一二次报价汇总表"/>
      <sheetName val="汇总"/>
      <sheetName val="编制说明"/>
      <sheetName val="园建清单 "/>
      <sheetName val="绿化清单"/>
      <sheetName val="绿化清单（按定额）"/>
      <sheetName val="绿化时花清单"/>
      <sheetName val="造价指标表（无需打印）"/>
      <sheetName val="安装清单"/>
      <sheetName val="范围图"/>
      <sheetName val="经济指标表"/>
      <sheetName val="园建各家对比"/>
      <sheetName val="绿化各家对比"/>
      <sheetName val="内部对标"/>
      <sheetName val="外部对标"/>
      <sheetName val="电线电缆计算稿"/>
      <sheetName val="#REF!"/>
      <sheetName val="1.1软景"/>
      <sheetName val="FF2.0更衣室"/>
      <sheetName val="FF3.0门廊"/>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框图"/>
      <sheetName val="报价一"/>
      <sheetName val="框图2"/>
      <sheetName val="方案3"/>
      <sheetName val="方案4"/>
      <sheetName val="Financ. Overview"/>
      <sheetName val="Toolbox"/>
      <sheetName val="Sheet9"/>
      <sheetName val="销售费用"/>
      <sheetName val="POWER ASSUMPTIONS"/>
      <sheetName val="方案1"/>
      <sheetName val="原材料单价分析"/>
      <sheetName val="Sheet2"/>
      <sheetName val="eqpmad2"/>
      <sheetName val="系数516"/>
      <sheetName val="99CCTV"/>
      <sheetName val="10月回"/>
      <sheetName val="Sheet1"/>
      <sheetName val="XL4Poppy"/>
      <sheetName val="销售计划"/>
      <sheetName val="Mp-team 1"/>
      <sheetName val="SW-TEO"/>
      <sheetName val="Open"/>
      <sheetName val="基本设置"/>
      <sheetName val="Aging Datasheet"/>
      <sheetName val="ECCS_1 DataSheet"/>
      <sheetName val="KPI Datasheet"/>
      <sheetName val="2004年"/>
      <sheetName val="2006年"/>
      <sheetName val="2005年"/>
      <sheetName val="资本化利息分配表"/>
      <sheetName val="软景价格分类"/>
      <sheetName val="硬景价格分类"/>
      <sheetName val="目录"/>
      <sheetName val="Non-Statistical Sampling Master"/>
      <sheetName val="Two Step Revenue Testing Master"/>
      <sheetName val="Global Data"/>
      <sheetName val="Parameters"/>
      <sheetName val="成本测算"/>
      <sheetName val="清单1"/>
      <sheetName val="Main"/>
      <sheetName val="G.1R-Shou COP Gf"/>
      <sheetName val="#REF"/>
      <sheetName val="Estimate Details"/>
      <sheetName val="常用项目"/>
      <sheetName val="合同台账"/>
      <sheetName val="付款台账"/>
      <sheetName val="动态成本"/>
      <sheetName val="DDETABLE "/>
      <sheetName val="LTM销售"/>
      <sheetName val="HTM销售"/>
      <sheetName val="生鲜销售"/>
      <sheetName val="5.1建安"/>
      <sheetName val="土方、桩基、支护、降水工程综合单价表"/>
      <sheetName val="土方、桩基、支护、降水工程综合单价组价明细表"/>
      <sheetName val="21"/>
      <sheetName val="园建清单"/>
      <sheetName val="#REF!"/>
      <sheetName val="3"/>
      <sheetName val="7"/>
      <sheetName val="投标材料清单 "/>
      <sheetName val="电气工程量计算书"/>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eqpmad2"/>
      <sheetName val="15-1示范区标底"/>
      <sheetName val="标底单价"/>
      <sheetName val="报价汇总表"/>
      <sheetName val="5#楼门窗工程量"/>
      <sheetName val="5#楼玻璃"/>
      <sheetName val="5#楼五金"/>
      <sheetName val="5#楼百叶型材"/>
      <sheetName val="5#楼门窗型材"/>
      <sheetName val="M0823"/>
      <sheetName val="M0823-1"/>
      <sheetName val="M1524"/>
      <sheetName val="TLM1624"/>
      <sheetName val="TLM1824"/>
      <sheetName val="TLM2424"/>
      <sheetName val="MLC1124"/>
      <sheetName val="MLC1124-1"/>
      <sheetName val="MLC1224"/>
      <sheetName val="MLC1224-1"/>
      <sheetName val="MLC1223B"/>
      <sheetName val="C0612B"/>
      <sheetName val="C0611"/>
      <sheetName val="C2423"/>
      <sheetName val="C1115"/>
      <sheetName val="C1415"/>
      <sheetName val="C1514B"/>
      <sheetName val="TC1018"/>
      <sheetName val="TC1319B"/>
      <sheetName val="TC1319B-1"/>
      <sheetName val="TC1019B"/>
      <sheetName val="TC1423"/>
      <sheetName val="TC1423-1"/>
      <sheetName val="TC1519B"/>
      <sheetName val="TC1519B-1"/>
      <sheetName val="TC1819B"/>
      <sheetName val="TC1819B-1"/>
      <sheetName val="TC1823"/>
      <sheetName val="TC1823-1"/>
      <sheetName val="C1830"/>
      <sheetName val="C2719B"/>
      <sheetName val="TC1419B"/>
      <sheetName val="TC1419B-1"/>
      <sheetName val="c2723"/>
      <sheetName val="M0923"/>
      <sheetName val="M0923-1"/>
      <sheetName val="BY0708"/>
      <sheetName val="BY0712"/>
      <sheetName val="BY0523"/>
      <sheetName val="BY1208"/>
      <sheetName val="BY2608"/>
      <sheetName val="BY1010"/>
      <sheetName val="BY1219B"/>
      <sheetName val="BY0519B"/>
      <sheetName val="BY0719B"/>
      <sheetName val="BY0723"/>
      <sheetName val="BY1223"/>
      <sheetName val="BY1123"/>
      <sheetName val="BY2604"/>
      <sheetName val="Sheet1"/>
      <sheetName val="模式"/>
      <sheetName val="DLTLM2024推门"/>
      <sheetName val="DLTM0821"/>
      <sheetName val="DLMC1224B"/>
      <sheetName val="DLMC1324C"/>
      <sheetName val="DLTC1119"/>
      <sheetName val="DLTC1719A"/>
      <sheetName val="DLTC2019"/>
      <sheetName val="DLTLM1524推门"/>
      <sheetName val="2"/>
      <sheetName val="2型材"/>
      <sheetName val="2玻璃"/>
      <sheetName val="2五金"/>
      <sheetName val="商业S3#楼门窗工程量"/>
      <sheetName val="S3楼门窗钢通"/>
      <sheetName val="商业S3#楼玻璃"/>
      <sheetName val="商业S3#门窗型材"/>
      <sheetName val="S3#百叶型材"/>
      <sheetName val="商业S3#楼五金"/>
      <sheetName val="大六联百叶型材"/>
      <sheetName val="MCL3537"/>
      <sheetName val="MLC3637"/>
      <sheetName val="MLC2937"/>
      <sheetName val="MLC3634"/>
      <sheetName val="MLC5036B"/>
      <sheetName val="MLC2832B"/>
      <sheetName val="MLC3532B"/>
      <sheetName val="MLC2829B"/>
      <sheetName val="M1827B"/>
      <sheetName val="MLC3523B"/>
      <sheetName val="MLC2923B"/>
      <sheetName val="MLC4523B"/>
      <sheetName val="M1837"/>
      <sheetName val="M2137"/>
      <sheetName val="MLC2837"/>
      <sheetName val="MLC5237"/>
      <sheetName val="MLC5037"/>
      <sheetName val="MLC3737"/>
      <sheetName val="MLC3037"/>
      <sheetName val="MLC2935"/>
      <sheetName val="MLC4332"/>
      <sheetName val="MLC7332"/>
      <sheetName val="MLC3630"/>
      <sheetName val="MLC3328B"/>
      <sheetName val="MLC3527"/>
      <sheetName val="MLC4940"/>
      <sheetName val="MLC4240"/>
      <sheetName val="MLC4040"/>
      <sheetName val="C2740"/>
      <sheetName val="MLC2940"/>
      <sheetName val="MLC3237B"/>
      <sheetName val="C0640"/>
      <sheetName val="MLC3540"/>
      <sheetName val="C2140"/>
      <sheetName val="BY3811"/>
      <sheetName val="BY7511"/>
      <sheetName val="BY5511"/>
      <sheetName val="BY4609"/>
      <sheetName val="BY2109"/>
      <sheetName val="BY2809"/>
      <sheetName val="BY5209"/>
      <sheetName val="BY5009"/>
      <sheetName val="BY3709"/>
      <sheetName val="BY3009"/>
      <sheetName val="BY2909"/>
      <sheetName val="BY4509"/>
      <sheetName val="BY7309"/>
      <sheetName val="BY3609"/>
      <sheetName val="BY3809"/>
      <sheetName val="BY3509"/>
      <sheetName val="BY4309"/>
      <sheetName val="BY4009"/>
      <sheetName val="BY3209"/>
      <sheetName val="钢通"/>
      <sheetName val="DLTLM2124推门"/>
      <sheetName val="封面"/>
      <sheetName val="汇总表"/>
      <sheetName val="编制说明"/>
      <sheetName val="综合单价清单【老项目】"/>
      <sheetName val="综合单价清单【新项目】"/>
      <sheetName val="主要材料价格表"/>
      <sheetName val="土建钢材价格"/>
      <sheetName val="附表1 生化池措施清单"/>
      <sheetName val="附表2 资质认证"/>
      <sheetName val="清单总目录"/>
      <sheetName val="清单编制说明"/>
      <sheetName val="填报指引"/>
      <sheetName val="投标总价表"/>
      <sheetName val="投标报价汇总表"/>
      <sheetName val="1.1分部分项工程量清单（铺装）"/>
      <sheetName val="1.2综合单价分析表（铺装）"/>
      <sheetName val="1.3主材表（铺装）"/>
      <sheetName val="2.1分部分项工程量清单（绿化）"/>
      <sheetName val="2.2综合单价分析表（绿化）"/>
      <sheetName val="2.3主材表（绿化） "/>
      <sheetName val="3.1分部分项工程量清单(小品)"/>
      <sheetName val="3.2综合单价分析表(小品)"/>
      <sheetName val="3.3主材表(小品)"/>
      <sheetName val="4.1分部分项工程量清单（安装）"/>
      <sheetName val="4.2综合单价分析表（安装） (2)"/>
      <sheetName val="4.3主材表（安装）"/>
      <sheetName val="5.0措施项目清单"/>
      <sheetName val="6.0零星工作项目清单"/>
      <sheetName val="7.0景观招标材料封样清单（参考）"/>
      <sheetName val="8.0经济指标分析"/>
      <sheetName val="2.3主材表（绿化）"/>
      <sheetName val="4.1分部分项工程量清单（雕塑）"/>
      <sheetName val="4.2综合单价分析表（安装）"/>
      <sheetName val="单位库"/>
      <sheetName val="计算书1"/>
      <sheetName val="计算书2"/>
      <sheetName val="计算书3"/>
      <sheetName val="计算书4"/>
      <sheetName val="计算书5"/>
      <sheetName val="计算书6"/>
      <sheetName val="计算书7"/>
      <sheetName val="工程量汇总表"/>
      <sheetName val="投标编制说明"/>
      <sheetName val="一标段"/>
      <sheetName val="一标段措施项目"/>
      <sheetName val="一标段A户型装饰 "/>
      <sheetName val="一标段B户型装饰  "/>
      <sheetName val="一标段A户型机电"/>
      <sheetName val="一标段B户型机电"/>
      <sheetName val="二标段"/>
      <sheetName val="二标段措施项目"/>
      <sheetName val="二标段A户型装饰 "/>
      <sheetName val="二标段B户型装饰"/>
      <sheetName val="二标段A户型机电 "/>
      <sheetName val="二标段B户型机电"/>
      <sheetName val="三标段"/>
      <sheetName val="三标段措施项目"/>
      <sheetName val="三标段C户型装饰  "/>
      <sheetName val="三标段C户型机电"/>
      <sheetName val="附表1-综合单价分析表"/>
      <sheetName val="附表2-主要材料清单"/>
      <sheetName val="附表3-计日工价格表"/>
      <sheetName val="机电工程"/>
      <sheetName val="附表4"/>
      <sheetName val="附表5"/>
      <sheetName val="SW-TEO"/>
      <sheetName val="Open"/>
      <sheetName val="清单1"/>
      <sheetName val="项目指标"/>
      <sheetName val="合同台账"/>
      <sheetName val="动态成本"/>
      <sheetName val="付款台账"/>
      <sheetName val="附表1"/>
      <sheetName val="方案4"/>
      <sheetName val="Sheet2"/>
      <sheetName val="TEMP"/>
      <sheetName val="XL4Poppy"/>
      <sheetName val="KKKKKKKK"/>
      <sheetName val="99CCTV"/>
      <sheetName val="基本设置"/>
      <sheetName val="Toolbox"/>
      <sheetName val="G.1R-Shou COP Gf"/>
      <sheetName val="Sheet9"/>
      <sheetName val="方案1"/>
      <sheetName val="会计毛利"/>
      <sheetName val="销售计划"/>
      <sheetName val="Main"/>
      <sheetName val="成本0601"/>
      <sheetName val="POWER ASSUMPTIONS"/>
      <sheetName val="Financ. Overview"/>
      <sheetName val="工程款支出汇总"/>
      <sheetName val="差异分析"/>
      <sheetName val="分期1"/>
      <sheetName val="分期2"/>
      <sheetName val="分期3"/>
      <sheetName val="分期4"/>
      <sheetName val="分期5"/>
      <sheetName val="分期6"/>
      <sheetName val="分期7"/>
      <sheetName val="分期8"/>
      <sheetName val="分期9"/>
      <sheetName val="分期10"/>
      <sheetName val="目录"/>
      <sheetName val="1投标总价"/>
      <sheetName val="2编制说明"/>
      <sheetName val="3汇总表"/>
      <sheetName val="4精装修（边套户型） "/>
      <sheetName val="5机电安装（边套户型）"/>
      <sheetName val="6精装修（电梯厅）"/>
      <sheetName val="7机电安装（电梯厅）"/>
      <sheetName val="8精装修（楼梯间）"/>
      <sheetName val="9措施费清单"/>
      <sheetName val="10零星工程"/>
      <sheetName val="11甲控材料品牌表"/>
      <sheetName val="12甲定分包工程"/>
      <sheetName val="13甲指乙供材料清单"/>
      <sheetName val="14甲供材料清单"/>
      <sheetName val="15增补清单（边套户型）"/>
      <sheetName val="16增补清单（电梯厅）"/>
      <sheetName val="17增补清单（楼梯间）"/>
      <sheetName val="指标及含量分配"/>
      <sheetName val="1.1#清单"/>
      <sheetName val="1.2#清单"/>
      <sheetName val="1.3#清单"/>
      <sheetName val="2∽12#土建工程量清单计价汇总表"/>
      <sheetName val="大商业部分清单"/>
      <sheetName val="大商业中酒店、商铺"/>
      <sheetName val="住宅楼部分"/>
      <sheetName val="土建工程综合单价表"/>
      <sheetName val="土建工程综合单价组价明细表"/>
      <sheetName val="柱计算"/>
      <sheetName val="Macro7"/>
      <sheetName val="汇总"/>
      <sheetName val="D户型"/>
      <sheetName val="E户型"/>
      <sheetName val="F户型"/>
      <sheetName val="G户型"/>
      <sheetName val="H户型"/>
      <sheetName val="电梯厅"/>
      <sheetName val="首层大堂、电梯厅及走道"/>
      <sheetName val="电梯轿厢"/>
      <sheetName val="单价分析表3"/>
      <sheetName val="单价分析表4"/>
      <sheetName val="材料表"/>
      <sheetName val="费率表"/>
      <sheetName val="分析表"/>
      <sheetName val="数据库"/>
      <sheetName val="说明"/>
      <sheetName val="户型示意"/>
      <sheetName val="精装成本汇总表"/>
      <sheetName val="硬装部分-修订"/>
      <sheetName val="配装部分"/>
      <sheetName val="水路电路 (实楼)"/>
      <sheetName val="重庆照母山3T8户型与天津洞庭路B-4户型成本对标"/>
      <sheetName val="其它费用"/>
      <sheetName val="主材选型"/>
      <sheetName val="洁具选型"/>
      <sheetName val="洁具合同版"/>
      <sheetName val="S1单价表"/>
      <sheetName val="S2地下室"/>
      <sheetName val="S3旅游餐饮街"/>
      <sheetName val="S4写字楼"/>
      <sheetName val="S5独立商业楼"/>
      <sheetName val="S6公寓楼"/>
      <sheetName val="组价明细表"/>
      <sheetName val="S15会所"/>
      <sheetName val="面积一览表"/>
      <sheetName val="土建工程量清单"/>
      <sheetName val="土建综合单价分析"/>
      <sheetName val="安装工程量清单计价表"/>
      <sheetName val="安装综合单价分析表"/>
      <sheetName val="措施费"/>
      <sheetName val="总包配合费"/>
      <sheetName val="材料说明"/>
      <sheetName val="人材机说明"/>
      <sheetName val="钢筋调价汇总表"/>
      <sheetName val="系数516"/>
      <sheetName val="Parameters"/>
      <sheetName val="成本测算"/>
      <sheetName val="安装"/>
      <sheetName val="Mp-team 1"/>
      <sheetName val="2经济测算"/>
      <sheetName val="总成本、总收入、租赁收入、资产估值"/>
      <sheetName val="指标汇总表"/>
      <sheetName val="会计利润"/>
      <sheetName val="C81清单"/>
      <sheetName val="C81计算书"/>
      <sheetName val="C81门窗线计算式"/>
      <sheetName val="Cover"/>
      <sheetName val="Contents"/>
      <sheetName val="Summary"/>
      <sheetName val="HQBuilding"/>
      <sheetName val="FitOutHQBldg"/>
      <sheetName val="Security"/>
      <sheetName val="AutoMessengerSystem"/>
      <sheetName val="PASystem"/>
      <sheetName val="TelephoneSystem"/>
      <sheetName val="HQSpecialSystems"/>
      <sheetName val="WaterFeatures"/>
      <sheetName val="DealerRoom"/>
      <sheetName val="Services"/>
      <sheetName val="ACtoStairs"/>
      <sheetName val="GoodsDelivery"/>
      <sheetName val="ToiletPods"/>
      <sheetName val="HQBldgExtCladding"/>
      <sheetName val="GlazedSouthWall"/>
      <sheetName val="HQFFandE"/>
      <sheetName val="ConferenceCentre"/>
      <sheetName val="FitOutConfCentre"/>
      <sheetName val="ConfCentreSpecialSystems"/>
      <sheetName val="ConfCentreExtCladding"/>
      <sheetName val="ConfFFandE"/>
      <sheetName val="CarPark"/>
      <sheetName val="StatutoryCharges"/>
      <sheetName val="Drawingscover"/>
      <sheetName val="Drawings"/>
      <sheetName val="GFA HQ Building"/>
      <sheetName val="GFA Conference"/>
      <sheetName val="GeneralSummary"/>
      <sheetName val="ElementalSummary"/>
      <sheetName val="資料庫"/>
      <sheetName val="地址"/>
      <sheetName val="CS036"/>
      <sheetName val="CS036 (1)"/>
      <sheetName val="迅富"/>
      <sheetName val="迅富 (2)"/>
      <sheetName val="南雄 "/>
      <sheetName val="上海华加日"/>
      <sheetName val="東方"/>
      <sheetName val="固若"/>
      <sheetName val="董生"/>
      <sheetName val="富达"/>
      <sheetName val="天地"/>
      <sheetName val="梁允党"/>
      <sheetName val="张志岭"/>
      <sheetName val="青岛"/>
      <sheetName val="普陀兴发"/>
      <sheetName val="陈会祥"/>
      <sheetName val="兴发"/>
      <sheetName val="番禺兴发"/>
      <sheetName val="陈伟权"/>
      <sheetName val="欧文"/>
      <sheetName val="青联"/>
      <sheetName val="南海二建"/>
      <sheetName val="金圣"/>
      <sheetName val="绿城"/>
      <sheetName val="金圈"/>
      <sheetName val="吉田"/>
      <sheetName val="三元德隆"/>
      <sheetName val="长空"/>
      <sheetName val="王锁生"/>
      <sheetName val="华加日"/>
      <sheetName val="华加日展销部"/>
      <sheetName val="广州装饰"/>
      <sheetName val="懿麟"/>
      <sheetName val="佳明"/>
      <sheetName val="束嘉"/>
      <sheetName val="杨尚威"/>
      <sheetName val="俊强"/>
      <sheetName val="中建三局"/>
      <sheetName val="亚洲"/>
      <sheetName val="顺天通"/>
      <sheetName val="东亚"/>
      <sheetName val="华美"/>
      <sheetName val="刘忠"/>
      <sheetName val="金盛"/>
      <sheetName val="粤骏"/>
      <sheetName val="悦茂"/>
      <sheetName val="威卢克斯"/>
      <sheetName val="力基"/>
      <sheetName val="其昌"/>
      <sheetName val="艺宝"/>
      <sheetName val="凤铝"/>
      <sheetName val="瑞那斯"/>
      <sheetName val="普立"/>
      <sheetName val="广亚"/>
      <sheetName val="烟台"/>
      <sheetName val="中惠"/>
      <sheetName val="哈萨克斯"/>
      <sheetName val="忠旺"/>
      <sheetName val="孙永平"/>
      <sheetName val="恒隆"/>
      <sheetName val="南华"/>
      <sheetName val="南南"/>
      <sheetName val="兴业"/>
      <sheetName val="盛兴"/>
      <sheetName val="德玛"/>
      <sheetName val="雅维斯"/>
      <sheetName val="源泰"/>
      <sheetName val="興發 (2)"/>
      <sheetName val="煙台盟昌"/>
      <sheetName val="廣州鋁質"/>
      <sheetName val="興安"/>
      <sheetName val="潤恆"/>
      <sheetName val="时代 (2)"/>
      <sheetName val="审查表"/>
      <sheetName val="审查表 (2)"/>
      <sheetName val="#REF!"/>
      <sheetName val="经营予、决算封皮"/>
      <sheetName val="#REF"/>
      <sheetName val="改加胶玻璃、室外栏杆"/>
      <sheetName val="A"/>
      <sheetName val="입찰내역 발주처 양식"/>
      <sheetName val="管理费用"/>
      <sheetName val="重要内部交易"/>
      <sheetName val="制造费用"/>
      <sheetName val="财务费用"/>
      <sheetName val="营业费用"/>
      <sheetName val="Fly Sheets"/>
      <sheetName val="材料"/>
      <sheetName val="裙房"/>
      <sheetName val="明细表"/>
      <sheetName val="报价说明"/>
      <sheetName val="投标总价"/>
      <sheetName val="单位工程量清单汇总表"/>
      <sheetName val="分部分项工程量清单"/>
      <sheetName val="措施项目清单 "/>
      <sheetName val="综合单价分析表 "/>
      <sheetName val="限定品牌及封样材料清单"/>
      <sheetName val="零星工作项目清单"/>
      <sheetName val="经济指标分析"/>
      <sheetName val="独栋"/>
      <sheetName val="D双拼"/>
      <sheetName val="六拼"/>
      <sheetName val="四拼"/>
      <sheetName val="损耗表"/>
      <sheetName val="含量表"/>
      <sheetName val="调价表"/>
      <sheetName val="综合单价分析表"/>
      <sheetName val="1#量统计"/>
      <sheetName val="报价明细表"/>
      <sheetName val="工程量"/>
      <sheetName val="单价表"/>
      <sheetName val="材料调价表"/>
      <sheetName val="7"/>
      <sheetName val="3"/>
      <sheetName val="别墅汇总表"/>
      <sheetName val="8"/>
      <sheetName val="含量"/>
      <sheetName val="PILE CAP"/>
      <sheetName val="BEAM"/>
      <sheetName val="SLAB"/>
      <sheetName val="WALL"/>
      <sheetName val="COLUMN"/>
      <sheetName val="General"/>
      <sheetName val="Sheet5"/>
      <sheetName val="Sheet6"/>
      <sheetName val="Sheet7"/>
      <sheetName val="Sheet8"/>
      <sheetName val="Sheet10"/>
      <sheetName val="Sheet11"/>
      <sheetName val="Sheet12"/>
      <sheetName val="Sheet13"/>
      <sheetName val="Sheet14"/>
      <sheetName val="Sheet15"/>
      <sheetName val="Sheet16"/>
      <sheetName val="常用项目"/>
      <sheetName val="1#非桩基础 "/>
      <sheetName val="投标总结"/>
      <sheetName val="塔楼给排水清单 "/>
      <sheetName val="15#裙楼土建"/>
      <sheetName val="16#裙楼土建"/>
      <sheetName val="一号清单开办费"/>
      <sheetName val="15#塔楼土建"/>
      <sheetName val="裙楼土建成本分析"/>
      <sheetName val="17#非桩基础"/>
      <sheetName val="高层塔楼土建成本分析"/>
      <sheetName val="17#裙楼土建"/>
      <sheetName val="15#非桩基础"/>
      <sheetName val="16#非桩基础"/>
      <sheetName val="地库土建"/>
      <sheetName val="18#裙楼土建 "/>
      <sheetName val="11#塔楼土建"/>
      <sheetName val="18#非桩基础 "/>
      <sheetName val="10#裙楼土建"/>
      <sheetName val="暗渠以西人防地库（暂定）"/>
      <sheetName val="工程量计算"/>
      <sheetName val="工程量计算 (标准层分项)"/>
      <sheetName val="清单汇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封面"/>
      <sheetName val="电气工程量计算书"/>
      <sheetName val="电气工程量汇总表"/>
      <sheetName val="电气设备计算表"/>
      <sheetName val="计量问题"/>
      <sheetName val="8"/>
      <sheetName val="6"/>
      <sheetName val="面积合计（藏）"/>
      <sheetName val="7"/>
      <sheetName val="4"/>
      <sheetName val="投标材料清单 "/>
      <sheetName val="5"/>
      <sheetName val="Financ. Overview"/>
      <sheetName val="3"/>
      <sheetName val="Sheet2"/>
      <sheetName val="POWER ASSUMPTIONS"/>
      <sheetName val="Toolbo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封面"/>
      <sheetName val="汇总"/>
      <sheetName val="编制说明"/>
      <sheetName val="造价指标表 （无需打印）"/>
      <sheetName val="园建清单"/>
      <sheetName val="绿化清单（甲供）"/>
      <sheetName val="绿化清单"/>
      <sheetName val="绿化时花清单"/>
      <sheetName val="安装清单 "/>
      <sheetName val="园建对比"/>
      <sheetName val="绿化各家对比"/>
      <sheetName val="内部对标类比分析"/>
      <sheetName val="外部对标"/>
      <sheetName val="范围图"/>
      <sheetName val="电线电缆计算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封面"/>
      <sheetName val="说明"/>
      <sheetName val="汇总"/>
      <sheetName val="园建清单"/>
      <sheetName val="绿化清单"/>
      <sheetName val="安装清单"/>
      <sheetName val="X1"/>
      <sheetName val="绿化清单 (高层)"/>
      <sheetName val="Sheet2"/>
      <sheetName val="地被"/>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Sheet1"/>
      <sheetName val="Sheet2"/>
      <sheetName val="Sheet3"/>
      <sheetName val="全"/>
      <sheetName val="Toolbox"/>
      <sheetName val="DDETABLE "/>
      <sheetName val="SW-TEO"/>
      <sheetName val="2.1设计部"/>
      <sheetName val="eva"/>
      <sheetName val="Financ. Overview"/>
      <sheetName val="Open"/>
      <sheetName val="基础资料（B）"/>
      <sheetName val="G.1R-Shou COP Gf"/>
      <sheetName val="#REF"/>
      <sheetName val="Main"/>
      <sheetName val="eqpmad2"/>
      <sheetName val="POWER ASSUMPTIONS"/>
      <sheetName val="8"/>
      <sheetName val="2"/>
      <sheetName val="6"/>
      <sheetName val="面积合计（藏）"/>
      <sheetName val="7"/>
      <sheetName val="3"/>
      <sheetName val="4"/>
      <sheetName val="投标材料清单 "/>
      <sheetName val="5"/>
      <sheetName val="1"/>
      <sheetName val="车库和住宅连接费用测算"/>
      <sheetName val="优化方案费用测算"/>
      <sheetName val="车库移位的费用测算"/>
      <sheetName val="建3个车库的费用测算"/>
      <sheetName val="基础单价测算"/>
      <sheetName val="基础深度统计表"/>
      <sheetName val="09年经营计划和目标成本对比"/>
      <sheetName val="面积指标简表"/>
      <sheetName val="调整费用明细"/>
      <sheetName val="土地及大配套总额"/>
      <sheetName val="土地及大配套 分摊明细"/>
      <sheetName val="前期费用汇总表"/>
      <sheetName val="平层建安汇总"/>
      <sheetName val="跃层建安汇总"/>
      <sheetName val="人防建安汇总"/>
      <sheetName val="公共部位装修汇总"/>
      <sheetName val="用电负荷估算表"/>
      <sheetName val="公用配套设施"/>
      <sheetName val="公配分摊明细"/>
      <sheetName val="指标变化对比表"/>
      <sheetName val="指标变化对比表 (上市)"/>
      <sheetName val="成本变化指标对比表"/>
      <sheetName val="成本变化指标对比表 (2)"/>
      <sheetName val="项目总表"/>
      <sheetName val="进度计划"/>
      <sheetName val="项目财务指标 (含筹资)"/>
      <sheetName val="会计利润"/>
      <sheetName val="现金流"/>
      <sheetName val="会计利润简表"/>
      <sheetName val="现金流简表"/>
      <sheetName val="现金流 (2)"/>
      <sheetName val="新现金流"/>
      <sheetName val="开发节奏"/>
      <sheetName val="资本化利息基础表"/>
      <sheetName val="待转化-利润贡献"/>
      <sheetName val="待转化"/>
      <sheetName val="会计毛利"/>
      <sheetName val="节奏成本"/>
      <sheetName val="工程付款计划"/>
      <sheetName val="工程款付款计划1"/>
      <sheetName val="销售周期表"/>
      <sheetName val="销售简表"/>
      <sheetName val="土增"/>
      <sheetName val="跃层建安费"/>
      <sheetName val="资本化利息"/>
      <sheetName val="汇总表"/>
      <sheetName val="综合指标表"/>
      <sheetName val="项目配置标准表"/>
      <sheetName val="前期费"/>
      <sheetName val="0627与启动会对比"/>
      <sheetName val="0627与0415责任书对比"/>
      <sheetName val="住宅成本明细表"/>
      <sheetName val="别墅车库成本明细表"/>
      <sheetName val="7期人防成本明细表 "/>
      <sheetName val="7期幼儿园成本明细表"/>
      <sheetName val="叠拼车库成本明细"/>
      <sheetName val="高层车库成本明细"/>
      <sheetName val="高层建安费"/>
      <sheetName val="公寓建安分析表"/>
      <sheetName val="高层建安费1#楼基础5#楼主体"/>
      <sheetName val="高层建安2#楼"/>
      <sheetName val="商业建安费 "/>
      <sheetName val="15-2商业建安费 A-C段"/>
      <sheetName val="15-3商业参考15-2系数不同点做调整"/>
      <sheetName val="A-1联排地上建安分析表"/>
      <sheetName val="A-1联排建安地下部分"/>
      <sheetName val="联排地下车库"/>
      <sheetName val="叠拼地上"/>
      <sheetName val="叠拼地下"/>
      <sheetName val="15-2高层、叠拼、商业车库建安费"/>
      <sheetName val="消防"/>
      <sheetName val="环境"/>
      <sheetName val="项目财务指标(不含筹资）"/>
      <sheetName val="外檐材质变化对比表"/>
      <sheetName val="车库建安汇总"/>
      <sheetName val="15-3景观"/>
      <sheetName val="15-2景观"/>
      <sheetName val="电梯明细表"/>
      <sheetName val="智能化 "/>
      <sheetName val="公共部位装修预算"/>
      <sheetName val="基本设置"/>
      <sheetName val="数据"/>
      <sheetName val="水平区"/>
      <sheetName val="子管理区"/>
      <sheetName val="干线区"/>
      <sheetName val="主管理区"/>
      <sheetName val="材料报价单"/>
      <sheetName val="辅助材料报价单"/>
      <sheetName val="总报价单"/>
      <sheetName val="自用材料报价单"/>
      <sheetName val="Sheet15"/>
      <sheetName val="Sheet16"/>
      <sheetName val="Macro1"/>
      <sheetName val="项目指标"/>
      <sheetName val="合同台账"/>
      <sheetName val="动态成本"/>
      <sheetName val="付款台账"/>
      <sheetName val="附表1"/>
      <sheetName val="清单1"/>
      <sheetName val="B&amp;P"/>
      <sheetName val="方案4"/>
      <sheetName val="XL4Poppy"/>
      <sheetName val="KKKKKKKK"/>
      <sheetName val="系数516"/>
      <sheetName val="99CCTV"/>
      <sheetName val="原材料单价分析"/>
      <sheetName val="每日C02年费用"/>
      <sheetName val="Mp-team 1"/>
      <sheetName val="产量"/>
      <sheetName val="停机日报(1)"/>
      <sheetName val="停机日报(2)"/>
      <sheetName val="停机日报(3)"/>
      <sheetName val="停机日报(4)"/>
      <sheetName val="停机日报(5)"/>
      <sheetName val="停机日报(6)"/>
      <sheetName val="停机日报(7)"/>
      <sheetName val="停机日报（8）"/>
      <sheetName val="停机日报(9)"/>
      <sheetName val="停机日报(10)"/>
      <sheetName val="停机日报(13)"/>
      <sheetName val="停机日报(14)"/>
      <sheetName val="停机日报(15)"/>
      <sheetName val="停机日报(16)"/>
      <sheetName val="停机日报(17)"/>
      <sheetName val="停机日报(18)"/>
      <sheetName val="停机日报(19)"/>
      <sheetName val="停机日报(20)"/>
      <sheetName val="停机日报(21)"/>
      <sheetName val="停机日报(22)"/>
      <sheetName val="停机日报(23)"/>
      <sheetName val="停机日报(24)"/>
      <sheetName val="停机日报(27)"/>
      <sheetName val="停机日报(28)"/>
      <sheetName val="停机日报(29)"/>
      <sheetName val="停机日报(30)"/>
      <sheetName val="传真1(7)"/>
      <sheetName val="传真2"/>
      <sheetName val="传真1(8)"/>
      <sheetName val="传真1(9)"/>
      <sheetName val="传真1(10)"/>
      <sheetName val="传真1(14)"/>
      <sheetName val="传真1(15)"/>
      <sheetName val="传真1(16)"/>
      <sheetName val="传真2(16)"/>
      <sheetName val="传真1(17)"/>
      <sheetName val="传真2(17)"/>
      <sheetName val="传真1(18)"/>
      <sheetName val="传真2(18)"/>
      <sheetName val="传真1(19)"/>
      <sheetName val="传真2(19)"/>
      <sheetName val="传真1(20)"/>
      <sheetName val="传真2(20)"/>
      <sheetName val="传真1(21)"/>
      <sheetName val="传真2(21)"/>
      <sheetName val="传真1(22)"/>
      <sheetName val="传真2(22)"/>
      <sheetName val="传真1(23)"/>
      <sheetName val="传真2(23)"/>
      <sheetName val="传真1(24)"/>
      <sheetName val="传真2(24)"/>
      <sheetName val="传真1(27)"/>
      <sheetName val="传真2(27)"/>
      <sheetName val="传真1(28)"/>
      <sheetName val="传真2(28)"/>
      <sheetName val="传真1(29)"/>
      <sheetName val="传真2(29)"/>
      <sheetName val="传真1(30)"/>
      <sheetName val="传真2(30)"/>
      <sheetName val="Sheet8"/>
      <sheetName val="水线停机 (3)"/>
      <sheetName val="水线停机 (10)"/>
      <sheetName val="月TP停机累计（10）"/>
      <sheetName val="can停机 (10)"/>
      <sheetName val="吹瓶停机 (2)"/>
      <sheetName val="吹瓶停机 (10)"/>
      <sheetName val="Sheet5"/>
      <sheetName val="TP产品停机(10)"/>
      <sheetName val="投料桶明细(10)"/>
      <sheetName val="排序备份"/>
      <sheetName val="Sheet4"/>
      <sheetName val="按线停机(10) "/>
      <sheetName val="产量明细(10)"/>
      <sheetName val="停机 "/>
      <sheetName val="停机4"/>
      <sheetName val="停机5"/>
      <sheetName val="停机6"/>
      <sheetName val="停机7"/>
      <sheetName val="停机8"/>
      <sheetName val="停机9"/>
      <sheetName val="停机10"/>
      <sheetName val="停机11"/>
      <sheetName val="停机12"/>
      <sheetName val="停机13"/>
      <sheetName val="停机14"/>
      <sheetName val="停机15"/>
      <sheetName val="停机16"/>
      <sheetName val="停机17"/>
      <sheetName val="停机18"/>
      <sheetName val="停机19"/>
      <sheetName val="停机20"/>
      <sheetName val="停机21"/>
      <sheetName val="停机22"/>
      <sheetName val="停机23"/>
      <sheetName val="停机24"/>
      <sheetName val="停机25"/>
      <sheetName val="停机26"/>
      <sheetName val="停机27"/>
      <sheetName val="停机28"/>
      <sheetName val="停机31"/>
      <sheetName val="生产效率 (2)"/>
      <sheetName val="传真 (8)"/>
      <sheetName val="传真 (9)"/>
      <sheetName val="传真 (10)"/>
      <sheetName val="制造工时"/>
      <sheetName val="排程"/>
      <sheetName val="产量 (2)"/>
      <sheetName val="综合月报(10)"/>
      <sheetName val="会计利润表"/>
      <sheetName val="现金流量表"/>
      <sheetName val="IRR"/>
      <sheetName val="会计毛利表"/>
      <sheetName val="融资及财务费用"/>
      <sheetName val="利息资本化"/>
      <sheetName val="目标成本模版目录"/>
      <sheetName val="直接成本审批表"/>
      <sheetName val="建造成本审批表"/>
      <sheetName val="付款表新"/>
      <sheetName val="全项目综合指标表"/>
      <sheetName val="当期综合指标表"/>
      <sheetName val="配置标准表"/>
      <sheetName val="成本汇总表"/>
      <sheetName val="非建安测算表"/>
      <sheetName val="建测（高层）北区123"/>
      <sheetName val="建测（地商）"/>
      <sheetName val="建测（商业街）"/>
      <sheetName val="建测（底商）"/>
      <sheetName val="建测（公寓）4"/>
      <sheetName val="建测（公寓）5"/>
      <sheetName val="建测（超高层）67"/>
      <sheetName val="建测（车库）"/>
      <sheetName val="建安测算表（土方、地基）"/>
      <sheetName val="建测（原表）"/>
      <sheetName val="联络单"/>
      <sheetName val="报告目录"/>
      <sheetName val="与预算分析说明"/>
      <sheetName val="与去年分析说明"/>
      <sheetName val="损益汇总当月"/>
      <sheetName val="损益累计汇总"/>
      <sheetName val="管理损益当月"/>
      <sheetName val="管理损益累计"/>
      <sheetName val="产品别损益(自当)"/>
      <sheetName val="产品别损益(调拨)"/>
      <sheetName val="产品别损益(全当)"/>
      <sheetName val="产品别损益(自累)"/>
      <sheetName val="产品别损益(全累)"/>
      <sheetName val="低价面边际贡献（当月）"/>
      <sheetName val="低价面过际贡献（累计"/>
      <sheetName val="地区别损益当月-1"/>
      <sheetName val="地区别损益当月-2"/>
      <sheetName val="地区别损益累计-1"/>
      <sheetName val="地区别损益累计-2"/>
      <sheetName val="销售数量分析 "/>
      <sheetName val="销售金额分析"/>
      <sheetName val="毛利价量差分析(新)"/>
      <sheetName val="毛利价量差分析(当月"/>
      <sheetName val="产品别材料价量差"/>
      <sheetName val="原材料材料价量差"/>
      <sheetName val="制造费用比较表 "/>
      <sheetName val="生产部门别制造费用分析 "/>
      <sheetName val="制造费用差异分析"/>
      <sheetName val="部门别制造费用差异分析"/>
      <sheetName val="产成品单箱成本 "/>
      <sheetName val="粉包单成本"/>
      <sheetName val="酱包单成本"/>
      <sheetName val="PSP碗单箱制造费用分析"/>
      <sheetName val="纸箱单箱制造费用分析"/>
      <sheetName val="水电价量差"/>
      <sheetName val="销售费用7"/>
      <sheetName val="部门别销售费用7"/>
      <sheetName val="销售费用差异分析"/>
      <sheetName val="运输费用7"/>
      <sheetName val="促销费用明细"/>
      <sheetName val="管理费用比较表"/>
      <sheetName val="部门别管理费用"/>
      <sheetName val="管理费用差异分析"/>
      <sheetName val="财务费用"/>
      <sheetName val="其他业务收支"/>
      <sheetName val="营业外收支"/>
      <sheetName val="杭州调"/>
      <sheetName val="普查库示例"/>
      <sheetName val="7-1"/>
      <sheetName val="2月6日"/>
      <sheetName val="NEW"/>
      <sheetName val="TRIAL3"/>
      <sheetName val="G-PROF1"/>
      <sheetName val="Sheet9"/>
      <sheetName val="方案1"/>
      <sheetName val="5.1-销售数量及金额 湖北"/>
      <sheetName val="jhcyl"/>
      <sheetName val="景观硬景"/>
      <sheetName val="苗木"/>
      <sheetName val="市政排水"/>
      <sheetName val="水电"/>
      <sheetName val="汇总"/>
      <sheetName val="责任书封面"/>
      <sheetName val="主界面"/>
      <sheetName val="查询表"/>
      <sheetName val="销售分解"/>
      <sheetName val="期间费用及薪酬"/>
      <sheetName val="利润估算"/>
      <sheetName val="现金流量"/>
      <sheetName val="附表2-销售分析"/>
      <sheetName val="附表3-开发计划"/>
      <sheetName val="附表4-招标计划"/>
      <sheetName val="附表5-合作单位"/>
      <sheetName val=""/>
      <sheetName val="Drop Down"/>
      <sheetName val="_REF!"/>
      <sheetName val="本期发生"/>
      <sheetName val="11度华丹"/>
      <sheetName val="13度高浓"/>
      <sheetName val="13度分配表"/>
      <sheetName val="13.65度雪花"/>
      <sheetName val="13.6雪花分配表"/>
      <sheetName val="13.65度沈阳"/>
      <sheetName val="13.65沈阳分配表"/>
      <sheetName val="11度干啤"/>
      <sheetName val="酵造过滤分配"/>
      <sheetName val="新水分配表"/>
      <sheetName val="酿造煤水电"/>
      <sheetName val="酿造麦芽"/>
      <sheetName val="煤水电备份 "/>
      <sheetName val="10.5度成本表"/>
      <sheetName val="11度雪成本表"/>
      <sheetName val="11度亚特成本表"/>
      <sheetName val="雪花干成本表"/>
      <sheetName val="华丹成本表"/>
      <sheetName val="11度沈阳鲜成本表"/>
      <sheetName val="制品辅料"/>
      <sheetName val="制品煤水电"/>
      <sheetName val="制品瓶盖商标"/>
      <sheetName val="雪花分配表"/>
      <sheetName val="雪花干分配表"/>
      <sheetName val="沈阳鲜分配表"/>
      <sheetName val="华丹分配"/>
      <sheetName val="桶酒15L"/>
      <sheetName val="桶酒20L"/>
      <sheetName val="桶酒30L"/>
      <sheetName val="桶酒10L"/>
      <sheetName val="桶酒5L"/>
      <sheetName val="桶酒20L (雪) "/>
      <sheetName val="桶酒30L (雪)  "/>
      <sheetName val="桶酒15L(华）"/>
      <sheetName val="桶酒20L（华）"/>
      <sheetName val="桶酒30L（华）"/>
      <sheetName val="桶酒20L(雪花干）"/>
      <sheetName val="核算项目余额表"/>
      <sheetName val="说明"/>
      <sheetName val="销量"/>
      <sheetName val="共享"/>
      <sheetName val="促销活动"/>
      <sheetName val="活动"/>
      <sheetName val="总表"/>
      <sheetName val="±¾ÆÚ·¢Éú"/>
      <sheetName val="11¶È»ªµ¤"/>
      <sheetName val="13¶È¸ßÅ¨"/>
      <sheetName val="13¶È·ÖÅä±í"/>
      <sheetName val="13.65¶ÈÑ©»¨"/>
      <sheetName val="13.6Ñ©»¨·ÖÅä±í"/>
      <sheetName val="13.65¶ÈÉòÑô"/>
      <sheetName val="13.65ÉòÑô·ÖÅä±í"/>
      <sheetName val="11¶È¸ÉÆ¡"/>
      <sheetName val="½ÍÔì¹ýÂË·ÖÅä"/>
      <sheetName val="ÐÂË®·ÖÅä±í"/>
      <sheetName val="ÄðÔìÃºË®µç"/>
      <sheetName val="ÄðÔìÂóÑ¿"/>
      <sheetName val="»ã×Ü±í"/>
      <sheetName val="ÃºË®µç±¸·Ý "/>
      <sheetName val="10.5¶È³É±¾±í"/>
      <sheetName val="11¶ÈÑ©³É±¾±í"/>
      <sheetName val="11¶ÈÑÇÌØ³É±¾±í"/>
      <sheetName val="Ñ©»¨¸É³É±¾±í"/>
      <sheetName val="»ªµ¤³É±¾±í"/>
      <sheetName val="11¶ÈÉòÑôÏÊ³É±¾±í"/>
      <sheetName val="ÖÆÆ·¸¨ÁÏ"/>
      <sheetName val="ÖÆÆ·ÃºË®µç"/>
      <sheetName val="ÖÆÆ·Æ¿¸ÇÉÌ±ê"/>
      <sheetName val="Ñ©»¨·ÖÅä±í"/>
      <sheetName val="Ñ©»¨¸É·ÖÅä±í"/>
      <sheetName val="ÉòÑôÏÊ·ÖÅä±í"/>
      <sheetName val="»ªµ¤·ÖÅä"/>
      <sheetName val="Í°¾Æ15L"/>
      <sheetName val="Í°¾Æ20L"/>
      <sheetName val="Í°¾Æ30L"/>
      <sheetName val="Í°¾Æ10L"/>
      <sheetName val="Í°¾Æ5L"/>
      <sheetName val="Í°¾Æ20L (Ñ©) "/>
      <sheetName val="Í°¾Æ30L (Ñ©)  "/>
      <sheetName val="Í°¾Æ15L(»ª£©"/>
      <sheetName val="Í°¾Æ20L£¨»ª£©"/>
      <sheetName val="Í°¾Æ30L£¨»ª£©"/>
      <sheetName val="Í°¾Æ20L(Ñ©»¨¸É£©"/>
      <sheetName val="ËµÃ÷"/>
      <sheetName val="ÏúÁ¿"/>
      <sheetName val="¹²Ïí"/>
      <sheetName val="´ÙÏú»î¶¯"/>
      <sheetName val="»î¶¯"/>
      <sheetName val="×Ü±í"/>
      <sheetName val="ºËËãÏîÄ¿Óà¶î±í"/>
      <sheetName val="¡À__¨²¡¤¡é¨¦¨²"/>
      <sheetName val="11_¨¨_a¦Ì¡è"/>
      <sheetName val="13_¨¨___¡§"/>
      <sheetName val="13_¨¨¡¤___¡À¨ª"/>
      <sheetName val="13.65_¨¨___¡§"/>
      <sheetName val="13.6___¡§¡¤___¡À¨ª"/>
      <sheetName val="13.65_¨¨¨¦¨°__"/>
      <sheetName val="13.65¨¦¨°__¡¤___¡À¨ª"/>
      <sheetName val="11_¨¨_¨¦__"/>
      <sheetName val="_¨ª_¨¬1y__¡¤___"/>
      <sheetName val="D___¡¤___¡À¨ª"/>
      <sheetName val="_e_¨¬_o__¦Ì_"/>
      <sheetName val="_e_¨¬_¨®__"/>
      <sheetName val="__¡Á¨¹¡À¨ª"/>
      <sheetName val="_o__¦Ì_¡À_¡¤Y "/>
      <sheetName val="10.5_¨¨3¨¦¡À_¡À¨ª"/>
      <sheetName val="11_¨¨__3¨¦¡À_¡À¨ª"/>
      <sheetName val="11_¨¨__¨¬_3¨¦¡À_¡À¨ª"/>
      <sheetName val="___¡§_¨¦3¨¦¡À_¡À¨ª"/>
      <sheetName val="_a¦Ì¡è3¨¦¡À_¡À¨ª"/>
      <sheetName val="11_¨¨¨¦¨°___¨º3¨¦¡À_¡À¨ª"/>
      <sheetName val="___¡¤_¡§¨¢_"/>
      <sheetName val="___¡¤_o__¦Ì_"/>
      <sheetName val="___¡¤____¨¦¨¬¡À¨º"/>
      <sheetName val="园建清单"/>
      <sheetName val="___¡§¡¤___¡À¨ª"/>
      <sheetName val="_x005f_x005f_x005f_x0000__x005f"/>
      <sheetName val="_x005f_x0000__x005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Set>
  </externalBook>
</externalLink>
</file>

<file path=xl/externalLinks/externalLink34.xml><?xml version="1.0" encoding="utf-8"?>
<externalLink xmlns="http://schemas.openxmlformats.org/spreadsheetml/2006/main">
  <externalBook xmlns:r="http://schemas.openxmlformats.org/officeDocument/2006/relationships" r:id="rId1">
    <sheetNames>
      <sheetName val="景观硬景"/>
      <sheetName val="苗木"/>
      <sheetName val="市政排水"/>
      <sheetName val="水电"/>
      <sheetName val="Sheet2"/>
      <sheetName val="汇总"/>
      <sheetName val="基本设置"/>
      <sheetName val="99CCTV"/>
      <sheetName val="Parameters"/>
      <sheetName val="项目指标"/>
      <sheetName val="合同台账"/>
      <sheetName val="动态成本"/>
      <sheetName val="付款台账"/>
      <sheetName val="附表1"/>
      <sheetName val="SW-TEO"/>
      <sheetName val="Main"/>
      <sheetName val="Sheet1"/>
      <sheetName val="Mp-team 1"/>
      <sheetName val="华房01"/>
      <sheetName val="健翔01"/>
      <sheetName val="京通01"/>
      <sheetName val="报表项目基本情况表"/>
      <sheetName val="清单1"/>
      <sheetName val="XL4Poppy"/>
      <sheetName val="方案1"/>
      <sheetName val="eqpmad2"/>
      <sheetName val="KKKKKKKK"/>
      <sheetName val="现金流"/>
      <sheetName val="B1示范区景观工程标底改后4.2"/>
      <sheetName val="至10月末全成本汇总表（动态）"/>
      <sheetName val="Toolbox"/>
      <sheetName val="Validation source"/>
      <sheetName val="Name list"/>
      <sheetName val="基础资料（B）"/>
      <sheetName val="5201.2004"/>
      <sheetName val="POWER ASSUMPTIONS"/>
      <sheetName val="原材料单价分析"/>
      <sheetName val="设备部房屋"/>
      <sheetName val="企业表一"/>
      <sheetName val="M-5C"/>
      <sheetName val="M-5A"/>
      <sheetName val="dpi"/>
      <sheetName val="Open"/>
      <sheetName val="信息"/>
      <sheetName val="系数516"/>
      <sheetName val="Data-金额"/>
      <sheetName val="Data-瓶"/>
      <sheetName val="目录"/>
      <sheetName val="040506利息分摊"/>
      <sheetName val="07利息分摊"/>
      <sheetName val="CFS"/>
      <sheetName val="G.1R-Shou COP Gf"/>
      <sheetName val="成本测算"/>
      <sheetName val="TRIAL3"/>
      <sheetName val="G-PROF1"/>
      <sheetName val="普查库示例"/>
      <sheetName val="土地款 "/>
      <sheetName val="成本明细表"/>
      <sheetName val="Financ. Overview"/>
      <sheetName val="时间设置"/>
      <sheetName val="总指标"/>
      <sheetName val="敏感参数"/>
      <sheetName val="面积指标"/>
      <sheetName val="封面"/>
      <sheetName val="项目信息"/>
      <sheetName val="指标汇总表"/>
      <sheetName val="PPT1-界面"/>
      <sheetName val="PPT2-现金流量表"/>
      <sheetName val="PPT3-会计利润"/>
      <sheetName val="PPT4-管理利润"/>
      <sheetName val="PPT5-股东投入资金回收计划"/>
      <sheetName val="PPT6-融资"/>
      <sheetName val="ppt7-股东资金占压利息"/>
      <sheetName val="现金流量"/>
      <sheetName val="会计利润"/>
      <sheetName val="管理利润"/>
      <sheetName val="会计毛利"/>
      <sheetName val="管理毛利"/>
      <sheetName val="销售分布"/>
      <sheetName val="待转贡献"/>
      <sheetName val="土增测算"/>
      <sheetName val="关键节点"/>
      <sheetName val="节奏成本"/>
      <sheetName val="付款计划"/>
      <sheetName val="融资计划"/>
      <sheetName val="销售计划"/>
      <sheetName val="资本化测算"/>
      <sheetName val="开发间接费"/>
      <sheetName val="税款计算"/>
      <sheetName val="其他收支"/>
      <sheetName val="管理费用"/>
      <sheetName val="销售费用"/>
      <sheetName val="承台(砖模) "/>
      <sheetName val="柱"/>
      <sheetName val="主要规划指标"/>
      <sheetName val="2004年"/>
      <sheetName val="2006年"/>
      <sheetName val="2005年"/>
      <sheetName val="资本化利息分配表"/>
      <sheetName val="墙面工程"/>
      <sheetName val="二期内购汇总表"/>
      <sheetName val="10月发生（手工）"/>
      <sheetName val="方案4"/>
      <sheetName val="Sheet9"/>
      <sheetName val="工程量计算书"/>
      <sheetName val="Aging Datasheet"/>
      <sheetName val="ECCS_1 DataSheet"/>
      <sheetName val="KPI Datasheet"/>
      <sheetName val="设计部"/>
      <sheetName val="写字楼B"/>
      <sheetName val="3.面积指标表"/>
      <sheetName val="2.全案面积指标表"/>
      <sheetName val="雷梦"/>
      <sheetName val="单位库"/>
      <sheetName val="#REF!"/>
      <sheetName val="E系列"/>
      <sheetName val="预制管桩"/>
      <sheetName val="弱电"/>
      <sheetName val="表12"/>
      <sheetName val="表3"/>
      <sheetName val="1.1软景"/>
      <sheetName val="8"/>
      <sheetName val="6"/>
      <sheetName val="面积合计（藏）"/>
      <sheetName val="7"/>
      <sheetName val="4"/>
      <sheetName val="投标材料清单 "/>
      <sheetName val="5"/>
      <sheetName val="DDETABLE "/>
      <sheetName val="电气工程量计算书"/>
      <sheetName val="石材购买量统计"/>
      <sheetName val="General"/>
      <sheetName val="园建清单"/>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Set>
  </externalBook>
</externalLink>
</file>

<file path=xl/externalLinks/externalLink35.xml><?xml version="1.0" encoding="utf-8"?>
<externalLink xmlns="http://schemas.openxmlformats.org/spreadsheetml/2006/main">
  <externalBook xmlns:r="http://schemas.openxmlformats.org/officeDocument/2006/relationships" r:id="rId1">
    <sheetNames>
      <sheetName val="汇总表"/>
      <sheetName val="一区电气"/>
      <sheetName val="Sheet1"/>
      <sheetName val="甲供材明细列表"/>
      <sheetName val="sheet2"/>
      <sheetName val="工程量计算"/>
      <sheetName val="21"/>
      <sheetName val="Financ. Overview"/>
      <sheetName val="Toolbox"/>
      <sheetName val="S1单价表"/>
      <sheetName val="土建工程综合单价表"/>
      <sheetName val="土建工程综合单价组价明细表"/>
      <sheetName val="基础项目"/>
      <sheetName val="给排水工程量计算书"/>
      <sheetName val="基本设置"/>
      <sheetName val="POWER ASSUMPTIONS"/>
      <sheetName val="3"/>
      <sheetName val="7"/>
      <sheetName val="投标材料清单 "/>
      <sheetName val="地被"/>
      <sheetName val="项目指标"/>
      <sheetName val="合同台账"/>
      <sheetName val="动态成本"/>
      <sheetName val="付款台账"/>
      <sheetName val="附表1"/>
      <sheetName val="电气工程量计算书"/>
      <sheetName val="8"/>
      <sheetName val="6"/>
      <sheetName val="面积合计（藏）"/>
      <sheetName val="4"/>
      <sheetName va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36.xml><?xml version="1.0" encoding="utf-8"?>
<externalLink xmlns="http://schemas.openxmlformats.org/spreadsheetml/2006/main">
  <externalBook xmlns:r="http://schemas.openxmlformats.org/officeDocument/2006/relationships" r:id="rId1">
    <sheetNames>
      <sheetName val="苗木品名表"/>
      <sheetName val="工程造价汇总表"/>
      <sheetName val="1.1软景"/>
      <sheetName val="1.2硬景"/>
      <sheetName val="1.3水电"/>
      <sheetName val="辅助表  软景-栽植费"/>
      <sheetName val="辅助表  软景 挖取甲供苗木单价"/>
      <sheetName val="2措施项目"/>
      <sheetName val="3其他项目"/>
      <sheetName val="硬景主要材料配置"/>
      <sheetName val="零星工作清单计价表"/>
      <sheetName val="地被"/>
      <sheetName val="基本设置"/>
      <sheetName val="sheet2"/>
      <sheetName val="G.1R-Shou COP Gf"/>
      <sheetName val="FF2.0更衣室"/>
      <sheetName val="FF3.0门廊"/>
      <sheetName val="项目指标"/>
      <sheetName val="动态成本"/>
      <sheetName val="付款台账"/>
      <sheetName val="附表1"/>
      <sheetName val="合同台账"/>
      <sheetName val="#REF!"/>
      <sheetName val="园建清单"/>
      <sheetName val="Open"/>
      <sheetName val="园建清单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7.xml><?xml version="1.0" encoding="utf-8"?>
<externalLink xmlns="http://schemas.openxmlformats.org/spreadsheetml/2006/main">
  <externalBook xmlns:r="http://schemas.openxmlformats.org/officeDocument/2006/relationships" r:id="rId1">
    <sheetNames>
      <sheetName val="园建"/>
      <sheetName val="乔灌"/>
      <sheetName val="地被"/>
      <sheetName val="1.1软景"/>
      <sheetName val="3"/>
      <sheetName val="128户型（H户型）"/>
      <sheetName val="基本设置"/>
      <sheetName val="sheet2"/>
      <sheetName val="项目指标"/>
      <sheetName val="合同台账"/>
      <sheetName val="动态成本"/>
      <sheetName val="付款台账"/>
      <sheetName val="附表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8.xml><?xml version="1.0" encoding="utf-8"?>
<externalLink xmlns="http://schemas.openxmlformats.org/spreadsheetml/2006/main">
  <externalBook xmlns:r="http://schemas.openxmlformats.org/officeDocument/2006/relationships" r:id="rId1">
    <sheetNames>
      <sheetName val="编辑说明"/>
      <sheetName val="汇总表"/>
      <sheetName val="金域蓝湾南区园林工程(水电)"/>
      <sheetName val="给排水工程量计算书"/>
      <sheetName val="给排水数据汇总"/>
      <sheetName val="电气工程量计算书"/>
      <sheetName val="电气数据汇总"/>
      <sheetName val="基础项目"/>
      <sheetName val="sheet2"/>
      <sheetName val="实体项目清单(5＃住宅楼) (2)"/>
      <sheetName val="21"/>
      <sheetName val="B1"/>
      <sheetName val="C1C2C3"/>
      <sheetName val="门窗单价分析"/>
      <sheetName val="#REF!"/>
      <sheetName val="Financ. Overview"/>
      <sheetName val="Toolbox"/>
      <sheetName val="名称"/>
      <sheetName val="墙面工程"/>
      <sheetName val="3"/>
      <sheetName val="绿化清单2"/>
      <sheetName val="地被"/>
      <sheetName val="项目指标"/>
      <sheetName val="合同台账"/>
      <sheetName val="动态成本"/>
      <sheetName val="付款台账"/>
      <sheetName val="附表1"/>
      <sheetName val="基本设置"/>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9.xml><?xml version="1.0" encoding="utf-8"?>
<externalLink xmlns="http://schemas.openxmlformats.org/spreadsheetml/2006/main">
  <externalBook xmlns:r="http://schemas.openxmlformats.org/officeDocument/2006/relationships" r:id="rId1">
    <sheetNames>
      <sheetName val="Sheet1"/>
      <sheetName val="黟县"/>
      <sheetName val="歙县"/>
      <sheetName val="Sheet2"/>
      <sheetName val="第5批站点规划20090327"/>
      <sheetName val="RecoveredExternalLink17"/>
      <sheetName val="墙面工程"/>
      <sheetName val="General"/>
      <sheetName val="室内汇总"/>
      <sheetName val="给排水工程量计算书"/>
      <sheetName val="施工参考单价报价表"/>
      <sheetName val="其它工作项目报价清单"/>
      <sheetName val="甲指乙供材料报价表"/>
      <sheetName val="基础项目"/>
      <sheetName val="3"/>
      <sheetName val="7"/>
      <sheetName val="投标材料清单 "/>
      <sheetName val="Toolbox"/>
      <sheetName val="绿化清单2"/>
      <sheetName val="基本设置"/>
      <sheetName val="G.1R-Shou COP Gf"/>
      <sheetName val="地被"/>
    </sheetNames>
    <definedNames>
      <definedName name="返回对话"/>
      <definedName name="检验"/>
      <definedName name="退出EXCEL"/>
      <definedName name="修改"/>
      <definedName name="预览"/>
      <definedName name="主程序.打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一二次报价汇总表"/>
      <sheetName val="二次分析"/>
      <sheetName val="封面"/>
      <sheetName val="经济指标表"/>
      <sheetName val="编制说明"/>
      <sheetName val="园建清单 "/>
      <sheetName val="绿化清单"/>
      <sheetName val="绿化清单（按定额）"/>
      <sheetName val="安装清单  "/>
      <sheetName val="造价指标表（无需打印）"/>
      <sheetName val="范围图"/>
      <sheetName val="内部对标"/>
      <sheetName val="外部对标"/>
      <sheetName val="园建对比"/>
      <sheetName val="绿化对比"/>
      <sheetName val="Sheet3"/>
      <sheetName val="电线电缆计算稿"/>
      <sheetName val="#REF!"/>
      <sheetName val="eqpmad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0.xml><?xml version="1.0" encoding="utf-8"?>
<externalLink xmlns="http://schemas.openxmlformats.org/spreadsheetml/2006/main">
  <externalBook xmlns:r="http://schemas.openxmlformats.org/officeDocument/2006/relationships" r:id="rId1">
    <sheetNames>
      <sheetName val="装饰汇总"/>
      <sheetName val="1"/>
      <sheetName val="2"/>
      <sheetName val="3"/>
      <sheetName val="4"/>
      <sheetName val="5"/>
      <sheetName val="6"/>
      <sheetName val="7"/>
      <sheetName val="8"/>
      <sheetName val="单价"/>
      <sheetName val="投标材料清单 "/>
      <sheetName val="材料汇总"/>
      <sheetName val="面积合计（藏）"/>
      <sheetName val="用量分摊(藏）"/>
      <sheetName val="Sheet2"/>
      <sheetName val="目录"/>
      <sheetName val="主要含量统计表"/>
      <sheetName val="A类高层"/>
      <sheetName val="A类高层数据"/>
      <sheetName val="B类高层"/>
      <sheetName val="B类高层数据"/>
      <sheetName val="C类高层"/>
      <sheetName val="C类高层数据"/>
      <sheetName val="3m层高公寓"/>
      <sheetName val="3m层高公寓数据"/>
      <sheetName val="3.6m公寓"/>
      <sheetName val="3.6m公寓数据来源"/>
      <sheetName val="3.6m层高(loft)"/>
      <sheetName val="3.6m层高(loft)数据来源"/>
      <sheetName val="5.1m层高公寓(soho)"/>
      <sheetName val="5.1m层高公寓(soho)数据来源"/>
      <sheetName val="法式联排"/>
      <sheetName val="法式联排数据来源"/>
      <sheetName val="英式联排"/>
      <sheetName val="英式联排数据来源"/>
      <sheetName val="双拼改独栋"/>
      <sheetName val="双拼改独栋数据来源"/>
      <sheetName val="法式 叠拼"/>
      <sheetName val="法式 叠拼数据"/>
      <sheetName val="高层下商业 带转换层"/>
      <sheetName val="高层下商业 带转换层数据来源"/>
      <sheetName val="高层下商业 不带转换层"/>
      <sheetName val="高层下商业 不带转换层数据来源"/>
      <sheetName val="别墅下商业 带转换层"/>
      <sheetName val="别墅下商业 带转换层数据来源"/>
      <sheetName val="别墅下商业 不带转换层"/>
      <sheetName val="别墅下商业 不带转换层(中央公园商业)数据来源"/>
      <sheetName val="高层区 带人防车库"/>
      <sheetName val="高层区 带人防车库数据来源"/>
      <sheetName val="高层区 不带人防车库"/>
      <sheetName val="高层区 不带人防车库数据来源"/>
      <sheetName val="别墅区不带人防车库"/>
      <sheetName val="别墅区不带人防车库数据来源"/>
      <sheetName val="土建工程量清单使用范围"/>
      <sheetName val="小高层措施清单"/>
      <sheetName val="高层措施清单"/>
      <sheetName val="超高层措施清单"/>
      <sheetName val="办公楼1措施清单"/>
      <sheetName val="办公楼2措施清单"/>
      <sheetName val="独立商业、办公楼措施清单"/>
      <sheetName val="学校、幼儿园措施清单"/>
      <sheetName val="除别墅外下方裙房商业措施清单"/>
      <sheetName val="别墅下裙房商业措施清单"/>
      <sheetName val="别墅措施清单"/>
      <sheetName val="花园洋房措施清单"/>
      <sheetName val="别墅下地下室、地下车库措施清单"/>
      <sheetName val="除别墅外下方地下室、地下车库措施清单"/>
      <sheetName val="别墅清单"/>
      <sheetName val="高层清单"/>
      <sheetName val="可调材料价格表"/>
      <sheetName val="土建钢材价格"/>
      <sheetName val="下浮比例报价表"/>
      <sheetName val="绿化"/>
      <sheetName val="景观"/>
      <sheetName val="Sheet3"/>
      <sheetName val="eqpmad2"/>
      <sheetName val="Main"/>
      <sheetName val="Sheet1"/>
      <sheetName val="POWER ASSUMPTIONS"/>
      <sheetName val="销售费用11、12"/>
      <sheetName val="会计利润"/>
      <sheetName val="Mp-team 1"/>
      <sheetName val="方案1"/>
      <sheetName val="SW-TEO"/>
      <sheetName val="基本设置"/>
      <sheetName val="G.1R-Shou COP Gf"/>
      <sheetName val="Sheet9"/>
      <sheetName val="项目指标"/>
      <sheetName val="合同台账"/>
      <sheetName val="动态成本"/>
      <sheetName val="付款台账"/>
      <sheetName val="附表1"/>
      <sheetName val="方案4"/>
      <sheetName val="清单1"/>
      <sheetName val="价目表"/>
      <sheetName val="Toolbox"/>
      <sheetName val="Open"/>
      <sheetName val="wl"/>
      <sheetName val="时间设置"/>
      <sheetName val="报表项目基本情况表"/>
      <sheetName val="Parameters"/>
      <sheetName val="2008报表体系目录表"/>
      <sheetName val="资产项目汇总表（北京）"/>
      <sheetName val="负债项目汇总表（北京）"/>
      <sheetName val="损益项目汇总表（北京）"/>
      <sheetName val="汇总抵销分录（北京）"/>
      <sheetName val="北京置业TB"/>
      <sheetName val="北京置业调整"/>
      <sheetName val="北京庆华TB"/>
      <sheetName val="北京庆华调整"/>
      <sheetName val="北京中佰TB"/>
      <sheetName val="北京中佰调整"/>
      <sheetName val="北京时代TB"/>
      <sheetName val="北京时代调整"/>
      <sheetName val="北京天行TB"/>
      <sheetName val="北京天行调整"/>
      <sheetName val="北京德卓TB"/>
      <sheetName val="北京德卓调整"/>
      <sheetName val="北京汇晟TB"/>
      <sheetName val="北京汇晟调整"/>
      <sheetName val="北京成恒TB "/>
      <sheetName val="北京成恒调整"/>
      <sheetName val="北京物业TB"/>
      <sheetName val="北京物业调整"/>
      <sheetName val="系数516"/>
      <sheetName val="99CCTV"/>
      <sheetName val="收入成本"/>
      <sheetName val="税金"/>
      <sheetName val="040506利息分摊"/>
      <sheetName val="07利息分摊"/>
      <sheetName val="联络单"/>
      <sheetName val="报告目录"/>
      <sheetName val="与预算分析说明"/>
      <sheetName val="与去年分析说明"/>
      <sheetName val="损益汇总当月"/>
      <sheetName val="损益累计汇总"/>
      <sheetName val="管理损益当月"/>
      <sheetName val="管理损益累计"/>
      <sheetName val="产品别损益(自当)"/>
      <sheetName val="产品别损益(调拨)"/>
      <sheetName val="产品别损益(全当)"/>
      <sheetName val="产品别损益(自累)"/>
      <sheetName val="产品别损益(全累)"/>
      <sheetName val="低价面边际贡献（当月）"/>
      <sheetName val="低价面过际贡献（累计"/>
      <sheetName val="地区别损益当月-1"/>
      <sheetName val="地区别损益当月-2"/>
      <sheetName val="地区别损益累计-1"/>
      <sheetName val="地区别损益累计-2"/>
      <sheetName val="销售数量分析 "/>
      <sheetName val="销售金额分析"/>
      <sheetName val="毛利价量差分析(新)"/>
      <sheetName val="毛利价量差分析(当月"/>
      <sheetName val="产品别材料价量差"/>
      <sheetName val="原材料材料价量差"/>
      <sheetName val="原材料单价分析"/>
      <sheetName val="制造费用比较表 "/>
      <sheetName val="生产部门别制造费用分析 "/>
      <sheetName val="制造费用差异分析"/>
      <sheetName val="部门别制造费用差异分析"/>
      <sheetName val="产成品单箱成本 "/>
      <sheetName val="粉包单成本"/>
      <sheetName val="酱包单成本"/>
      <sheetName val="PSP碗单箱制造费用分析"/>
      <sheetName val="纸箱单箱制造费用分析"/>
      <sheetName val="水电价量差"/>
      <sheetName val="销售费用7"/>
      <sheetName val="部门别销售费用7"/>
      <sheetName val="销售费用差异分析"/>
      <sheetName val="运输费用7"/>
      <sheetName val="促销费用明细"/>
      <sheetName val="管理费用比较表"/>
      <sheetName val="部门别管理费用"/>
      <sheetName val="管理费用差异分析"/>
      <sheetName val="财务费用"/>
      <sheetName val="其他业务收支"/>
      <sheetName val="营业外收支"/>
      <sheetName val="封皮"/>
      <sheetName val="价格变化的品种"/>
      <sheetName val="2000CCTV"/>
      <sheetName val="2000PA"/>
      <sheetName val="2000DCN"/>
      <sheetName val="2000INTERCOM"/>
      <sheetName val="99CCTV SUP"/>
      <sheetName val="99PA"/>
      <sheetName val="99Paging"/>
      <sheetName val="99Inter"/>
      <sheetName val="99DCN"/>
      <sheetName val="XL4Poppy"/>
      <sheetName val="KKKKKKKK"/>
      <sheetName val="Financ. Overview"/>
      <sheetName val="责任书封面"/>
      <sheetName val="主界面"/>
      <sheetName val="查询表"/>
      <sheetName val="销售分解"/>
      <sheetName val="期间费用及薪酬"/>
      <sheetName val="利润估算"/>
      <sheetName val="现金流量"/>
      <sheetName val="附表2-销售分析"/>
      <sheetName val="附表3-开发计划"/>
      <sheetName val="附表4-招标计划"/>
      <sheetName val="附表5-合作单位"/>
      <sheetName val="综合指标表"/>
      <sheetName val="普查库示例"/>
      <sheetName val=""/>
      <sheetName val="景观硬景"/>
      <sheetName val="苗木"/>
      <sheetName val="市政排水"/>
      <sheetName val="水电"/>
      <sheetName val="汇总"/>
      <sheetName val="现金流"/>
      <sheetName val="对比"/>
      <sheetName val="总计配送"/>
      <sheetName val="市内配送"/>
      <sheetName val="正常配送"/>
      <sheetName val="直退货配送"/>
      <sheetName val="销退配送"/>
      <sheetName val="E类配送"/>
      <sheetName val="外埠直退"/>
      <sheetName val="外部销退"/>
      <sheetName val="赠品配送"/>
      <sheetName val="E类配送 (2)"/>
      <sheetName val="外埠配送合计"/>
      <sheetName val="TEMP"/>
      <sheetName val="2月6日"/>
      <sheetName val="NEW"/>
      <sheetName val="#REF"/>
      <sheetName val="TRIAL3"/>
      <sheetName val="G-PROF1"/>
      <sheetName val="5.1-销售数量及金额 湖北"/>
      <sheetName val="jhcyl"/>
      <sheetName val="Drop Down"/>
      <sheetName val="_REF!"/>
      <sheetName val="本期发生"/>
      <sheetName val="11度华丹"/>
      <sheetName val="13度高浓"/>
      <sheetName val="13度分配表"/>
      <sheetName val="13.65度雪花"/>
      <sheetName val="13.6雪花分配表"/>
      <sheetName val="13.65度沈阳"/>
      <sheetName val="13.65沈阳分配表"/>
      <sheetName val="11度干啤"/>
      <sheetName val="酵造过滤分配"/>
      <sheetName val="新水分配表"/>
      <sheetName val="酿造煤水电"/>
      <sheetName val="酿造麦芽"/>
      <sheetName val="汇总表"/>
      <sheetName val="煤水电备份 "/>
      <sheetName val="10.5度成本表"/>
      <sheetName val="11度雪成本表"/>
      <sheetName val="11度亚特成本表"/>
      <sheetName val="雪花干成本表"/>
      <sheetName val="华丹成本表"/>
      <sheetName val="11度沈阳鲜成本表"/>
      <sheetName val="制品辅料"/>
      <sheetName val="制品煤水电"/>
      <sheetName val="制品瓶盖商标"/>
      <sheetName val="雪花分配表"/>
      <sheetName val="雪花干分配表"/>
      <sheetName val="沈阳鲜分配表"/>
      <sheetName val="华丹分配"/>
      <sheetName val="桶酒15L"/>
      <sheetName val="桶酒20L"/>
      <sheetName val="桶酒30L"/>
      <sheetName val="桶酒10L"/>
      <sheetName val="桶酒5L"/>
      <sheetName val="桶酒20L (雪) "/>
      <sheetName val="桶酒30L (雪)  "/>
      <sheetName val="桶酒15L(华）"/>
      <sheetName val="桶酒20L（华）"/>
      <sheetName val="桶酒30L（华）"/>
      <sheetName val="桶酒20L(雪花干）"/>
      <sheetName val="核算项目余额表"/>
      <sheetName val="说明"/>
      <sheetName val="销量"/>
      <sheetName val="共享"/>
      <sheetName val="促销活动"/>
      <sheetName val="活动"/>
      <sheetName val="总表"/>
      <sheetName val="±¾ÆÚ·¢Éú"/>
      <sheetName val="11¶È»ªµ¤"/>
      <sheetName val="13¶È¸ßÅ¨"/>
      <sheetName val="13¶È·ÖÅä±í"/>
      <sheetName val="13.65¶ÈÑ©»¨"/>
      <sheetName val="13.6Ñ©»¨·ÖÅä±í"/>
      <sheetName val="13.65¶ÈÉòÑô"/>
      <sheetName val="13.65ÉòÑô·ÖÅä±í"/>
      <sheetName val="11¶È¸ÉÆ¡"/>
      <sheetName val="½ÍÔì¹ýÂË·ÖÅä"/>
      <sheetName val="ÐÂË®·ÖÅä±í"/>
      <sheetName val="ÄðÔìÃºË®µç"/>
      <sheetName val="ÄðÔìÂóÑ¿"/>
      <sheetName val="»ã×Ü±í"/>
      <sheetName val="ÃºË®µç±¸·Ý "/>
      <sheetName val="10.5¶È³É±¾±í"/>
      <sheetName val="11¶ÈÑ©³É±¾±í"/>
      <sheetName val="11¶ÈÑÇÌØ³É±¾±í"/>
      <sheetName val="Ñ©»¨¸É³É±¾±í"/>
      <sheetName val="»ªµ¤³É±¾±í"/>
      <sheetName val="11¶ÈÉòÑôÏÊ³É±¾±í"/>
      <sheetName val="ÖÆÆ·¸¨ÁÏ"/>
      <sheetName val="ÖÆÆ·ÃºË®µç"/>
      <sheetName val="ÖÆÆ·Æ¿¸ÇÉÌ±ê"/>
      <sheetName val="Ñ©»¨·ÖÅä±í"/>
      <sheetName val="Ñ©»¨¸É·ÖÅä±í"/>
      <sheetName val="ÉòÑôÏÊ·ÖÅä±í"/>
      <sheetName val="»ªµ¤·ÖÅä"/>
      <sheetName val="Í°¾Æ15L"/>
      <sheetName val="Í°¾Æ20L"/>
      <sheetName val="Í°¾Æ30L"/>
      <sheetName val="Í°¾Æ10L"/>
      <sheetName val="Í°¾Æ5L"/>
      <sheetName val="Í°¾Æ20L (Ñ©) "/>
      <sheetName val="Í°¾Æ30L (Ñ©)  "/>
      <sheetName val="Í°¾Æ15L(»ª£©"/>
      <sheetName val="Í°¾Æ20L£¨»ª£©"/>
      <sheetName val="Í°¾Æ30L£¨»ª£©"/>
      <sheetName val="Í°¾Æ20L(Ñ©»¨¸É£©"/>
      <sheetName val="ËµÃ÷"/>
      <sheetName val="ÏúÁ¿"/>
      <sheetName val="¹²Ïí"/>
      <sheetName val="´ÙÏú»î¶¯"/>
      <sheetName val="»î¶¯"/>
      <sheetName val="×Ü±í"/>
      <sheetName val="ºËËãÏîÄ¿Óà¶î±í"/>
      <sheetName val="¡À__¨²¡¤¡é¨¦¨²"/>
      <sheetName val="11_¨¨_a¦Ì¡è"/>
      <sheetName val="13_¨¨___¡§"/>
      <sheetName val="13_¨¨¡¤___¡À¨ª"/>
      <sheetName val="13.65_¨¨___¡§"/>
      <sheetName val="13.6___¡§¡¤___¡À¨ª"/>
      <sheetName val="13.65_¨¨¨¦¨°__"/>
      <sheetName val="13.65¨¦¨°__¡¤___¡À¨ª"/>
      <sheetName val="11_¨¨_¨¦__"/>
      <sheetName val="_¨ª_¨¬1y__¡¤___"/>
      <sheetName val="D___¡¤___¡À¨ª"/>
      <sheetName val="_e_¨¬_o__¦Ì_"/>
      <sheetName val="_e_¨¬_¨®__"/>
      <sheetName val="__¡Á¨¹¡À¨ª"/>
      <sheetName val="_o__¦Ì_¡À_¡¤Y "/>
      <sheetName val="10.5_¨¨3¨¦¡À_¡À¨ª"/>
      <sheetName val="11_¨¨__3¨¦¡À_¡À¨ª"/>
      <sheetName val="11_¨¨__¨¬_3¨¦¡À_¡À¨ª"/>
      <sheetName val="___¡§_¨¦3¨¦¡À_¡À¨ª"/>
      <sheetName val="_a¦Ì¡è3¨¦¡À_¡À¨ª"/>
      <sheetName val="11_¨¨¨¦¨°___¨º3¨¦¡À_¡À¨ª"/>
      <sheetName val="___¡¤_¡§¨¢_"/>
      <sheetName val="___¡¤_o__¦Ì_"/>
      <sheetName val="___¡¤____¨¦¨¬¡À¨º"/>
      <sheetName val="___¡§¡¤___¡À¨ª"/>
      <sheetName val="___¡§_¨¦¡¤___¡À¨ª"/>
      <sheetName val="¨¦¨°___¨º¡¤___¡À¨ª"/>
      <sheetName val="_a¦Ì¡è¡¤___"/>
      <sheetName val="¨ª¡ã__15L"/>
      <sheetName val="¨ª¡ã__20L"/>
      <sheetName val="¨ª¡ã__30L"/>
      <sheetName val="¨ª¡ã__10L"/>
      <sheetName val="¨ª¡ã__5L"/>
      <sheetName val="¨ª¡ã__20L (__) "/>
      <sheetName val="¨ª¡ã__30L (__)  "/>
      <sheetName val="¨ª¡ã__15L(_a¡ê_"/>
      <sheetName val="¨ª¡ã__20L¡ê¡§_a¡ê_"/>
      <sheetName val="¨ª¡ã__30L¡ê¡§_a¡ê_"/>
      <sheetName val="¨ª¡ã__20L(___¡§_¨¦¡ê_"/>
      <sheetName val="_¦Ì_¡Â"/>
      <sheetName val="_¨²¨¢_"/>
      <sheetName val="12_¨ª"/>
      <sheetName val="¡ä¨´_¨²___¡¥"/>
      <sheetName val="___¡¥"/>
      <sheetName val="¡Á¨¹¡À¨ª"/>
      <sheetName val="o_______¨®¨¤__¡À¨ª"/>
      <sheetName val="B"/>
      <sheetName val="_x005f_x005f_x005f_x0000__x005f_x005f_x005f_x0000__x005"/>
      <sheetName val="22号"/>
      <sheetName val="gvl"/>
      <sheetName val="所得税凭证抽查"/>
      <sheetName val="POWERASSUMPTIONS"/>
      <sheetName val="序列表"/>
      <sheetName val="发现问题汇总"/>
      <sheetName val="Control List"/>
      <sheetName val="Name list"/>
      <sheetName val="checklist"/>
      <sheetName val="各公司国际会计准则下报表"/>
      <sheetName val="POA"/>
      <sheetName val="IFRS"/>
      <sheetName val="PwC"/>
      <sheetName val="A-1货币资金明细表"/>
      <sheetName val="RP A-1货币资金汇总表(不用填写)"/>
      <sheetName val="A-2-1内部往来明细"/>
      <sheetName val="A-2-3 应收应付关联方明细"/>
      <sheetName val="RP A-2-3 应收应付关联方汇总表(不用填写)"/>
      <sheetName val="A-3 应收帐款明细表"/>
      <sheetName val="RP A-3应收帐款汇总表(不用填写) "/>
      <sheetName val="A-4 预付帐款明细表"/>
      <sheetName val="A-5其他应收款明细表"/>
      <sheetName val="A-6-1 POC计算表"/>
      <sheetName val="A-6-2 POC调整分录"/>
      <sheetName val="A-6-4 存货预提调整分录"/>
      <sheetName val="A-6-5 存货明细表"/>
      <sheetName val="RP A-6 存货汇总表(不用填写)"/>
      <sheetName val="A-7 待摊费用明细表"/>
      <sheetName val="A-8 长期投资明细表"/>
      <sheetName val="A-9 固定资产变动表"/>
      <sheetName val="A-10 其他长期资产明细表"/>
      <sheetName val="L-1 短期借款明细表"/>
      <sheetName val="RP L-1 短期借款(不用填写)"/>
      <sheetName val="L-2 长期借款明细表"/>
      <sheetName val="RP L-2 长期借款(不用填写)"/>
      <sheetName val="L-3 应付帐款"/>
      <sheetName val="L-4 其他应付款明细表"/>
      <sheetName val="L-5 应交税金"/>
      <sheetName val="L-6 其它流动负债科目"/>
      <sheetName val="L-7 工资福利费"/>
      <sheetName val="L-8 资本承担"/>
      <sheetName val="工程量计算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41.xml><?xml version="1.0" encoding="utf-8"?>
<externalLink xmlns="http://schemas.openxmlformats.org/spreadsheetml/2006/main">
  <externalBook xmlns:r="http://schemas.openxmlformats.org/officeDocument/2006/relationships" r:id="rId1">
    <sheetNames>
      <sheetName val="封面"/>
      <sheetName val="说明"/>
      <sheetName val="汇总"/>
      <sheetName val="园建清单1"/>
      <sheetName val="绿化清单2"/>
      <sheetName val="安装清单3"/>
      <sheetName val="Sheet2"/>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2.xml><?xml version="1.0" encoding="utf-8"?>
<externalLink xmlns="http://schemas.openxmlformats.org/spreadsheetml/2006/main">
  <externalBook xmlns:r="http://schemas.openxmlformats.org/officeDocument/2006/relationships" r:id="rId1">
    <sheetNames>
      <sheetName val="Sheet1"/>
      <sheetName val="封面"/>
      <sheetName val="工程计算项目列表"/>
      <sheetName val="工程量计算表"/>
      <sheetName val="工程量汇总表"/>
      <sheetName val="作法及图集选用表"/>
      <sheetName val="使用说明"/>
      <sheetName val="常用辅助资料"/>
      <sheetName val="Sheet2"/>
      <sheetName val="绿化清单2"/>
      <sheetName val="工程量计算"/>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3.xml><?xml version="1.0" encoding="utf-8"?>
<externalLink xmlns="http://schemas.openxmlformats.org/spreadsheetml/2006/main">
  <externalBook xmlns:r="http://schemas.openxmlformats.org/officeDocument/2006/relationships" r:id="rId1">
    <sheetNames>
      <sheetName val="乔灌"/>
      <sheetName val="地被"/>
      <sheetName val="Sheet2"/>
      <sheetName val="工程量计算表"/>
      <sheetName val="#REF"/>
      <sheetName val="绿化清单2"/>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44.xml><?xml version="1.0" encoding="utf-8"?>
<externalLink xmlns="http://schemas.openxmlformats.org/spreadsheetml/2006/main">
  <externalBook xmlns:r="http://schemas.openxmlformats.org/officeDocument/2006/relationships" r:id="rId1">
    <sheetNames>
      <sheetName val="预算总表"/>
      <sheetName val="预算明细"/>
      <sheetName val="预算制作"/>
      <sheetName val="项目分类"/>
      <sheetName val="地面工程"/>
      <sheetName val="墙面工程"/>
      <sheetName val="顶面工程"/>
      <sheetName val="门窗工程"/>
      <sheetName val="水电工程"/>
      <sheetName val="拆除工程"/>
      <sheetName val="制作项目"/>
      <sheetName val="其他工程"/>
      <sheetName val="购买主材"/>
      <sheetName val="基础项目"/>
      <sheetName val="21"/>
      <sheetName val="承台(砖模) "/>
      <sheetName val="柱"/>
      <sheetName val="工程量计算书"/>
      <sheetName val="内围地梁钢筋说明"/>
      <sheetName val="标准表格"/>
      <sheetName val="梁"/>
      <sheetName val="#REF!"/>
      <sheetName val="四季花城城南地块户型面积"/>
      <sheetName val="下拉菜单"/>
      <sheetName val="B4零星"/>
      <sheetName val="单位"/>
      <sheetName val="总措施项目"/>
      <sheetName val="5201.2004"/>
      <sheetName val="给排水工程量计算书"/>
      <sheetName val="单位库"/>
      <sheetName val="主材表"/>
      <sheetName val="5期B栋会所装饰精装修"/>
      <sheetName val="参数表"/>
      <sheetName val="名称"/>
      <sheetName val="土建工程综合单价表"/>
      <sheetName val="土建工程综合单价组价明细表"/>
      <sheetName val="施工参考单价报价表"/>
      <sheetName val="其它工作项目报价清单"/>
      <sheetName val="甲指乙供材料报价表"/>
      <sheetName val="综合单价表"/>
      <sheetName val="室外园林电气工程"/>
      <sheetName val="实体项目清单(5＃住宅楼) (2)"/>
      <sheetName val="工程量计算"/>
      <sheetName val="3-汇总表防火卷帘门"/>
      <sheetName val="4-逸林主楼防火卷帘门"/>
      <sheetName val="RecoveredExternalLink6"/>
      <sheetName val="3"/>
      <sheetName val="门窗"/>
      <sheetName val="Sheet2"/>
      <sheetName val="8"/>
      <sheetName val="2"/>
      <sheetName val="6"/>
      <sheetName val="面积合计（藏）"/>
      <sheetName val="7"/>
      <sheetName val="4"/>
      <sheetName val="投标材料清单 "/>
      <sheetName val="5"/>
      <sheetName val="1"/>
      <sheetName val="Financ. Overview"/>
      <sheetName val="工程量计算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45.xml><?xml version="1.0" encoding="utf-8"?>
<externalLink xmlns="http://schemas.openxmlformats.org/spreadsheetml/2006/main">
  <externalBook xmlns:r="http://schemas.openxmlformats.org/officeDocument/2006/relationships" r:id="rId1">
    <sheetNames>
      <sheetName val="安装清单 "/>
    </sheetNames>
    <sheetDataSet>
      <sheetData sheetId="0" refreshError="1"/>
    </sheetDataSet>
  </externalBook>
</externalLink>
</file>

<file path=xl/externalLinks/externalLink46.xml><?xml version="1.0" encoding="utf-8"?>
<externalLink xmlns="http://schemas.openxmlformats.org/spreadsheetml/2006/main">
  <externalBook xmlns:r="http://schemas.openxmlformats.org/officeDocument/2006/relationships" r:id="rId1">
    <sheetNames>
      <sheetName val="优惠统计表"/>
      <sheetName val="Sheet1"/>
      <sheetName val="1-10月"/>
      <sheetName val="公司名称"/>
      <sheetName val="填表情况"/>
      <sheetName val="2.1a-移动通话费"/>
      <sheetName val="2.2a-国內长途话费"/>
      <sheetName val="2.3a-港澳台长途话费"/>
      <sheetName val="2.4a-国际长途话费"/>
      <sheetName val="2.5a-IP长途话费"/>
      <sheetName val="2.6a-省內及省际出访漫遊"/>
      <sheetName val="2.7a-国际出访漫遊"/>
      <sheetName val="2.8a-月租费"/>
      <sheetName val="2.9.1a-网间结算收入"/>
      <sheetName val="2.9.2a-入访漫游"/>
      <sheetName val="2.9.5a-增值数据CMNET收入"/>
      <sheetName val="2.1-租賃支出"/>
      <sheetName val="2.2-业务费"/>
      <sheetName val="2.14-出访漫游"/>
      <sheetName val="2.3-佣金 手续费"/>
      <sheetName val="2.20-非付现宣传费用"/>
      <sheetName val="3-货币資金"/>
      <sheetName val="4-短期投資"/>
      <sheetName val="2.4-优惠统计"/>
      <sheetName val="2.5-维修费"/>
      <sheetName val="2.6-营业费用"/>
      <sheetName val="2.7-员工人数统计"/>
      <sheetName val="3-货币資金明細"/>
      <sheetName val="3.1.1银行调节表"/>
      <sheetName val="3.1.2银行调节表"/>
      <sheetName val="3.1.3-银行调节表"/>
      <sheetName val="4-应收帐款"/>
      <sheetName val="4.1-坏帐准备 "/>
      <sheetName val="5.1-其他应收款"/>
      <sheetName val="8-存貨"/>
      <sheetName val="5.2-预付帐款"/>
      <sheetName val="6.1-待摊费用"/>
      <sheetName val="10-其他流动資产"/>
      <sheetName val="11-长期投资"/>
      <sheetName val="7B-存貨"/>
      <sheetName val="7B.1-存貨"/>
      <sheetName val="存货盘点表7.1"/>
      <sheetName val="存货盘点表7.2"/>
      <sheetName val="8.1-固定資产"/>
      <sheetName val="8.2-非生产用固定资产"/>
      <sheetName val="9-在建工程"/>
      <sheetName val="10-工程物资"/>
      <sheetName val="15-无形資产"/>
      <sheetName val="11-长期待摊费用"/>
      <sheetName val="17-短期借款"/>
      <sheetName val="18-应付帐款"/>
      <sheetName val="19-預收帐款"/>
      <sheetName val="20-其他应付款"/>
      <sheetName val="21-应交稅金"/>
      <sheetName val="22-其他应交款"/>
      <sheetName val="23-預提费用"/>
      <sheetName val="24-一年内到期的长期负债"/>
      <sheetName val="25-长期借款"/>
      <sheetName val="25.1-长期借款"/>
      <sheetName val="26-长期应付款"/>
      <sheetName val="26.1-长期应付款"/>
      <sheetName val="25-入网费收费标准"/>
      <sheetName val="29-关联应收付"/>
      <sheetName val="30-資本承担"/>
      <sheetName val="31-经营租賃合约"/>
      <sheetName val="16-未付工程款"/>
      <sheetName val="17-无形資产"/>
      <sheetName val="18.1-应付帐款"/>
      <sheetName val="18.2-其他应付款"/>
      <sheetName val="18.3-预提费用"/>
      <sheetName val="18.4-其它应交款"/>
      <sheetName val="18.5-未交稅金"/>
      <sheetName val="18.6-預收帐款"/>
      <sheetName val="19-資本承担"/>
      <sheetName val="20-经营租賃合约"/>
      <sheetName val="23-或有事项"/>
      <sheetName val="24-在建工程结转固定资产情况"/>
      <sheetName val="27.1以前年度损益调整"/>
      <sheetName val="28.1-确认书附表(电信)"/>
      <sheetName val="Sheet8"/>
      <sheetName val="Sheet7"/>
      <sheetName val="Sheet6"/>
      <sheetName val="Sheet5"/>
      <sheetName val="Sheet4"/>
      <sheetName val="Sheet3"/>
      <sheetName val="Sheet2"/>
      <sheetName val="28.2-确认书附表(邮政局)"/>
      <sheetName val="28.3-确认书附表(移动集团)"/>
      <sheetName val="28.4-确认书附表(寻呼公司)"/>
      <sheetName val="28.5-确认书附表(无委会)"/>
      <sheetName val="28.6-确认书附表(其他邮电关联公司)"/>
      <sheetName val="36-資本开支"/>
      <sheetName val="37-十大供应商"/>
      <sheetName val="HBBZBK"/>
      <sheetName val="G.1R-Shou COP Gf"/>
      <sheetName val="DDETABLE "/>
      <sheetName val="楼梯间"/>
      <sheetName val="Financ. Overview"/>
      <sheetName val="Toolbox"/>
      <sheetName val="e"/>
      <sheetName val="2月请款"/>
      <sheetName val="#REF"/>
      <sheetName val="合同明细"/>
      <sheetName val="eqpmad2"/>
      <sheetName val="基本参数"/>
      <sheetName val="成本估算"/>
      <sheetName val="Main"/>
      <sheetName val="3"/>
      <sheetName val="会计利润表"/>
      <sheetName val="现金流量表"/>
      <sheetName val="IRR"/>
      <sheetName val="会计毛利表"/>
      <sheetName val="融资及财务费用"/>
      <sheetName val="利息资本化"/>
      <sheetName val="资本化利息基础表"/>
      <sheetName val="销售周期表"/>
      <sheetName val="土增"/>
      <sheetName val="目标成本模版目录"/>
      <sheetName val="直接成本审批表"/>
      <sheetName val="建造成本审批表"/>
      <sheetName val="开发节奏"/>
      <sheetName val="节奏成本"/>
      <sheetName val="付款表新"/>
      <sheetName val="一期成本汇总表"/>
      <sheetName val="二期成本汇总表"/>
      <sheetName val="一期综合指标表"/>
      <sheetName val="二期综合指标表"/>
      <sheetName val="清单1"/>
      <sheetName val="目录"/>
      <sheetName val="编号规则说明"/>
      <sheetName val="2期土地"/>
      <sheetName val="2期前期"/>
      <sheetName val="2期建安"/>
      <sheetName val="商管开办费"/>
      <sheetName val="2期市配"/>
      <sheetName val="2期其它"/>
      <sheetName val="公配（不含学校幼儿园）"/>
      <sheetName val="2期商管开办费"/>
      <sheetName val="公配（学校幼儿园部分）"/>
      <sheetName val="管理费用"/>
      <sheetName val="销售费用"/>
      <sheetName val="财务费用"/>
      <sheetName val="付款明细"/>
      <sheetName val="附表1"/>
      <sheetName val="原材料单价分析"/>
      <sheetName val="表首"/>
      <sheetName val="檢討表"/>
      <sheetName val="RecoveredExternalLink19"/>
      <sheetName val="公司NAV"/>
      <sheetName val="现金流折现"/>
      <sheetName val="项目分期指标汇总"/>
      <sheetName val="会计利润"/>
      <sheetName val="会计毛利"/>
      <sheetName val="土地使用费"/>
      <sheetName val="销售费用测算表"/>
      <sheetName val="利润表"/>
      <sheetName val="毛利明细"/>
      <sheetName val="管理費用"/>
      <sheetName val="销售计划"/>
      <sheetName val="售价涨幅表"/>
      <sheetName val="销售及结转"/>
      <sheetName val="土地增值税"/>
      <sheetName val="现金流"/>
      <sheetName val="现金流（分月）"/>
      <sheetName val="存货占压资金"/>
      <sheetName val="现金流（分月） (2)"/>
      <sheetName val="付款计划1"/>
      <sheetName val="付款计划2"/>
      <sheetName val="总成本"/>
      <sheetName val="资本化利息1"/>
      <sheetName val="资本化利息2"/>
      <sheetName val="09年融资完成情况"/>
      <sheetName val="10年融资计划表"/>
      <sheetName val="土地评估增值"/>
      <sheetName val="商誉分摊"/>
      <sheetName val="以前结转成本差异分析"/>
      <sheetName val="以前年度结转成本"/>
      <sheetName val="各月销售"/>
      <sheetName val="土地溢价摊销"/>
      <sheetName val="其他收支"/>
      <sheetName val="附表5-成本变化影响"/>
      <sheetName val="以前年度利润表"/>
      <sheetName val="附表1-以前年度毛利明细"/>
      <sheetName val="封面"/>
      <sheetName val="流程图"/>
      <sheetName val="零研普查封面"/>
      <sheetName val="零研普查"/>
      <sheetName val="新零研普查"/>
      <sheetName val="普查城市详细编码"/>
      <sheetName val="调查表"/>
      <sheetName val="普查注意事项"/>
      <sheetName val="类型区分表"/>
      <sheetName val="康产品"/>
      <sheetName val="商店类型"/>
      <sheetName val="日用品明细表"/>
      <sheetName val="普查记录表"/>
      <sheetName val="劳务费发放明细表"/>
      <sheetName val="样本分布示例牡丹江"/>
      <sheetName val="普查库示例"/>
      <sheetName val="选取调查样本封面 "/>
      <sheetName val="选取调查样本"/>
      <sheetName val="样本"/>
      <sheetName val="访员培训封面"/>
      <sheetName val="访员培训"/>
      <sheetName val="一览表"/>
      <sheetName val="媒体"/>
      <sheetName val="批发市场"/>
      <sheetName val="基础问卷市场调查表"/>
      <sheetName val="问卷示例"/>
      <sheetName val="A基础问卷"/>
      <sheetName val="A基础问卷示例"/>
      <sheetName val="学生资料卡"/>
      <sheetName val="品项口味一览表"/>
      <sheetName val="访员调查封面"/>
      <sheetName val="访员调查"/>
      <sheetName val="检核问卷封面 "/>
      <sheetName val="检核问卷及奖惩"/>
      <sheetName val="劳务费总计"/>
      <sheetName val="劳务费发放表 "/>
      <sheetName val="市调费用邮寄明细"/>
      <sheetName val="统计问卷封面 "/>
      <sheetName val="统计问卷"/>
      <sheetName val="零售价表"/>
      <sheetName val="销量表"/>
      <sheetName val="批号表"/>
      <sheetName val="B类销量统计表"/>
      <sheetName val="A类店统计表"/>
      <sheetName val="直营统计表"/>
      <sheetName val="直营统计表 (2)"/>
      <sheetName val="形成月报封面"/>
      <sheetName val="月报说明"/>
      <sheetName val="东北总铺"/>
      <sheetName val="东北总占"/>
      <sheetName val="月报封面"/>
      <sheetName val="铺货率"/>
      <sheetName val="分口味"/>
      <sheetName val="主品项铺货度"/>
      <sheetName val="哈分区"/>
      <sheetName val="占有总表"/>
      <sheetName val="分价占有"/>
      <sheetName val="零售价格"/>
      <sheetName val="利润"/>
      <sheetName val="零售批号"/>
      <sheetName val="批号预警表"/>
      <sheetName val="A级店口味铺货"/>
      <sheetName val="A级主要店"/>
      <sheetName val="市场信息（1）"/>
      <sheetName val="市场信息 (2)"/>
      <sheetName val="广促信息"/>
      <sheetName val="提供月报封面 "/>
      <sheetName val="形成月报封面 (3)"/>
      <sheetName val="沈阳"/>
      <sheetName val="重庆"/>
      <sheetName val="杭州调"/>
      <sheetName val="每日C02年费用"/>
      <sheetName val="分布1"/>
      <sheetName val="XL4Poppy"/>
      <sheetName val="KKKKKKKK"/>
      <sheetName val="绿化"/>
      <sheetName val="景观"/>
      <sheetName val="基本设置"/>
      <sheetName val="数据"/>
      <sheetName val="水平区"/>
      <sheetName val="子管理区"/>
      <sheetName val="干线区"/>
      <sheetName val="主管理区"/>
      <sheetName val="材料报价单"/>
      <sheetName val="辅助材料报价单"/>
      <sheetName val="总报价单"/>
      <sheetName val="自用材料报价单"/>
      <sheetName val="Sheet15"/>
      <sheetName val="Sheet16"/>
      <sheetName val="Macro1"/>
      <sheetName val="项目指标"/>
      <sheetName val="合同台账"/>
      <sheetName val="动态成本"/>
      <sheetName val="付款台账"/>
      <sheetName val="SW-TEO"/>
      <sheetName val="方案4"/>
      <sheetName val="B&amp;P"/>
      <sheetName val="Open"/>
      <sheetName val="系数516"/>
      <sheetName val="99CCTV"/>
      <sheetName val="POWER ASSUMPTIONS"/>
      <sheetName val="经营计划审批表"/>
      <sheetName val="月报综述"/>
      <sheetName val="关键节点"/>
      <sheetName val="付款计划"/>
      <sheetName val="贷款明细表"/>
      <sheetName val="税款"/>
      <sheetName val="其他收支表"/>
      <sheetName val="2013年管理费用预算表"/>
      <sheetName val="2013年销售费用"/>
      <sheetName val="开发间接费"/>
      <sheetName val="利息资本化不含土地出让金"/>
      <sheetName val="土地增值税测算"/>
      <sheetName val="2013年销售费用预算表"/>
      <sheetName val="2014年销售费用预算表"/>
      <sheetName val="费用预测"/>
      <sheetName val="指标汇总"/>
      <sheetName val="开发间接费表"/>
      <sheetName val="科目明细表"/>
      <sheetName val="2014年销售费用"/>
      <sheetName val="2014年管理费用预算表"/>
      <sheetName val="价格变化的品种"/>
      <sheetName val="2000CCTV"/>
      <sheetName val="2000PA"/>
      <sheetName val="2000DCN"/>
      <sheetName val="2000INTERCOM"/>
      <sheetName val="99CCTV SUP"/>
      <sheetName val="99PA"/>
      <sheetName val="99Paging"/>
      <sheetName val="99Inter"/>
      <sheetName val="99DCN"/>
      <sheetName val="學03"/>
      <sheetName val="G-PROF1"/>
      <sheetName val="價"/>
      <sheetName val="TRIAL3 (2)"/>
      <sheetName val="TRIAL3"/>
      <sheetName val="產品"/>
      <sheetName val="對象"/>
      <sheetName val="亞"/>
      <sheetName val="愛"/>
      <sheetName val="酪230"/>
      <sheetName val="酪550"/>
      <sheetName val="酪1000"/>
      <sheetName val="脫200"/>
      <sheetName val="脫500"/>
      <sheetName val="酪博"/>
      <sheetName val="布"/>
      <sheetName val="格"/>
      <sheetName val="碗"/>
      <sheetName val="腐"/>
      <sheetName val="茶"/>
      <sheetName val="烤"/>
      <sheetName val="他"/>
      <sheetName val="TEMP"/>
      <sheetName val="产量"/>
      <sheetName val="Drop Down"/>
      <sheetName val="_REF!"/>
      <sheetName val="本期发生"/>
      <sheetName val="11度华丹"/>
      <sheetName val="13度高浓"/>
      <sheetName val="13度分配表"/>
      <sheetName val="13.65度雪花"/>
      <sheetName val="13.6雪花分配表"/>
      <sheetName val="13.65度沈阳"/>
      <sheetName val="13.65沈阳分配表"/>
      <sheetName val="11度干啤"/>
      <sheetName val="酵造过滤分配"/>
      <sheetName val="新水分配表"/>
      <sheetName val="酿造煤水电"/>
      <sheetName val="酿造麦芽"/>
      <sheetName val="汇总表"/>
      <sheetName val="煤水电备份 "/>
      <sheetName val="10.5度成本表"/>
      <sheetName val="11度雪成本表"/>
      <sheetName val="11度亚特成本表"/>
      <sheetName val="雪花干成本表"/>
      <sheetName val="华丹成本表"/>
      <sheetName val="11度沈阳鲜成本表"/>
      <sheetName val="制品辅料"/>
      <sheetName val="制品煤水电"/>
      <sheetName val="制品瓶盖商标"/>
      <sheetName val="雪花分配表"/>
      <sheetName val="雪花干分配表"/>
      <sheetName val="沈阳鲜分配表"/>
      <sheetName val="华丹分配"/>
      <sheetName val="桶酒15L"/>
      <sheetName val="桶酒20L"/>
      <sheetName val="桶酒30L"/>
      <sheetName val="桶酒10L"/>
      <sheetName val="桶酒5L"/>
      <sheetName val="桶酒20L (雪) "/>
      <sheetName val="桶酒30L (雪)  "/>
      <sheetName val="桶酒15L(华）"/>
      <sheetName val="桶酒20L（华）"/>
      <sheetName val="桶酒30L（华）"/>
      <sheetName val="桶酒20L(雪花干）"/>
      <sheetName val="核算项目余额表"/>
      <sheetName val="说明"/>
      <sheetName val="销量"/>
      <sheetName val="共享"/>
      <sheetName val="促销活动"/>
      <sheetName val="活动"/>
      <sheetName val="总表"/>
      <sheetName val="±¾ÆÚ·¢Éú"/>
      <sheetName val="11¶È»ªµ¤"/>
      <sheetName val="13¶È¸ßÅ¨"/>
      <sheetName val="13¶È·ÖÅä±í"/>
      <sheetName val="13.65¶ÈÑ©»¨"/>
      <sheetName val="13.6Ñ©»¨·ÖÅä±í"/>
      <sheetName val="13.65¶ÈÉòÑô"/>
      <sheetName val="13.65ÉòÑô·ÖÅä±í"/>
      <sheetName val="11¶È¸ÉÆ¡"/>
      <sheetName val="½ÍÔì¹ýÂË·ÖÅä"/>
      <sheetName val="ÐÂË®·ÖÅä±í"/>
      <sheetName val="ÄðÔìÃºË®µç"/>
      <sheetName val="ÄðÔìÂóÑ¿"/>
      <sheetName val="»ã×Ü±í"/>
      <sheetName val="ÃºË®µç±¸·Ý "/>
      <sheetName val="10.5¶È³É±¾±í"/>
      <sheetName val="11¶ÈÑ©³É±¾±í"/>
      <sheetName val="11¶ÈÑÇÌØ³É±¾±í"/>
      <sheetName val="Ñ©»¨¸É³É±¾±í"/>
      <sheetName val="»ªµ¤³É±¾±í"/>
      <sheetName val="11¶ÈÉòÑôÏÊ³É±¾±í"/>
      <sheetName val="ÖÆÆ·¸¨ÁÏ"/>
      <sheetName val="ÖÆÆ·ÃºË®µç"/>
      <sheetName val="ÖÆÆ·Æ¿¸ÇÉÌ±ê"/>
      <sheetName val="Ñ©»¨·ÖÅä±í"/>
      <sheetName val="Ñ©»¨¸É·ÖÅä±í"/>
      <sheetName val="ÉòÑôÏÊ·ÖÅä±í"/>
      <sheetName val="»ªµ¤·ÖÅä"/>
      <sheetName val="Í°¾Æ15L"/>
      <sheetName val="Í°¾Æ20L"/>
      <sheetName val="Í°¾Æ30L"/>
      <sheetName val="Í°¾Æ10L"/>
      <sheetName val="Í°¾Æ5L"/>
      <sheetName val="Í°¾Æ20L (Ñ©) "/>
      <sheetName val="Í°¾Æ30L (Ñ©)  "/>
      <sheetName val="Í°¾Æ15L(»ª£©"/>
      <sheetName val="Í°¾Æ20L£¨»ª£©"/>
      <sheetName val="Í°¾Æ30L£¨»ª£©"/>
      <sheetName val="Í°¾Æ20L(Ñ©»¨¸É£©"/>
      <sheetName val="ËµÃ÷"/>
      <sheetName val="ÏúÁ¿"/>
      <sheetName val="¹²Ïí"/>
      <sheetName val="´ÙÏú»î¶¯"/>
      <sheetName val="»î¶¯"/>
      <sheetName val="×Ü±í"/>
      <sheetName val="ºËËãÏîÄ¿Óà¶î±í"/>
      <sheetName val="¡À__¨²¡¤¡é¨¦¨²"/>
      <sheetName val="11_¨¨_a¦Ì¡è"/>
      <sheetName val="13_¨¨___¡§"/>
      <sheetName val="13_¨¨¡¤___¡À¨ª"/>
      <sheetName val="13.65_¨¨___¡§"/>
      <sheetName val="13.6___¡§¡¤___¡À¨ª"/>
      <sheetName val="13.65_¨¨¨¦¨°__"/>
      <sheetName val="13.65¨¦¨°__¡¤___¡À¨ª"/>
      <sheetName val="11_¨¨_¨¦__"/>
      <sheetName val="_¨ª_¨¬1y__¡¤___"/>
      <sheetName val="D___¡¤___¡À¨ª"/>
      <sheetName val="_e_¨¬_o__¦Ì_"/>
      <sheetName val="_e_¨¬_¨®__"/>
      <sheetName val="__¡Á¨¹¡À¨ª"/>
      <sheetName val="_o__¦Ì_¡À_¡¤Y "/>
      <sheetName val="10.5_¨¨3¨¦¡À_¡À¨ª"/>
      <sheetName val="11_¨¨__3¨¦¡À_¡À¨ª"/>
      <sheetName val="11_¨¨__¨¬_3¨¦¡À_¡À¨ª"/>
      <sheetName val="___¡§_¨¦3¨¦¡À_¡À¨ª"/>
      <sheetName val="_a¦Ì¡è3¨¦¡À_¡À¨ª"/>
      <sheetName val="11_¨¨¨¦¨°___¨º3¨¦¡À_¡À¨ª"/>
      <sheetName val="___¡¤_¡§¨¢_"/>
      <sheetName val="___¡¤_o__¦Ì_"/>
      <sheetName val="___¡¤____¨¦¨¬¡À¨º"/>
      <sheetName val="___¡§¡¤___¡À¨ª"/>
      <sheetName val="___¡§_¨¦¡¤___¡À¨ª"/>
      <sheetName val="¨¦¨°___¨º¡¤___¡À¨ª"/>
      <sheetName val="_a¦Ì¡è¡¤___"/>
      <sheetName val="¨ª¡ã__15L"/>
      <sheetName val="¨ª¡ã__20L"/>
      <sheetName val="¨ª¡ã__30L"/>
      <sheetName val="¨ª¡ã__10L"/>
      <sheetName val="¨ª¡ã__5L"/>
      <sheetName val="给排水工程量计算书"/>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Set>
  </externalBook>
</externalLink>
</file>

<file path=xl/externalLinks/externalLink47.xml><?xml version="1.0" encoding="utf-8"?>
<externalLink xmlns="http://schemas.openxmlformats.org/spreadsheetml/2006/main">
  <externalBook xmlns:r="http://schemas.openxmlformats.org/officeDocument/2006/relationships" r:id="rId1">
    <sheetNames>
      <sheetName val="园建"/>
      <sheetName val="乔灌"/>
      <sheetName val="地被"/>
      <sheetName val="安装"/>
      <sheetName val="工程量计算表"/>
      <sheetName val="园建清单1"/>
      <sheetName val="3"/>
      <sheetName val="7"/>
      <sheetName val="投标材料清单 "/>
      <sheetName val="给排水工程量计算书"/>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8.xml><?xml version="1.0" encoding="utf-8"?>
<externalLink xmlns="http://schemas.openxmlformats.org/spreadsheetml/2006/main">
  <externalBook xmlns:r="http://schemas.openxmlformats.org/officeDocument/2006/relationships" r:id="rId1">
    <sheetNames>
      <sheetName val="综合计算表(饰面)"/>
      <sheetName val="综合计算表 (2)"/>
      <sheetName val="#REF!"/>
      <sheetName val="给排水管道"/>
      <sheetName val="柱计算"/>
      <sheetName val="给排水工程量计算书"/>
      <sheetName val="建筑面积 "/>
      <sheetName val="sheet2"/>
      <sheetName val="墙面工程"/>
      <sheetName val="预制管桩"/>
      <sheetName val="计算式"/>
      <sheetName val="XLR_NoRangeSheet"/>
      <sheetName val="土建工程综合单价表"/>
      <sheetName val="土建工程综合单价组价明细表"/>
      <sheetName val="综合单价表"/>
      <sheetName val="单位库"/>
      <sheetName val="项目汇总表"/>
      <sheetName val="施工参考单价报价表"/>
      <sheetName val="其它工作项目报价清单"/>
      <sheetName val="甲指乙供材料报价表"/>
      <sheetName val="弱电"/>
      <sheetName val="XL4Poppy"/>
      <sheetName val="Mp-team 1"/>
      <sheetName val="计算书"/>
      <sheetName val="报价要求"/>
      <sheetName val="汇总"/>
      <sheetName val="园建"/>
      <sheetName val="乔木"/>
      <sheetName val="灌木"/>
      <sheetName val="水电"/>
      <sheetName val="雕塑"/>
      <sheetName val="栏杆及雕塑"/>
      <sheetName val="限价材料清单（暂未设置）"/>
      <sheetName val="石材计价清单"/>
      <sheetName val="新增项目费率计价表"/>
      <sheetName val="零星工作项目价格表"/>
      <sheetName val="工程量计算"/>
      <sheetName val="Open"/>
      <sheetName val="单价表"/>
      <sheetName val="B4零星"/>
      <sheetName val="3"/>
      <sheetName val="基本设置"/>
      <sheetName val="Financ. Overview"/>
      <sheetName val="Toolbox"/>
      <sheetName val="园建清单1"/>
      <sheetName val="地被"/>
      <sheetName val="工程量计算表"/>
      <sheetName val="电气工程量计算书"/>
      <sheetName val="绿化清单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49.xml><?xml version="1.0" encoding="utf-8"?>
<externalLink xmlns="http://schemas.openxmlformats.org/spreadsheetml/2006/main">
  <externalBook xmlns:r="http://schemas.openxmlformats.org/officeDocument/2006/relationships" r:id="rId1">
    <sheetNames>
      <sheetName val="封面"/>
      <sheetName val="汇总表"/>
      <sheetName val="计算表"/>
      <sheetName val="电气设备计算表"/>
      <sheetName val="园建清单"/>
      <sheetName val="墙面工程"/>
      <sheetName val="工程量计算表"/>
      <sheetName val="基础编码"/>
      <sheetName val="绿化清单2"/>
      <sheetName val="地被"/>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封面"/>
      <sheetName val="编制说明"/>
      <sheetName val="汇总分析"/>
      <sheetName val="园建清单 "/>
      <sheetName val="绿化清单"/>
      <sheetName val="安装清单"/>
      <sheetName val="绿化时花清单 "/>
      <sheetName val="代建绿化清单"/>
      <sheetName val="暂定项目清单"/>
      <sheetName val="一期园建范围图"/>
      <sheetName val="附件一"/>
      <sheetName val="WpsReserved_CellImgList"/>
      <sheetName val="清单汇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0.xml><?xml version="1.0" encoding="utf-8"?>
<externalLink xmlns="http://schemas.openxmlformats.org/spreadsheetml/2006/main">
  <externalBook xmlns:r="http://schemas.openxmlformats.org/officeDocument/2006/relationships" r:id="rId1">
    <sheetNames>
      <sheetName val="封面"/>
      <sheetName val="说明"/>
      <sheetName val="园建清单1"/>
      <sheetName val="绿化清单2 "/>
      <sheetName val="安装清单3"/>
      <sheetName val="汇总"/>
      <sheetName val="园建清单 "/>
      <sheetName val="Sheet1"/>
      <sheetName val="绿化清单"/>
      <sheetName val="汇总表"/>
      <sheetName val="Open"/>
      <sheetName val="墙面工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1.xml><?xml version="1.0" encoding="utf-8"?>
<externalLink xmlns="http://schemas.openxmlformats.org/spreadsheetml/2006/main">
  <externalBook xmlns:r="http://schemas.openxmlformats.org/officeDocument/2006/relationships" r:id="rId1">
    <sheetNames>
      <sheetName val="SW-TEO"/>
      <sheetName val="Open"/>
      <sheetName val="UFPrn20020708110604"/>
      <sheetName val="现金流量表2"/>
      <sheetName val="现金流量表3"/>
      <sheetName val="00000000"/>
      <sheetName val="Sheet1"/>
      <sheetName val="Sheet2"/>
      <sheetName val="2002年3月份"/>
      <sheetName val="2004年4月份"/>
      <sheetName val="Sheet3"/>
      <sheetName val="KKKKKKKK"/>
      <sheetName val="Menu"/>
      <sheetName val="表1(汇总）"/>
      <sheetName val="表1 质管部(14)"/>
      <sheetName val="表1财务部(16) "/>
      <sheetName val="表1行政部(16)"/>
      <sheetName val="表1采购部(3)"/>
      <sheetName val="表1设备部(9)"/>
      <sheetName val="表1生产部(7)"/>
      <sheetName val="总经办"/>
      <sheetName val="表2"/>
      <sheetName val="Calendar"/>
      <sheetName val="表1"/>
      <sheetName val="表3"/>
      <sheetName val="表4"/>
      <sheetName val="表5"/>
      <sheetName val="表6"/>
      <sheetName val="表7"/>
      <sheetName val="表8"/>
      <sheetName val="表9"/>
      <sheetName val="表10"/>
      <sheetName val="表11"/>
      <sheetName val="表12"/>
      <sheetName val="表13"/>
      <sheetName val="表14"/>
      <sheetName val="表14 -1"/>
      <sheetName val="表14 -2"/>
      <sheetName val="表15"/>
      <sheetName val="仓储"/>
      <sheetName val="维修"/>
      <sheetName val="蒸汽"/>
      <sheetName val="供电"/>
      <sheetName val="污水"/>
      <sheetName val=" 能源"/>
      <sheetName val="供水"/>
      <sheetName val="空压"/>
      <sheetName val="制泠"/>
      <sheetName val="二氧化碳"/>
      <sheetName val="酿造"/>
      <sheetName val="包一"/>
      <sheetName val="包二"/>
      <sheetName val="包三"/>
      <sheetName val="总公司"/>
      <sheetName val="绿叶24"/>
      <sheetName val="绿叶12"/>
      <sheetName val="绿叶10"/>
      <sheetName val="清爽绿叶24"/>
      <sheetName val="清爽绿叶12"/>
      <sheetName val="散扎酒"/>
      <sheetName val="单位成本"/>
      <sheetName val="⬫⬫礫剑干啤（累"/>
      <sheetName val="本期发生"/>
      <sheetName val="11度华丹"/>
      <sheetName val="13度高浓"/>
      <sheetName val="13度分配表"/>
      <sheetName val="13.65度雪花"/>
      <sheetName val="13.6雪花分配表"/>
      <sheetName val="13.65度沈阳"/>
      <sheetName val="13.65沈阳分配表"/>
      <sheetName val="11度干啤"/>
      <sheetName val="酵造过滤分配"/>
      <sheetName val="新水分配表"/>
      <sheetName val="酿造煤水电"/>
      <sheetName val="酿造麦芽"/>
      <sheetName val="汇总表"/>
      <sheetName val="煤水电备份 "/>
      <sheetName val="10.5度成本表"/>
      <sheetName val="11度雪成本表"/>
      <sheetName val="11度亚特成本表"/>
      <sheetName val="雪花干成本表"/>
      <sheetName val="华丹成本表"/>
      <sheetName val="11度沈阳鲜成本表"/>
      <sheetName val="制品辅料"/>
      <sheetName val="制品煤水电"/>
      <sheetName val="制品瓶盖商标"/>
      <sheetName val="雪花分配表"/>
      <sheetName val="雪花干分配表"/>
      <sheetName val="沈阳鲜分配表"/>
      <sheetName val="华丹分配"/>
      <sheetName val="桶酒15L"/>
      <sheetName val="桶酒20L"/>
      <sheetName val="桶酒30L"/>
      <sheetName val="桶酒10L"/>
      <sheetName val="桶酒5L"/>
      <sheetName val="桶酒20L (雪) "/>
      <sheetName val="桶酒30L (雪)  "/>
      <sheetName val="桶酒15L(华）"/>
      <sheetName val="桶酒20L（华）"/>
      <sheetName val="桶酒30L（华）"/>
      <sheetName val="桶酒20L(雪花干）"/>
      <sheetName val="SW_TEO"/>
      <sheetName val="说明"/>
      <sheetName val="销量"/>
      <sheetName val="共享"/>
      <sheetName val="促销活动"/>
      <sheetName val="活动"/>
      <sheetName val="总表"/>
      <sheetName val="固定资产折旧测试"/>
      <sheetName val="__礫剑干啤（累"/>
      <sheetName val="Main"/>
      <sheetName val="ÏÖ½ðÁ÷Á¿±í2"/>
      <sheetName val="ÏÖ½ðÁ÷Á¿±í3"/>
      <sheetName val="2002Äê3ÔÂ·Ý"/>
      <sheetName val="2004Äê4ÔÂ·Ý"/>
      <sheetName val="±í1(»ã×Ü£©"/>
      <sheetName val="±í1 ÖÊ¹Ü²¿(14)"/>
      <sheetName val="±í1²ÆÎñ²¿(16) "/>
      <sheetName val="±í1ÐÐÕþ²¿(16)"/>
      <sheetName val="±í1²É¹º²¿(3)"/>
      <sheetName val="±í1Éè±¸²¿(9)"/>
      <sheetName val="±í1Éú²ú²¿(7)"/>
      <sheetName val="×Ü¾­°ì"/>
      <sheetName val="±í2"/>
      <sheetName val="±í1"/>
      <sheetName val="±í3"/>
      <sheetName val="±í4"/>
      <sheetName val="±í5"/>
      <sheetName val="±í6"/>
      <sheetName val="±í7"/>
      <sheetName val="±í8"/>
      <sheetName val="±í9"/>
      <sheetName val="±í10"/>
      <sheetName val="±í11"/>
      <sheetName val="±í12"/>
      <sheetName val="±í13"/>
      <sheetName val="±í14"/>
      <sheetName val="±í14 -1"/>
      <sheetName val="±í14 -2"/>
      <sheetName val="±í15"/>
      <sheetName val="²Ö´¢"/>
      <sheetName val="Î¬ÐÞ"/>
      <sheetName val="ÕôÆû"/>
      <sheetName val="¹©µç"/>
      <sheetName val="ÎÛË®"/>
      <sheetName val=" ÄÜÔ´"/>
      <sheetName val="¹©Ë®"/>
      <sheetName val="¿ÕÑ¹"/>
      <sheetName val="ÖÆãö"/>
      <sheetName val="¶þÑõ»¯Ì¼"/>
      <sheetName val="ÄðÔì"/>
      <sheetName val="°üÒ»"/>
      <sheetName val="°ü¶þ"/>
      <sheetName val="°üÈý"/>
      <sheetName val="×Ü¹«Ë¾"/>
      <sheetName val="ÂÌÒ¶24"/>
      <sheetName val="ÂÌÒ¶12"/>
      <sheetName val="ÂÌÒ¶10"/>
      <sheetName val="ÇåË¬ÂÌÒ¶24"/>
      <sheetName val="ÇåË¬ÂÌÒ¶12"/>
      <sheetName val="É¢Ôú¾Æ"/>
      <sheetName val="µ¥Î»³É±¾"/>
      <sheetName val="__µ_½£¸ÉÆ¡£¨ÀÛ"/>
      <sheetName val="±¾ÆÚ·¢Éú"/>
      <sheetName val="11¶È»ªµ¤"/>
      <sheetName val="13¶È¸ßÅ¨"/>
      <sheetName val="13¶È·ÖÅä±í"/>
      <sheetName val="13.65¶ÈÑ©»¨"/>
      <sheetName val="13.6Ñ©»¨·ÖÅä±í"/>
      <sheetName val="13.65¶ÈÉòÑô"/>
      <sheetName val="13.65ÉòÑô·ÖÅä±í"/>
      <sheetName val="11¶È¸ÉÆ¡"/>
      <sheetName val="½ÍÔì¹ýÂË·ÖÅä"/>
      <sheetName val="ÐÂË®·ÖÅä±í"/>
      <sheetName val="ÄðÔìÃºË®µç"/>
      <sheetName val="ÄðÔìÂóÑ¿"/>
      <sheetName val="»ã×Ü±í"/>
      <sheetName val="ÃºË®µç±¸·Ý "/>
      <sheetName val="10.5¶È³É±¾±í"/>
      <sheetName val="11¶ÈÑ©³É±¾±í"/>
      <sheetName val="11¶ÈÑÇÌØ³É±¾±í"/>
      <sheetName val="Ñ©»¨¸É³É±¾±í"/>
      <sheetName val="»ªµ¤³É±¾±í"/>
      <sheetName val="11¶ÈÉòÑôÏÊ³É±¾±í"/>
      <sheetName val="ÖÆÆ·¸¨ÁÏ"/>
      <sheetName val="ÖÆÆ·ÃºË®µç"/>
      <sheetName val="ÖÆÆ·Æ¿¸ÇÉÌ±ê"/>
      <sheetName val="Ñ©»¨·ÖÅä±í"/>
      <sheetName val="Ñ©»¨¸É·ÖÅä±í"/>
      <sheetName val="ÉòÑôÏÊ·ÖÅä±í"/>
      <sheetName val="»ªµ¤·ÖÅä"/>
      <sheetName val="Í°¾Æ15L"/>
      <sheetName val="Í°¾Æ20L"/>
      <sheetName val="Í°¾Æ30L"/>
      <sheetName val="Í°¾Æ10L"/>
      <sheetName val="Í°¾Æ5L"/>
      <sheetName val="Í°¾Æ20L (Ñ©) "/>
      <sheetName val="Í°¾Æ30L (Ñ©)  "/>
      <sheetName val="Í°¾Æ15L(»ª£©"/>
      <sheetName val="Í°¾Æ20L£¨»ª£©"/>
      <sheetName val="Í°¾Æ30L£¨»ª£©"/>
      <sheetName val="Í°¾Æ20L(Ñ©»¨¸É£©"/>
      <sheetName val="ËµÃ÷"/>
      <sheetName val="ÏúÁ¿"/>
      <sheetName val="¹²Ïí"/>
      <sheetName val="´ÙÏú»î¶¯"/>
      <sheetName val="»î¶¯"/>
      <sheetName val="×Ü±í"/>
      <sheetName val="¹Ì¶¨×Ê²úÕÛ¾É²âÊÔ"/>
      <sheetName val="___e¨¢¡Â¨¢_¡À¨ª2"/>
      <sheetName val="___e¨¢¡Â¨¢_¡À¨ª3"/>
      <sheetName val="2002_¨º3__¡¤Y"/>
      <sheetName val="2004_¨º4__¡¤Y"/>
      <sheetName val="¡À¨ª1(__¡Á¨¹¡ê_"/>
      <sheetName val="¡À¨ª1 _¨º1¨¹2_(14)"/>
      <sheetName val="¡À¨ª12___2_(16) "/>
      <sheetName val="¡À¨ª1DD_t2_(16)"/>
      <sheetName val="¡À¨ª12¨¦1o2_(3)"/>
      <sheetName val="¡À¨ª1¨¦¨¨¡À_2_(9)"/>
      <sheetName val="¡À¨ª1¨¦¨²2¨²2_(7)"/>
      <sheetName val="¡Á¨¹_-¡ã¨¬"/>
      <sheetName val="¡À¨ª2"/>
      <sheetName val="¡À¨ª1"/>
      <sheetName val="¡À¨ª3"/>
      <sheetName val="¡À¨ª4"/>
      <sheetName val="¡À¨ª5"/>
      <sheetName val="¡À¨ª6"/>
      <sheetName val="¡À¨ª7"/>
      <sheetName val="¡À¨ª8"/>
      <sheetName val="¡À¨ª9"/>
      <sheetName val="¡À¨ª10"/>
      <sheetName val="¡À¨ª11"/>
      <sheetName val="¡À¨ª12"/>
      <sheetName val="¡À¨ª13"/>
      <sheetName val="¡À¨ª14"/>
      <sheetName val="¡À¨ª14 -1"/>
      <sheetName val="¡À¨ª14 -2"/>
      <sheetName val="¡À¨ª15"/>
      <sheetName val="2_¡ä¡é"/>
      <sheetName val="__DT"/>
      <sheetName val="____"/>
      <sheetName val="1_¦Ì_"/>
      <sheetName val=" _¨¹_¡ä"/>
      <sheetName val="1___"/>
      <sheetName val="___1"/>
      <sheetName val="_t___¡¥¨¬_"/>
      <sheetName val="_e_¨¬"/>
      <sheetName val="¡ã¨¹¨°_"/>
      <sheetName val="¡ã¨¹_t"/>
      <sheetName val="¡ã¨¹¨¨y"/>
      <sheetName val="¡Á¨¹1___"/>
      <sheetName val="_¨¬¨°_24"/>
      <sheetName val="_¨¬¨°_12"/>
      <sheetName val="_¨¬¨°_10"/>
      <sheetName val="_____¨¬¨°_24"/>
      <sheetName val="_____¨¬¨°_12"/>
      <sheetName val="¨¦¡é_¨²__"/>
      <sheetName val="¦Ì£¤__3¨¦¡À_"/>
      <sheetName val="__¦Ì__¡ê_¨¦__¡ê¡§¨¤_"/>
      <sheetName val="¡À__¨²¡¤¡é¨¦¨²"/>
      <sheetName val="11_¨¨_a¦Ì¡è"/>
      <sheetName val="13_¨¨___¡§"/>
      <sheetName val="13_¨¨¡¤___¡À¨ª"/>
      <sheetName val="13.65_¨¨___¡§"/>
      <sheetName val="13.6___¡§¡¤___¡À¨ª"/>
      <sheetName val="13.65_¨¨¨¦¨°__"/>
      <sheetName val="13.65¨¦¨°__¡¤___¡À¨ª"/>
      <sheetName val="11_¨¨_¨¦__"/>
      <sheetName val="_¨ª_¨¬1y__¡¤___"/>
      <sheetName val="D___¡¤___¡À¨ª"/>
      <sheetName val="_e_¨¬_o__¦Ì_"/>
      <sheetName val="_e_¨¬_¨®__"/>
      <sheetName val="__¡Á¨¹¡À¨ª"/>
      <sheetName val="_o__¦Ì_¡À_¡¤Y "/>
      <sheetName val="10.5_¨¨3¨¦¡À_¡À¨ª"/>
      <sheetName val="11_¨¨__3¨¦¡À_¡À¨ª"/>
      <sheetName val="11_¨¨__¨¬_3¨¦¡À_¡À¨ª"/>
      <sheetName val="___¡§_¨¦3¨¦¡À_¡À¨ª"/>
      <sheetName val="_a¦Ì¡è3¨¦¡À_¡À¨ª"/>
      <sheetName val="11_¨¨¨¦¨°___¨º3¨¦¡À_¡À¨ª"/>
      <sheetName val="___¡¤_¡§¨¢_"/>
      <sheetName val="___¡¤_o__¦Ì_"/>
      <sheetName val="___¡¤____¨¦¨¬¡À¨º"/>
      <sheetName val="___¡§¡¤___¡À¨ª"/>
      <sheetName val="___¡§_¨¦¡¤___¡À¨ª"/>
      <sheetName val="¨¦¨°___¨º¡¤___¡À¨ª"/>
      <sheetName val="_a¦Ì¡è¡¤___"/>
      <sheetName val="¨ª¡ã__15L"/>
      <sheetName val="¨ª¡ã__20L"/>
      <sheetName val="¨ª¡ã__30L"/>
      <sheetName val="¨ª¡ã__10L"/>
      <sheetName val="¨ª¡ã__5L"/>
      <sheetName val="¨ª¡ã__20L (__) "/>
      <sheetName val="¨ª¡ã__30L (__)  "/>
      <sheetName val="¨ª¡ã__15L(_a¡ê_"/>
      <sheetName val="¨ª¡ã__20L¡ê¡§_a¡ê_"/>
      <sheetName val="¨ª¡ã__30L¡ê¡§_a¡ê_"/>
      <sheetName val="¨ª¡ã__20L(___¡§_¨¦¡ê_"/>
      <sheetName val="_¦Ì_¡Â"/>
      <sheetName val="_¨²¨¢_"/>
      <sheetName val="12_¨ª"/>
      <sheetName val="¡ä¨´_¨²___¡¥"/>
      <sheetName val="___¡¥"/>
      <sheetName val="¡Á¨¹¡À¨ª"/>
      <sheetName val="1¨¬_¡§¡Á¨º2¨²___¨¦2a¨º_"/>
      <sheetName val="Links"/>
      <sheetName val="Lead"/>
      <sheetName val="XL4Poppy"/>
      <sheetName val=""/>
      <sheetName val="表1_质管部(14)"/>
      <sheetName val="表1财务部(16)_"/>
      <sheetName val="表14_-1"/>
      <sheetName val="_x005f_x0000__x005f_x0000__x005f_x0000__x005f_x0000__x0"/>
      <sheetName val="??礫剑干啤（累"/>
      <sheetName val="??µ[½£¸ÉÆ¡£¨ÀÛ"/>
      <sheetName val="???e¨¢¡Â¨¢?¡À¨ª2"/>
      <sheetName val="???e¨¢¡Â¨¢?¡À¨ª3"/>
      <sheetName val="2002?¨º3??¡¤Y"/>
      <sheetName val="2004?¨º4??¡¤Y"/>
      <sheetName val="¡À¨ª1(??¡Á¨¹¡ê?"/>
      <sheetName val="¡À¨ª1 ?¨º1¨¹2?(14)"/>
      <sheetName val="¡À¨ª12???2?(16) "/>
      <sheetName val="¡À¨ª1DD?t2?(16)"/>
      <sheetName val="¡À¨ª12¨¦1o2?(3)"/>
      <sheetName val="¡À¨ª1¨¦¨¨¡À?2?(9)"/>
      <sheetName val="¡À¨ª1¨¦¨²2¨²2?(7)"/>
      <sheetName val="¡Á¨¹?-¡ã¨¬"/>
      <sheetName val="2?¡ä¡é"/>
      <sheetName val="??DT"/>
      <sheetName val="????"/>
      <sheetName val="1?¦Ì?"/>
      <sheetName val=" ?¨¹?¡ä"/>
      <sheetName val="1???"/>
      <sheetName val="???1"/>
      <sheetName val="?t???¡¥¨¬?"/>
      <sheetName val="?e?¨¬"/>
      <sheetName val="¡ã¨¹¨°?"/>
      <sheetName val="¡ã¨¹?t"/>
      <sheetName val="¡Á¨¹1???"/>
      <sheetName val="?¨¬¨°?24"/>
      <sheetName val="?¨¬¨°?12"/>
      <sheetName val="?¨¬¨°?10"/>
      <sheetName val="?????¨¬¨°?24"/>
      <sheetName val="?????¨¬¨°?12"/>
      <sheetName val="¨¦¡é?¨²??"/>
      <sheetName val="¦Ì£¤??3¨¦¡À?"/>
      <sheetName val="??¦Ì[?¡ê?¨¦??¡ê¡§¨¤?"/>
      <sheetName val="¡À??¨²¡¤¡é¨¦¨²"/>
      <sheetName val="11?¨¨?a¦Ì¡è"/>
      <sheetName val="13?¨¨???¡§"/>
      <sheetName val="13?¨¨¡¤???¡À¨ª"/>
      <sheetName val="13.65?¨¨???¡§"/>
      <sheetName val="13.6???¡§¡¤???¡À¨ª"/>
      <sheetName val="13.65?¨¨¨¦¨°??"/>
      <sheetName val="13.65¨¦¨°??¡¤???¡À¨ª"/>
      <sheetName val="11?¨¨?¨¦??"/>
      <sheetName val="?¨ª?¨¬1y??¡¤???"/>
      <sheetName val="D???¡¤???¡À¨ª"/>
      <sheetName val="?e?¨¬?o??¦Ì?"/>
      <sheetName val="?e?¨¬?¨®??"/>
      <sheetName val="??¡Á¨¹¡À¨ª"/>
      <sheetName val="?o??¦Ì?¡À?¡¤Y "/>
      <sheetName val="10.5?¨¨3¨¦¡À?¡À¨ª"/>
      <sheetName val="11?¨¨??3¨¦¡À?¡À¨ª"/>
      <sheetName val="11?¨¨??¨¬?3¨¦¡À?¡À¨ª"/>
      <sheetName val="???¡§?¨¦3¨¦¡À?¡À¨ª"/>
      <sheetName val="?a¦Ì¡è3¨¦¡À?¡À¨ª"/>
      <sheetName val="11?¨¨¨¦¨°???¨º3¨¦¡À?¡À¨ª"/>
      <sheetName val="???¡¤?¡§¨¢?"/>
      <sheetName val="???¡¤?o??¦Ì?"/>
      <sheetName val="???¡¤????¨¦¨¬¡À¨º"/>
      <sheetName val="???¡§¡¤???¡À¨ª"/>
      <sheetName val="???¡§?¨¦¡¤???¡À¨ª"/>
      <sheetName val="¨¦¨°???¨º¡¤???¡À¨ª"/>
      <sheetName val="?a¦Ì¡è¡¤???"/>
      <sheetName val="¨ª¡ã??15L"/>
      <sheetName val="¨ª¡ã??20L"/>
      <sheetName val="¨ª¡ã??30L"/>
      <sheetName val="¨ª¡ã??10L"/>
      <sheetName val="¨ª¡ã??5L"/>
      <sheetName val="¨ª¡ã??20L (??) "/>
      <sheetName val="¨ª¡ã??30L (??)  "/>
      <sheetName val="¨ª¡ã??15L(?a¡ê?"/>
      <sheetName val="¨ª¡ã??20L¡ê¡§?a¡ê?"/>
      <sheetName val="¨ª¡ã??30L¡ê¡§?a¡ê?"/>
      <sheetName val="¨ª¡ã??20L(???¡§?¨¦¡ê?"/>
      <sheetName val="?¦Ì?¡Â"/>
      <sheetName val="?¨²¨¢?"/>
      <sheetName val="12?¨ª"/>
      <sheetName val="¡ä¨´?¨²???¡¥"/>
      <sheetName val="???¡¥"/>
      <sheetName val="1¨¬?¡§¡Á¨º2¨²???¨¦2a¨º?"/>
      <sheetName val="表14_-2"/>
      <sheetName val="_能源"/>
      <sheetName val="13_65度雪花"/>
      <sheetName val="13_6雪花分配表"/>
      <sheetName val="13_65度沈阳"/>
      <sheetName val="13_65沈阳分配表"/>
      <sheetName val="煤水电备份_"/>
      <sheetName val="10_5度成本表"/>
      <sheetName val="桶酒20L_(雪)_"/>
      <sheetName val="桶酒30L_(雪)__"/>
      <sheetName val="±í1_ÖÊ¹Ü²¿(14)"/>
      <sheetName val="±í1²ÆÎñ²¿(16)_"/>
      <sheetName val="±í14_-1"/>
      <sheetName val="±í14_-2"/>
      <sheetName val="_ÄÜÔ´"/>
      <sheetName val="13_65¶ÈÑ©»¨"/>
      <sheetName val="13_6Ñ©»¨·ÖÅä±í"/>
      <sheetName val="13_65¶ÈÉòÑô"/>
      <sheetName val="13_65ÉòÑô·ÖÅä±í"/>
      <sheetName val="ÃºË®µç±¸·Ý_"/>
      <sheetName val="10_5¶È³É±¾±í"/>
      <sheetName val="Í°¾Æ20L_(Ñ©)_"/>
      <sheetName val="Í°¾Æ30L_(Ñ©)__"/>
      <sheetName val="¡À¨ª1_?¨º1¨¹2?(14)"/>
      <sheetName val="¡À¨ª12???2?(16)_"/>
      <sheetName val="¡À¨ª14_-1"/>
      <sheetName val="¡À¨ª14_-2"/>
      <sheetName val="_?¨¹?¡ä"/>
      <sheetName val="13_65?¨¨???¡§"/>
      <sheetName val="13_6???¡§¡¤???¡À¨ª"/>
      <sheetName val="13_65?¨¨¨¦¨°??"/>
      <sheetName val="13_65¨¦¨°??¡¤???¡À¨ª"/>
      <sheetName val="?o??¦Ì?¡À?¡¤Y_"/>
      <sheetName val="10_5?¨¨3¨¦¡À?¡À¨ª"/>
      <sheetName val="¨ª¡ã??20L_(??)_"/>
      <sheetName val="¨ª¡ã??30L_(??)__"/>
      <sheetName val="¡À¨ª1__¨º1¨¹2_(14)"/>
      <sheetName val="¡À¨ª12___2_(16)_"/>
      <sheetName val="__¨¹_¡ä"/>
      <sheetName val="13_65_¨¨___¡§"/>
      <sheetName val="13_6___¡§¡¤___¡À¨ª"/>
      <sheetName val="13_65_¨¨¨¦¨°__"/>
      <sheetName val="13_65¨¦¨°__¡¤___¡À¨ª"/>
      <sheetName val="_o__¦Ì_¡À_¡¤Y_"/>
      <sheetName val="10_5_¨¨3¨¦¡À_¡À¨ª"/>
      <sheetName val="¨ª¡ã__20L_(__)_"/>
      <sheetName val="¨ª¡ã__30L_(__)__"/>
      <sheetName val="dm"/>
      <sheetName val="eqpmad2"/>
      <sheetName val="Financ. Overview"/>
      <sheetName val="Toolbox"/>
      <sheetName val="Hel-OIs"/>
      <sheetName val="大城际项目11.3"/>
      <sheetName val="主要规划指标"/>
      <sheetName val="楼梯间"/>
      <sheetName val="设计部"/>
      <sheetName val="门窗表"/>
      <sheetName val="厨厕通用"/>
      <sheetName val="地坪"/>
      <sheetName val="2.1设计部"/>
      <sheetName val="资金计划"/>
      <sheetName val="sn"/>
      <sheetName val="21"/>
      <sheetName val="G.1R-Shou COP Gf"/>
      <sheetName val="绿化清单"/>
      <sheetName val="绿化清单2"/>
      <sheetName val="#REF!"/>
      <sheetName val="网络视频服务器"/>
      <sheetName val="General"/>
      <sheetName val="列表"/>
      <sheetName val="3"/>
      <sheetName val="隔墙"/>
      <sheetName val="00000ppy"/>
      <sheetName val="单位库"/>
      <sheetName val="POWER ASSUMPTIONS"/>
      <sheetName val="K2单人房"/>
      <sheetName val="清单汇总"/>
      <sheetName val="石材购买量统计"/>
      <sheetName val="折线图2数据"/>
      <sheetName val="电视监控"/>
      <sheetName val="施工参考单价报价表"/>
      <sheetName val="其它工作项目报价清单"/>
      <sheetName val="甲指乙供材料报价表"/>
      <sheetName val="钢筋计算表"/>
      <sheetName val="建安工程费(全)"/>
      <sheetName val="建安工程费（住宅）"/>
      <sheetName val="item information"/>
      <sheetName val="新明源销售财务日报"/>
      <sheetName val="销售回款预测"/>
      <sheetName val="FYYS-1-编制底稿04-招聘活动支出"/>
      <sheetName val="项目汇总"/>
      <sheetName val="11年计划"/>
      <sheetName val="字段"/>
      <sheetName val="3.投标总价汇总表"/>
      <sheetName val="4.1土建工程量清单计价表"/>
      <sheetName val="人员支出"/>
      <sheetName val="一般预算收入"/>
      <sheetName val="背景音乐"/>
      <sheetName val="_Recovered_SheetName_ 0_"/>
      <sheetName val="汇总表1"/>
      <sheetName val="分录表"/>
      <sheetName val="税金预测"/>
      <sheetName val="mwin"/>
      <sheetName val="规划建筑一览表"/>
      <sheetName val="内围地梁钢筋说明"/>
      <sheetName val="主菜单"/>
      <sheetName val="_x005f_x005f_x005f_x0000__x005f_x005f_x005f_x0000__x005"/>
      <sheetName val="土方"/>
      <sheetName val="工程量计算"/>
      <sheetName val="附注"/>
      <sheetName val="07水"/>
      <sheetName val="分部分项工程量清单计价表1-1"/>
      <sheetName val="进度款"/>
      <sheetName val="Estimate Details"/>
      <sheetName val="指定分包项目"/>
      <sheetName val="报价汇总表"/>
      <sheetName val="甲供材料设备及损耗表（甲购）"/>
      <sheetName val="报价细目表"/>
      <sheetName val="#REF"/>
      <sheetName val="DDETABLE "/>
      <sheetName val="合同明细"/>
      <sheetName val="eva"/>
      <sheetName val="价格"/>
      <sheetName val="合同"/>
      <sheetName val="建安工程费"/>
      <sheetName val="基础设施费"/>
      <sheetName val="配套设施及不可预见"/>
      <sheetName val="前期工程费"/>
      <sheetName val="与原通过稿差异"/>
      <sheetName val="与方案版差异"/>
      <sheetName val="全周期汇总表"/>
      <sheetName val="与方案版差异分析表 "/>
      <sheetName val="成本下降执行情况一览表"/>
      <sheetName val="D栋计算式明细"/>
      <sheetName val="总人口"/>
      <sheetName val="中小学生"/>
      <sheetName val="Financ__Overview"/>
      <sheetName val="電気設備表"/>
      <sheetName val="8"/>
      <sheetName val="基础台帐（土建）"/>
      <sheetName val="工程量清单报价汇总表"/>
      <sheetName val="材料"/>
      <sheetName val="1.1.1（土建6#楼）"/>
      <sheetName val="P1012001"/>
      <sheetName val="合同台账"/>
      <sheetName val="附表五"/>
      <sheetName val="小学教学综合楼"/>
      <sheetName val="改加胶玻璃、室外栏杆"/>
      <sheetName val="A"/>
      <sheetName val="52-56栋标准层"/>
      <sheetName val="54栋住户大堂"/>
      <sheetName val="_x005f_x0000__x005f_x0000__x005"/>
      <sheetName val="卫生间装修计算书"/>
      <sheetName val="卫生间水电计算书"/>
      <sheetName val="公共楼梯及二层露台"/>
      <sheetName val="貨品科目"/>
      <sheetName val="外墙装饰"/>
      <sheetName val="单位"/>
      <sheetName val="1-合同台账"/>
      <sheetName val="5-综合认价台账"/>
      <sheetName val="室内汇总"/>
      <sheetName val="二级科目"/>
      <sheetName val="基础信息"/>
      <sheetName val="四月份月报"/>
      <sheetName val="事业发展"/>
      <sheetName val="财政供养人员增幅"/>
      <sheetName val="墙面工程"/>
      <sheetName val="会计科目"/>
      <sheetName val="B"/>
      <sheetName val="Names"/>
      <sheetName val="索引表"/>
      <sheetName val="燃动"/>
      <sheetName val="VSNHEMQP"/>
      <sheetName val="土建工程综合单价表"/>
      <sheetName val="土建工程综合单价组价明细表"/>
      <sheetName val="資料庫"/>
      <sheetName val="Sheet9"/>
      <sheetName val="工程量"/>
      <sheetName val="明細表"/>
      <sheetName val="销售财务日报表②"/>
      <sheetName val="102 清单"/>
      <sheetName val="签约利润表"/>
      <sheetName val="测算模式"/>
      <sheetName val="AP"/>
      <sheetName val="EST2(L)"/>
      <sheetName val="Node(1)"/>
      <sheetName val="SIGA"/>
      <sheetName val="Smoke Det"/>
      <sheetName val="Mp-team 1"/>
      <sheetName val="铺装"/>
      <sheetName val="基本参数"/>
      <sheetName val="成本估算"/>
      <sheetName val="list"/>
      <sheetName val="NAME"/>
      <sheetName val="2"/>
      <sheetName val="6"/>
      <sheetName val="面积合计（藏）"/>
      <sheetName val="7"/>
      <sheetName val="4"/>
      <sheetName val="投标材料清单 "/>
      <sheetName val="5"/>
      <sheetName val="1"/>
      <sheetName val="栽植外包"/>
      <sheetName val="华洋石材入库单"/>
      <sheetName val="莱州石材"/>
      <sheetName val="真石漆"/>
      <sheetName val="铁艺围栏"/>
      <sheetName val="西入口大门钢结构"/>
      <sheetName val="木结构"/>
      <sheetName val="_x0"/>
      <sheetName val="_x005"/>
      <sheetName val="地梁"/>
      <sheetName val="亚峰园林钢结构"/>
      <sheetName val="门庭钢结构"/>
      <sheetName val="景石"/>
      <sheetName val="土建劳务"/>
      <sheetName val="机械 (2)"/>
      <sheetName val="种植土"/>
      <sheetName val="苗木费"/>
      <sheetName val="苗木费2"/>
      <sheetName val="Bill-2.1（1）"/>
      <sheetName val="门窗"/>
      <sheetName val="措施费"/>
      <sheetName val="Data"/>
      <sheetName val="¡ä¨´_¨²___ꮸ⿜"/>
      <sheetName val="综合单价分析表"/>
      <sheetName val="5F走道"/>
      <sheetName val="¡ä¨´?¨²???ꮸ⿜"/>
      <sheetName val="电气"/>
      <sheetName val="综合单价组价表-安装"/>
      <sheetName val="给排水"/>
      <sheetName val="综合单价组价表-柜台"/>
      <sheetName val="柜台"/>
      <sheetName val="通风空调"/>
      <sheetName val="零星设备"/>
      <sheetName val="综合单价组价表-装饰"/>
      <sheetName val="装饰"/>
      <sheetName val="Combo"/>
      <sheetName val="2清单报价说明"/>
      <sheetName val="防水指标"/>
      <sheetName val="网络"/>
      <sheetName val="利润测算 (按物业类型)"/>
      <sheetName val="成本测算"/>
      <sheetName val="利润测算"/>
      <sheetName val="两税支付"/>
      <sheetName val="投资估算"/>
      <sheetName val="敏感性分析"/>
      <sheetName val="规划面积"/>
      <sheetName val="现金流量及资金计划"/>
      <sheetName val="酒店盈利测算"/>
      <sheetName val="2.规划面积"/>
      <sheetName val="5.投资估算"/>
      <sheetName val="02.参数表"/>
      <sheetName val="5.2.成本分配"/>
      <sheetName val="8.2.建安付款规划"/>
      <sheetName val="4.租售计划"/>
      <sheetName val="7.回款进度"/>
      <sheetName val="LTM销售"/>
      <sheetName val="HTM销售"/>
      <sheetName val="生鲜销售"/>
      <sheetName val="收入"/>
      <sheetName val="单价分析过程"/>
      <sheetName val="主要材料价格表 (2)"/>
      <sheetName val="补充工程量清单"/>
      <sheetName val="工程量计算书"/>
      <sheetName val="量(原)"/>
      <sheetName val="高层标准层电梯厅（包干）"/>
      <sheetName val="给排水工程量计算书"/>
      <sheetName val="基本数据"/>
      <sheetName val="资料库"/>
      <sheetName val="S1单价表"/>
      <sheetName val="费率表"/>
      <sheetName val="（地弹门）"/>
      <sheetName val="铝合金平开窗"/>
      <sheetName val="钢构玻璃雨棚"/>
      <sheetName val="玻璃幕墙"/>
      <sheetName val="石材"/>
      <sheetName val="5期B栋会所装饰精装修"/>
      <sheetName val="园建清单"/>
      <sheetName val="封面"/>
      <sheetName val="XLR_NoRangeSheet"/>
      <sheetName val="清单-总"/>
      <sheetName val="柱"/>
      <sheetName val="4报价汇总表"/>
      <sheetName val="设计指标"/>
      <sheetName val="参数表"/>
      <sheetName val="材料表"/>
      <sheetName val="测算依据"/>
      <sheetName val="砂浆单价表"/>
      <sheetName val="内装饰"/>
      <sheetName val="零星构件"/>
      <sheetName val="调2010"/>
      <sheetName val="Depreciation"/>
      <sheetName val="test"/>
      <sheetName val="支付计划一期"/>
      <sheetName val="汇总"/>
      <sheetName val="雍华府"/>
      <sheetName val="依云郡"/>
      <sheetName val="贝肯山"/>
      <sheetName val="合计"/>
      <sheetName val="预算封面"/>
      <sheetName val="公检法司编制"/>
      <sheetName val="行政编制"/>
      <sheetName val="2002-CMHK"/>
      <sheetName val="99 Affil Combined"/>
      <sheetName val="co_code"/>
      <sheetName val="单价组成表"/>
      <sheetName val="计算明细附件1"/>
      <sheetName val="计算稿"/>
      <sheetName val="标准表格"/>
      <sheetName val="含量表"/>
      <sheetName val="审计调整"/>
      <sheetName val="_______"/>
      <sheetName val="核算项目余额表"/>
      <sheetName val="工程库"/>
      <sheetName val="MASTER_RATE ANALYSIS"/>
      <sheetName val="设置"/>
      <sheetName val="信宜"/>
      <sheetName val="statement 1998"/>
      <sheetName val="承台(砖模) "/>
      <sheetName val="企业表一"/>
      <sheetName val="KDB"/>
      <sheetName val="户型主材表"/>
      <sheetName val="型材线密度表"/>
      <sheetName val="附件2工程量计算"/>
      <sheetName val="国产"/>
      <sheetName val="G201"/>
      <sheetName val="G301"/>
      <sheetName val="I101"/>
      <sheetName val="U401"/>
      <sheetName val="ARP-U501"/>
      <sheetName val="点表"/>
      <sheetName val="5201.2004"/>
      <sheetName val="PUR资料库（新）"/>
      <sheetName val="银行账户信息"/>
      <sheetName val="计算式"/>
      <sheetName val="基 础"/>
      <sheetName val="利润测算表"/>
      <sheetName val="单方成本表"/>
      <sheetName val="参数"/>
      <sheetName val="2A工程量量明细"/>
      <sheetName val="分隔条工程量明细"/>
      <sheetName val="护角工程量明细"/>
      <sheetName val="3B工程量明细"/>
      <sheetName val="材料费调整"/>
      <sheetName val="资本化费用比例测算"/>
      <sheetName val="1.填报指引"/>
      <sheetName val="辅助表格"/>
      <sheetName val="F1"/>
      <sheetName val="index"/>
      <sheetName val="资产负债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SW-TEO"/>
      <sheetName val="合同价"/>
      <sheetName val="主要材料配置表"/>
      <sheetName val="车库和住宅连接费用测算"/>
      <sheetName val="优化方案费用测算"/>
      <sheetName val="车库移位的费用测算"/>
      <sheetName val="建3个车库的费用测算"/>
      <sheetName val="09年经营计划和目标成本对比"/>
      <sheetName val="面积指标简表"/>
      <sheetName val="调整费用明细"/>
      <sheetName val="土地及大配套总额"/>
      <sheetName val="土地及大配套 分摊明细"/>
      <sheetName val="前期费用汇总表"/>
      <sheetName val="平层建安汇总"/>
      <sheetName val="跃层建安汇总"/>
      <sheetName val="车库建安汇总"/>
      <sheetName val="人防建安汇总"/>
      <sheetName val="公共部位装修汇总"/>
      <sheetName val="用电负荷估算表"/>
      <sheetName val="电梯明细表"/>
      <sheetName val="指标变化对比表"/>
      <sheetName val="指标变化对比表 (上市)"/>
      <sheetName val="成本变化指标对比表"/>
      <sheetName val="成本变化指标对比表 (2)"/>
      <sheetName val="项目总表"/>
      <sheetName val="进度计划"/>
      <sheetName val="项目财务指标 (含筹资)"/>
      <sheetName val="改动说明"/>
      <sheetName val="会计利润"/>
      <sheetName val="差异分析"/>
      <sheetName val="管理利润"/>
      <sheetName val="现金流"/>
      <sheetName val="现金流1"/>
      <sheetName val="待转化-利润贡献"/>
      <sheetName val="待转化-13年利润锁定"/>
      <sheetName val="待转化-利润贡献 (2)"/>
      <sheetName val="土增新"/>
      <sheetName val="土增"/>
      <sheetName val="资本化利息"/>
      <sheetName val="资本化利息基础表"/>
      <sheetName val="利息资本化重测"/>
      <sheetName val="会计毛利"/>
      <sheetName val="管理毛利"/>
      <sheetName val="销售周期表"/>
      <sheetName val="贷款明细表"/>
      <sheetName val="总额对比"/>
      <sheetName val="一期单方对比"/>
      <sheetName val="节奏成本"/>
      <sheetName val="工程付款计划"/>
      <sheetName val="开发节奏"/>
      <sheetName val="指标对比(与责任书版)"/>
      <sheetName val="会计利润简表"/>
      <sheetName val="现金流简表"/>
      <sheetName val="13年融资计划"/>
      <sheetName val="14年融资计划"/>
      <sheetName val="15年融资计划"/>
      <sheetName val="16年融资计划"/>
      <sheetName val="销售简表"/>
      <sheetName val="跃层建安费"/>
      <sheetName val="汇总表"/>
      <sheetName val="综合指标表"/>
      <sheetName val="项目配置标准表"/>
      <sheetName val="17年融资计划"/>
      <sheetName val="13年融资费用"/>
      <sheetName val="14年融资费用"/>
      <sheetName val="15年融资费用"/>
      <sheetName val="16年融资费用"/>
      <sheetName val="17年融资费用"/>
      <sheetName val="地上汇总简表"/>
      <sheetName val="综合指标表 (2)"/>
      <sheetName val="项目配置标准表-新"/>
      <sheetName val="产品配置标准"/>
      <sheetName val="拟应用的集采情况"/>
      <sheetName val="与启动会版对比"/>
      <sheetName val="与方案版对比"/>
      <sheetName val="与责任书版对比"/>
      <sheetName val="成本汇总"/>
      <sheetName val="一期住宅成本明细表"/>
      <sheetName val="二期住宅成本明细表"/>
      <sheetName val="三期住宅成本明细表"/>
      <sheetName val="四期住宅成本明细表"/>
      <sheetName val="一期车库成本明细表"/>
      <sheetName val="7期人防成本明细表 "/>
      <sheetName val="前期费"/>
      <sheetName val="外檐材质变化对比表"/>
      <sheetName val="二期车库成本明细表"/>
      <sheetName val="三期车库成本明细表"/>
      <sheetName val="四期车库成本明细表"/>
      <sheetName val="公寓建安分析表"/>
      <sheetName val="花园洋房"/>
      <sheetName val="公共部位装修预算"/>
      <sheetName val="消防"/>
      <sheetName val="智能化 "/>
      <sheetName val="环境"/>
      <sheetName val="项目财务指标(不含筹资）"/>
      <sheetName val="设计费测算表"/>
      <sheetName val="样板间预算"/>
      <sheetName val="基础单价测算"/>
      <sheetName val="基础深度统计表"/>
      <sheetName val="消防测算"/>
      <sheetName val="景观汇总表"/>
      <sheetName val="智能化测算"/>
      <sheetName val="电梯明细表测算"/>
      <sheetName val="样板房装修测算表"/>
      <sheetName val="公共部位精装修测算表"/>
      <sheetName val="照母山会所精装成本估算"/>
      <sheetName val="一期联排建安地上部分分析表 "/>
      <sheetName val="联排建安地上部分分析表"/>
      <sheetName val="一期联排地下室建安分析表"/>
      <sheetName val="联排地下室建安分析表"/>
      <sheetName val="一期联排地下车库建安分析表 "/>
      <sheetName val="联排地下车库建安分析表"/>
      <sheetName val="联排建安分析表"/>
      <sheetName val="一期双拼改独栋建安分析表"/>
      <sheetName val="双拼改独栋建安分析表"/>
      <sheetName val="洋房建安分析表"/>
      <sheetName val="洋房地下室建安分析表"/>
      <sheetName val="高层建安费一期"/>
      <sheetName val="高层建安费 (2)"/>
      <sheetName val="高层建安费-二期 "/>
      <sheetName val="高层建安费-二三四期"/>
      <sheetName val="会所建安费"/>
      <sheetName val="一期商业建安费 "/>
      <sheetName val="二期商业建安费"/>
      <sheetName val="商业建安费  "/>
      <sheetName val="商业建安费 "/>
      <sheetName val="一期高层架空层建安费 "/>
      <sheetName val="一期高层车库建安费"/>
      <sheetName val="高层车库建安费"/>
      <sheetName val="公用配套设施"/>
      <sheetName val="公配分摊明细"/>
      <sheetName val="幼儿园成本明细表"/>
      <sheetName val="公共景观"/>
      <sheetName val="铁路加盖测算表"/>
      <sheetName val="管理费用2013"/>
      <sheetName val="销售费用2013"/>
      <sheetName val="Sheet1"/>
      <sheetName val="Sheet2"/>
      <sheetName val="管理费用新"/>
      <sheetName val="销售费用新"/>
      <sheetName val="管理费用2014"/>
      <sheetName val="开发间接费"/>
      <sheetName val="eqpmad2"/>
      <sheetName val="Mp-team 1"/>
      <sheetName val="基本设置"/>
      <sheetName val="1-6月客戶數"/>
      <sheetName val="預算目標"/>
      <sheetName val="Financ. Overview"/>
      <sheetName val="Toolbox"/>
      <sheetName val="清单1"/>
      <sheetName val="Sheet9"/>
      <sheetName val="Open"/>
      <sheetName val="方案1"/>
      <sheetName val="系数516"/>
      <sheetName val="XL4Poppy"/>
      <sheetName val="99CCTV"/>
      <sheetName val="开发节凑"/>
      <sheetName val="纳税调整"/>
      <sheetName val="POWER ASSUMPTIONS"/>
      <sheetName val="项目指标"/>
      <sheetName val="合同台账"/>
      <sheetName val="动态成本"/>
      <sheetName val="付款台账"/>
      <sheetName val="附表1"/>
      <sheetName val="000000"/>
      <sheetName val="100000"/>
      <sheetName val="Sheet1 "/>
      <sheetName val="TEMP"/>
      <sheetName val="Sheet2 "/>
      <sheetName val="重庆"/>
      <sheetName val="关键节点表"/>
      <sheetName val="关键节点表及年度是施工面积统计"/>
      <sheetName val="合院"/>
      <sheetName val="联排"/>
      <sheetName val="47地块汇总"/>
      <sheetName val="Main"/>
      <sheetName val="方案4"/>
      <sheetName val="Sheet3"/>
      <sheetName val="KKKKKKKK"/>
      <sheetName val="现金流 "/>
      <sheetName val="销售计划"/>
      <sheetName val="土地增值税测算"/>
      <sheetName val="管理费用"/>
      <sheetName val="销售费用"/>
      <sheetName val="开发间接费表"/>
      <sheetName val="完全成本表"/>
      <sheetName val="付款计划"/>
      <sheetName val="利息资本化"/>
      <sheetName val="税款"/>
      <sheetName val="土地评估增值摊销"/>
      <sheetName val="附件"/>
      <sheetName val="附件 (2)"/>
      <sheetName val="3_12"/>
      <sheetName val="3_12 (2)"/>
      <sheetName val="监控配置 (2)"/>
      <sheetName val="3_29"/>
      <sheetName val="422"/>
      <sheetName val="配置比较"/>
      <sheetName val="报价比较"/>
      <sheetName val="比较"/>
      <sheetName val="增减"/>
      <sheetName val="报价比较 (2)"/>
      <sheetName val="监控图"/>
      <sheetName val="报警配置"/>
      <sheetName val="报警配置 (2)"/>
      <sheetName val="报警图"/>
      <sheetName val="报警图426"/>
      <sheetName val="联网图426"/>
      <sheetName val="监控516"/>
      <sheetName val="附件516"/>
      <sheetName val="面积统计表"/>
      <sheetName val="销售计划（财务）"/>
      <sheetName val="3-项目月度销售分解"/>
      <sheetName val="开发节奏表"/>
      <sheetName val="分期指标汇总表"/>
      <sheetName val="盛世滨江12-1"/>
      <sheetName val="盛世滨江12-2"/>
      <sheetName val="盛世滨江12-3"/>
      <sheetName val="盛世滨江12-4"/>
      <sheetName val="盛世滨江12-5"/>
      <sheetName val="盛世滨江12-8"/>
      <sheetName val="盛世滨江12-9"/>
      <sheetName val="盛世滨江12-10"/>
      <sheetName val="盛世滨江12-11"/>
      <sheetName val="盛世滨江12-12"/>
      <sheetName val="盛世滨江12-13"/>
      <sheetName val="盛世滨江12-14"/>
      <sheetName val="盛世滨江12-15"/>
      <sheetName val="盛世滨江12-16"/>
      <sheetName val="盛世滨江12-17"/>
      <sheetName val="盛世滨江12-18"/>
      <sheetName val="盛世滨江12-19"/>
      <sheetName val="盛世滨江12-20"/>
      <sheetName val="盛世滨江12-21"/>
      <sheetName val="盛世滨江12-22"/>
      <sheetName val="盛世滨江12-23"/>
      <sheetName val="盛世滨江12-24"/>
      <sheetName val="盛世滨江12-25"/>
      <sheetName val="盛世滨江12-26"/>
      <sheetName val="盛世滨江12-27"/>
      <sheetName val="盛世滨江12-28"/>
      <sheetName val="盛世滨江12-29"/>
      <sheetName val="盛世滨江12-30"/>
      <sheetName val="盛世滨江12-31"/>
      <sheetName val="G.1R-Shou COP Gf"/>
      <sheetName val="01年合计达成"/>
      <sheetName val="每日C01年达成"/>
      <sheetName val="贝思缇01年达成"/>
      <sheetName val="每日C01年策略检讨"/>
      <sheetName val="贝思缇01年策略检讨"/>
      <sheetName val="市场规模"/>
      <sheetName val="果汁竞争者"/>
      <sheetName val="豆奶竞争者"/>
      <sheetName val="乳酸竞争者"/>
      <sheetName val="新产品SKU"/>
      <sheetName val="每日C02年品牌策略"/>
      <sheetName val="每日C02年广促策略"/>
      <sheetName val="每日C02年营运目标"/>
      <sheetName val="每日C02年分月"/>
      <sheetName val="贝思缇02年品牌策略"/>
      <sheetName val="贝思缇02年广促策略"/>
      <sheetName val="贝思缇02年营运目标"/>
      <sheetName val="贝思缇02年分月"/>
      <sheetName val="豆奶02年品牌策略"/>
      <sheetName val="豆奶02年广促策略"/>
      <sheetName val="豆奶02年营运目标"/>
      <sheetName val="豆奶02年分月"/>
      <sheetName val="乳酸02年品牌策略"/>
      <sheetName val="乳酸02年广促策略"/>
      <sheetName val="乳酸02年营运目标"/>
      <sheetName val="02年总营运目标"/>
      <sheetName val="kpi"/>
      <sheetName val="方针计划一"/>
      <sheetName val="专案"/>
      <sheetName val="每日C02年费用"/>
      <sheetName val="贝思缇02年费用"/>
      <sheetName val="豆奶02年费用"/>
      <sheetName val="乳酸02年费用"/>
      <sheetName val="乳酸02年分月"/>
      <sheetName val="Sheet4"/>
      <sheetName val="调整（争取版本）"/>
      <sheetName val="原材料单价分析"/>
      <sheetName val="本日"/>
      <sheetName val="本月"/>
      <sheetName val="本年"/>
      <sheetName val="资金明细"/>
      <sheetName val="贷款明细"/>
      <sheetName val="往来明细"/>
      <sheetName val="往来明细-使用说明"/>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31"/>
      <sheetName val="2011年入职"/>
      <sheetName val="Sheet6"/>
      <sheetName val="Sheet11"/>
      <sheetName val="Sheet14"/>
      <sheetName val="志刚1司龄"/>
      <sheetName val="学历"/>
      <sheetName val="Sheet15"/>
      <sheetName val="Sheet16"/>
      <sheetName val="Sheet17"/>
      <sheetName val="Sheet18"/>
      <sheetName val="新职级汇总"/>
      <sheetName val="首钢在职人员信息"/>
      <sheetName val="补充医疗人数2013"/>
      <sheetName val="首钢离职人员信息"/>
      <sheetName val="首钢人员变动"/>
      <sheetName val="Sheet5"/>
      <sheetName val="首钢在职人员信息 (2)"/>
      <sheetName val="年龄"/>
      <sheetName val="2011.10员工培训"/>
      <sheetName val="Sheet7"/>
      <sheetName val="2012年体检E级"/>
      <sheetName val="研发平均年龄2012.4.24"/>
      <sheetName val="Sheet8"/>
      <sheetName val="Sheet10"/>
      <sheetName val="Sheet13"/>
      <sheetName val="Sheet12"/>
      <sheetName val="Sheet19"/>
      <sheetName val="洋房"/>
      <sheetName val="车位"/>
      <sheetName val="49地块汇总"/>
      <sheetName val="XXXXX"/>
      <sheetName val="签约"/>
      <sheetName val="销控制3#"/>
      <sheetName val="销控5#"/>
      <sheetName val="销控11#"/>
      <sheetName val="总表"/>
      <sheetName val="破底认购台帐"/>
      <sheetName val="协议状态客户明细"/>
      <sheetName val="合同明细"/>
      <sheetName val="换房明细表"/>
      <sheetName val="退房明细表"/>
      <sheetName val="绿化"/>
      <sheetName val="景观"/>
      <sheetName val="数据"/>
      <sheetName val="水平区"/>
      <sheetName val="子管理区"/>
      <sheetName val="干线区"/>
      <sheetName val="主管理区"/>
      <sheetName val="材料报价单"/>
      <sheetName val="辅助材料报价单"/>
      <sheetName val="总报价单"/>
      <sheetName val="自用材料报价单"/>
      <sheetName val="Macro1"/>
      <sheetName val="B&amp;P"/>
      <sheetName val="目录"/>
      <sheetName val="经营计划审批表"/>
      <sheetName val="月报综述"/>
      <sheetName val="会计利润 (土评-孔)"/>
      <sheetName val="关键节点"/>
      <sheetName val="销售计划-检验"/>
      <sheetName val="工程付款汇总表"/>
      <sheetName val="工程款总明细表"/>
      <sheetName val="费用预测"/>
      <sheetName val="其他收支表"/>
      <sheetName val="会计毛利 (土评-孔)"/>
      <sheetName val="利息资本化基础数据"/>
      <sheetName val="其他收支"/>
      <sheetName val="指标汇总"/>
      <sheetName val="土地增值税"/>
      <sheetName val="土评（孔）"/>
      <sheetName val="科目明细表"/>
      <sheetName val="车库建安费"/>
      <sheetName val="人防建安费 "/>
      <sheetName val="面积明细表"/>
      <sheetName val="售价"/>
      <sheetName val="与九期独栋对比分析表"/>
      <sheetName val="与九期联排对比分析表"/>
      <sheetName val="与经营计划对比表"/>
      <sheetName val="地上可售工程建造成本审批表（新）"/>
      <sheetName val="项目设计指标及配置标准表（新）"/>
      <sheetName val="项目配置标准表（旧)"/>
      <sheetName val="住宅审批表（旧）"/>
      <sheetName val="住宅成本明细表"/>
      <sheetName val="车库成本明细表"/>
      <sheetName val="7期幼儿园成本明细表"/>
      <sheetName val="类独建安分析表"/>
      <sheetName val="产品标准统计表"/>
      <sheetName val="联排建安分析表1"/>
      <sheetName val="双拼建安分析表"/>
      <sheetName val="小独栋建安分析表"/>
      <sheetName val="高层建安费"/>
      <sheetName val="智能化"/>
      <sheetName val="公配分摊表"/>
      <sheetName val="石材的价格"/>
      <sheetName val="安装费"/>
      <sheetName val="资产负债表"/>
      <sheetName val="融资财务费用"/>
      <sheetName val="持有物业"/>
      <sheetName val="累计付款情况"/>
      <sheetName val="土地使用费"/>
      <sheetName val="土地评估增值及商誉"/>
      <sheetName val="预计资产负债"/>
      <sheetName val="资产负债变动"/>
      <sheetName val="公司NAV"/>
      <sheetName val="10年经营计划审批表"/>
      <sheetName val="科目余额表"/>
      <sheetName val="融资计划表"/>
      <sheetName val="关键往来明细1"/>
      <sheetName val="售价涨幅表"/>
      <sheetName val="关键往来明细"/>
      <sheetName val="利润比较表"/>
      <sheetName val="待转化简表"/>
      <sheetName val="待转化"/>
      <sheetName val="下半年新增（10年竣工项目）"/>
      <sheetName val="11年销售"/>
      <sheetName val="10-11年利润实现统计表"/>
      <sheetName val="新增销售情况"/>
      <sheetName val="10-11年利润实现统计表 (2)"/>
      <sheetName val="11年入住项目简表"/>
      <sheetName val="管理费用简表"/>
      <sheetName val="年初版利润表"/>
      <sheetName val="4月董事会版（剔除6期商业）"/>
      <sheetName val="5月月报"/>
      <sheetName val="2011管理费用预算"/>
      <sheetName val="截止10月底10年利润实现情况"/>
      <sheetName val="利润情况（2010、2011分解）"/>
      <sheetName val="毛利"/>
      <sheetName val="管理费用1"/>
      <sheetName val="10年各期结转情况对比"/>
      <sheetName val="11年各期结转情况对比"/>
      <sheetName val="财务费用对比"/>
      <sheetName val="销售费用对比"/>
      <sheetName val="管理费用对比"/>
      <sheetName val="税金对比"/>
      <sheetName val="现金流对比"/>
      <sheetName val="管理费用2011"/>
      <sheetName val="8-12纯新增"/>
      <sheetName val="融资计划表11"/>
      <sheetName val="11年财务费用"/>
      <sheetName val="土地分摊"/>
      <sheetName val="费用分类"/>
      <sheetName val="附表2"/>
      <sheetName val="附表3"/>
      <sheetName val="附表4"/>
      <sheetName val="附表5"/>
      <sheetName val="附表6"/>
      <sheetName val="附表7"/>
      <sheetName val="附表8"/>
      <sheetName val="附表9"/>
      <sheetName val="计算表"/>
      <sheetName val="封面"/>
      <sheetName val="汇总"/>
      <sheetName val="单位"/>
      <sheetName val="基础T接头"/>
      <sheetName val="CD"/>
      <sheetName val="常用项目"/>
      <sheetName val="装饰主材表"/>
      <sheetName val="说明"/>
      <sheetName val="计算书 "/>
      <sheetName val="计算书（汇总）"/>
      <sheetName val="计算书（序号）"/>
      <sheetName val="团泊别墅-清单 (110112)"/>
      <sheetName val="问题"/>
      <sheetName val="编制说明"/>
      <sheetName val="团泊别墅-清单 (110112) (2)"/>
      <sheetName val="计算书（序号） (新)"/>
      <sheetName val="主要材料表 (10.10.19)"/>
      <sheetName val="主材表"/>
      <sheetName val="日报11-30"/>
      <sheetName val="日报12-1"/>
      <sheetName val="日报12-2"/>
      <sheetName val="日报12-3"/>
      <sheetName val="日报12-4"/>
      <sheetName val="日报12-5"/>
      <sheetName val="日报12-6"/>
      <sheetName val="日报12-7"/>
      <sheetName val="日报12-8"/>
      <sheetName val="日报12-9"/>
      <sheetName val="日报12-10"/>
      <sheetName val="日报12-11"/>
      <sheetName val="1-员工花名册"/>
      <sheetName val="2-入职"/>
      <sheetName val="3-内部异动"/>
      <sheetName val="转正"/>
      <sheetName val="4-离职"/>
      <sheetName val="序列表"/>
      <sheetName val="12.1离职"/>
      <sheetName val="12.2离职"/>
      <sheetName val="12.3"/>
      <sheetName val="12.3离职"/>
      <sheetName val="12.4离职"/>
      <sheetName val="新物业花名册"/>
      <sheetName val="帝凡德"/>
      <sheetName val="协平海逸34期"/>
      <sheetName val="嘉泽派遣融公馆"/>
      <sheetName val="14.3离职"/>
      <sheetName val="14.2离职"/>
      <sheetName val="14.1离职"/>
      <sheetName val="13.12离职"/>
      <sheetName val="13.11离职"/>
      <sheetName val="13.10离职"/>
      <sheetName val="13.09离职"/>
      <sheetName val="13.08离职"/>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编制说明"/>
      <sheetName val="报价说明"/>
      <sheetName val="投标报价汇总表"/>
      <sheetName val="苗木质量要求"/>
      <sheetName val="面积表"/>
      <sheetName val="园建清单"/>
      <sheetName val="绿化清单"/>
      <sheetName val="景观水电 "/>
      <sheetName val="铺装工艺清单"/>
      <sheetName val="硬景铺贴材料报价表"/>
      <sheetName val="石材价格清单"/>
      <sheetName val="石材处理清单"/>
      <sheetName val="甲供苗木移植费"/>
      <sheetName val="零星限价表"/>
      <sheetName val="21"/>
      <sheetName val="#REF"/>
      <sheetName val="设置"/>
      <sheetName val="柱计算"/>
      <sheetName val="#REF!"/>
      <sheetName val="基础项目"/>
      <sheetName val="装修"/>
      <sheetName val="安装"/>
      <sheetName val="SW-TEO"/>
      <sheetName val="系数516"/>
      <sheetName val="Sheet2"/>
      <sheetName val="绿化清单 (高层)"/>
      <sheetName val="XL4Poppy"/>
      <sheetName val="工程量计算"/>
      <sheetName val="eqpmad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方案1"/>
      <sheetName val="Sheet2"/>
      <sheetName val="G.1R-Shou COP Gf"/>
      <sheetName val="系数516"/>
      <sheetName val="方案4"/>
      <sheetName val="Mp-team 1"/>
      <sheetName val="POWER ASSUMPTIONS"/>
      <sheetName val="Main"/>
      <sheetName val="Toolbox"/>
      <sheetName val="调整（争取版本）"/>
      <sheetName val="Sheet1"/>
      <sheetName val="项目指标"/>
      <sheetName val="合同台账"/>
      <sheetName val="动态成本"/>
      <sheetName val="付款台账"/>
      <sheetName val="附表1"/>
      <sheetName val="Financ. Overview"/>
      <sheetName val="清单1"/>
      <sheetName val="原材料单价分析"/>
      <sheetName val="eqpmad2"/>
      <sheetName val="XL4Poppy"/>
      <sheetName val="成本测算"/>
      <sheetName val="040506利息分摊"/>
      <sheetName val="07利息分摊"/>
      <sheetName val="目录"/>
      <sheetName val="Sheet9"/>
      <sheetName val="99CCTV"/>
      <sheetName val="基本设置"/>
      <sheetName val="销售计划"/>
      <sheetName val="2经济测算"/>
      <sheetName val="Aging Datasheet"/>
      <sheetName val="ECCS_1 DataSheet"/>
      <sheetName val="KPI Datasheet"/>
      <sheetName val="收款140131"/>
      <sheetName val="23"/>
      <sheetName val="SW-TEO"/>
      <sheetName val="Parameters"/>
      <sheetName val="14.预收帐款"/>
      <sheetName val="Estimate Details"/>
      <sheetName val="开发时序及工期标准（成都）"/>
      <sheetName val="数据采集"/>
      <sheetName val="2.1设计部"/>
      <sheetName val="5期B栋会所装饰精装修"/>
      <sheetName val="墙面工程"/>
      <sheetName val="5201.2004"/>
      <sheetName val="敏感参数"/>
      <sheetName val="面积指标"/>
      <sheetName val="基础资料（B）"/>
      <sheetName val="#REF!"/>
      <sheetName val="DDETABLE "/>
      <sheetName val="工程量计算"/>
      <sheetName val="21"/>
      <sheetName val="绿化清单 (高层)"/>
      <sheetName val="工程量计算书"/>
      <sheetName val="石材购买量统计"/>
      <sheetName val="中小学生"/>
      <sheetName val="封面"/>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封面"/>
      <sheetName val="编制说明"/>
      <sheetName val="说明"/>
      <sheetName val="指标分析"/>
      <sheetName val="汇总对比"/>
      <sheetName val="汇总表"/>
      <sheetName val="汇总"/>
      <sheetName val="北区1"/>
      <sheetName val="北绿化2"/>
      <sheetName val="北安装3"/>
      <sheetName val="南区4"/>
      <sheetName val="南绿化5"/>
      <sheetName val="南安装6"/>
      <sheetName val="X1"/>
      <sheetName val="X2"/>
      <sheetName val="#REF!"/>
      <sheetName val="FF2.0商场"/>
      <sheetName val="FF2.0更衣室"/>
      <sheetName val="FF3.0门廊"/>
      <sheetName val="绿化清单"/>
      <sheetName val="Sheet2"/>
      <sheetName val="墙面工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CCE8C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pageSetUpPr fitToPage="1"/>
  </sheetPr>
  <dimension ref="A1:A8"/>
  <sheetViews>
    <sheetView view="pageBreakPreview" zoomScaleNormal="100" workbookViewId="0">
      <selection activeCell="A7" sqref="A7"/>
    </sheetView>
  </sheetViews>
  <sheetFormatPr defaultColWidth="8" defaultRowHeight="13.5" outlineLevelRow="7"/>
  <cols>
    <col min="1" max="1" width="74.4444444444444" style="221" customWidth="1"/>
    <col min="2" max="16384" width="8" style="221"/>
  </cols>
  <sheetData>
    <row r="1" ht="60.75" customHeight="1" spans="1:1">
      <c r="A1" s="222" t="s">
        <v>0</v>
      </c>
    </row>
    <row r="2" ht="75.75" customHeight="1" spans="1:1">
      <c r="A2" s="223" t="s">
        <v>1</v>
      </c>
    </row>
    <row r="3" ht="75.75" customHeight="1" spans="1:1">
      <c r="A3" s="223" t="s">
        <v>2</v>
      </c>
    </row>
    <row r="4" ht="75.75" customHeight="1" spans="1:1">
      <c r="A4" s="223" t="s">
        <v>3</v>
      </c>
    </row>
    <row r="5" ht="75.75" customHeight="1" spans="1:1">
      <c r="A5" s="223" t="s">
        <v>4</v>
      </c>
    </row>
    <row r="6" ht="75.75" customHeight="1" spans="1:1">
      <c r="A6" s="223" t="s">
        <v>5</v>
      </c>
    </row>
    <row r="7" ht="64.5" customHeight="1" spans="1:1">
      <c r="A7" s="224" t="s">
        <v>6</v>
      </c>
    </row>
    <row r="8" ht="48.75" customHeight="1" spans="1:1">
      <c r="A8" s="225" t="s">
        <v>7</v>
      </c>
    </row>
  </sheetData>
  <sheetProtection formatCells="0" formatColumns="0" formatRows="0" insertRows="0" insertColumns="0" insertHyperlinks="0" deleteColumns="0" deleteRows="0" sort="0" autoFilter="0" pivotTables="0"/>
  <printOptions horizontalCentered="1"/>
  <pageMargins left="0.503472222222222" right="0.503472222222222" top="0.60625" bottom="0.60625" header="0.314583333333333" footer="0.314583333333333"/>
  <pageSetup paperSize="9" fitToHeight="0" orientation="portrait"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pageSetUpPr fitToPage="1"/>
  </sheetPr>
  <dimension ref="A1:O10"/>
  <sheetViews>
    <sheetView workbookViewId="0">
      <pane ySplit="4" topLeftCell="A5" activePane="bottomLeft" state="frozen"/>
      <selection/>
      <selection pane="bottomLeft" activeCell="B5" sqref="B5:F9"/>
    </sheetView>
  </sheetViews>
  <sheetFormatPr defaultColWidth="8" defaultRowHeight="13.5"/>
  <cols>
    <col min="1" max="1" width="6.22222222222222" style="14" customWidth="1"/>
    <col min="2" max="2" width="13.2222222222222" style="15" customWidth="1"/>
    <col min="3" max="3" width="11" style="14" customWidth="1"/>
    <col min="4" max="4" width="23.3333333333333" style="15" customWidth="1"/>
    <col min="5" max="5" width="8" style="15"/>
    <col min="6" max="6" width="9.33333333333333" style="16" customWidth="1"/>
    <col min="7" max="9" width="8.11111111111111" style="15" customWidth="1"/>
    <col min="10" max="10" width="10.7777777777778" style="15" customWidth="1"/>
    <col min="11" max="11" width="10.6666666666667" style="15" customWidth="1"/>
    <col min="12" max="12" width="12.6666666666667" style="15" customWidth="1"/>
    <col min="13" max="13" width="8" style="15"/>
    <col min="14" max="14" width="9.33333333333333" style="15" customWidth="1"/>
    <col min="15" max="16384" width="8" style="15"/>
  </cols>
  <sheetData>
    <row r="1" ht="20.25" spans="1:13">
      <c r="A1" s="17" t="s">
        <v>486</v>
      </c>
      <c r="B1" s="17"/>
      <c r="C1" s="17"/>
      <c r="D1" s="17"/>
      <c r="E1" s="17"/>
      <c r="F1" s="17"/>
      <c r="G1" s="17"/>
      <c r="H1" s="17"/>
      <c r="I1" s="17"/>
      <c r="J1" s="17"/>
      <c r="K1" s="17"/>
      <c r="L1" s="17"/>
      <c r="M1" s="17"/>
    </row>
    <row r="2" ht="17.25" customHeight="1" spans="1:13">
      <c r="A2" s="18" t="str">
        <f>造价汇总表!A2</f>
        <v>工程名称：荔湾区陆居路AF020210酒店地块规划道路工程</v>
      </c>
      <c r="B2" s="18"/>
      <c r="C2" s="18"/>
      <c r="D2" s="18"/>
      <c r="E2" s="18"/>
      <c r="F2" s="18"/>
      <c r="G2" s="18"/>
      <c r="H2" s="18"/>
      <c r="I2" s="18"/>
      <c r="J2" s="18"/>
      <c r="K2" s="18"/>
      <c r="L2" s="18"/>
      <c r="M2" s="18"/>
    </row>
    <row r="3" ht="30.75" customHeight="1" spans="1:13">
      <c r="A3" s="19" t="s">
        <v>50</v>
      </c>
      <c r="B3" s="19" t="s">
        <v>51</v>
      </c>
      <c r="C3" s="19" t="s">
        <v>52</v>
      </c>
      <c r="D3" s="19" t="s">
        <v>239</v>
      </c>
      <c r="E3" s="19" t="s">
        <v>53</v>
      </c>
      <c r="F3" s="20" t="s">
        <v>240</v>
      </c>
      <c r="G3" s="19" t="s">
        <v>241</v>
      </c>
      <c r="H3" s="19" t="s">
        <v>242</v>
      </c>
      <c r="I3" s="19" t="s">
        <v>243</v>
      </c>
      <c r="J3" s="36" t="s">
        <v>244</v>
      </c>
      <c r="K3" s="19" t="s">
        <v>245</v>
      </c>
      <c r="L3" s="19" t="s">
        <v>246</v>
      </c>
      <c r="M3" s="19" t="s">
        <v>229</v>
      </c>
    </row>
    <row r="4" ht="24.75" customHeight="1" spans="1:15">
      <c r="A4" s="21"/>
      <c r="B4" s="21"/>
      <c r="C4" s="21"/>
      <c r="D4" s="21"/>
      <c r="E4" s="21"/>
      <c r="F4" s="22"/>
      <c r="G4" s="21"/>
      <c r="H4" s="21"/>
      <c r="I4" s="21"/>
      <c r="J4" s="37">
        <f>+土石方及道路工程!J4</f>
        <v>0</v>
      </c>
      <c r="K4" s="21"/>
      <c r="L4" s="21"/>
      <c r="M4" s="21"/>
      <c r="N4" s="38"/>
      <c r="O4" s="39" t="s">
        <v>247</v>
      </c>
    </row>
    <row r="5" ht="30" customHeight="1" spans="1:13">
      <c r="A5" s="23" t="s">
        <v>9</v>
      </c>
      <c r="B5" s="24" t="s">
        <v>487</v>
      </c>
      <c r="C5" s="23"/>
      <c r="D5" s="25"/>
      <c r="E5" s="23"/>
      <c r="F5" s="26"/>
      <c r="G5" s="26"/>
      <c r="H5" s="26"/>
      <c r="I5" s="26"/>
      <c r="J5" s="26"/>
      <c r="K5" s="26"/>
      <c r="L5" s="32"/>
      <c r="M5" s="40"/>
    </row>
    <row r="6" ht="81.75" customHeight="1" spans="1:13">
      <c r="A6" s="27">
        <v>1</v>
      </c>
      <c r="B6" s="28" t="s">
        <v>488</v>
      </c>
      <c r="C6" s="29" t="s">
        <v>192</v>
      </c>
      <c r="D6" s="30" t="s">
        <v>489</v>
      </c>
      <c r="E6" s="28" t="s">
        <v>119</v>
      </c>
      <c r="F6" s="31">
        <f>300/1.5/1.5*12</f>
        <v>1600</v>
      </c>
      <c r="G6" s="32"/>
      <c r="H6" s="32"/>
      <c r="I6" s="32"/>
      <c r="J6" s="32">
        <f>(G6+H6+I6)*$J$4</f>
        <v>0</v>
      </c>
      <c r="K6" s="32">
        <f t="shared" ref="K6:K9" si="0">+G6+H6+I6+J6</f>
        <v>0</v>
      </c>
      <c r="L6" s="32">
        <f t="shared" ref="L6:L9" si="1">ROUND(F6*K6,2)</f>
        <v>0</v>
      </c>
      <c r="M6" s="41"/>
    </row>
    <row r="7" ht="44.25" customHeight="1" spans="1:13">
      <c r="A7" s="27">
        <v>2</v>
      </c>
      <c r="B7" s="28" t="s">
        <v>490</v>
      </c>
      <c r="C7" s="29" t="s">
        <v>195</v>
      </c>
      <c r="D7" s="30" t="s">
        <v>491</v>
      </c>
      <c r="E7" s="28" t="s">
        <v>119</v>
      </c>
      <c r="F7" s="31">
        <f>300/1.5/1.5*1</f>
        <v>133.333333333333</v>
      </c>
      <c r="G7" s="32"/>
      <c r="H7" s="32"/>
      <c r="I7" s="32"/>
      <c r="J7" s="32">
        <f>(G7+H7+I7)*$J$4</f>
        <v>0</v>
      </c>
      <c r="K7" s="32">
        <f t="shared" si="0"/>
        <v>0</v>
      </c>
      <c r="L7" s="32">
        <f t="shared" si="1"/>
        <v>0</v>
      </c>
      <c r="M7" s="41"/>
    </row>
    <row r="8" ht="44.25" customHeight="1" spans="1:13">
      <c r="A8" s="27">
        <v>3</v>
      </c>
      <c r="B8" s="28" t="s">
        <v>492</v>
      </c>
      <c r="C8" s="29" t="s">
        <v>493</v>
      </c>
      <c r="D8" s="33" t="s">
        <v>494</v>
      </c>
      <c r="E8" s="28" t="s">
        <v>58</v>
      </c>
      <c r="F8" s="31">
        <f>300*0.3</f>
        <v>90</v>
      </c>
      <c r="G8" s="32"/>
      <c r="H8" s="32"/>
      <c r="I8" s="32"/>
      <c r="J8" s="32">
        <f>(G8+H8+I8)*$J$4</f>
        <v>0</v>
      </c>
      <c r="K8" s="32">
        <f t="shared" si="0"/>
        <v>0</v>
      </c>
      <c r="L8" s="32">
        <f t="shared" si="1"/>
        <v>0</v>
      </c>
      <c r="M8" s="41"/>
    </row>
    <row r="9" ht="60.75" customHeight="1" spans="1:13">
      <c r="A9" s="27">
        <v>4</v>
      </c>
      <c r="B9" s="28" t="s">
        <v>495</v>
      </c>
      <c r="C9" s="29" t="s">
        <v>129</v>
      </c>
      <c r="D9" s="33" t="s">
        <v>496</v>
      </c>
      <c r="E9" s="28" t="s">
        <v>100</v>
      </c>
      <c r="F9" s="31">
        <v>300</v>
      </c>
      <c r="G9" s="32"/>
      <c r="H9" s="32"/>
      <c r="I9" s="32"/>
      <c r="J9" s="32">
        <f>(G9+H9+I9)*$J$4</f>
        <v>0</v>
      </c>
      <c r="K9" s="32">
        <f t="shared" si="0"/>
        <v>0</v>
      </c>
      <c r="L9" s="32">
        <f t="shared" si="1"/>
        <v>0</v>
      </c>
      <c r="M9" s="41"/>
    </row>
    <row r="10" s="14" customFormat="1" ht="30" customHeight="1" spans="1:13">
      <c r="A10" s="34"/>
      <c r="B10" s="34"/>
      <c r="C10" s="34" t="s">
        <v>237</v>
      </c>
      <c r="D10" s="34" t="s">
        <v>310</v>
      </c>
      <c r="E10" s="34" t="s">
        <v>310</v>
      </c>
      <c r="F10" s="35"/>
      <c r="G10" s="35" t="s">
        <v>310</v>
      </c>
      <c r="H10" s="35"/>
      <c r="I10" s="35"/>
      <c r="J10" s="35"/>
      <c r="K10" s="35"/>
      <c r="L10" s="35">
        <f>SUM(L6:L9)</f>
        <v>0</v>
      </c>
      <c r="M10" s="34"/>
    </row>
  </sheetData>
  <sheetProtection formatCells="0" formatColumns="0" formatRows="0" insertRows="0" insertColumns="0" insertHyperlinks="0" deleteColumns="0" deleteRows="0" sort="0" autoFilter="0" pivotTables="0"/>
  <mergeCells count="14">
    <mergeCell ref="A1:M1"/>
    <mergeCell ref="A2:M2"/>
    <mergeCell ref="A3:A4"/>
    <mergeCell ref="B3:B4"/>
    <mergeCell ref="C3:C4"/>
    <mergeCell ref="D3:D4"/>
    <mergeCell ref="E3:E4"/>
    <mergeCell ref="F3:F4"/>
    <mergeCell ref="G3:G4"/>
    <mergeCell ref="H3:H4"/>
    <mergeCell ref="I3:I4"/>
    <mergeCell ref="K3:K4"/>
    <mergeCell ref="L3:L4"/>
    <mergeCell ref="M3:M4"/>
  </mergeCells>
  <printOptions horizontalCentered="1"/>
  <pageMargins left="0.503472222222222" right="0.503472222222222" top="0.60625" bottom="0.60625" header="0.314583333333333" footer="0.314583333333333"/>
  <pageSetup paperSize="9" scale="86" fitToHeight="0" orientation="landscape" horizontalDpi="600"/>
  <headerFooter>
    <oddFooter>&amp;C第 &amp;P 页，共 &amp;N 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pageSetUpPr fitToPage="1"/>
  </sheetPr>
  <dimension ref="A1:D26"/>
  <sheetViews>
    <sheetView view="pageBreakPreview" zoomScale="115" zoomScaleNormal="115" workbookViewId="0">
      <selection activeCell="F17" sqref="F17"/>
    </sheetView>
  </sheetViews>
  <sheetFormatPr defaultColWidth="8" defaultRowHeight="11.25" outlineLevelCol="3"/>
  <cols>
    <col min="1" max="1" width="5.33333333333333" style="8" customWidth="1"/>
    <col min="2" max="2" width="22.5555555555556" style="8" customWidth="1"/>
    <col min="3" max="3" width="30.2222222222222" style="8" customWidth="1"/>
    <col min="4" max="4" width="14.7777777777778" style="8" customWidth="1"/>
    <col min="5" max="16384" width="8" style="8"/>
  </cols>
  <sheetData>
    <row r="1" ht="20.25" spans="1:4">
      <c r="A1" s="9" t="s">
        <v>497</v>
      </c>
      <c r="B1" s="9"/>
      <c r="C1" s="9"/>
      <c r="D1" s="9"/>
    </row>
    <row r="2" ht="15.75" customHeight="1" spans="1:4">
      <c r="A2" s="10" t="s">
        <v>50</v>
      </c>
      <c r="B2" s="10" t="s">
        <v>498</v>
      </c>
      <c r="C2" s="10" t="s">
        <v>499</v>
      </c>
      <c r="D2" s="10" t="s">
        <v>500</v>
      </c>
    </row>
    <row r="3" ht="15.75" customHeight="1" spans="1:4">
      <c r="A3" s="10" t="s">
        <v>501</v>
      </c>
      <c r="B3" s="11" t="s">
        <v>502</v>
      </c>
      <c r="C3" s="11" t="s">
        <v>503</v>
      </c>
      <c r="D3" s="10"/>
    </row>
    <row r="4" ht="15.75" customHeight="1" spans="1:4">
      <c r="A4" s="10" t="s">
        <v>504</v>
      </c>
      <c r="B4" s="11" t="s">
        <v>505</v>
      </c>
      <c r="C4" s="11" t="s">
        <v>506</v>
      </c>
      <c r="D4" s="10"/>
    </row>
    <row r="5" ht="15.75" customHeight="1" spans="1:4">
      <c r="A5" s="10" t="s">
        <v>507</v>
      </c>
      <c r="B5" s="11" t="s">
        <v>508</v>
      </c>
      <c r="C5" s="11" t="s">
        <v>509</v>
      </c>
      <c r="D5" s="10"/>
    </row>
    <row r="6" ht="15.75" customHeight="1" spans="1:4">
      <c r="A6" s="10" t="s">
        <v>510</v>
      </c>
      <c r="B6" s="11" t="s">
        <v>511</v>
      </c>
      <c r="C6" s="11" t="s">
        <v>512</v>
      </c>
      <c r="D6" s="10"/>
    </row>
    <row r="7" ht="15.75" customHeight="1" spans="1:4">
      <c r="A7" s="10" t="s">
        <v>513</v>
      </c>
      <c r="B7" s="11" t="s">
        <v>514</v>
      </c>
      <c r="C7" s="11" t="s">
        <v>515</v>
      </c>
      <c r="D7" s="10"/>
    </row>
    <row r="8" ht="15.75" customHeight="1" spans="1:4">
      <c r="A8" s="10" t="s">
        <v>516</v>
      </c>
      <c r="B8" s="11" t="s">
        <v>517</v>
      </c>
      <c r="C8" s="11" t="s">
        <v>518</v>
      </c>
      <c r="D8" s="10"/>
    </row>
    <row r="9" ht="15.75" customHeight="1" spans="1:4">
      <c r="A9" s="10">
        <v>1.2</v>
      </c>
      <c r="B9" s="11" t="s">
        <v>519</v>
      </c>
      <c r="C9" s="11" t="s">
        <v>520</v>
      </c>
      <c r="D9" s="12">
        <v>0.15</v>
      </c>
    </row>
    <row r="10" ht="15.75" customHeight="1" spans="1:4">
      <c r="A10" s="10" t="s">
        <v>521</v>
      </c>
      <c r="B10" s="11" t="s">
        <v>522</v>
      </c>
      <c r="C10" s="11" t="s">
        <v>523</v>
      </c>
      <c r="D10" s="10"/>
    </row>
    <row r="11" ht="15.75" customHeight="1" spans="1:4">
      <c r="A11" s="10" t="s">
        <v>524</v>
      </c>
      <c r="B11" s="11" t="s">
        <v>525</v>
      </c>
      <c r="C11" s="11" t="s">
        <v>520</v>
      </c>
      <c r="D11" s="10" t="s">
        <v>526</v>
      </c>
    </row>
    <row r="12" ht="15.75" customHeight="1" spans="1:4">
      <c r="A12" s="10" t="s">
        <v>527</v>
      </c>
      <c r="B12" s="11" t="s">
        <v>528</v>
      </c>
      <c r="C12" s="11"/>
      <c r="D12" s="10" t="s">
        <v>529</v>
      </c>
    </row>
    <row r="13" ht="15.75" customHeight="1" spans="1:4">
      <c r="A13" s="10" t="s">
        <v>530</v>
      </c>
      <c r="B13" s="11" t="s">
        <v>531</v>
      </c>
      <c r="C13" s="11" t="s">
        <v>532</v>
      </c>
      <c r="D13" s="10"/>
    </row>
    <row r="14" ht="15.75" customHeight="1" spans="1:4">
      <c r="A14" s="10">
        <v>3.1</v>
      </c>
      <c r="B14" s="11" t="s">
        <v>533</v>
      </c>
      <c r="C14" s="11"/>
      <c r="D14" s="10" t="s">
        <v>526</v>
      </c>
    </row>
    <row r="15" ht="15.75" customHeight="1" spans="1:4">
      <c r="A15" s="10">
        <v>3.2</v>
      </c>
      <c r="B15" s="11" t="s">
        <v>534</v>
      </c>
      <c r="C15" s="11" t="s">
        <v>520</v>
      </c>
      <c r="D15" s="12" t="s">
        <v>526</v>
      </c>
    </row>
    <row r="16" ht="15.75" customHeight="1" spans="1:4">
      <c r="A16" s="10">
        <v>3.3</v>
      </c>
      <c r="B16" s="11" t="s">
        <v>535</v>
      </c>
      <c r="C16" s="11"/>
      <c r="D16" s="10" t="s">
        <v>536</v>
      </c>
    </row>
    <row r="17" ht="15.75" customHeight="1" spans="1:4">
      <c r="A17" s="10" t="s">
        <v>537</v>
      </c>
      <c r="B17" s="11" t="s">
        <v>538</v>
      </c>
      <c r="C17" s="11" t="s">
        <v>539</v>
      </c>
      <c r="D17" s="10"/>
    </row>
    <row r="18" ht="15.75" customHeight="1" spans="1:4">
      <c r="A18" s="10">
        <v>4.1</v>
      </c>
      <c r="B18" s="11" t="s">
        <v>540</v>
      </c>
      <c r="C18" s="11"/>
      <c r="D18" s="10"/>
    </row>
    <row r="19" ht="15.75" customHeight="1" spans="1:4">
      <c r="A19" s="10">
        <v>4.2</v>
      </c>
      <c r="B19" s="11" t="s">
        <v>541</v>
      </c>
      <c r="C19" s="11"/>
      <c r="D19" s="10"/>
    </row>
    <row r="20" ht="30" customHeight="1" spans="1:4">
      <c r="A20" s="10">
        <v>5</v>
      </c>
      <c r="B20" s="11" t="s">
        <v>542</v>
      </c>
      <c r="C20" s="226" t="s">
        <v>543</v>
      </c>
      <c r="D20" s="12">
        <v>-0.1</v>
      </c>
    </row>
    <row r="21" ht="18" customHeight="1" spans="1:4">
      <c r="A21" s="10">
        <v>6</v>
      </c>
      <c r="B21" s="11" t="s">
        <v>544</v>
      </c>
      <c r="C21" s="11" t="s">
        <v>545</v>
      </c>
      <c r="D21" s="12">
        <v>0.09</v>
      </c>
    </row>
    <row r="22" ht="15.75" customHeight="1" spans="1:4">
      <c r="A22" s="10">
        <v>7</v>
      </c>
      <c r="B22" s="11" t="s">
        <v>546</v>
      </c>
      <c r="C22" s="11" t="s">
        <v>547</v>
      </c>
      <c r="D22" s="10"/>
    </row>
    <row r="23" ht="15.75" customHeight="1" spans="1:4">
      <c r="A23" s="10">
        <v>8</v>
      </c>
      <c r="B23" s="11" t="s">
        <v>548</v>
      </c>
      <c r="C23" s="11"/>
      <c r="D23" s="10"/>
    </row>
    <row r="24" ht="15.75" customHeight="1" spans="1:4">
      <c r="A24" s="10">
        <v>9</v>
      </c>
      <c r="B24" s="11" t="s">
        <v>549</v>
      </c>
      <c r="C24" s="11"/>
      <c r="D24" s="10" t="s">
        <v>536</v>
      </c>
    </row>
    <row r="25" ht="15.75" customHeight="1" spans="1:4">
      <c r="A25" s="10">
        <v>10</v>
      </c>
      <c r="B25" s="11" t="s">
        <v>550</v>
      </c>
      <c r="C25" s="11" t="s">
        <v>551</v>
      </c>
      <c r="D25" s="10"/>
    </row>
    <row r="26" ht="15.75" customHeight="1" spans="1:4">
      <c r="A26" s="13" t="s">
        <v>552</v>
      </c>
      <c r="B26" s="13"/>
      <c r="C26" s="13"/>
      <c r="D26" s="13"/>
    </row>
  </sheetData>
  <sheetProtection formatCells="0" formatColumns="0" formatRows="0" insertRows="0" insertColumns="0" insertHyperlinks="0" deleteColumns="0" deleteRows="0" sort="0" autoFilter="0" pivotTables="0"/>
  <mergeCells count="2">
    <mergeCell ref="A1:D1"/>
    <mergeCell ref="A26:D26"/>
  </mergeCells>
  <printOptions horizontalCentered="1"/>
  <pageMargins left="0.503472222222222" right="0.503472222222222" top="0.60625" bottom="0.60625" header="0.5" footer="0.5"/>
  <pageSetup paperSize="9" fitToHeight="0" orientation="portrait"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pageSetUpPr fitToPage="1"/>
  </sheetPr>
  <dimension ref="A1:C11"/>
  <sheetViews>
    <sheetView view="pageBreakPreview" zoomScaleNormal="100" workbookViewId="0">
      <selection activeCell="B13" sqref="B13"/>
    </sheetView>
  </sheetViews>
  <sheetFormatPr defaultColWidth="8" defaultRowHeight="22.15" customHeight="1" outlineLevelCol="2"/>
  <cols>
    <col min="1" max="1" width="4.88888888888889" style="1" customWidth="1"/>
    <col min="2" max="2" width="19.6666666666667" style="1" customWidth="1"/>
    <col min="3" max="3" width="47.4444444444444" style="1" customWidth="1"/>
    <col min="4" max="4" width="8" style="2"/>
    <col min="5" max="16384" width="8" style="1"/>
  </cols>
  <sheetData>
    <row r="1" ht="32.25" customHeight="1" spans="1:3">
      <c r="A1" s="3" t="s">
        <v>553</v>
      </c>
      <c r="B1" s="3"/>
      <c r="C1" s="3"/>
    </row>
    <row r="2" ht="23.25" customHeight="1" spans="1:3">
      <c r="A2" s="4" t="s">
        <v>50</v>
      </c>
      <c r="B2" s="4" t="s">
        <v>554</v>
      </c>
      <c r="C2" s="4" t="s">
        <v>555</v>
      </c>
    </row>
    <row r="3" ht="24.6" customHeight="1" spans="1:3">
      <c r="A3" s="5">
        <v>1</v>
      </c>
      <c r="B3" s="5" t="s">
        <v>556</v>
      </c>
      <c r="C3" s="6" t="s">
        <v>557</v>
      </c>
    </row>
    <row r="4" ht="24.6" customHeight="1" spans="1:3">
      <c r="A4" s="5">
        <v>2</v>
      </c>
      <c r="B4" s="5" t="s">
        <v>558</v>
      </c>
      <c r="C4" s="6" t="s">
        <v>557</v>
      </c>
    </row>
    <row r="5" ht="24.6" customHeight="1" spans="1:3">
      <c r="A5" s="5">
        <v>3</v>
      </c>
      <c r="B5" s="5" t="s">
        <v>559</v>
      </c>
      <c r="C5" s="6" t="s">
        <v>560</v>
      </c>
    </row>
    <row r="6" ht="24.6" customHeight="1" spans="1:3">
      <c r="A6" s="5">
        <v>4</v>
      </c>
      <c r="B6" s="5" t="s">
        <v>183</v>
      </c>
      <c r="C6" s="6" t="s">
        <v>560</v>
      </c>
    </row>
    <row r="7" ht="28.5" customHeight="1" spans="1:3">
      <c r="A7" s="5">
        <v>5</v>
      </c>
      <c r="B7" s="5" t="s">
        <v>561</v>
      </c>
      <c r="C7" s="6" t="s">
        <v>562</v>
      </c>
    </row>
    <row r="8" ht="24" customHeight="1" spans="1:3">
      <c r="A8" s="5">
        <v>6</v>
      </c>
      <c r="B8" s="5" t="s">
        <v>563</v>
      </c>
      <c r="C8" s="6" t="s">
        <v>564</v>
      </c>
    </row>
    <row r="9" ht="34.9" customHeight="1" spans="1:3">
      <c r="A9" s="5">
        <v>7</v>
      </c>
      <c r="B9" s="5" t="s">
        <v>565</v>
      </c>
      <c r="C9" s="6" t="s">
        <v>566</v>
      </c>
    </row>
    <row r="10" ht="24.6" customHeight="1" spans="1:3">
      <c r="A10" s="5">
        <v>8</v>
      </c>
      <c r="B10" s="5" t="s">
        <v>567</v>
      </c>
      <c r="C10" s="6" t="s">
        <v>566</v>
      </c>
    </row>
    <row r="11" ht="38.45" customHeight="1" spans="1:3">
      <c r="A11" s="7" t="s">
        <v>568</v>
      </c>
      <c r="B11" s="7"/>
      <c r="C11" s="7"/>
    </row>
  </sheetData>
  <sheetProtection formatCells="0" formatColumns="0" formatRows="0" insertRows="0" insertColumns="0" insertHyperlinks="0" deleteColumns="0" deleteRows="0" sort="0" autoFilter="0" pivotTables="0"/>
  <mergeCells count="2">
    <mergeCell ref="A1:C1"/>
    <mergeCell ref="A11:C11"/>
  </mergeCells>
  <printOptions horizontalCentered="1"/>
  <pageMargins left="0.503472222222222" right="0.503472222222222" top="0.60625" bottom="0.60625" header="0.5" footer="0.5"/>
  <pageSetup paperSize="9" fitToHeight="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pageSetUpPr fitToPage="1"/>
  </sheetPr>
  <dimension ref="A1:B35"/>
  <sheetViews>
    <sheetView topLeftCell="A9" workbookViewId="0">
      <selection activeCell="B27" sqref="B27"/>
    </sheetView>
  </sheetViews>
  <sheetFormatPr defaultColWidth="8" defaultRowHeight="13.5" outlineLevelCol="1"/>
  <cols>
    <col min="1" max="1" width="6.66666666666667" style="202" customWidth="1"/>
    <col min="2" max="2" width="73.4444444444444" style="202" customWidth="1"/>
    <col min="3" max="16384" width="8" style="202"/>
  </cols>
  <sheetData>
    <row r="1" ht="26" customHeight="1" spans="1:2">
      <c r="A1" s="203" t="str">
        <f>封面!A1</f>
        <v>荔湾区陆居路AF020210酒店地块规划道路工程</v>
      </c>
      <c r="B1" s="203"/>
    </row>
    <row r="2" ht="21" spans="1:2">
      <c r="A2" s="204" t="s">
        <v>8</v>
      </c>
      <c r="B2" s="204"/>
    </row>
    <row r="3" ht="19.5" customHeight="1" spans="1:2">
      <c r="A3" s="205" t="s">
        <v>9</v>
      </c>
      <c r="B3" s="206" t="s">
        <v>10</v>
      </c>
    </row>
    <row r="4" ht="110.55" customHeight="1" spans="1:2">
      <c r="A4" s="207">
        <v>1</v>
      </c>
      <c r="B4" s="208" t="s">
        <v>11</v>
      </c>
    </row>
    <row r="5" ht="18" customHeight="1" spans="1:2">
      <c r="A5" s="205" t="s">
        <v>12</v>
      </c>
      <c r="B5" s="206" t="s">
        <v>13</v>
      </c>
    </row>
    <row r="6" ht="42" customHeight="1" spans="1:2">
      <c r="A6" s="207">
        <v>1</v>
      </c>
      <c r="B6" s="209" t="s">
        <v>14</v>
      </c>
    </row>
    <row r="7" ht="21.75" customHeight="1" spans="1:2">
      <c r="A7" s="205" t="s">
        <v>15</v>
      </c>
      <c r="B7" s="206" t="s">
        <v>16</v>
      </c>
    </row>
    <row r="8" ht="49" customHeight="1" spans="1:2">
      <c r="A8" s="207">
        <v>1</v>
      </c>
      <c r="B8" s="210" t="s">
        <v>17</v>
      </c>
    </row>
    <row r="9" ht="24.75" customHeight="1" spans="1:2">
      <c r="A9" s="207">
        <v>2</v>
      </c>
      <c r="B9" s="211" t="s">
        <v>18</v>
      </c>
    </row>
    <row r="10" spans="1:2">
      <c r="A10" s="207">
        <v>3</v>
      </c>
      <c r="B10" s="212" t="s">
        <v>19</v>
      </c>
    </row>
    <row r="11" ht="36.75" customHeight="1" spans="1:2">
      <c r="A11" s="207">
        <v>4</v>
      </c>
      <c r="B11" s="213" t="s">
        <v>20</v>
      </c>
    </row>
    <row r="12" ht="36.75" customHeight="1" spans="1:2">
      <c r="A12" s="207">
        <v>5</v>
      </c>
      <c r="B12" s="182" t="s">
        <v>21</v>
      </c>
    </row>
    <row r="13" ht="27.75" customHeight="1" spans="1:2">
      <c r="A13" s="207">
        <v>6</v>
      </c>
      <c r="B13" s="213" t="s">
        <v>22</v>
      </c>
    </row>
    <row r="14" ht="36" customHeight="1" spans="1:2">
      <c r="A14" s="207">
        <v>7</v>
      </c>
      <c r="B14" s="213" t="s">
        <v>23</v>
      </c>
    </row>
    <row r="15" ht="42" customHeight="1" spans="1:2">
      <c r="A15" s="207">
        <v>8</v>
      </c>
      <c r="B15" s="213" t="s">
        <v>24</v>
      </c>
    </row>
    <row r="16" ht="36.75" customHeight="1" spans="1:2">
      <c r="A16" s="207">
        <v>9</v>
      </c>
      <c r="B16" s="213" t="s">
        <v>25</v>
      </c>
    </row>
    <row r="17" ht="28.5" customHeight="1" spans="1:2">
      <c r="A17" s="207">
        <v>10</v>
      </c>
      <c r="B17" s="213" t="s">
        <v>26</v>
      </c>
    </row>
    <row r="18" ht="36.75" customHeight="1" spans="1:2">
      <c r="A18" s="207">
        <v>11</v>
      </c>
      <c r="B18" s="213" t="s">
        <v>27</v>
      </c>
    </row>
    <row r="19" ht="36.75" customHeight="1" spans="1:2">
      <c r="A19" s="207">
        <v>12</v>
      </c>
      <c r="B19" s="213" t="s">
        <v>28</v>
      </c>
    </row>
    <row r="20" ht="54" customHeight="1" spans="1:2">
      <c r="A20" s="207">
        <v>13</v>
      </c>
      <c r="B20" s="213" t="s">
        <v>29</v>
      </c>
    </row>
    <row r="21" s="201" customFormat="1" ht="14.25" spans="1:2">
      <c r="A21" s="214" t="s">
        <v>30</v>
      </c>
      <c r="B21" s="215" t="s">
        <v>31</v>
      </c>
    </row>
    <row r="22" s="201" customFormat="1" ht="129.1" customHeight="1" spans="1:2">
      <c r="A22" s="216">
        <v>1</v>
      </c>
      <c r="B22" s="217" t="s">
        <v>32</v>
      </c>
    </row>
    <row r="23" s="201" customFormat="1" ht="73.05" customHeight="1" spans="1:2">
      <c r="A23" s="216">
        <v>2</v>
      </c>
      <c r="B23" s="217" t="s">
        <v>33</v>
      </c>
    </row>
    <row r="24" s="201" customFormat="1" ht="67.35" customHeight="1" spans="1:2">
      <c r="A24" s="216">
        <v>3</v>
      </c>
      <c r="B24" s="217" t="s">
        <v>34</v>
      </c>
    </row>
    <row r="25" s="201" customFormat="1" ht="54.85" customHeight="1" spans="1:2">
      <c r="A25" s="216">
        <v>4</v>
      </c>
      <c r="B25" s="217" t="s">
        <v>35</v>
      </c>
    </row>
    <row r="26" ht="18.75" customHeight="1" spans="1:2">
      <c r="A26" s="205" t="s">
        <v>36</v>
      </c>
      <c r="B26" s="206" t="s">
        <v>37</v>
      </c>
    </row>
    <row r="27" ht="71.2" customHeight="1" spans="1:2">
      <c r="A27" s="207">
        <v>1</v>
      </c>
      <c r="B27" s="218" t="s">
        <v>38</v>
      </c>
    </row>
    <row r="28" ht="19.5" customHeight="1" spans="1:2">
      <c r="A28" s="205" t="s">
        <v>39</v>
      </c>
      <c r="B28" s="206" t="s">
        <v>40</v>
      </c>
    </row>
    <row r="29" ht="94.2" customHeight="1" spans="1:2">
      <c r="A29" s="207">
        <v>1</v>
      </c>
      <c r="B29" s="219" t="s">
        <v>41</v>
      </c>
    </row>
    <row r="30" ht="19.5" customHeight="1" spans="1:2">
      <c r="A30" s="205" t="s">
        <v>42</v>
      </c>
      <c r="B30" s="206" t="s">
        <v>43</v>
      </c>
    </row>
    <row r="31" ht="29.25" customHeight="1" spans="1:2">
      <c r="A31" s="207">
        <v>1</v>
      </c>
      <c r="B31" s="220" t="s">
        <v>44</v>
      </c>
    </row>
    <row r="32" ht="30" customHeight="1" spans="1:2">
      <c r="A32" s="207">
        <v>2</v>
      </c>
      <c r="B32" s="219" t="s">
        <v>45</v>
      </c>
    </row>
    <row r="33" ht="30" customHeight="1" spans="1:2">
      <c r="A33" s="207">
        <v>3</v>
      </c>
      <c r="B33" s="220" t="s">
        <v>46</v>
      </c>
    </row>
    <row r="34" ht="30" customHeight="1" spans="1:2">
      <c r="A34" s="207">
        <v>4</v>
      </c>
      <c r="B34" s="219" t="s">
        <v>47</v>
      </c>
    </row>
    <row r="35" ht="30" customHeight="1" spans="1:2">
      <c r="A35" s="207">
        <v>5</v>
      </c>
      <c r="B35" s="219" t="s">
        <v>48</v>
      </c>
    </row>
  </sheetData>
  <sheetProtection formatCells="0" formatColumns="0" formatRows="0" insertRows="0" insertColumns="0" insertHyperlinks="0" deleteColumns="0" deleteRows="0" sort="0" autoFilter="0" pivotTables="0"/>
  <mergeCells count="2">
    <mergeCell ref="A1:B1"/>
    <mergeCell ref="A2:B2"/>
  </mergeCells>
  <printOptions horizontalCentered="1"/>
  <pageMargins left="0.503472222222222" right="0.503472222222222" top="0.60625" bottom="0.60625" header="0.298611111111111" footer="0.156944444444444"/>
  <pageSetup paperSize="9" fitToHeight="0"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outlinePr summaryBelow="0" summaryRight="0"/>
    <pageSetUpPr fitToPage="1"/>
  </sheetPr>
  <dimension ref="A1:F74"/>
  <sheetViews>
    <sheetView view="pageBreakPreview" zoomScaleNormal="100" workbookViewId="0">
      <pane ySplit="2" topLeftCell="A34" activePane="bottomLeft" state="frozen"/>
      <selection/>
      <selection pane="bottomLeft" activeCell="E10" sqref="E10"/>
    </sheetView>
  </sheetViews>
  <sheetFormatPr defaultColWidth="8" defaultRowHeight="13.5" outlineLevelCol="5"/>
  <cols>
    <col min="1" max="1" width="4.44444444444444" style="148" customWidth="1"/>
    <col min="2" max="2" width="14.1111111111111" style="148" hidden="1" customWidth="1"/>
    <col min="3" max="3" width="15.1111111111111" style="148" customWidth="1"/>
    <col min="4" max="4" width="6.88888888888889" style="149" customWidth="1"/>
    <col min="5" max="5" width="57" style="148" customWidth="1"/>
    <col min="6" max="6" width="32.2222222222222" style="148" customWidth="1"/>
    <col min="7" max="7" width="8" style="150"/>
    <col min="8" max="8" width="23" style="150" customWidth="1"/>
    <col min="9" max="9" width="47.4444444444444" style="150" customWidth="1"/>
    <col min="10" max="16384" width="8" style="150"/>
  </cols>
  <sheetData>
    <row r="1" ht="32.25" customHeight="1" spans="1:6">
      <c r="A1" s="151" t="s">
        <v>49</v>
      </c>
      <c r="B1" s="151"/>
      <c r="C1" s="151"/>
      <c r="D1" s="151"/>
      <c r="E1" s="151"/>
      <c r="F1" s="151"/>
    </row>
    <row r="2" ht="26.25" customHeight="1" spans="1:6">
      <c r="A2" s="152" t="s">
        <v>50</v>
      </c>
      <c r="B2" s="153" t="s">
        <v>51</v>
      </c>
      <c r="C2" s="153" t="s">
        <v>52</v>
      </c>
      <c r="D2" s="153" t="s">
        <v>53</v>
      </c>
      <c r="E2" s="153" t="s">
        <v>54</v>
      </c>
      <c r="F2" s="153" t="s">
        <v>55</v>
      </c>
    </row>
    <row r="3" ht="19.5" customHeight="1" spans="1:6">
      <c r="A3" s="153" t="s">
        <v>9</v>
      </c>
      <c r="B3" s="154" t="s">
        <v>56</v>
      </c>
      <c r="C3" s="154"/>
      <c r="D3" s="154"/>
      <c r="E3" s="154"/>
      <c r="F3" s="154"/>
    </row>
    <row r="4" ht="56.25" spans="1:6">
      <c r="A4" s="155">
        <v>1</v>
      </c>
      <c r="B4" s="28"/>
      <c r="C4" s="156" t="s">
        <v>57</v>
      </c>
      <c r="D4" s="157" t="s">
        <v>58</v>
      </c>
      <c r="E4" s="156" t="s">
        <v>59</v>
      </c>
      <c r="F4" s="156" t="s">
        <v>60</v>
      </c>
    </row>
    <row r="5" ht="56.25" spans="1:6">
      <c r="A5" s="158">
        <v>2</v>
      </c>
      <c r="B5" s="28"/>
      <c r="C5" s="159" t="s">
        <v>61</v>
      </c>
      <c r="D5" s="157" t="s">
        <v>58</v>
      </c>
      <c r="E5" s="159" t="s">
        <v>62</v>
      </c>
      <c r="F5" s="159" t="s">
        <v>60</v>
      </c>
    </row>
    <row r="6" ht="56.25" customHeight="1" spans="1:6">
      <c r="A6" s="155">
        <v>4</v>
      </c>
      <c r="B6" s="28"/>
      <c r="C6" s="160" t="s">
        <v>63</v>
      </c>
      <c r="D6" s="155" t="s">
        <v>58</v>
      </c>
      <c r="E6" s="161" t="s">
        <v>64</v>
      </c>
      <c r="F6" s="160" t="s">
        <v>65</v>
      </c>
    </row>
    <row r="7" ht="33.75" spans="1:6">
      <c r="A7" s="158">
        <v>5</v>
      </c>
      <c r="B7" s="28"/>
      <c r="C7" s="159" t="s">
        <v>66</v>
      </c>
      <c r="D7" s="157" t="s">
        <v>58</v>
      </c>
      <c r="E7" s="159" t="s">
        <v>67</v>
      </c>
      <c r="F7" s="159" t="s">
        <v>68</v>
      </c>
    </row>
    <row r="8" ht="33.75" spans="1:6">
      <c r="A8" s="158">
        <v>6</v>
      </c>
      <c r="B8" s="28"/>
      <c r="C8" s="159" t="s">
        <v>69</v>
      </c>
      <c r="D8" s="157" t="s">
        <v>58</v>
      </c>
      <c r="E8" s="159" t="s">
        <v>67</v>
      </c>
      <c r="F8" s="159" t="s">
        <v>70</v>
      </c>
    </row>
    <row r="9" ht="57" customHeight="1" spans="1:6">
      <c r="A9" s="155">
        <v>5</v>
      </c>
      <c r="B9" s="28"/>
      <c r="C9" s="160" t="s">
        <v>71</v>
      </c>
      <c r="D9" s="155" t="s">
        <v>58</v>
      </c>
      <c r="E9" s="160" t="s">
        <v>72</v>
      </c>
      <c r="F9" s="160" t="s">
        <v>68</v>
      </c>
    </row>
    <row r="10" ht="36" customHeight="1" spans="1:6">
      <c r="A10" s="155">
        <v>6</v>
      </c>
      <c r="B10" s="160"/>
      <c r="C10" s="160" t="s">
        <v>73</v>
      </c>
      <c r="D10" s="155" t="s">
        <v>58</v>
      </c>
      <c r="E10" s="160" t="s">
        <v>74</v>
      </c>
      <c r="F10" s="160" t="s">
        <v>75</v>
      </c>
    </row>
    <row r="11" ht="42.75" customHeight="1" spans="1:6">
      <c r="A11" s="155">
        <v>7</v>
      </c>
      <c r="B11" s="28"/>
      <c r="C11" s="160" t="s">
        <v>76</v>
      </c>
      <c r="D11" s="155" t="s">
        <v>58</v>
      </c>
      <c r="E11" s="160" t="s">
        <v>77</v>
      </c>
      <c r="F11" s="160" t="s">
        <v>78</v>
      </c>
    </row>
    <row r="12" ht="52.5" customHeight="1" spans="1:6">
      <c r="A12" s="155">
        <v>8</v>
      </c>
      <c r="B12" s="85"/>
      <c r="C12" s="115" t="s">
        <v>79</v>
      </c>
      <c r="D12" s="155" t="s">
        <v>58</v>
      </c>
      <c r="E12" s="161" t="s">
        <v>80</v>
      </c>
      <c r="F12" s="160" t="s">
        <v>81</v>
      </c>
    </row>
    <row r="13" ht="51.75" customHeight="1" spans="1:6">
      <c r="A13" s="155">
        <v>9</v>
      </c>
      <c r="B13" s="85"/>
      <c r="C13" s="115" t="s">
        <v>82</v>
      </c>
      <c r="D13" s="155" t="s">
        <v>58</v>
      </c>
      <c r="E13" s="161" t="s">
        <v>80</v>
      </c>
      <c r="F13" s="160" t="s">
        <v>81</v>
      </c>
    </row>
    <row r="14" ht="36" customHeight="1" spans="1:6">
      <c r="A14" s="155">
        <v>10</v>
      </c>
      <c r="B14" s="85"/>
      <c r="C14" s="115" t="s">
        <v>83</v>
      </c>
      <c r="D14" s="155" t="s">
        <v>58</v>
      </c>
      <c r="E14" s="161" t="s">
        <v>80</v>
      </c>
      <c r="F14" s="160" t="s">
        <v>84</v>
      </c>
    </row>
    <row r="15" ht="68.95" customHeight="1" spans="1:6">
      <c r="A15" s="155">
        <v>11</v>
      </c>
      <c r="B15" s="160"/>
      <c r="C15" s="160" t="s">
        <v>85</v>
      </c>
      <c r="D15" s="155" t="s">
        <v>58</v>
      </c>
      <c r="E15" s="161" t="s">
        <v>86</v>
      </c>
      <c r="F15" s="160" t="s">
        <v>81</v>
      </c>
    </row>
    <row r="16" ht="68.95" customHeight="1" spans="1:6">
      <c r="A16" s="155">
        <v>12</v>
      </c>
      <c r="B16" s="160"/>
      <c r="C16" s="160" t="s">
        <v>87</v>
      </c>
      <c r="D16" s="155" t="s">
        <v>58</v>
      </c>
      <c r="E16" s="161" t="s">
        <v>88</v>
      </c>
      <c r="F16" s="160" t="s">
        <v>81</v>
      </c>
    </row>
    <row r="17" ht="57" customHeight="1" spans="1:6">
      <c r="A17" s="155">
        <v>13</v>
      </c>
      <c r="B17" s="160"/>
      <c r="C17" s="162" t="s">
        <v>89</v>
      </c>
      <c r="D17" s="155" t="s">
        <v>58</v>
      </c>
      <c r="E17" s="159" t="s">
        <v>67</v>
      </c>
      <c r="F17" s="159" t="s">
        <v>68</v>
      </c>
    </row>
    <row r="18" ht="57" customHeight="1" spans="1:6">
      <c r="A18" s="155">
        <v>17</v>
      </c>
      <c r="B18" s="159"/>
      <c r="C18" s="156" t="s">
        <v>90</v>
      </c>
      <c r="D18" s="157" t="s">
        <v>91</v>
      </c>
      <c r="E18" s="159" t="s">
        <v>92</v>
      </c>
      <c r="F18" s="159" t="s">
        <v>93</v>
      </c>
    </row>
    <row r="19" ht="18" customHeight="1" spans="1:6">
      <c r="A19" s="153" t="s">
        <v>12</v>
      </c>
      <c r="B19" s="154" t="s">
        <v>94</v>
      </c>
      <c r="C19" s="154"/>
      <c r="D19" s="154"/>
      <c r="E19" s="154"/>
      <c r="F19" s="154"/>
    </row>
    <row r="20" ht="24" customHeight="1" spans="1:6">
      <c r="A20" s="155">
        <v>1</v>
      </c>
      <c r="B20" s="162"/>
      <c r="C20" s="162" t="s">
        <v>95</v>
      </c>
      <c r="D20" s="155" t="s">
        <v>58</v>
      </c>
      <c r="E20" s="162" t="s">
        <v>96</v>
      </c>
      <c r="F20" s="162" t="s">
        <v>97</v>
      </c>
    </row>
    <row r="21" ht="24" customHeight="1" spans="1:6">
      <c r="A21" s="155">
        <v>2</v>
      </c>
      <c r="B21" s="162"/>
      <c r="C21" s="162" t="s">
        <v>98</v>
      </c>
      <c r="D21" s="155" t="s">
        <v>58</v>
      </c>
      <c r="E21" s="162" t="s">
        <v>96</v>
      </c>
      <c r="F21" s="162" t="s">
        <v>97</v>
      </c>
    </row>
    <row r="22" ht="58.5" customHeight="1" spans="1:6">
      <c r="A22" s="155">
        <v>3</v>
      </c>
      <c r="B22" s="162"/>
      <c r="C22" s="162" t="s">
        <v>99</v>
      </c>
      <c r="D22" s="155" t="s">
        <v>100</v>
      </c>
      <c r="E22" s="162" t="s">
        <v>101</v>
      </c>
      <c r="F22" s="163" t="s">
        <v>102</v>
      </c>
    </row>
    <row r="23" ht="70.5" customHeight="1" spans="1:6">
      <c r="A23" s="155">
        <v>4</v>
      </c>
      <c r="B23" s="163"/>
      <c r="C23" s="163" t="s">
        <v>103</v>
      </c>
      <c r="D23" s="164" t="s">
        <v>100</v>
      </c>
      <c r="E23" s="162" t="s">
        <v>101</v>
      </c>
      <c r="F23" s="163" t="s">
        <v>104</v>
      </c>
    </row>
    <row r="24" ht="70.5" customHeight="1" spans="1:6">
      <c r="A24" s="155">
        <v>5</v>
      </c>
      <c r="B24" s="163"/>
      <c r="C24" s="163" t="s">
        <v>105</v>
      </c>
      <c r="D24" s="164" t="s">
        <v>100</v>
      </c>
      <c r="E24" s="162" t="s">
        <v>101</v>
      </c>
      <c r="F24" s="163" t="s">
        <v>106</v>
      </c>
    </row>
    <row r="25" ht="84.35" customHeight="1" spans="1:6">
      <c r="A25" s="155">
        <v>6</v>
      </c>
      <c r="B25" s="162"/>
      <c r="C25" s="162" t="s">
        <v>107</v>
      </c>
      <c r="D25" s="155" t="s">
        <v>91</v>
      </c>
      <c r="E25" s="162" t="s">
        <v>108</v>
      </c>
      <c r="F25" s="162" t="s">
        <v>109</v>
      </c>
    </row>
    <row r="26" ht="24" customHeight="1" spans="1:6">
      <c r="A26" s="155">
        <v>7</v>
      </c>
      <c r="B26" s="163"/>
      <c r="C26" s="163" t="s">
        <v>110</v>
      </c>
      <c r="D26" s="155" t="s">
        <v>100</v>
      </c>
      <c r="E26" s="162" t="s">
        <v>111</v>
      </c>
      <c r="F26" s="162" t="s">
        <v>112</v>
      </c>
    </row>
    <row r="27" ht="24" customHeight="1" spans="1:6">
      <c r="A27" s="155">
        <v>8</v>
      </c>
      <c r="B27" s="163"/>
      <c r="C27" s="163" t="s">
        <v>113</v>
      </c>
      <c r="D27" s="164" t="s">
        <v>100</v>
      </c>
      <c r="E27" s="162" t="s">
        <v>111</v>
      </c>
      <c r="F27" s="163" t="s">
        <v>114</v>
      </c>
    </row>
    <row r="28" ht="24" customHeight="1" spans="1:6">
      <c r="A28" s="155">
        <v>9</v>
      </c>
      <c r="B28" s="163"/>
      <c r="C28" s="163" t="s">
        <v>115</v>
      </c>
      <c r="D28" s="164" t="s">
        <v>100</v>
      </c>
      <c r="E28" s="162" t="s">
        <v>111</v>
      </c>
      <c r="F28" s="163" t="s">
        <v>116</v>
      </c>
    </row>
    <row r="29" ht="24" customHeight="1" spans="1:6">
      <c r="A29" s="155">
        <v>10</v>
      </c>
      <c r="B29" s="162"/>
      <c r="C29" s="162" t="s">
        <v>117</v>
      </c>
      <c r="D29" s="155" t="s">
        <v>100</v>
      </c>
      <c r="E29" s="162" t="s">
        <v>111</v>
      </c>
      <c r="F29" s="162" t="s">
        <v>112</v>
      </c>
    </row>
    <row r="30" ht="30" customHeight="1" spans="1:6">
      <c r="A30" s="155">
        <v>11</v>
      </c>
      <c r="B30" s="162"/>
      <c r="C30" s="162" t="s">
        <v>118</v>
      </c>
      <c r="D30" s="155" t="s">
        <v>119</v>
      </c>
      <c r="E30" s="162" t="s">
        <v>120</v>
      </c>
      <c r="F30" s="162" t="s">
        <v>121</v>
      </c>
    </row>
    <row r="31" ht="48" spans="1:6">
      <c r="A31" s="155">
        <v>12</v>
      </c>
      <c r="B31" s="162"/>
      <c r="C31" s="162" t="s">
        <v>122</v>
      </c>
      <c r="D31" s="155" t="s">
        <v>119</v>
      </c>
      <c r="E31" s="165" t="s">
        <v>123</v>
      </c>
      <c r="F31" s="166" t="s">
        <v>124</v>
      </c>
    </row>
    <row r="32" ht="48" spans="1:6">
      <c r="A32" s="155">
        <v>13</v>
      </c>
      <c r="B32" s="162"/>
      <c r="C32" s="166" t="s">
        <v>125</v>
      </c>
      <c r="D32" s="167" t="s">
        <v>126</v>
      </c>
      <c r="E32" s="165" t="s">
        <v>127</v>
      </c>
      <c r="F32" s="166" t="s">
        <v>128</v>
      </c>
    </row>
    <row r="33" spans="1:6">
      <c r="A33" s="155">
        <v>14</v>
      </c>
      <c r="B33" s="162"/>
      <c r="C33" s="156" t="s">
        <v>129</v>
      </c>
      <c r="D33" s="157" t="s">
        <v>100</v>
      </c>
      <c r="E33" s="156" t="s">
        <v>111</v>
      </c>
      <c r="F33" s="156" t="s">
        <v>130</v>
      </c>
    </row>
    <row r="34" ht="71.25" customHeight="1" spans="1:6">
      <c r="A34" s="155">
        <v>15</v>
      </c>
      <c r="B34" s="168"/>
      <c r="C34" s="168" t="s">
        <v>131</v>
      </c>
      <c r="D34" s="155" t="s">
        <v>58</v>
      </c>
      <c r="E34" s="168" t="s">
        <v>132</v>
      </c>
      <c r="F34" s="169" t="s">
        <v>133</v>
      </c>
    </row>
    <row r="35" ht="24" customHeight="1" spans="1:6">
      <c r="A35" s="155">
        <v>13</v>
      </c>
      <c r="B35" s="163"/>
      <c r="C35" s="163" t="s">
        <v>134</v>
      </c>
      <c r="D35" s="164" t="s">
        <v>100</v>
      </c>
      <c r="E35" s="162" t="s">
        <v>111</v>
      </c>
      <c r="F35" s="163" t="s">
        <v>135</v>
      </c>
    </row>
    <row r="36" ht="21.75" customHeight="1" spans="1:6">
      <c r="A36" s="153" t="s">
        <v>15</v>
      </c>
      <c r="B36" s="170" t="s">
        <v>136</v>
      </c>
      <c r="C36" s="171"/>
      <c r="D36" s="171"/>
      <c r="E36" s="171"/>
      <c r="F36" s="172"/>
    </row>
    <row r="37" ht="52.5" customHeight="1" spans="1:6">
      <c r="A37" s="155">
        <v>1</v>
      </c>
      <c r="B37" s="162"/>
      <c r="C37" s="162" t="s">
        <v>137</v>
      </c>
      <c r="D37" s="155" t="s">
        <v>119</v>
      </c>
      <c r="E37" s="162" t="s">
        <v>138</v>
      </c>
      <c r="F37" s="162" t="s">
        <v>139</v>
      </c>
    </row>
    <row r="38" ht="26.25" customHeight="1" spans="1:6">
      <c r="A38" s="155">
        <v>2</v>
      </c>
      <c r="B38" s="162"/>
      <c r="C38" s="162" t="s">
        <v>140</v>
      </c>
      <c r="D38" s="155" t="s">
        <v>119</v>
      </c>
      <c r="E38" s="162" t="s">
        <v>141</v>
      </c>
      <c r="F38" s="162" t="s">
        <v>142</v>
      </c>
    </row>
    <row r="39" ht="47.25" customHeight="1" spans="1:6">
      <c r="A39" s="155">
        <v>3</v>
      </c>
      <c r="B39" s="162"/>
      <c r="C39" s="162" t="s">
        <v>143</v>
      </c>
      <c r="D39" s="155" t="s">
        <v>144</v>
      </c>
      <c r="E39" s="162" t="s">
        <v>145</v>
      </c>
      <c r="F39" s="162" t="s">
        <v>146</v>
      </c>
    </row>
    <row r="40" s="146" customFormat="1" ht="47.25" customHeight="1" spans="1:6">
      <c r="A40" s="155">
        <v>4</v>
      </c>
      <c r="B40" s="173"/>
      <c r="C40" s="174" t="s">
        <v>147</v>
      </c>
      <c r="D40" s="175" t="s">
        <v>144</v>
      </c>
      <c r="E40" s="174" t="s">
        <v>145</v>
      </c>
      <c r="F40" s="162" t="s">
        <v>148</v>
      </c>
    </row>
    <row r="41" ht="38.25" customHeight="1" spans="1:6">
      <c r="A41" s="155">
        <v>5</v>
      </c>
      <c r="B41" s="162"/>
      <c r="C41" s="162" t="s">
        <v>149</v>
      </c>
      <c r="D41" s="155" t="s">
        <v>144</v>
      </c>
      <c r="E41" s="162" t="s">
        <v>145</v>
      </c>
      <c r="F41" s="162" t="s">
        <v>150</v>
      </c>
    </row>
    <row r="42" ht="61.5" customHeight="1" spans="1:6">
      <c r="A42" s="155">
        <v>6</v>
      </c>
      <c r="B42" s="162"/>
      <c r="C42" s="162" t="s">
        <v>151</v>
      </c>
      <c r="D42" s="155" t="s">
        <v>58</v>
      </c>
      <c r="E42" s="162" t="s">
        <v>152</v>
      </c>
      <c r="F42" s="162" t="s">
        <v>153</v>
      </c>
    </row>
    <row r="43" ht="44.25" customHeight="1" spans="1:6">
      <c r="A43" s="155">
        <v>7</v>
      </c>
      <c r="B43" s="162"/>
      <c r="C43" s="162" t="s">
        <v>154</v>
      </c>
      <c r="D43" s="155" t="s">
        <v>119</v>
      </c>
      <c r="E43" s="162" t="s">
        <v>155</v>
      </c>
      <c r="F43" s="162" t="s">
        <v>156</v>
      </c>
    </row>
    <row r="44" ht="39" customHeight="1" spans="1:6">
      <c r="A44" s="155">
        <v>8</v>
      </c>
      <c r="B44" s="162"/>
      <c r="C44" s="162" t="s">
        <v>157</v>
      </c>
      <c r="D44" s="155" t="s">
        <v>119</v>
      </c>
      <c r="E44" s="162" t="s">
        <v>158</v>
      </c>
      <c r="F44" s="162" t="s">
        <v>159</v>
      </c>
    </row>
    <row r="45" ht="48.75" customHeight="1" spans="1:6">
      <c r="A45" s="155">
        <v>9</v>
      </c>
      <c r="B45" s="162"/>
      <c r="C45" s="162" t="s">
        <v>160</v>
      </c>
      <c r="D45" s="155" t="s">
        <v>119</v>
      </c>
      <c r="E45" s="162" t="s">
        <v>161</v>
      </c>
      <c r="F45" s="162" t="s">
        <v>159</v>
      </c>
    </row>
    <row r="46" ht="26.25" customHeight="1" spans="1:6">
      <c r="A46" s="155">
        <v>10</v>
      </c>
      <c r="B46" s="162"/>
      <c r="C46" s="162" t="s">
        <v>162</v>
      </c>
      <c r="D46" s="155" t="s">
        <v>126</v>
      </c>
      <c r="E46" s="162" t="s">
        <v>127</v>
      </c>
      <c r="F46" s="162" t="s">
        <v>163</v>
      </c>
    </row>
    <row r="47" ht="24" customHeight="1" spans="1:6">
      <c r="A47" s="155">
        <v>11</v>
      </c>
      <c r="B47" s="162"/>
      <c r="C47" s="162" t="s">
        <v>164</v>
      </c>
      <c r="D47" s="155" t="s">
        <v>144</v>
      </c>
      <c r="E47" s="162" t="s">
        <v>145</v>
      </c>
      <c r="F47" s="162" t="s">
        <v>148</v>
      </c>
    </row>
    <row r="48" ht="44.25" customHeight="1" spans="1:6">
      <c r="A48" s="155">
        <v>12</v>
      </c>
      <c r="B48" s="162"/>
      <c r="C48" s="162" t="s">
        <v>165</v>
      </c>
      <c r="D48" s="155" t="s">
        <v>144</v>
      </c>
      <c r="E48" s="162" t="s">
        <v>166</v>
      </c>
      <c r="F48" s="162" t="s">
        <v>153</v>
      </c>
    </row>
    <row r="49" ht="23.25" customHeight="1" spans="1:6">
      <c r="A49" s="153" t="s">
        <v>30</v>
      </c>
      <c r="B49" s="170" t="s">
        <v>167</v>
      </c>
      <c r="C49" s="171"/>
      <c r="D49" s="171"/>
      <c r="E49" s="171"/>
      <c r="F49" s="172"/>
    </row>
    <row r="50" ht="39.75" customHeight="1" spans="1:6">
      <c r="A50" s="155">
        <v>1</v>
      </c>
      <c r="B50" s="162"/>
      <c r="C50" s="162" t="s">
        <v>168</v>
      </c>
      <c r="D50" s="155" t="s">
        <v>119</v>
      </c>
      <c r="E50" s="162" t="s">
        <v>169</v>
      </c>
      <c r="F50" s="162" t="s">
        <v>170</v>
      </c>
    </row>
    <row r="51" ht="26.25" customHeight="1" spans="1:6">
      <c r="A51" s="155">
        <v>2</v>
      </c>
      <c r="B51" s="162"/>
      <c r="C51" s="162" t="s">
        <v>162</v>
      </c>
      <c r="D51" s="155" t="s">
        <v>126</v>
      </c>
      <c r="E51" s="162" t="s">
        <v>127</v>
      </c>
      <c r="F51" s="162" t="s">
        <v>163</v>
      </c>
    </row>
    <row r="52" ht="47.25" customHeight="1" spans="1:6">
      <c r="A52" s="155">
        <v>3</v>
      </c>
      <c r="B52" s="162"/>
      <c r="C52" s="176" t="s">
        <v>171</v>
      </c>
      <c r="D52" s="155" t="s">
        <v>144</v>
      </c>
      <c r="E52" s="162" t="s">
        <v>166</v>
      </c>
      <c r="F52" s="162" t="s">
        <v>146</v>
      </c>
    </row>
    <row r="53" ht="39.75" customHeight="1" spans="1:6">
      <c r="A53" s="155">
        <v>4</v>
      </c>
      <c r="B53" s="162"/>
      <c r="C53" s="162" t="s">
        <v>172</v>
      </c>
      <c r="D53" s="155" t="s">
        <v>119</v>
      </c>
      <c r="E53" s="162" t="s">
        <v>173</v>
      </c>
      <c r="F53" s="162" t="s">
        <v>174</v>
      </c>
    </row>
    <row r="54" ht="30" customHeight="1" spans="1:6">
      <c r="A54" s="155">
        <v>5</v>
      </c>
      <c r="B54" s="162"/>
      <c r="C54" s="162" t="s">
        <v>175</v>
      </c>
      <c r="D54" s="155" t="s">
        <v>176</v>
      </c>
      <c r="E54" s="162" t="s">
        <v>177</v>
      </c>
      <c r="F54" s="162" t="s">
        <v>178</v>
      </c>
    </row>
    <row r="55" ht="20.25" customHeight="1" spans="1:6">
      <c r="A55" s="153" t="s">
        <v>36</v>
      </c>
      <c r="B55" s="170" t="s">
        <v>179</v>
      </c>
      <c r="C55" s="171"/>
      <c r="D55" s="171"/>
      <c r="E55" s="171"/>
      <c r="F55" s="172"/>
    </row>
    <row r="56" ht="33" customHeight="1" spans="1:6">
      <c r="A56" s="155">
        <v>1</v>
      </c>
      <c r="B56" s="162"/>
      <c r="C56" s="162" t="s">
        <v>180</v>
      </c>
      <c r="D56" s="155" t="s">
        <v>119</v>
      </c>
      <c r="E56" s="162" t="s">
        <v>181</v>
      </c>
      <c r="F56" s="162" t="s">
        <v>182</v>
      </c>
    </row>
    <row r="57" ht="33" customHeight="1" spans="1:6">
      <c r="A57" s="177">
        <v>2</v>
      </c>
      <c r="B57" s="178"/>
      <c r="C57" s="178" t="s">
        <v>183</v>
      </c>
      <c r="D57" s="177" t="s">
        <v>119</v>
      </c>
      <c r="E57" s="178" t="s">
        <v>184</v>
      </c>
      <c r="F57" s="178" t="s">
        <v>185</v>
      </c>
    </row>
    <row r="58" ht="46.5" customHeight="1" spans="1:6">
      <c r="A58" s="155">
        <v>3</v>
      </c>
      <c r="B58" s="162"/>
      <c r="C58" s="162" t="s">
        <v>186</v>
      </c>
      <c r="D58" s="155" t="s">
        <v>144</v>
      </c>
      <c r="E58" s="162" t="s">
        <v>166</v>
      </c>
      <c r="F58" s="162" t="s">
        <v>187</v>
      </c>
    </row>
    <row r="59" ht="46.5" customHeight="1" spans="1:6">
      <c r="A59" s="155">
        <v>4</v>
      </c>
      <c r="B59" s="162"/>
      <c r="C59" s="162" t="s">
        <v>188</v>
      </c>
      <c r="D59" s="155" t="s">
        <v>144</v>
      </c>
      <c r="E59" s="162" t="s">
        <v>166</v>
      </c>
      <c r="F59" s="162" t="s">
        <v>189</v>
      </c>
    </row>
    <row r="60" ht="20.25" customHeight="1" spans="1:6">
      <c r="A60" s="153" t="s">
        <v>39</v>
      </c>
      <c r="B60" s="170" t="s">
        <v>190</v>
      </c>
      <c r="C60" s="171"/>
      <c r="D60" s="171"/>
      <c r="E60" s="171"/>
      <c r="F60" s="172"/>
    </row>
    <row r="61" ht="64.5" customHeight="1" spans="1:6">
      <c r="A61" s="155">
        <v>1</v>
      </c>
      <c r="B61" s="162"/>
      <c r="C61" s="162" t="s">
        <v>99</v>
      </c>
      <c r="D61" s="155" t="s">
        <v>100</v>
      </c>
      <c r="E61" s="162" t="s">
        <v>191</v>
      </c>
      <c r="F61" s="163" t="s">
        <v>102</v>
      </c>
    </row>
    <row r="62" ht="36.75" customHeight="1" spans="1:6">
      <c r="A62" s="155">
        <v>2</v>
      </c>
      <c r="B62" s="162"/>
      <c r="C62" s="179" t="s">
        <v>192</v>
      </c>
      <c r="D62" s="180" t="s">
        <v>119</v>
      </c>
      <c r="E62" s="85" t="s">
        <v>193</v>
      </c>
      <c r="F62" s="181" t="s">
        <v>194</v>
      </c>
    </row>
    <row r="63" ht="36.75" customHeight="1" spans="1:6">
      <c r="A63" s="155">
        <v>3</v>
      </c>
      <c r="B63" s="162"/>
      <c r="C63" s="179" t="s">
        <v>195</v>
      </c>
      <c r="D63" s="180" t="s">
        <v>119</v>
      </c>
      <c r="E63" s="85" t="s">
        <v>196</v>
      </c>
      <c r="F63" s="182"/>
    </row>
    <row r="64" s="146" customFormat="1" spans="1:6">
      <c r="A64" s="183" t="s">
        <v>42</v>
      </c>
      <c r="B64" s="184" t="s">
        <v>197</v>
      </c>
      <c r="C64" s="185"/>
      <c r="D64" s="185"/>
      <c r="E64" s="185"/>
      <c r="F64" s="186"/>
    </row>
    <row r="65" s="146" customFormat="1" ht="27" customHeight="1" spans="1:6">
      <c r="A65" s="175">
        <v>1</v>
      </c>
      <c r="B65" s="174"/>
      <c r="C65" s="174" t="s">
        <v>198</v>
      </c>
      <c r="D65" s="175" t="s">
        <v>199</v>
      </c>
      <c r="E65" s="174" t="s">
        <v>200</v>
      </c>
      <c r="F65" s="174" t="s">
        <v>201</v>
      </c>
    </row>
    <row r="66" s="146" customFormat="1" ht="36" customHeight="1" spans="1:6">
      <c r="A66" s="175">
        <v>2</v>
      </c>
      <c r="B66" s="174"/>
      <c r="C66" s="187" t="s">
        <v>202</v>
      </c>
      <c r="D66" s="188" t="s">
        <v>119</v>
      </c>
      <c r="E66" s="174" t="s">
        <v>181</v>
      </c>
      <c r="F66" s="189" t="s">
        <v>203</v>
      </c>
    </row>
    <row r="67" s="146" customFormat="1" ht="86.4" customHeight="1" spans="1:6">
      <c r="A67" s="175">
        <v>3</v>
      </c>
      <c r="B67" s="174"/>
      <c r="C67" s="187" t="s">
        <v>204</v>
      </c>
      <c r="D67" s="188" t="s">
        <v>119</v>
      </c>
      <c r="E67" s="189" t="s">
        <v>205</v>
      </c>
      <c r="F67" s="189" t="s">
        <v>206</v>
      </c>
    </row>
    <row r="68" s="147" customFormat="1" ht="19.85" customHeight="1" spans="1:6">
      <c r="A68" s="190" t="s">
        <v>207</v>
      </c>
      <c r="B68" s="191" t="s">
        <v>208</v>
      </c>
      <c r="C68" s="192"/>
      <c r="D68" s="192"/>
      <c r="E68" s="192"/>
      <c r="F68" s="193"/>
    </row>
    <row r="69" s="147" customFormat="1" ht="23.1" customHeight="1" spans="1:6">
      <c r="A69" s="158">
        <v>1</v>
      </c>
      <c r="B69" s="156"/>
      <c r="C69" s="194" t="s">
        <v>209</v>
      </c>
      <c r="D69" s="195" t="s">
        <v>210</v>
      </c>
      <c r="E69" s="196" t="s">
        <v>211</v>
      </c>
      <c r="F69" s="166" t="s">
        <v>212</v>
      </c>
    </row>
    <row r="70" s="147" customFormat="1" ht="31.5" customHeight="1" spans="1:6">
      <c r="A70" s="158">
        <v>2</v>
      </c>
      <c r="B70" s="156"/>
      <c r="C70" s="197" t="s">
        <v>213</v>
      </c>
      <c r="D70" s="195" t="s">
        <v>199</v>
      </c>
      <c r="E70" s="165" t="s">
        <v>127</v>
      </c>
      <c r="F70" s="165" t="s">
        <v>214</v>
      </c>
    </row>
    <row r="71" s="147" customFormat="1" ht="31.5" customHeight="1" spans="1:6">
      <c r="A71" s="158">
        <v>3</v>
      </c>
      <c r="B71" s="156"/>
      <c r="C71" s="197" t="s">
        <v>215</v>
      </c>
      <c r="D71" s="195" t="s">
        <v>199</v>
      </c>
      <c r="E71" s="165" t="s">
        <v>127</v>
      </c>
      <c r="F71" s="165" t="s">
        <v>216</v>
      </c>
    </row>
    <row r="72" s="147" customFormat="1" ht="54.75" customHeight="1" spans="1:6">
      <c r="A72" s="158">
        <v>3</v>
      </c>
      <c r="B72" s="156"/>
      <c r="C72" s="197" t="s">
        <v>217</v>
      </c>
      <c r="D72" s="195" t="s">
        <v>119</v>
      </c>
      <c r="E72" s="196" t="s">
        <v>218</v>
      </c>
      <c r="F72" s="165" t="s">
        <v>219</v>
      </c>
    </row>
    <row r="73" s="147" customFormat="1" ht="15.75" spans="1:6">
      <c r="A73" s="190" t="s">
        <v>220</v>
      </c>
      <c r="B73" s="191" t="s">
        <v>208</v>
      </c>
      <c r="C73" s="192"/>
      <c r="D73" s="192"/>
      <c r="E73" s="192"/>
      <c r="F73" s="193"/>
    </row>
    <row r="74" ht="60" spans="1:6">
      <c r="A74" s="198">
        <v>6</v>
      </c>
      <c r="B74" s="199"/>
      <c r="C74" s="200" t="s">
        <v>221</v>
      </c>
      <c r="D74" s="155" t="s">
        <v>58</v>
      </c>
      <c r="E74" s="102" t="s">
        <v>222</v>
      </c>
      <c r="F74" s="102" t="s">
        <v>223</v>
      </c>
    </row>
  </sheetData>
  <sheetProtection formatCells="0" formatColumns="0" formatRows="0" insertRows="0" insertColumns="0" insertHyperlinks="0" deleteColumns="0" deleteRows="0" sort="0" autoFilter="0" pivotTables="0"/>
  <mergeCells count="11">
    <mergeCell ref="A1:F1"/>
    <mergeCell ref="B3:F3"/>
    <mergeCell ref="B19:F19"/>
    <mergeCell ref="B36:F36"/>
    <mergeCell ref="B49:F49"/>
    <mergeCell ref="B55:F55"/>
    <mergeCell ref="B60:F60"/>
    <mergeCell ref="B64:F64"/>
    <mergeCell ref="B68:F68"/>
    <mergeCell ref="B73:F73"/>
    <mergeCell ref="F62:F63"/>
  </mergeCells>
  <printOptions horizontalCentered="1"/>
  <pageMargins left="0.503472222222222" right="0.503472222222222" top="0.60625" bottom="0.60625" header="0" footer="0"/>
  <pageSetup paperSize="9" fitToHeight="0" orientation="landscape" horizontalDpi="600"/>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pageSetUpPr fitToPage="1"/>
  </sheetPr>
  <dimension ref="A1:AY101"/>
  <sheetViews>
    <sheetView tabSelected="1" view="pageBreakPreview" zoomScaleNormal="100" workbookViewId="0">
      <selection activeCell="G8" sqref="G8"/>
    </sheetView>
  </sheetViews>
  <sheetFormatPr defaultColWidth="8" defaultRowHeight="13.5"/>
  <cols>
    <col min="1" max="2" width="5.66666666666667" style="122" customWidth="1"/>
    <col min="3" max="3" width="21.5555555555556" style="123" customWidth="1"/>
    <col min="4" max="4" width="13" style="123" customWidth="1"/>
    <col min="5" max="7" width="11.562962962963" style="124" customWidth="1"/>
    <col min="8" max="8" width="13.1111111111111" style="124" customWidth="1"/>
    <col min="9" max="16384" width="8" style="124"/>
  </cols>
  <sheetData>
    <row r="1" ht="34.5" customHeight="1" spans="1:9">
      <c r="A1" s="125" t="s">
        <v>224</v>
      </c>
      <c r="B1" s="125"/>
      <c r="C1" s="125"/>
      <c r="D1" s="125"/>
      <c r="E1" s="125"/>
      <c r="F1" s="125"/>
      <c r="G1" s="125"/>
      <c r="H1" s="125"/>
      <c r="I1" s="125"/>
    </row>
    <row r="2" ht="19.5" customHeight="1" spans="1:51">
      <c r="A2" s="126" t="s">
        <v>225</v>
      </c>
      <c r="B2" s="127"/>
      <c r="C2" s="127"/>
      <c r="D2" s="127"/>
      <c r="E2" s="127"/>
      <c r="F2" s="127"/>
      <c r="G2" s="127"/>
      <c r="H2" s="127"/>
      <c r="I2" s="127"/>
      <c r="J2" s="141"/>
      <c r="K2" s="141"/>
      <c r="L2" s="141"/>
      <c r="M2" s="141"/>
      <c r="N2" s="141"/>
      <c r="O2" s="141"/>
      <c r="P2" s="141"/>
      <c r="Q2" s="141"/>
      <c r="R2" s="141"/>
      <c r="S2" s="141"/>
      <c r="T2" s="141"/>
      <c r="U2" s="141"/>
      <c r="V2" s="141"/>
      <c r="W2" s="141"/>
      <c r="X2" s="141"/>
      <c r="Y2" s="141"/>
      <c r="Z2" s="141"/>
      <c r="AA2" s="141"/>
      <c r="AB2" s="141"/>
      <c r="AC2" s="141"/>
      <c r="AD2" s="141"/>
      <c r="AE2" s="141"/>
      <c r="AF2" s="141"/>
      <c r="AG2" s="141"/>
      <c r="AH2" s="141"/>
      <c r="AI2" s="141"/>
      <c r="AJ2" s="141"/>
      <c r="AK2" s="141"/>
      <c r="AL2" s="141"/>
      <c r="AM2" s="141"/>
      <c r="AN2" s="141"/>
      <c r="AO2" s="141"/>
      <c r="AP2" s="141"/>
      <c r="AQ2" s="141"/>
      <c r="AR2" s="141"/>
      <c r="AS2" s="141"/>
      <c r="AT2" s="141"/>
      <c r="AU2" s="141"/>
      <c r="AV2" s="141"/>
      <c r="AW2" s="141"/>
      <c r="AX2" s="141"/>
      <c r="AY2" s="141"/>
    </row>
    <row r="3" s="121" customFormat="1" ht="22" customHeight="1" spans="1:9">
      <c r="A3" s="128" t="s">
        <v>50</v>
      </c>
      <c r="B3" s="129" t="s">
        <v>226</v>
      </c>
      <c r="C3" s="130"/>
      <c r="D3" s="128" t="s">
        <v>227</v>
      </c>
      <c r="E3" s="128" t="s">
        <v>228</v>
      </c>
      <c r="F3" s="128"/>
      <c r="G3" s="128"/>
      <c r="H3" s="128"/>
      <c r="I3" s="142" t="s">
        <v>229</v>
      </c>
    </row>
    <row r="4" s="121" customFormat="1" ht="43" customHeight="1" spans="1:9">
      <c r="A4" s="128"/>
      <c r="B4" s="131"/>
      <c r="C4" s="132"/>
      <c r="D4" s="128"/>
      <c r="E4" s="128" t="s">
        <v>230</v>
      </c>
      <c r="F4" s="128" t="s">
        <v>231</v>
      </c>
      <c r="G4" s="128" t="s">
        <v>232</v>
      </c>
      <c r="H4" s="128" t="s">
        <v>233</v>
      </c>
      <c r="I4" s="143"/>
    </row>
    <row r="5" s="121" customFormat="1" ht="45" customHeight="1" spans="1:9">
      <c r="A5" s="128">
        <v>1</v>
      </c>
      <c r="B5" s="133" t="s">
        <v>234</v>
      </c>
      <c r="C5" s="134"/>
      <c r="D5" s="135">
        <v>1850</v>
      </c>
      <c r="E5" s="136">
        <f>+土石方及道路工程!L34</f>
        <v>0</v>
      </c>
      <c r="F5" s="136">
        <f>+E5*0.09</f>
        <v>0</v>
      </c>
      <c r="G5" s="136">
        <f t="shared" ref="G5:G10" si="0">E5+F5</f>
        <v>0</v>
      </c>
      <c r="H5" s="136">
        <f t="shared" ref="H5:H11" si="1">G5/D5</f>
        <v>0</v>
      </c>
      <c r="I5" s="144"/>
    </row>
    <row r="6" s="121" customFormat="1" ht="45" customHeight="1" spans="1:9">
      <c r="A6" s="128">
        <v>2</v>
      </c>
      <c r="B6" s="133" t="s">
        <v>208</v>
      </c>
      <c r="C6" s="134"/>
      <c r="D6" s="135">
        <v>1850</v>
      </c>
      <c r="E6" s="136">
        <f>+交通工程!L27</f>
        <v>0</v>
      </c>
      <c r="F6" s="136">
        <f t="shared" ref="F6:F11" si="2">+E6*0.09</f>
        <v>0</v>
      </c>
      <c r="G6" s="136">
        <f t="shared" si="0"/>
        <v>0</v>
      </c>
      <c r="H6" s="136">
        <f t="shared" si="1"/>
        <v>0</v>
      </c>
      <c r="I6" s="144"/>
    </row>
    <row r="7" s="121" customFormat="1" ht="45" customHeight="1" spans="1:9">
      <c r="A7" s="128">
        <v>3</v>
      </c>
      <c r="B7" s="133" t="s">
        <v>136</v>
      </c>
      <c r="C7" s="134"/>
      <c r="D7" s="135">
        <v>1850</v>
      </c>
      <c r="E7" s="136">
        <f>+排水工程!L34</f>
        <v>0</v>
      </c>
      <c r="F7" s="136">
        <f t="shared" si="2"/>
        <v>0</v>
      </c>
      <c r="G7" s="136">
        <f t="shared" si="0"/>
        <v>0</v>
      </c>
      <c r="H7" s="136">
        <f t="shared" si="1"/>
        <v>0</v>
      </c>
      <c r="I7" s="144"/>
    </row>
    <row r="8" s="121" customFormat="1" ht="45" customHeight="1" spans="1:9">
      <c r="A8" s="128">
        <v>4</v>
      </c>
      <c r="B8" s="133" t="s">
        <v>235</v>
      </c>
      <c r="C8" s="134"/>
      <c r="D8" s="135">
        <v>1850</v>
      </c>
      <c r="E8" s="136">
        <f>+照明及电力管沟工程!L26</f>
        <v>0</v>
      </c>
      <c r="F8" s="136">
        <f t="shared" si="2"/>
        <v>0</v>
      </c>
      <c r="G8" s="136">
        <f t="shared" si="0"/>
        <v>0</v>
      </c>
      <c r="H8" s="136">
        <f t="shared" si="1"/>
        <v>0</v>
      </c>
      <c r="I8" s="144"/>
    </row>
    <row r="9" s="121" customFormat="1" ht="45" customHeight="1" spans="1:9">
      <c r="A9" s="128">
        <v>5</v>
      </c>
      <c r="B9" s="133" t="s">
        <v>236</v>
      </c>
      <c r="C9" s="134"/>
      <c r="D9" s="135">
        <v>1850</v>
      </c>
      <c r="E9" s="136">
        <f>+钢板桩工程!L7</f>
        <v>0</v>
      </c>
      <c r="F9" s="136">
        <f t="shared" si="2"/>
        <v>0</v>
      </c>
      <c r="G9" s="136">
        <f t="shared" si="0"/>
        <v>0</v>
      </c>
      <c r="H9" s="136">
        <f t="shared" si="1"/>
        <v>0</v>
      </c>
      <c r="I9" s="144"/>
    </row>
    <row r="10" s="121" customFormat="1" ht="45" customHeight="1" spans="1:9">
      <c r="A10" s="128">
        <v>6</v>
      </c>
      <c r="B10" s="133" t="s">
        <v>190</v>
      </c>
      <c r="C10" s="134"/>
      <c r="D10" s="135">
        <v>1850</v>
      </c>
      <c r="E10" s="136">
        <f>+软基处理!L10</f>
        <v>0</v>
      </c>
      <c r="F10" s="136">
        <f t="shared" si="2"/>
        <v>0</v>
      </c>
      <c r="G10" s="136">
        <f t="shared" si="0"/>
        <v>0</v>
      </c>
      <c r="H10" s="136">
        <f t="shared" si="1"/>
        <v>0</v>
      </c>
      <c r="I10" s="144"/>
    </row>
    <row r="11" s="121" customFormat="1" ht="45" customHeight="1" spans="1:9">
      <c r="A11" s="128"/>
      <c r="B11" s="137" t="s">
        <v>237</v>
      </c>
      <c r="C11" s="134"/>
      <c r="D11" s="135">
        <f>D5</f>
        <v>1850</v>
      </c>
      <c r="E11" s="138">
        <f>SUM(E5:E10)</f>
        <v>0</v>
      </c>
      <c r="F11" s="138">
        <f>SUM(F5:F10)</f>
        <v>0</v>
      </c>
      <c r="G11" s="138">
        <f>SUM(G5:G10)</f>
        <v>0</v>
      </c>
      <c r="H11" s="138">
        <f>SUM(H5:H10)</f>
        <v>0</v>
      </c>
      <c r="I11" s="145"/>
    </row>
    <row r="12" spans="1:4">
      <c r="A12" s="139"/>
      <c r="B12" s="139"/>
      <c r="C12" s="140"/>
      <c r="D12" s="140"/>
    </row>
    <row r="13" spans="1:4">
      <c r="A13" s="139"/>
      <c r="B13" s="139"/>
      <c r="C13" s="140"/>
      <c r="D13" s="140"/>
    </row>
    <row r="14" spans="1:4">
      <c r="A14" s="139"/>
      <c r="B14" s="139"/>
      <c r="C14" s="140"/>
      <c r="D14" s="140"/>
    </row>
    <row r="15" spans="1:4">
      <c r="A15" s="139"/>
      <c r="B15" s="139"/>
      <c r="C15" s="140"/>
      <c r="D15" s="140"/>
    </row>
    <row r="16" spans="1:4">
      <c r="A16" s="139"/>
      <c r="B16" s="139"/>
      <c r="C16" s="140"/>
      <c r="D16" s="140"/>
    </row>
    <row r="17" spans="1:4">
      <c r="A17" s="139"/>
      <c r="B17" s="139"/>
      <c r="C17" s="140"/>
      <c r="D17" s="140"/>
    </row>
    <row r="18" spans="1:4">
      <c r="A18" s="139"/>
      <c r="B18" s="139"/>
      <c r="C18" s="140"/>
      <c r="D18" s="140"/>
    </row>
    <row r="19" spans="1:4">
      <c r="A19" s="139"/>
      <c r="B19" s="139"/>
      <c r="C19" s="140"/>
      <c r="D19" s="140"/>
    </row>
    <row r="20" spans="1:4">
      <c r="A20" s="139"/>
      <c r="B20" s="139"/>
      <c r="C20" s="140"/>
      <c r="D20" s="140"/>
    </row>
    <row r="21" spans="1:4">
      <c r="A21" s="139"/>
      <c r="B21" s="139"/>
      <c r="C21" s="140"/>
      <c r="D21" s="140"/>
    </row>
    <row r="22" spans="1:4">
      <c r="A22" s="139"/>
      <c r="B22" s="139"/>
      <c r="C22" s="140"/>
      <c r="D22" s="140"/>
    </row>
    <row r="23" spans="1:4">
      <c r="A23" s="139"/>
      <c r="B23" s="139"/>
      <c r="C23" s="140"/>
      <c r="D23" s="140"/>
    </row>
    <row r="24" spans="1:4">
      <c r="A24" s="139"/>
      <c r="B24" s="139"/>
      <c r="C24" s="140"/>
      <c r="D24" s="140"/>
    </row>
    <row r="25" spans="1:4">
      <c r="A25" s="139"/>
      <c r="B25" s="139"/>
      <c r="C25" s="140"/>
      <c r="D25" s="140"/>
    </row>
    <row r="26" spans="1:4">
      <c r="A26" s="139"/>
      <c r="B26" s="139"/>
      <c r="C26" s="140"/>
      <c r="D26" s="140"/>
    </row>
    <row r="27" spans="1:4">
      <c r="A27" s="139"/>
      <c r="B27" s="139"/>
      <c r="C27" s="140"/>
      <c r="D27" s="140"/>
    </row>
    <row r="28" spans="1:4">
      <c r="A28" s="139"/>
      <c r="B28" s="139"/>
      <c r="C28" s="140"/>
      <c r="D28" s="140"/>
    </row>
    <row r="29" spans="1:4">
      <c r="A29" s="139"/>
      <c r="B29" s="139"/>
      <c r="C29" s="140"/>
      <c r="D29" s="140"/>
    </row>
    <row r="30" spans="1:4">
      <c r="A30" s="139"/>
      <c r="B30" s="139"/>
      <c r="C30" s="140"/>
      <c r="D30" s="140"/>
    </row>
    <row r="31" spans="1:4">
      <c r="A31" s="139"/>
      <c r="B31" s="139"/>
      <c r="C31" s="140"/>
      <c r="D31" s="140"/>
    </row>
    <row r="32" spans="1:4">
      <c r="A32" s="139"/>
      <c r="B32" s="139"/>
      <c r="C32" s="140"/>
      <c r="D32" s="140"/>
    </row>
    <row r="33" spans="1:4">
      <c r="A33" s="139"/>
      <c r="B33" s="139"/>
      <c r="C33" s="140"/>
      <c r="D33" s="140"/>
    </row>
    <row r="34" spans="1:4">
      <c r="A34" s="139"/>
      <c r="B34" s="139"/>
      <c r="C34" s="140"/>
      <c r="D34" s="140"/>
    </row>
    <row r="35" spans="1:4">
      <c r="A35" s="139"/>
      <c r="B35" s="139"/>
      <c r="C35" s="140"/>
      <c r="D35" s="140"/>
    </row>
    <row r="36" spans="1:4">
      <c r="A36" s="139"/>
      <c r="B36" s="139"/>
      <c r="C36" s="140"/>
      <c r="D36" s="140"/>
    </row>
    <row r="37" spans="1:4">
      <c r="A37" s="139"/>
      <c r="B37" s="139"/>
      <c r="C37" s="140"/>
      <c r="D37" s="140"/>
    </row>
    <row r="38" spans="1:4">
      <c r="A38" s="139"/>
      <c r="B38" s="139"/>
      <c r="C38" s="140"/>
      <c r="D38" s="140"/>
    </row>
    <row r="39" spans="1:4">
      <c r="A39" s="139"/>
      <c r="B39" s="139"/>
      <c r="C39" s="140"/>
      <c r="D39" s="140"/>
    </row>
    <row r="40" spans="1:4">
      <c r="A40" s="139"/>
      <c r="B40" s="139"/>
      <c r="C40" s="140"/>
      <c r="D40" s="140"/>
    </row>
    <row r="41" spans="1:4">
      <c r="A41" s="139"/>
      <c r="B41" s="139"/>
      <c r="C41" s="140"/>
      <c r="D41" s="140"/>
    </row>
    <row r="42" spans="1:4">
      <c r="A42" s="139"/>
      <c r="B42" s="139"/>
      <c r="C42" s="140"/>
      <c r="D42" s="140"/>
    </row>
    <row r="43" spans="1:4">
      <c r="A43" s="139"/>
      <c r="B43" s="139"/>
      <c r="C43" s="140"/>
      <c r="D43" s="140"/>
    </row>
    <row r="44" spans="1:4">
      <c r="A44" s="139"/>
      <c r="B44" s="139"/>
      <c r="C44" s="140"/>
      <c r="D44" s="140"/>
    </row>
    <row r="45" spans="1:4">
      <c r="A45" s="139"/>
      <c r="B45" s="139"/>
      <c r="C45" s="140"/>
      <c r="D45" s="140"/>
    </row>
    <row r="46" spans="1:4">
      <c r="A46" s="139"/>
      <c r="B46" s="139"/>
      <c r="C46" s="140"/>
      <c r="D46" s="140"/>
    </row>
    <row r="47" spans="1:4">
      <c r="A47" s="139"/>
      <c r="B47" s="139"/>
      <c r="C47" s="140"/>
      <c r="D47" s="140"/>
    </row>
    <row r="48" spans="1:4">
      <c r="A48" s="139"/>
      <c r="B48" s="139"/>
      <c r="C48" s="140"/>
      <c r="D48" s="140"/>
    </row>
    <row r="49" spans="1:4">
      <c r="A49" s="139"/>
      <c r="B49" s="139"/>
      <c r="C49" s="140"/>
      <c r="D49" s="140"/>
    </row>
    <row r="50" spans="1:4">
      <c r="A50" s="139"/>
      <c r="B50" s="139"/>
      <c r="C50" s="140"/>
      <c r="D50" s="140"/>
    </row>
    <row r="51" spans="1:4">
      <c r="A51" s="139"/>
      <c r="B51" s="139"/>
      <c r="C51" s="140"/>
      <c r="D51" s="140"/>
    </row>
    <row r="52" spans="1:4">
      <c r="A52" s="139"/>
      <c r="B52" s="139"/>
      <c r="C52" s="140"/>
      <c r="D52" s="140"/>
    </row>
    <row r="53" spans="1:4">
      <c r="A53" s="139"/>
      <c r="B53" s="139"/>
      <c r="C53" s="140"/>
      <c r="D53" s="140"/>
    </row>
    <row r="54" spans="1:4">
      <c r="A54" s="139"/>
      <c r="B54" s="139"/>
      <c r="C54" s="140"/>
      <c r="D54" s="140"/>
    </row>
    <row r="55" spans="1:4">
      <c r="A55" s="139"/>
      <c r="B55" s="139"/>
      <c r="C55" s="140"/>
      <c r="D55" s="140"/>
    </row>
    <row r="56" spans="1:4">
      <c r="A56" s="139"/>
      <c r="B56" s="139"/>
      <c r="C56" s="140"/>
      <c r="D56" s="140"/>
    </row>
    <row r="57" spans="1:4">
      <c r="A57" s="139"/>
      <c r="B57" s="139"/>
      <c r="C57" s="140"/>
      <c r="D57" s="140"/>
    </row>
    <row r="58" spans="1:4">
      <c r="A58" s="139"/>
      <c r="B58" s="139"/>
      <c r="C58" s="140"/>
      <c r="D58" s="140"/>
    </row>
    <row r="59" spans="1:4">
      <c r="A59" s="139"/>
      <c r="B59" s="139"/>
      <c r="C59" s="140"/>
      <c r="D59" s="140"/>
    </row>
    <row r="60" spans="1:4">
      <c r="A60" s="139"/>
      <c r="B60" s="139"/>
      <c r="C60" s="140"/>
      <c r="D60" s="140"/>
    </row>
    <row r="61" spans="1:4">
      <c r="A61" s="139"/>
      <c r="B61" s="139"/>
      <c r="C61" s="140"/>
      <c r="D61" s="140"/>
    </row>
    <row r="62" spans="1:4">
      <c r="A62" s="139"/>
      <c r="B62" s="139"/>
      <c r="C62" s="140"/>
      <c r="D62" s="140"/>
    </row>
    <row r="63" spans="1:4">
      <c r="A63" s="139"/>
      <c r="B63" s="139"/>
      <c r="C63" s="140"/>
      <c r="D63" s="140"/>
    </row>
    <row r="64" spans="1:4">
      <c r="A64" s="139"/>
      <c r="B64" s="139"/>
      <c r="C64" s="140"/>
      <c r="D64" s="140"/>
    </row>
    <row r="65" spans="1:4">
      <c r="A65" s="139"/>
      <c r="B65" s="139"/>
      <c r="C65" s="140"/>
      <c r="D65" s="140"/>
    </row>
    <row r="66" spans="1:4">
      <c r="A66" s="139"/>
      <c r="B66" s="139"/>
      <c r="C66" s="140"/>
      <c r="D66" s="140"/>
    </row>
    <row r="67" spans="1:4">
      <c r="A67" s="139"/>
      <c r="B67" s="139"/>
      <c r="C67" s="140"/>
      <c r="D67" s="140"/>
    </row>
    <row r="68" spans="1:4">
      <c r="A68" s="139"/>
      <c r="B68" s="139"/>
      <c r="C68" s="140"/>
      <c r="D68" s="140"/>
    </row>
    <row r="69" spans="1:4">
      <c r="A69" s="139"/>
      <c r="B69" s="139"/>
      <c r="C69" s="140"/>
      <c r="D69" s="140"/>
    </row>
    <row r="70" spans="1:4">
      <c r="A70" s="139"/>
      <c r="B70" s="139"/>
      <c r="C70" s="140"/>
      <c r="D70" s="140"/>
    </row>
    <row r="71" spans="1:4">
      <c r="A71" s="139"/>
      <c r="B71" s="139"/>
      <c r="C71" s="140"/>
      <c r="D71" s="140"/>
    </row>
    <row r="72" spans="1:4">
      <c r="A72" s="139"/>
      <c r="B72" s="139"/>
      <c r="C72" s="140"/>
      <c r="D72" s="140"/>
    </row>
    <row r="73" spans="1:4">
      <c r="A73" s="139"/>
      <c r="B73" s="139"/>
      <c r="C73" s="140"/>
      <c r="D73" s="140"/>
    </row>
    <row r="74" spans="1:4">
      <c r="A74" s="139"/>
      <c r="B74" s="139"/>
      <c r="C74" s="140"/>
      <c r="D74" s="140"/>
    </row>
    <row r="75" spans="1:4">
      <c r="A75" s="139"/>
      <c r="B75" s="139"/>
      <c r="C75" s="140"/>
      <c r="D75" s="140"/>
    </row>
    <row r="76" spans="1:4">
      <c r="A76" s="139"/>
      <c r="B76" s="139"/>
      <c r="C76" s="140"/>
      <c r="D76" s="140"/>
    </row>
    <row r="77" spans="1:4">
      <c r="A77" s="139"/>
      <c r="B77" s="139"/>
      <c r="C77" s="140"/>
      <c r="D77" s="140"/>
    </row>
    <row r="78" spans="1:4">
      <c r="A78" s="139"/>
      <c r="B78" s="139"/>
      <c r="C78" s="140"/>
      <c r="D78" s="140"/>
    </row>
    <row r="79" spans="1:4">
      <c r="A79" s="139"/>
      <c r="B79" s="139"/>
      <c r="C79" s="140"/>
      <c r="D79" s="140"/>
    </row>
    <row r="80" spans="1:4">
      <c r="A80" s="139"/>
      <c r="B80" s="139"/>
      <c r="C80" s="140"/>
      <c r="D80" s="140"/>
    </row>
    <row r="81" spans="1:4">
      <c r="A81" s="139"/>
      <c r="B81" s="139"/>
      <c r="C81" s="140"/>
      <c r="D81" s="140"/>
    </row>
    <row r="82" spans="1:4">
      <c r="A82" s="139"/>
      <c r="B82" s="139"/>
      <c r="C82" s="140"/>
      <c r="D82" s="140"/>
    </row>
    <row r="83" spans="1:4">
      <c r="A83" s="139"/>
      <c r="B83" s="139"/>
      <c r="C83" s="140"/>
      <c r="D83" s="140"/>
    </row>
    <row r="84" spans="1:4">
      <c r="A84" s="139"/>
      <c r="B84" s="139"/>
      <c r="C84" s="140"/>
      <c r="D84" s="140"/>
    </row>
    <row r="85" spans="1:4">
      <c r="A85" s="139"/>
      <c r="B85" s="139"/>
      <c r="C85" s="140"/>
      <c r="D85" s="140"/>
    </row>
    <row r="86" spans="1:4">
      <c r="A86" s="139"/>
      <c r="B86" s="139"/>
      <c r="C86" s="140"/>
      <c r="D86" s="140"/>
    </row>
    <row r="87" spans="1:4">
      <c r="A87" s="139"/>
      <c r="B87" s="139"/>
      <c r="C87" s="140"/>
      <c r="D87" s="140"/>
    </row>
    <row r="88" spans="1:4">
      <c r="A88" s="139"/>
      <c r="B88" s="139"/>
      <c r="C88" s="140"/>
      <c r="D88" s="140"/>
    </row>
    <row r="89" spans="1:4">
      <c r="A89" s="139"/>
      <c r="B89" s="139"/>
      <c r="C89" s="140"/>
      <c r="D89" s="140"/>
    </row>
    <row r="90" spans="1:4">
      <c r="A90" s="139"/>
      <c r="B90" s="139"/>
      <c r="C90" s="140"/>
      <c r="D90" s="140"/>
    </row>
    <row r="91" spans="1:4">
      <c r="A91" s="139"/>
      <c r="B91" s="139"/>
      <c r="C91" s="140"/>
      <c r="D91" s="140"/>
    </row>
    <row r="92" spans="1:4">
      <c r="A92" s="139"/>
      <c r="B92" s="139"/>
      <c r="C92" s="140"/>
      <c r="D92" s="140"/>
    </row>
    <row r="93" spans="1:4">
      <c r="A93" s="139"/>
      <c r="B93" s="139"/>
      <c r="C93" s="140"/>
      <c r="D93" s="140"/>
    </row>
    <row r="94" spans="1:4">
      <c r="A94" s="139"/>
      <c r="B94" s="139"/>
      <c r="C94" s="140"/>
      <c r="D94" s="140"/>
    </row>
    <row r="95" spans="1:4">
      <c r="A95" s="139"/>
      <c r="B95" s="139"/>
      <c r="C95" s="140"/>
      <c r="D95" s="140"/>
    </row>
    <row r="96" spans="1:4">
      <c r="A96" s="139"/>
      <c r="B96" s="139"/>
      <c r="C96" s="140"/>
      <c r="D96" s="140"/>
    </row>
    <row r="97" spans="1:4">
      <c r="A97" s="139"/>
      <c r="B97" s="139"/>
      <c r="C97" s="140"/>
      <c r="D97" s="140"/>
    </row>
    <row r="98" spans="1:4">
      <c r="A98" s="139"/>
      <c r="B98" s="139"/>
      <c r="C98" s="140"/>
      <c r="D98" s="140"/>
    </row>
    <row r="99" spans="1:4">
      <c r="A99" s="139"/>
      <c r="B99" s="139"/>
      <c r="C99" s="140"/>
      <c r="D99" s="140"/>
    </row>
    <row r="100" spans="1:4">
      <c r="A100" s="139"/>
      <c r="B100" s="139"/>
      <c r="C100" s="140"/>
      <c r="D100" s="140"/>
    </row>
    <row r="101" spans="1:4">
      <c r="A101" s="139"/>
      <c r="B101" s="139"/>
      <c r="C101" s="140"/>
      <c r="D101" s="140"/>
    </row>
  </sheetData>
  <sheetProtection formatCells="0" formatColumns="0" formatRows="0" insertRows="0" insertColumns="0" insertHyperlinks="0" deleteColumns="0" deleteRows="0" sort="0" autoFilter="0" pivotTables="0"/>
  <mergeCells count="14">
    <mergeCell ref="A1:I1"/>
    <mergeCell ref="A2:I2"/>
    <mergeCell ref="E3:H3"/>
    <mergeCell ref="B5:C5"/>
    <mergeCell ref="B6:C6"/>
    <mergeCell ref="B7:C7"/>
    <mergeCell ref="B8:C8"/>
    <mergeCell ref="B9:C9"/>
    <mergeCell ref="B10:C10"/>
    <mergeCell ref="B11:C11"/>
    <mergeCell ref="A3:A4"/>
    <mergeCell ref="D3:D4"/>
    <mergeCell ref="I3:I4"/>
    <mergeCell ref="B3:C4"/>
  </mergeCells>
  <printOptions horizontalCentered="1"/>
  <pageMargins left="0.503472222222222" right="0.503472222222222" top="0.60625" bottom="0.60625" header="0.196527777777778" footer="0.156944444444444"/>
  <pageSetup paperSize="9" fitToHeight="0"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pageSetUpPr fitToPage="1"/>
  </sheetPr>
  <dimension ref="A1:BT38"/>
  <sheetViews>
    <sheetView workbookViewId="0">
      <pane ySplit="4" topLeftCell="A30" activePane="bottomLeft" state="frozen"/>
      <selection/>
      <selection pane="bottomLeft" activeCell="E6" sqref="E6:F33"/>
    </sheetView>
  </sheetViews>
  <sheetFormatPr defaultColWidth="8" defaultRowHeight="13.5"/>
  <cols>
    <col min="1" max="1" width="6.22222222222222" style="82" customWidth="1"/>
    <col min="2" max="2" width="13.2222222222222" style="39" customWidth="1"/>
    <col min="3" max="3" width="11" style="82" customWidth="1"/>
    <col min="4" max="4" width="26.2222222222222" style="39" customWidth="1"/>
    <col min="5" max="5" width="8" style="39"/>
    <col min="6" max="6" width="9.33333333333333" style="93" customWidth="1"/>
    <col min="7" max="9" width="8.11111111111111" style="39" customWidth="1" outlineLevel="1"/>
    <col min="10" max="10" width="8.77777777777778" style="39" customWidth="1" outlineLevel="1"/>
    <col min="11" max="11" width="8.55555555555556" style="39" customWidth="1"/>
    <col min="12" max="12" width="12.7777777777778" style="39" customWidth="1"/>
    <col min="13" max="13" width="8" style="39"/>
    <col min="14" max="14" width="9.22222222222222" style="39"/>
    <col min="15" max="16384" width="8" style="39"/>
  </cols>
  <sheetData>
    <row r="1" ht="20.25" spans="1:13">
      <c r="A1" s="17" t="s">
        <v>238</v>
      </c>
      <c r="B1" s="17"/>
      <c r="C1" s="17"/>
      <c r="D1" s="17"/>
      <c r="E1" s="17"/>
      <c r="F1" s="17"/>
      <c r="G1" s="17"/>
      <c r="H1" s="17"/>
      <c r="I1" s="17"/>
      <c r="J1" s="17"/>
      <c r="K1" s="17"/>
      <c r="L1" s="17"/>
      <c r="M1" s="17"/>
    </row>
    <row r="2" ht="20.25" customHeight="1" spans="1:13">
      <c r="A2" s="18" t="str">
        <f>造价汇总表!A2</f>
        <v>工程名称：荔湾区陆居路AF020210酒店地块规划道路工程</v>
      </c>
      <c r="B2" s="18"/>
      <c r="C2" s="18"/>
      <c r="D2" s="18"/>
      <c r="E2" s="18"/>
      <c r="F2" s="18"/>
      <c r="G2" s="18"/>
      <c r="H2" s="18"/>
      <c r="I2" s="18"/>
      <c r="J2" s="18"/>
      <c r="K2" s="18"/>
      <c r="L2" s="18"/>
      <c r="M2" s="18"/>
    </row>
    <row r="3" ht="30.75" customHeight="1" spans="1:13">
      <c r="A3" s="19" t="s">
        <v>50</v>
      </c>
      <c r="B3" s="19" t="s">
        <v>51</v>
      </c>
      <c r="C3" s="19" t="s">
        <v>52</v>
      </c>
      <c r="D3" s="19" t="s">
        <v>239</v>
      </c>
      <c r="E3" s="19" t="s">
        <v>53</v>
      </c>
      <c r="F3" s="20" t="s">
        <v>240</v>
      </c>
      <c r="G3" s="19" t="s">
        <v>241</v>
      </c>
      <c r="H3" s="19" t="s">
        <v>242</v>
      </c>
      <c r="I3" s="19" t="s">
        <v>243</v>
      </c>
      <c r="J3" s="36" t="s">
        <v>244</v>
      </c>
      <c r="K3" s="19" t="s">
        <v>245</v>
      </c>
      <c r="L3" s="19" t="s">
        <v>246</v>
      </c>
      <c r="M3" s="19" t="s">
        <v>229</v>
      </c>
    </row>
    <row r="4" ht="15.75" customHeight="1" spans="1:15">
      <c r="A4" s="21"/>
      <c r="B4" s="21"/>
      <c r="C4" s="21"/>
      <c r="D4" s="21"/>
      <c r="E4" s="21"/>
      <c r="F4" s="22"/>
      <c r="G4" s="21"/>
      <c r="H4" s="21"/>
      <c r="I4" s="21"/>
      <c r="J4" s="37"/>
      <c r="K4" s="21"/>
      <c r="L4" s="21"/>
      <c r="M4" s="21"/>
      <c r="N4" s="38"/>
      <c r="O4" s="39" t="s">
        <v>247</v>
      </c>
    </row>
    <row r="5" ht="21.75" customHeight="1" spans="1:13">
      <c r="A5" s="23" t="s">
        <v>9</v>
      </c>
      <c r="B5" s="24" t="s">
        <v>56</v>
      </c>
      <c r="C5" s="23"/>
      <c r="D5" s="25"/>
      <c r="E5" s="23"/>
      <c r="F5" s="26"/>
      <c r="G5" s="26"/>
      <c r="H5" s="26"/>
      <c r="I5" s="26"/>
      <c r="J5" s="26"/>
      <c r="K5" s="26"/>
      <c r="L5" s="26"/>
      <c r="M5" s="40"/>
    </row>
    <row r="6" ht="59" customHeight="1" spans="1:13">
      <c r="A6" s="84">
        <v>1</v>
      </c>
      <c r="B6" s="28" t="s">
        <v>248</v>
      </c>
      <c r="C6" s="29" t="s">
        <v>57</v>
      </c>
      <c r="D6" s="33" t="s">
        <v>249</v>
      </c>
      <c r="E6" s="28" t="s">
        <v>58</v>
      </c>
      <c r="F6" s="31">
        <f>1850*0.3</f>
        <v>555</v>
      </c>
      <c r="G6" s="32"/>
      <c r="H6" s="32"/>
      <c r="I6" s="32"/>
      <c r="J6" s="32">
        <f>(G6+H6+I6)*$J$4</f>
        <v>0</v>
      </c>
      <c r="K6" s="32">
        <f t="shared" ref="K6:K10" si="0">G6+H6+I6+J6</f>
        <v>0</v>
      </c>
      <c r="L6" s="32">
        <f t="shared" ref="L6:L10" si="1">ROUND(F6*K6,2)</f>
        <v>0</v>
      </c>
      <c r="M6" s="41"/>
    </row>
    <row r="7" ht="40" customHeight="1" spans="1:13">
      <c r="A7" s="84">
        <v>2</v>
      </c>
      <c r="B7" s="28" t="s">
        <v>250</v>
      </c>
      <c r="C7" s="29" t="s">
        <v>63</v>
      </c>
      <c r="D7" s="33" t="s">
        <v>251</v>
      </c>
      <c r="E7" s="28" t="s">
        <v>58</v>
      </c>
      <c r="F7" s="108">
        <f>500+586*(1+1.6)*2.5+1000*1*1</f>
        <v>5309</v>
      </c>
      <c r="G7" s="32"/>
      <c r="H7" s="32"/>
      <c r="I7" s="32"/>
      <c r="J7" s="32">
        <f t="shared" ref="J7:J12" si="2">(G7+H7+I7)*$J$4</f>
        <v>0</v>
      </c>
      <c r="K7" s="32">
        <f t="shared" si="0"/>
        <v>0</v>
      </c>
      <c r="L7" s="32">
        <f t="shared" si="1"/>
        <v>0</v>
      </c>
      <c r="M7" s="41"/>
    </row>
    <row r="8" ht="56.25" spans="1:13">
      <c r="A8" s="84">
        <v>3</v>
      </c>
      <c r="B8" s="28" t="s">
        <v>252</v>
      </c>
      <c r="C8" s="29" t="s">
        <v>66</v>
      </c>
      <c r="D8" s="33" t="s">
        <v>253</v>
      </c>
      <c r="E8" s="28" t="s">
        <v>58</v>
      </c>
      <c r="F8" s="31">
        <f>1850*0.3</f>
        <v>555</v>
      </c>
      <c r="G8" s="32"/>
      <c r="H8" s="32"/>
      <c r="I8" s="32"/>
      <c r="J8" s="32">
        <f t="shared" si="2"/>
        <v>0</v>
      </c>
      <c r="K8" s="32">
        <f t="shared" si="0"/>
        <v>0</v>
      </c>
      <c r="L8" s="32">
        <f t="shared" si="1"/>
        <v>0</v>
      </c>
      <c r="M8" s="41"/>
    </row>
    <row r="9" ht="56.25" customHeight="1" spans="1:13">
      <c r="A9" s="84">
        <v>4</v>
      </c>
      <c r="B9" s="28" t="s">
        <v>254</v>
      </c>
      <c r="C9" s="29" t="s">
        <v>71</v>
      </c>
      <c r="D9" s="33" t="s">
        <v>255</v>
      </c>
      <c r="E9" s="28" t="s">
        <v>58</v>
      </c>
      <c r="F9" s="31">
        <f>F7-F10-F12</f>
        <v>3496.81</v>
      </c>
      <c r="G9" s="32"/>
      <c r="H9" s="32"/>
      <c r="I9" s="32"/>
      <c r="J9" s="32">
        <f t="shared" si="2"/>
        <v>0</v>
      </c>
      <c r="K9" s="32">
        <f t="shared" si="0"/>
        <v>0</v>
      </c>
      <c r="L9" s="32">
        <f t="shared" si="1"/>
        <v>0</v>
      </c>
      <c r="M9" s="41"/>
    </row>
    <row r="10" s="42" customFormat="1" ht="30" customHeight="1" spans="1:72">
      <c r="A10" s="84">
        <v>5</v>
      </c>
      <c r="B10" s="28" t="s">
        <v>256</v>
      </c>
      <c r="C10" s="111" t="s">
        <v>257</v>
      </c>
      <c r="D10" s="112" t="s">
        <v>258</v>
      </c>
      <c r="E10" s="113" t="s">
        <v>58</v>
      </c>
      <c r="F10" s="108">
        <f>586*(1*0.1+0.5*0.5*3.14)+1000*(1*0.1+0.1*0.1*3.14)</f>
        <v>650.01</v>
      </c>
      <c r="G10" s="32"/>
      <c r="H10" s="32"/>
      <c r="I10" s="32"/>
      <c r="J10" s="32">
        <f t="shared" si="2"/>
        <v>0</v>
      </c>
      <c r="K10" s="32">
        <f t="shared" si="0"/>
        <v>0</v>
      </c>
      <c r="L10" s="32">
        <f t="shared" si="1"/>
        <v>0</v>
      </c>
      <c r="M10" s="117"/>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8"/>
      <c r="AQ10" s="118"/>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row>
    <row r="11" s="42" customFormat="1" ht="65.15" customHeight="1" spans="1:72">
      <c r="A11" s="84">
        <v>6</v>
      </c>
      <c r="B11" s="28" t="s">
        <v>259</v>
      </c>
      <c r="C11" s="29" t="s">
        <v>85</v>
      </c>
      <c r="D11" s="33" t="s">
        <v>260</v>
      </c>
      <c r="E11" s="28" t="s">
        <v>58</v>
      </c>
      <c r="F11" s="108">
        <f>586*1*0.1+1000*1*0.1</f>
        <v>158.6</v>
      </c>
      <c r="G11" s="32"/>
      <c r="H11" s="32"/>
      <c r="I11" s="32"/>
      <c r="J11" s="32">
        <f t="shared" si="2"/>
        <v>0</v>
      </c>
      <c r="K11" s="99">
        <f>+G11+H11+I11+J11</f>
        <v>0</v>
      </c>
      <c r="L11" s="99">
        <f>+F11*K11</f>
        <v>0</v>
      </c>
      <c r="M11" s="117"/>
      <c r="N11" s="119"/>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c r="BO11" s="120"/>
      <c r="BP11" s="120"/>
      <c r="BQ11" s="120"/>
      <c r="BR11" s="120"/>
      <c r="BS11" s="120"/>
      <c r="BT11" s="120"/>
    </row>
    <row r="12" ht="56.25" spans="1:13">
      <c r="A12" s="84">
        <v>7</v>
      </c>
      <c r="B12" s="28" t="s">
        <v>261</v>
      </c>
      <c r="C12" s="29" t="s">
        <v>87</v>
      </c>
      <c r="D12" s="33" t="s">
        <v>260</v>
      </c>
      <c r="E12" s="28" t="s">
        <v>58</v>
      </c>
      <c r="F12" s="108">
        <f>586*((1+0.33)*1-0.2)+1000*1*0.5</f>
        <v>1162.18</v>
      </c>
      <c r="G12" s="32"/>
      <c r="H12" s="32"/>
      <c r="I12" s="32"/>
      <c r="J12" s="32">
        <f t="shared" si="2"/>
        <v>0</v>
      </c>
      <c r="K12" s="32">
        <f t="shared" ref="K12:K33" si="3">G12+H12+I12+J12</f>
        <v>0</v>
      </c>
      <c r="L12" s="32">
        <f t="shared" ref="L12:L33" si="4">ROUND(F12*K12,2)</f>
        <v>0</v>
      </c>
      <c r="M12" s="41"/>
    </row>
    <row r="13" ht="24" customHeight="1" spans="1:13">
      <c r="A13" s="23" t="s">
        <v>12</v>
      </c>
      <c r="B13" s="24" t="s">
        <v>94</v>
      </c>
      <c r="C13" s="23"/>
      <c r="D13" s="25"/>
      <c r="E13" s="23"/>
      <c r="F13" s="26"/>
      <c r="G13" s="26"/>
      <c r="H13" s="26"/>
      <c r="I13" s="26"/>
      <c r="J13" s="32"/>
      <c r="K13" s="32"/>
      <c r="L13" s="32"/>
      <c r="M13" s="40"/>
    </row>
    <row r="14" ht="41.25" customHeight="1" spans="1:13">
      <c r="A14" s="27">
        <v>1</v>
      </c>
      <c r="B14" s="28" t="s">
        <v>262</v>
      </c>
      <c r="C14" s="29" t="s">
        <v>98</v>
      </c>
      <c r="D14" s="33" t="s">
        <v>263</v>
      </c>
      <c r="E14" s="28" t="s">
        <v>58</v>
      </c>
      <c r="F14" s="31">
        <f>1850*0.2/2</f>
        <v>185</v>
      </c>
      <c r="G14" s="32"/>
      <c r="H14" s="32"/>
      <c r="I14" s="32"/>
      <c r="J14" s="32">
        <f>(G14+H14+I14)*$J$4</f>
        <v>0</v>
      </c>
      <c r="K14" s="32">
        <f t="shared" si="3"/>
        <v>0</v>
      </c>
      <c r="L14" s="32">
        <f t="shared" si="4"/>
        <v>0</v>
      </c>
      <c r="M14" s="41"/>
    </row>
    <row r="15" ht="41.25" customHeight="1" spans="1:13">
      <c r="A15" s="27">
        <v>2</v>
      </c>
      <c r="B15" s="28" t="s">
        <v>264</v>
      </c>
      <c r="C15" s="29" t="s">
        <v>98</v>
      </c>
      <c r="D15" s="33" t="s">
        <v>265</v>
      </c>
      <c r="E15" s="28" t="s">
        <v>58</v>
      </c>
      <c r="F15" s="31">
        <f>1850*0.2/2</f>
        <v>185</v>
      </c>
      <c r="G15" s="32"/>
      <c r="H15" s="32"/>
      <c r="I15" s="32"/>
      <c r="J15" s="32">
        <f t="shared" ref="J15:J33" si="5">(G15+H15+I15)*$J$4</f>
        <v>0</v>
      </c>
      <c r="K15" s="32">
        <f t="shared" si="3"/>
        <v>0</v>
      </c>
      <c r="L15" s="32">
        <f t="shared" si="4"/>
        <v>0</v>
      </c>
      <c r="M15" s="41"/>
    </row>
    <row r="16" ht="92.9" customHeight="1" spans="1:14">
      <c r="A16" s="27">
        <v>3</v>
      </c>
      <c r="B16" s="28"/>
      <c r="C16" s="29" t="s">
        <v>99</v>
      </c>
      <c r="D16" s="33" t="s">
        <v>266</v>
      </c>
      <c r="E16" s="28" t="s">
        <v>100</v>
      </c>
      <c r="F16" s="31">
        <f>1850</f>
        <v>1850</v>
      </c>
      <c r="G16" s="32"/>
      <c r="H16" s="32"/>
      <c r="I16" s="32"/>
      <c r="J16" s="32">
        <f t="shared" si="5"/>
        <v>0</v>
      </c>
      <c r="K16" s="32">
        <f t="shared" si="3"/>
        <v>0</v>
      </c>
      <c r="L16" s="32">
        <f t="shared" si="4"/>
        <v>0</v>
      </c>
      <c r="M16" s="41"/>
      <c r="N16" s="119"/>
    </row>
    <row r="17" ht="51" customHeight="1" spans="1:13">
      <c r="A17" s="27">
        <v>4</v>
      </c>
      <c r="B17" s="28" t="s">
        <v>267</v>
      </c>
      <c r="C17" s="29" t="s">
        <v>113</v>
      </c>
      <c r="D17" s="33" t="s">
        <v>268</v>
      </c>
      <c r="E17" s="28" t="s">
        <v>100</v>
      </c>
      <c r="F17" s="31">
        <f t="shared" ref="F17:F21" si="6">1850*0.8</f>
        <v>1480</v>
      </c>
      <c r="G17" s="32"/>
      <c r="H17" s="32"/>
      <c r="I17" s="32"/>
      <c r="J17" s="32">
        <f t="shared" si="5"/>
        <v>0</v>
      </c>
      <c r="K17" s="32">
        <f t="shared" si="3"/>
        <v>0</v>
      </c>
      <c r="L17" s="32">
        <f t="shared" si="4"/>
        <v>0</v>
      </c>
      <c r="M17" s="41"/>
    </row>
    <row r="18" ht="51" customHeight="1" spans="1:13">
      <c r="A18" s="27">
        <v>5</v>
      </c>
      <c r="B18" s="28" t="s">
        <v>269</v>
      </c>
      <c r="C18" s="29" t="s">
        <v>115</v>
      </c>
      <c r="D18" s="33" t="s">
        <v>270</v>
      </c>
      <c r="E18" s="28" t="s">
        <v>100</v>
      </c>
      <c r="F18" s="31">
        <f t="shared" si="6"/>
        <v>1480</v>
      </c>
      <c r="G18" s="32"/>
      <c r="H18" s="32"/>
      <c r="I18" s="32"/>
      <c r="J18" s="32">
        <f t="shared" si="5"/>
        <v>0</v>
      </c>
      <c r="K18" s="32">
        <f t="shared" si="3"/>
        <v>0</v>
      </c>
      <c r="L18" s="32">
        <f t="shared" si="4"/>
        <v>0</v>
      </c>
      <c r="M18" s="41"/>
    </row>
    <row r="19" ht="70.5" customHeight="1" spans="1:13">
      <c r="A19" s="27">
        <v>6</v>
      </c>
      <c r="B19" s="28" t="s">
        <v>271</v>
      </c>
      <c r="C19" s="29" t="s">
        <v>110</v>
      </c>
      <c r="D19" s="33" t="s">
        <v>272</v>
      </c>
      <c r="E19" s="28" t="s">
        <v>100</v>
      </c>
      <c r="F19" s="31">
        <f t="shared" si="6"/>
        <v>1480</v>
      </c>
      <c r="G19" s="32"/>
      <c r="H19" s="32"/>
      <c r="I19" s="32"/>
      <c r="J19" s="32">
        <f t="shared" si="5"/>
        <v>0</v>
      </c>
      <c r="K19" s="32">
        <f t="shared" si="3"/>
        <v>0</v>
      </c>
      <c r="L19" s="32">
        <f t="shared" si="4"/>
        <v>0</v>
      </c>
      <c r="M19" s="41"/>
    </row>
    <row r="20" ht="70.5" customHeight="1" spans="1:13">
      <c r="A20" s="27">
        <v>7</v>
      </c>
      <c r="B20" s="28" t="s">
        <v>273</v>
      </c>
      <c r="C20" s="29" t="s">
        <v>117</v>
      </c>
      <c r="D20" s="33" t="s">
        <v>274</v>
      </c>
      <c r="E20" s="28" t="s">
        <v>100</v>
      </c>
      <c r="F20" s="31">
        <f t="shared" si="6"/>
        <v>1480</v>
      </c>
      <c r="G20" s="32"/>
      <c r="H20" s="101"/>
      <c r="I20" s="32"/>
      <c r="J20" s="32">
        <f t="shared" si="5"/>
        <v>0</v>
      </c>
      <c r="K20" s="32">
        <f t="shared" si="3"/>
        <v>0</v>
      </c>
      <c r="L20" s="32">
        <f t="shared" si="4"/>
        <v>0</v>
      </c>
      <c r="M20" s="41"/>
    </row>
    <row r="21" ht="56.25" spans="1:13">
      <c r="A21" s="27">
        <v>8</v>
      </c>
      <c r="B21" s="28" t="s">
        <v>275</v>
      </c>
      <c r="C21" s="29" t="s">
        <v>117</v>
      </c>
      <c r="D21" s="33" t="s">
        <v>276</v>
      </c>
      <c r="E21" s="28" t="s">
        <v>100</v>
      </c>
      <c r="F21" s="31">
        <f t="shared" si="6"/>
        <v>1480</v>
      </c>
      <c r="G21" s="32"/>
      <c r="H21" s="101"/>
      <c r="I21" s="32"/>
      <c r="J21" s="32">
        <f t="shared" si="5"/>
        <v>0</v>
      </c>
      <c r="K21" s="32">
        <f t="shared" si="3"/>
        <v>0</v>
      </c>
      <c r="L21" s="32">
        <f t="shared" si="4"/>
        <v>0</v>
      </c>
      <c r="M21" s="41"/>
    </row>
    <row r="22" ht="33" customHeight="1" spans="1:13">
      <c r="A22" s="27">
        <v>9</v>
      </c>
      <c r="B22" s="28" t="s">
        <v>277</v>
      </c>
      <c r="C22" s="29" t="s">
        <v>278</v>
      </c>
      <c r="D22" s="33" t="s">
        <v>279</v>
      </c>
      <c r="E22" s="28" t="s">
        <v>100</v>
      </c>
      <c r="F22" s="31">
        <f>1850*0.2*0.9</f>
        <v>333</v>
      </c>
      <c r="G22" s="32"/>
      <c r="H22" s="32"/>
      <c r="I22" s="32"/>
      <c r="J22" s="32">
        <f t="shared" si="5"/>
        <v>0</v>
      </c>
      <c r="K22" s="32">
        <f t="shared" si="3"/>
        <v>0</v>
      </c>
      <c r="L22" s="32">
        <f t="shared" si="4"/>
        <v>0</v>
      </c>
      <c r="M22" s="41"/>
    </row>
    <row r="23" ht="33" customHeight="1" spans="1:13">
      <c r="A23" s="27">
        <v>10</v>
      </c>
      <c r="B23" s="28" t="s">
        <v>280</v>
      </c>
      <c r="C23" s="29" t="s">
        <v>278</v>
      </c>
      <c r="D23" s="33" t="s">
        <v>281</v>
      </c>
      <c r="E23" s="28" t="s">
        <v>100</v>
      </c>
      <c r="F23" s="31">
        <f>1850*0.2*0.1</f>
        <v>37</v>
      </c>
      <c r="G23" s="32"/>
      <c r="H23" s="32"/>
      <c r="I23" s="32"/>
      <c r="J23" s="32">
        <f t="shared" si="5"/>
        <v>0</v>
      </c>
      <c r="K23" s="32">
        <f t="shared" si="3"/>
        <v>0</v>
      </c>
      <c r="L23" s="32">
        <f t="shared" si="4"/>
        <v>0</v>
      </c>
      <c r="M23" s="41"/>
    </row>
    <row r="24" ht="33.75" spans="1:13">
      <c r="A24" s="27">
        <v>11</v>
      </c>
      <c r="B24" s="28" t="s">
        <v>282</v>
      </c>
      <c r="C24" s="29" t="s">
        <v>283</v>
      </c>
      <c r="D24" s="33" t="s">
        <v>284</v>
      </c>
      <c r="E24" s="28" t="s">
        <v>100</v>
      </c>
      <c r="F24" s="31">
        <v>667.05</v>
      </c>
      <c r="G24" s="32"/>
      <c r="H24" s="32"/>
      <c r="I24" s="32"/>
      <c r="J24" s="32">
        <f t="shared" si="5"/>
        <v>0</v>
      </c>
      <c r="K24" s="32">
        <f t="shared" si="3"/>
        <v>0</v>
      </c>
      <c r="L24" s="32">
        <f t="shared" si="4"/>
        <v>0</v>
      </c>
      <c r="M24" s="41"/>
    </row>
    <row r="25" ht="33.75" spans="1:13">
      <c r="A25" s="27">
        <v>12</v>
      </c>
      <c r="B25" s="28" t="s">
        <v>285</v>
      </c>
      <c r="C25" s="29" t="s">
        <v>98</v>
      </c>
      <c r="D25" s="33" t="s">
        <v>286</v>
      </c>
      <c r="E25" s="28" t="s">
        <v>58</v>
      </c>
      <c r="F25" s="31">
        <f>1850*0.2*0.2</f>
        <v>74</v>
      </c>
      <c r="G25" s="32"/>
      <c r="H25" s="32"/>
      <c r="I25" s="32"/>
      <c r="J25" s="32">
        <f t="shared" si="5"/>
        <v>0</v>
      </c>
      <c r="K25" s="32">
        <f t="shared" si="3"/>
        <v>0</v>
      </c>
      <c r="L25" s="32">
        <f t="shared" si="4"/>
        <v>0</v>
      </c>
      <c r="M25" s="41"/>
    </row>
    <row r="26" ht="45" spans="1:13">
      <c r="A26" s="27">
        <v>13</v>
      </c>
      <c r="B26" s="28" t="s">
        <v>287</v>
      </c>
      <c r="C26" s="29" t="s">
        <v>288</v>
      </c>
      <c r="D26" s="33" t="s">
        <v>289</v>
      </c>
      <c r="E26" s="28" t="s">
        <v>119</v>
      </c>
      <c r="F26" s="31">
        <v>300</v>
      </c>
      <c r="G26" s="32"/>
      <c r="H26" s="32"/>
      <c r="I26" s="32"/>
      <c r="J26" s="32">
        <f t="shared" si="5"/>
        <v>0</v>
      </c>
      <c r="K26" s="32">
        <f t="shared" si="3"/>
        <v>0</v>
      </c>
      <c r="L26" s="32">
        <f t="shared" si="4"/>
        <v>0</v>
      </c>
      <c r="M26" s="41"/>
    </row>
    <row r="27" ht="45" spans="1:13">
      <c r="A27" s="27">
        <v>14</v>
      </c>
      <c r="B27" s="28" t="s">
        <v>290</v>
      </c>
      <c r="C27" s="29" t="s">
        <v>291</v>
      </c>
      <c r="D27" s="33" t="s">
        <v>292</v>
      </c>
      <c r="E27" s="28" t="s">
        <v>119</v>
      </c>
      <c r="F27" s="31">
        <v>300</v>
      </c>
      <c r="G27" s="32"/>
      <c r="H27" s="32"/>
      <c r="I27" s="32"/>
      <c r="J27" s="32">
        <f t="shared" si="5"/>
        <v>0</v>
      </c>
      <c r="K27" s="32">
        <f t="shared" si="3"/>
        <v>0</v>
      </c>
      <c r="L27" s="32">
        <f t="shared" si="4"/>
        <v>0</v>
      </c>
      <c r="M27" s="41"/>
    </row>
    <row r="28" ht="45" spans="1:13">
      <c r="A28" s="27">
        <v>15</v>
      </c>
      <c r="B28" s="28" t="s">
        <v>293</v>
      </c>
      <c r="C28" s="29" t="s">
        <v>294</v>
      </c>
      <c r="D28" s="33" t="s">
        <v>295</v>
      </c>
      <c r="E28" s="28" t="s">
        <v>119</v>
      </c>
      <c r="F28" s="31">
        <v>600</v>
      </c>
      <c r="G28" s="32"/>
      <c r="H28" s="32"/>
      <c r="I28" s="32"/>
      <c r="J28" s="32">
        <f t="shared" si="5"/>
        <v>0</v>
      </c>
      <c r="K28" s="32">
        <f t="shared" si="3"/>
        <v>0</v>
      </c>
      <c r="L28" s="32">
        <f t="shared" si="4"/>
        <v>0</v>
      </c>
      <c r="M28" s="41"/>
    </row>
    <row r="29" ht="66" customHeight="1" spans="1:13">
      <c r="A29" s="27">
        <v>16</v>
      </c>
      <c r="B29" s="28" t="s">
        <v>296</v>
      </c>
      <c r="C29" s="114" t="s">
        <v>297</v>
      </c>
      <c r="D29" s="115" t="s">
        <v>298</v>
      </c>
      <c r="E29" s="116" t="s">
        <v>119</v>
      </c>
      <c r="F29" s="31">
        <v>150</v>
      </c>
      <c r="G29" s="32"/>
      <c r="H29" s="32"/>
      <c r="I29" s="32"/>
      <c r="J29" s="32">
        <f t="shared" si="5"/>
        <v>0</v>
      </c>
      <c r="K29" s="32">
        <f t="shared" si="3"/>
        <v>0</v>
      </c>
      <c r="L29" s="32">
        <f t="shared" si="4"/>
        <v>0</v>
      </c>
      <c r="M29" s="41"/>
    </row>
    <row r="30" ht="56.25" spans="1:13">
      <c r="A30" s="27">
        <v>17</v>
      </c>
      <c r="B30" s="28" t="s">
        <v>299</v>
      </c>
      <c r="C30" s="29" t="s">
        <v>300</v>
      </c>
      <c r="D30" s="33" t="s">
        <v>301</v>
      </c>
      <c r="E30" s="28" t="s">
        <v>58</v>
      </c>
      <c r="F30" s="31">
        <f>600*0.3*0.2</f>
        <v>36</v>
      </c>
      <c r="G30" s="32"/>
      <c r="H30" s="32"/>
      <c r="I30" s="32"/>
      <c r="J30" s="32">
        <f t="shared" si="5"/>
        <v>0</v>
      </c>
      <c r="K30" s="32">
        <f t="shared" si="3"/>
        <v>0</v>
      </c>
      <c r="L30" s="32">
        <f t="shared" si="4"/>
        <v>0</v>
      </c>
      <c r="M30" s="41"/>
    </row>
    <row r="31" ht="108" spans="1:13">
      <c r="A31" s="27">
        <v>18</v>
      </c>
      <c r="B31" s="28" t="s">
        <v>302</v>
      </c>
      <c r="C31" s="114" t="s">
        <v>303</v>
      </c>
      <c r="D31" s="115" t="s">
        <v>304</v>
      </c>
      <c r="E31" s="116" t="s">
        <v>119</v>
      </c>
      <c r="F31" s="31">
        <v>300</v>
      </c>
      <c r="G31" s="32"/>
      <c r="H31" s="32"/>
      <c r="I31" s="32"/>
      <c r="J31" s="32">
        <f t="shared" si="5"/>
        <v>0</v>
      </c>
      <c r="K31" s="32">
        <f t="shared" si="3"/>
        <v>0</v>
      </c>
      <c r="L31" s="32">
        <f t="shared" si="4"/>
        <v>0</v>
      </c>
      <c r="M31" s="41"/>
    </row>
    <row r="32" ht="56.25" spans="1:13">
      <c r="A32" s="27">
        <v>19</v>
      </c>
      <c r="B32" s="28" t="s">
        <v>305</v>
      </c>
      <c r="C32" s="29" t="s">
        <v>306</v>
      </c>
      <c r="D32" s="33" t="s">
        <v>307</v>
      </c>
      <c r="E32" s="28" t="s">
        <v>126</v>
      </c>
      <c r="F32" s="31">
        <v>10</v>
      </c>
      <c r="G32" s="32"/>
      <c r="H32" s="32"/>
      <c r="I32" s="32"/>
      <c r="J32" s="32">
        <f t="shared" si="5"/>
        <v>0</v>
      </c>
      <c r="K32" s="32">
        <f t="shared" si="3"/>
        <v>0</v>
      </c>
      <c r="L32" s="32">
        <f t="shared" si="4"/>
        <v>0</v>
      </c>
      <c r="M32" s="41"/>
    </row>
    <row r="33" ht="51" customHeight="1" spans="1:13">
      <c r="A33" s="27">
        <v>20</v>
      </c>
      <c r="B33" s="28" t="s">
        <v>308</v>
      </c>
      <c r="C33" s="29" t="s">
        <v>129</v>
      </c>
      <c r="D33" s="33" t="s">
        <v>309</v>
      </c>
      <c r="E33" s="28" t="s">
        <v>100</v>
      </c>
      <c r="F33" s="31">
        <v>60</v>
      </c>
      <c r="G33" s="32"/>
      <c r="H33" s="32"/>
      <c r="I33" s="32"/>
      <c r="J33" s="32">
        <f t="shared" si="5"/>
        <v>0</v>
      </c>
      <c r="K33" s="32">
        <f t="shared" si="3"/>
        <v>0</v>
      </c>
      <c r="L33" s="32">
        <f t="shared" si="4"/>
        <v>0</v>
      </c>
      <c r="M33" s="41"/>
    </row>
    <row r="34" ht="30" customHeight="1" spans="1:13">
      <c r="A34" s="34"/>
      <c r="B34" s="109"/>
      <c r="C34" s="34" t="s">
        <v>237</v>
      </c>
      <c r="D34" s="109" t="s">
        <v>310</v>
      </c>
      <c r="E34" s="109" t="s">
        <v>310</v>
      </c>
      <c r="F34" s="110" t="s">
        <v>310</v>
      </c>
      <c r="G34" s="110" t="s">
        <v>310</v>
      </c>
      <c r="H34" s="110"/>
      <c r="I34" s="110"/>
      <c r="J34" s="110"/>
      <c r="K34" s="110"/>
      <c r="L34" s="35">
        <f>SUM(L6:L33)</f>
        <v>0</v>
      </c>
      <c r="M34" s="109"/>
    </row>
    <row r="38" spans="12:12">
      <c r="L38" s="93"/>
    </row>
  </sheetData>
  <sheetProtection formatCells="0" formatColumns="0" formatRows="0" insertRows="0" insertColumns="0" insertHyperlinks="0" deleteColumns="0" deleteRows="0" sort="0" autoFilter="0" pivotTables="0"/>
  <autoFilter xmlns:etc="http://www.wps.cn/officeDocument/2017/etCustomData" ref="A4:M34" etc:filterBottomFollowUsedRange="0">
    <extLst/>
  </autoFilter>
  <mergeCells count="14">
    <mergeCell ref="A1:M1"/>
    <mergeCell ref="A2:M2"/>
    <mergeCell ref="A3:A4"/>
    <mergeCell ref="B3:B4"/>
    <mergeCell ref="C3:C4"/>
    <mergeCell ref="D3:D4"/>
    <mergeCell ref="E3:E4"/>
    <mergeCell ref="F3:F4"/>
    <mergeCell ref="G3:G4"/>
    <mergeCell ref="H3:H4"/>
    <mergeCell ref="I3:I4"/>
    <mergeCell ref="K3:K4"/>
    <mergeCell ref="L3:L4"/>
    <mergeCell ref="M3:M4"/>
  </mergeCells>
  <printOptions horizontalCentered="1"/>
  <pageMargins left="0.503472222222222" right="0.503472222222222" top="0.60625" bottom="0.60625" header="0.314583333333333" footer="0.314583333333333"/>
  <pageSetup paperSize="9" scale="86" fitToHeight="0" orientation="landscape" horizontalDpi="600"/>
  <headerFooter>
    <oddFooter>&amp;C第 &amp;P 页，共 &amp;N 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pageSetUpPr fitToPage="1"/>
  </sheetPr>
  <dimension ref="A1:O35"/>
  <sheetViews>
    <sheetView workbookViewId="0">
      <pane ySplit="4" topLeftCell="A24" activePane="bottomLeft" state="frozen"/>
      <selection/>
      <selection pane="bottomLeft" activeCell="B5" sqref="B5:F26"/>
    </sheetView>
  </sheetViews>
  <sheetFormatPr defaultColWidth="8" defaultRowHeight="13.5"/>
  <cols>
    <col min="1" max="1" width="6.22222222222222" style="82" customWidth="1"/>
    <col min="2" max="2" width="13.2222222222222" style="39" customWidth="1"/>
    <col min="3" max="3" width="11" style="82" customWidth="1"/>
    <col min="4" max="4" width="23.3333333333333" style="39" customWidth="1"/>
    <col min="5" max="5" width="8" style="39"/>
    <col min="6" max="6" width="9.33333333333333" style="93" customWidth="1"/>
    <col min="7" max="9" width="8.11111111111111" style="39" customWidth="1" outlineLevel="1"/>
    <col min="10" max="10" width="10.7777777777778" style="39" customWidth="1" outlineLevel="1"/>
    <col min="11" max="11" width="10.6666666666667" style="39" customWidth="1"/>
    <col min="12" max="12" width="11.3333333333333" style="39" customWidth="1"/>
    <col min="13" max="13" width="9.55555555555556" style="39" customWidth="1"/>
    <col min="14" max="16384" width="8" style="39"/>
  </cols>
  <sheetData>
    <row r="1" ht="20.25" spans="1:13">
      <c r="A1" s="17" t="s">
        <v>311</v>
      </c>
      <c r="B1" s="17"/>
      <c r="C1" s="17"/>
      <c r="D1" s="17"/>
      <c r="E1" s="17"/>
      <c r="F1" s="17"/>
      <c r="G1" s="17"/>
      <c r="H1" s="17"/>
      <c r="I1" s="17"/>
      <c r="J1" s="17"/>
      <c r="K1" s="17"/>
      <c r="L1" s="17"/>
      <c r="M1" s="17"/>
    </row>
    <row r="2" ht="22.5" customHeight="1" spans="1:13">
      <c r="A2" s="18" t="str">
        <f>造价汇总表!A2</f>
        <v>工程名称：荔湾区陆居路AF020210酒店地块规划道路工程</v>
      </c>
      <c r="B2" s="18"/>
      <c r="C2" s="18"/>
      <c r="D2" s="18"/>
      <c r="E2" s="18"/>
      <c r="F2" s="18"/>
      <c r="G2" s="18"/>
      <c r="H2" s="18"/>
      <c r="I2" s="18"/>
      <c r="J2" s="18"/>
      <c r="K2" s="18"/>
      <c r="L2" s="18"/>
      <c r="M2" s="18"/>
    </row>
    <row r="3" ht="30.75" customHeight="1" spans="1:13">
      <c r="A3" s="19" t="s">
        <v>50</v>
      </c>
      <c r="B3" s="19" t="s">
        <v>51</v>
      </c>
      <c r="C3" s="19" t="s">
        <v>52</v>
      </c>
      <c r="D3" s="19" t="s">
        <v>239</v>
      </c>
      <c r="E3" s="19" t="s">
        <v>53</v>
      </c>
      <c r="F3" s="20" t="s">
        <v>240</v>
      </c>
      <c r="G3" s="19" t="s">
        <v>241</v>
      </c>
      <c r="H3" s="19" t="s">
        <v>242</v>
      </c>
      <c r="I3" s="19" t="s">
        <v>243</v>
      </c>
      <c r="J3" s="36" t="s">
        <v>244</v>
      </c>
      <c r="K3" s="19" t="s">
        <v>245</v>
      </c>
      <c r="L3" s="19" t="s">
        <v>246</v>
      </c>
      <c r="M3" s="19" t="s">
        <v>229</v>
      </c>
    </row>
    <row r="4" ht="24.75" customHeight="1" spans="1:15">
      <c r="A4" s="21"/>
      <c r="B4" s="21"/>
      <c r="C4" s="21"/>
      <c r="D4" s="21"/>
      <c r="E4" s="21"/>
      <c r="F4" s="22"/>
      <c r="G4" s="21"/>
      <c r="H4" s="21"/>
      <c r="I4" s="21"/>
      <c r="J4" s="37">
        <f>+土石方及道路工程!J4</f>
        <v>0</v>
      </c>
      <c r="K4" s="21"/>
      <c r="L4" s="21"/>
      <c r="M4" s="21"/>
      <c r="N4" s="38"/>
      <c r="O4" s="39" t="s">
        <v>247</v>
      </c>
    </row>
    <row r="5" ht="30" customHeight="1" spans="1:13">
      <c r="A5" s="23" t="s">
        <v>9</v>
      </c>
      <c r="B5" s="24" t="s">
        <v>312</v>
      </c>
      <c r="C5" s="23"/>
      <c r="D5" s="24"/>
      <c r="E5" s="23"/>
      <c r="F5" s="26"/>
      <c r="G5" s="26"/>
      <c r="H5" s="26"/>
      <c r="I5" s="26"/>
      <c r="J5" s="26"/>
      <c r="K5" s="26"/>
      <c r="L5" s="26"/>
      <c r="M5" s="40"/>
    </row>
    <row r="6" ht="66.75" customHeight="1" spans="1:13">
      <c r="A6" s="84">
        <v>1</v>
      </c>
      <c r="B6" s="28" t="s">
        <v>313</v>
      </c>
      <c r="C6" s="29" t="s">
        <v>314</v>
      </c>
      <c r="D6" s="33" t="s">
        <v>315</v>
      </c>
      <c r="E6" s="28" t="s">
        <v>100</v>
      </c>
      <c r="F6" s="108">
        <v>62.67</v>
      </c>
      <c r="G6" s="32"/>
      <c r="H6" s="32"/>
      <c r="I6" s="32"/>
      <c r="J6" s="32">
        <f>(G6+H6+I6)*$J$4</f>
        <v>0</v>
      </c>
      <c r="K6" s="32">
        <f t="shared" ref="K6:K10" si="0">+G6+H6+I6+J6</f>
        <v>0</v>
      </c>
      <c r="L6" s="32">
        <f t="shared" ref="L6:L10" si="1">ROUND(F6*K6,2)</f>
        <v>0</v>
      </c>
      <c r="M6" s="41"/>
    </row>
    <row r="7" ht="41.25" customHeight="1" spans="1:13">
      <c r="A7" s="84">
        <v>2</v>
      </c>
      <c r="B7" s="28" t="s">
        <v>316</v>
      </c>
      <c r="C7" s="29" t="s">
        <v>317</v>
      </c>
      <c r="D7" s="33" t="s">
        <v>318</v>
      </c>
      <c r="E7" s="28" t="s">
        <v>100</v>
      </c>
      <c r="F7" s="31">
        <v>3.12</v>
      </c>
      <c r="G7" s="32"/>
      <c r="H7" s="32"/>
      <c r="I7" s="32"/>
      <c r="J7" s="32">
        <f>(G7+H7+I7)*$J$4</f>
        <v>0</v>
      </c>
      <c r="K7" s="32">
        <f t="shared" si="0"/>
        <v>0</v>
      </c>
      <c r="L7" s="32">
        <f t="shared" si="1"/>
        <v>0</v>
      </c>
      <c r="M7" s="41"/>
    </row>
    <row r="8" ht="45.75" customHeight="1" spans="1:13">
      <c r="A8" s="84">
        <v>3</v>
      </c>
      <c r="B8" s="28" t="s">
        <v>319</v>
      </c>
      <c r="C8" s="29" t="s">
        <v>314</v>
      </c>
      <c r="D8" s="33" t="s">
        <v>320</v>
      </c>
      <c r="E8" s="28" t="s">
        <v>100</v>
      </c>
      <c r="F8" s="31">
        <v>1.79</v>
      </c>
      <c r="G8" s="32"/>
      <c r="H8" s="32"/>
      <c r="I8" s="32"/>
      <c r="J8" s="32">
        <f>(G8+H8+I8)*$J$4</f>
        <v>0</v>
      </c>
      <c r="K8" s="32">
        <f t="shared" si="0"/>
        <v>0</v>
      </c>
      <c r="L8" s="32">
        <f t="shared" si="1"/>
        <v>0</v>
      </c>
      <c r="M8" s="41"/>
    </row>
    <row r="9" ht="44.25" customHeight="1" spans="1:13">
      <c r="A9" s="84">
        <v>4</v>
      </c>
      <c r="B9" s="28" t="s">
        <v>321</v>
      </c>
      <c r="C9" s="29" t="s">
        <v>314</v>
      </c>
      <c r="D9" s="33" t="s">
        <v>322</v>
      </c>
      <c r="E9" s="28" t="s">
        <v>100</v>
      </c>
      <c r="F9" s="31">
        <v>41.37</v>
      </c>
      <c r="G9" s="32"/>
      <c r="H9" s="32"/>
      <c r="I9" s="32"/>
      <c r="J9" s="32">
        <f>(G9+H9+I9)*$J$4</f>
        <v>0</v>
      </c>
      <c r="K9" s="32">
        <f t="shared" si="0"/>
        <v>0</v>
      </c>
      <c r="L9" s="32">
        <f t="shared" si="1"/>
        <v>0</v>
      </c>
      <c r="M9" s="41"/>
    </row>
    <row r="10" ht="46.5" customHeight="1" spans="1:13">
      <c r="A10" s="84">
        <v>5</v>
      </c>
      <c r="B10" s="28" t="s">
        <v>323</v>
      </c>
      <c r="C10" s="29" t="s">
        <v>317</v>
      </c>
      <c r="D10" s="33" t="s">
        <v>324</v>
      </c>
      <c r="E10" s="28" t="s">
        <v>126</v>
      </c>
      <c r="F10" s="31">
        <v>7</v>
      </c>
      <c r="G10" s="32"/>
      <c r="H10" s="32"/>
      <c r="I10" s="32"/>
      <c r="J10" s="32">
        <f>(G10+H10+I10)*$J$4</f>
        <v>0</v>
      </c>
      <c r="K10" s="32">
        <f t="shared" si="0"/>
        <v>0</v>
      </c>
      <c r="L10" s="32">
        <f t="shared" si="1"/>
        <v>0</v>
      </c>
      <c r="M10" s="41"/>
    </row>
    <row r="11" ht="30" customHeight="1" spans="1:13">
      <c r="A11" s="23" t="s">
        <v>12</v>
      </c>
      <c r="B11" s="24" t="s">
        <v>325</v>
      </c>
      <c r="C11" s="23"/>
      <c r="D11" s="24"/>
      <c r="E11" s="23"/>
      <c r="F11" s="26"/>
      <c r="G11" s="26"/>
      <c r="H11" s="26"/>
      <c r="I11" s="26"/>
      <c r="J11" s="32"/>
      <c r="K11" s="32"/>
      <c r="L11" s="32"/>
      <c r="M11" s="40"/>
    </row>
    <row r="12" ht="87.75" customHeight="1" spans="1:13">
      <c r="A12" s="84">
        <v>1</v>
      </c>
      <c r="B12" s="28" t="s">
        <v>326</v>
      </c>
      <c r="C12" s="29" t="s">
        <v>213</v>
      </c>
      <c r="D12" s="33" t="s">
        <v>327</v>
      </c>
      <c r="E12" s="28" t="s">
        <v>199</v>
      </c>
      <c r="F12" s="31">
        <v>3</v>
      </c>
      <c r="G12" s="32"/>
      <c r="H12" s="32"/>
      <c r="I12" s="32"/>
      <c r="J12" s="32">
        <f>(G12+H12+I12)*$J$4</f>
        <v>0</v>
      </c>
      <c r="K12" s="32">
        <f t="shared" ref="K12:K19" si="2">+G12+H12+I12+J12</f>
        <v>0</v>
      </c>
      <c r="L12" s="32">
        <f t="shared" ref="L12:L19" si="3">ROUND(F12*K12,2)</f>
        <v>0</v>
      </c>
      <c r="M12" s="41"/>
    </row>
    <row r="13" ht="85.5" customHeight="1" spans="1:13">
      <c r="A13" s="84">
        <v>2</v>
      </c>
      <c r="B13" s="28" t="s">
        <v>328</v>
      </c>
      <c r="C13" s="29" t="s">
        <v>213</v>
      </c>
      <c r="D13" s="33" t="s">
        <v>329</v>
      </c>
      <c r="E13" s="28" t="s">
        <v>199</v>
      </c>
      <c r="F13" s="31">
        <v>5</v>
      </c>
      <c r="G13" s="32"/>
      <c r="H13" s="32"/>
      <c r="I13" s="32"/>
      <c r="J13" s="32">
        <f>(G13+H13+I13)*$J$4</f>
        <v>0</v>
      </c>
      <c r="K13" s="32">
        <f t="shared" si="2"/>
        <v>0</v>
      </c>
      <c r="L13" s="32">
        <f t="shared" si="3"/>
        <v>0</v>
      </c>
      <c r="M13" s="41"/>
    </row>
    <row r="14" ht="91.5" customHeight="1" spans="1:13">
      <c r="A14" s="84">
        <v>3</v>
      </c>
      <c r="B14" s="28" t="s">
        <v>330</v>
      </c>
      <c r="C14" s="29" t="s">
        <v>213</v>
      </c>
      <c r="D14" s="33" t="s">
        <v>331</v>
      </c>
      <c r="E14" s="28" t="s">
        <v>199</v>
      </c>
      <c r="F14" s="31">
        <v>2</v>
      </c>
      <c r="G14" s="32"/>
      <c r="H14" s="32"/>
      <c r="I14" s="32"/>
      <c r="J14" s="32">
        <f>(G14+H14+I14)*$J$4</f>
        <v>0</v>
      </c>
      <c r="K14" s="32">
        <f t="shared" si="2"/>
        <v>0</v>
      </c>
      <c r="L14" s="32">
        <f t="shared" si="3"/>
        <v>0</v>
      </c>
      <c r="M14" s="41"/>
    </row>
    <row r="15" ht="76.5" customHeight="1" spans="1:13">
      <c r="A15" s="84">
        <v>4</v>
      </c>
      <c r="B15" s="28" t="s">
        <v>332</v>
      </c>
      <c r="C15" s="29" t="s">
        <v>213</v>
      </c>
      <c r="D15" s="33" t="s">
        <v>333</v>
      </c>
      <c r="E15" s="28" t="s">
        <v>199</v>
      </c>
      <c r="F15" s="31">
        <v>1</v>
      </c>
      <c r="G15" s="32"/>
      <c r="H15" s="32"/>
      <c r="I15" s="32"/>
      <c r="J15" s="32">
        <f>(G15+H15+I15)*$J$4</f>
        <v>0</v>
      </c>
      <c r="K15" s="32">
        <f t="shared" si="2"/>
        <v>0</v>
      </c>
      <c r="L15" s="32">
        <f t="shared" si="3"/>
        <v>0</v>
      </c>
      <c r="M15" s="41"/>
    </row>
    <row r="16" ht="87.75" customHeight="1" spans="1:13">
      <c r="A16" s="84">
        <v>5</v>
      </c>
      <c r="B16" s="28" t="s">
        <v>334</v>
      </c>
      <c r="C16" s="29" t="s">
        <v>335</v>
      </c>
      <c r="D16" s="33" t="s">
        <v>336</v>
      </c>
      <c r="E16" s="28" t="s">
        <v>337</v>
      </c>
      <c r="F16" s="31">
        <v>3</v>
      </c>
      <c r="G16" s="32"/>
      <c r="H16" s="32"/>
      <c r="I16" s="32"/>
      <c r="J16" s="32">
        <f>(G16+H16+I16)*$J$4</f>
        <v>0</v>
      </c>
      <c r="K16" s="32">
        <f t="shared" si="2"/>
        <v>0</v>
      </c>
      <c r="L16" s="32">
        <f t="shared" si="3"/>
        <v>0</v>
      </c>
      <c r="M16" s="41"/>
    </row>
    <row r="17" ht="87.75" customHeight="1" spans="1:13">
      <c r="A17" s="84">
        <v>6</v>
      </c>
      <c r="B17" s="28" t="s">
        <v>338</v>
      </c>
      <c r="C17" s="29" t="s">
        <v>335</v>
      </c>
      <c r="D17" s="33" t="s">
        <v>339</v>
      </c>
      <c r="E17" s="28" t="s">
        <v>337</v>
      </c>
      <c r="F17" s="31">
        <v>1</v>
      </c>
      <c r="G17" s="32"/>
      <c r="H17" s="32"/>
      <c r="I17" s="32"/>
      <c r="J17" s="32">
        <f>(G17+H17+I17)*$J$4</f>
        <v>0</v>
      </c>
      <c r="K17" s="32">
        <f t="shared" si="2"/>
        <v>0</v>
      </c>
      <c r="L17" s="32">
        <f t="shared" si="3"/>
        <v>0</v>
      </c>
      <c r="M17" s="41"/>
    </row>
    <row r="18" ht="82.5" customHeight="1" spans="1:13">
      <c r="A18" s="84">
        <v>7</v>
      </c>
      <c r="B18" s="28" t="s">
        <v>340</v>
      </c>
      <c r="C18" s="29" t="s">
        <v>335</v>
      </c>
      <c r="D18" s="33" t="s">
        <v>341</v>
      </c>
      <c r="E18" s="28" t="s">
        <v>337</v>
      </c>
      <c r="F18" s="31">
        <v>4</v>
      </c>
      <c r="G18" s="32"/>
      <c r="H18" s="32"/>
      <c r="I18" s="32"/>
      <c r="J18" s="32">
        <f>(G18+H18+I18)*$J$4</f>
        <v>0</v>
      </c>
      <c r="K18" s="32">
        <f t="shared" si="2"/>
        <v>0</v>
      </c>
      <c r="L18" s="32">
        <f t="shared" si="3"/>
        <v>0</v>
      </c>
      <c r="M18" s="41"/>
    </row>
    <row r="19" ht="88.5" customHeight="1" spans="1:13">
      <c r="A19" s="84">
        <v>8</v>
      </c>
      <c r="B19" s="28" t="s">
        <v>342</v>
      </c>
      <c r="C19" s="29" t="s">
        <v>335</v>
      </c>
      <c r="D19" s="33" t="s">
        <v>343</v>
      </c>
      <c r="E19" s="28" t="s">
        <v>337</v>
      </c>
      <c r="F19" s="31">
        <v>5</v>
      </c>
      <c r="G19" s="32"/>
      <c r="H19" s="32"/>
      <c r="I19" s="32"/>
      <c r="J19" s="32">
        <f>(G19+H19+I19)*$J$4</f>
        <v>0</v>
      </c>
      <c r="K19" s="32">
        <f t="shared" si="2"/>
        <v>0</v>
      </c>
      <c r="L19" s="32">
        <f t="shared" si="3"/>
        <v>0</v>
      </c>
      <c r="M19" s="41"/>
    </row>
    <row r="20" ht="30" customHeight="1" spans="1:13">
      <c r="A20" s="23" t="s">
        <v>15</v>
      </c>
      <c r="B20" s="24" t="s">
        <v>344</v>
      </c>
      <c r="C20" s="29"/>
      <c r="D20" s="33"/>
      <c r="E20" s="28"/>
      <c r="F20" s="31"/>
      <c r="G20" s="32"/>
      <c r="H20" s="32"/>
      <c r="I20" s="32"/>
      <c r="J20" s="32"/>
      <c r="K20" s="32"/>
      <c r="L20" s="32"/>
      <c r="M20" s="41"/>
    </row>
    <row r="21" ht="85" customHeight="1" spans="1:13">
      <c r="A21" s="84">
        <v>1</v>
      </c>
      <c r="B21" s="28" t="s">
        <v>345</v>
      </c>
      <c r="C21" s="29" t="s">
        <v>217</v>
      </c>
      <c r="D21" s="33" t="s">
        <v>346</v>
      </c>
      <c r="E21" s="28" t="s">
        <v>119</v>
      </c>
      <c r="F21" s="31">
        <v>100</v>
      </c>
      <c r="G21" s="32"/>
      <c r="H21" s="32"/>
      <c r="I21" s="32"/>
      <c r="J21" s="32">
        <f>(G21+H21+I21)*$J$4</f>
        <v>0</v>
      </c>
      <c r="K21" s="32">
        <f t="shared" ref="K21:K26" si="4">+G21+H21+I21+J21</f>
        <v>0</v>
      </c>
      <c r="L21" s="32">
        <f t="shared" ref="L21:L26" si="5">ROUND(F21*K21,2)</f>
        <v>0</v>
      </c>
      <c r="M21" s="41"/>
    </row>
    <row r="22" ht="100.5" customHeight="1" spans="1:13">
      <c r="A22" s="84">
        <v>2</v>
      </c>
      <c r="B22" s="28" t="s">
        <v>347</v>
      </c>
      <c r="C22" s="29" t="s">
        <v>213</v>
      </c>
      <c r="D22" s="33" t="s">
        <v>348</v>
      </c>
      <c r="E22" s="28" t="s">
        <v>199</v>
      </c>
      <c r="F22" s="31">
        <v>1</v>
      </c>
      <c r="G22" s="32"/>
      <c r="H22" s="32"/>
      <c r="I22" s="32"/>
      <c r="J22" s="32">
        <f>(G22+H22+I22)*$J$4</f>
        <v>0</v>
      </c>
      <c r="K22" s="32">
        <f t="shared" si="4"/>
        <v>0</v>
      </c>
      <c r="L22" s="32">
        <f t="shared" si="5"/>
        <v>0</v>
      </c>
      <c r="M22" s="41"/>
    </row>
    <row r="23" ht="91.5" customHeight="1" spans="1:13">
      <c r="A23" s="84">
        <v>3</v>
      </c>
      <c r="B23" s="28" t="s">
        <v>349</v>
      </c>
      <c r="C23" s="29" t="s">
        <v>213</v>
      </c>
      <c r="D23" s="33" t="s">
        <v>350</v>
      </c>
      <c r="E23" s="28" t="s">
        <v>199</v>
      </c>
      <c r="F23" s="31">
        <v>2</v>
      </c>
      <c r="G23" s="32"/>
      <c r="H23" s="32"/>
      <c r="I23" s="32"/>
      <c r="J23" s="32">
        <f>(G23+H23+I23)*$J$4</f>
        <v>0</v>
      </c>
      <c r="K23" s="32">
        <f t="shared" si="4"/>
        <v>0</v>
      </c>
      <c r="L23" s="32">
        <f t="shared" si="5"/>
        <v>0</v>
      </c>
      <c r="M23" s="41"/>
    </row>
    <row r="24" ht="99" customHeight="1" spans="1:13">
      <c r="A24" s="84">
        <v>4</v>
      </c>
      <c r="B24" s="28" t="s">
        <v>351</v>
      </c>
      <c r="C24" s="29" t="s">
        <v>335</v>
      </c>
      <c r="D24" s="33" t="s">
        <v>352</v>
      </c>
      <c r="E24" s="28" t="s">
        <v>337</v>
      </c>
      <c r="F24" s="31">
        <v>1</v>
      </c>
      <c r="G24" s="32"/>
      <c r="H24" s="32"/>
      <c r="I24" s="32"/>
      <c r="J24" s="32">
        <f>(G24+H24+I24)*$J$4</f>
        <v>0</v>
      </c>
      <c r="K24" s="32">
        <f t="shared" si="4"/>
        <v>0</v>
      </c>
      <c r="L24" s="32">
        <f t="shared" si="5"/>
        <v>0</v>
      </c>
      <c r="M24" s="41"/>
    </row>
    <row r="25" ht="99.75" customHeight="1" spans="1:13">
      <c r="A25" s="84">
        <v>5</v>
      </c>
      <c r="B25" s="28" t="s">
        <v>353</v>
      </c>
      <c r="C25" s="29" t="s">
        <v>335</v>
      </c>
      <c r="D25" s="33" t="s">
        <v>354</v>
      </c>
      <c r="E25" s="28" t="s">
        <v>337</v>
      </c>
      <c r="F25" s="31">
        <v>2</v>
      </c>
      <c r="G25" s="32"/>
      <c r="H25" s="32"/>
      <c r="I25" s="32"/>
      <c r="J25" s="32">
        <f>(G25+H25+I25)*$J$4</f>
        <v>0</v>
      </c>
      <c r="K25" s="32">
        <f t="shared" si="4"/>
        <v>0</v>
      </c>
      <c r="L25" s="32">
        <f t="shared" si="5"/>
        <v>0</v>
      </c>
      <c r="M25" s="41"/>
    </row>
    <row r="26" ht="97.5" customHeight="1" spans="1:13">
      <c r="A26" s="84">
        <v>6</v>
      </c>
      <c r="B26" s="28" t="s">
        <v>355</v>
      </c>
      <c r="C26" s="29" t="s">
        <v>335</v>
      </c>
      <c r="D26" s="33" t="s">
        <v>356</v>
      </c>
      <c r="E26" s="28" t="s">
        <v>337</v>
      </c>
      <c r="F26" s="31">
        <v>2</v>
      </c>
      <c r="G26" s="32"/>
      <c r="H26" s="32"/>
      <c r="I26" s="32"/>
      <c r="J26" s="32">
        <f>(G26+H26+I26)*$J$4</f>
        <v>0</v>
      </c>
      <c r="K26" s="32">
        <f t="shared" si="4"/>
        <v>0</v>
      </c>
      <c r="L26" s="32">
        <f t="shared" si="5"/>
        <v>0</v>
      </c>
      <c r="M26" s="41"/>
    </row>
    <row r="27" ht="30" customHeight="1" spans="1:13">
      <c r="A27" s="34"/>
      <c r="B27" s="109"/>
      <c r="C27" s="34" t="s">
        <v>237</v>
      </c>
      <c r="D27" s="109"/>
      <c r="E27" s="109" t="s">
        <v>310</v>
      </c>
      <c r="F27" s="110"/>
      <c r="G27" s="110" t="s">
        <v>310</v>
      </c>
      <c r="H27" s="110"/>
      <c r="I27" s="110"/>
      <c r="J27" s="110"/>
      <c r="K27" s="110"/>
      <c r="L27" s="35">
        <f>SUM(L6:L26)</f>
        <v>0</v>
      </c>
      <c r="M27" s="109"/>
    </row>
    <row r="29" spans="12:12">
      <c r="L29" s="93"/>
    </row>
    <row r="35" spans="12:12">
      <c r="L35" s="93"/>
    </row>
  </sheetData>
  <sheetProtection formatCells="0" formatColumns="0" formatRows="0" insertRows="0" insertColumns="0" insertHyperlinks="0" deleteColumns="0" deleteRows="0" sort="0" autoFilter="0" pivotTables="0"/>
  <mergeCells count="14">
    <mergeCell ref="A1:M1"/>
    <mergeCell ref="A2:M2"/>
    <mergeCell ref="A3:A4"/>
    <mergeCell ref="B3:B4"/>
    <mergeCell ref="C3:C4"/>
    <mergeCell ref="D3:D4"/>
    <mergeCell ref="E3:E4"/>
    <mergeCell ref="F3:F4"/>
    <mergeCell ref="G3:G4"/>
    <mergeCell ref="H3:H4"/>
    <mergeCell ref="I3:I4"/>
    <mergeCell ref="K3:K4"/>
    <mergeCell ref="L3:L4"/>
    <mergeCell ref="M3:M4"/>
  </mergeCells>
  <printOptions horizontalCentered="1"/>
  <pageMargins left="0.503472222222222" right="0.503472222222222" top="0.60625" bottom="0.60625" header="0.314583333333333" footer="0.314583333333333"/>
  <pageSetup paperSize="9" scale="86" fitToHeight="0" orientation="landscape" horizontalDpi="600"/>
  <headerFooter>
    <oddFooter>&amp;C第 &amp;P 页，共 &amp;N 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pageSetUpPr fitToPage="1"/>
  </sheetPr>
  <dimension ref="A1:O41"/>
  <sheetViews>
    <sheetView workbookViewId="0">
      <pane ySplit="4" topLeftCell="A31" activePane="bottomLeft" state="frozen"/>
      <selection/>
      <selection pane="bottomLeft" activeCell="B5" sqref="B5:F33"/>
    </sheetView>
  </sheetViews>
  <sheetFormatPr defaultColWidth="8" defaultRowHeight="13.5"/>
  <cols>
    <col min="1" max="1" width="6.22222222222222" style="82" customWidth="1"/>
    <col min="2" max="2" width="13.2222222222222" style="39" customWidth="1"/>
    <col min="3" max="3" width="11" style="82" customWidth="1"/>
    <col min="4" max="4" width="32.2222222222222" style="15" customWidth="1"/>
    <col min="5" max="5" width="5.22222222222222" style="39" customWidth="1"/>
    <col min="6" max="6" width="9.33333333333333" style="39" customWidth="1"/>
    <col min="7" max="9" width="8.11111111111111" style="39" customWidth="1"/>
    <col min="10" max="10" width="10.7777777777778" style="39" customWidth="1"/>
    <col min="11" max="11" width="10.6666666666667" style="39" customWidth="1"/>
    <col min="12" max="12" width="13.2222222222222" style="39" customWidth="1"/>
    <col min="13" max="13" width="10.2222222222222" style="39" customWidth="1"/>
    <col min="14" max="16384" width="8" style="39"/>
  </cols>
  <sheetData>
    <row r="1" ht="20.25" spans="1:13">
      <c r="A1" s="17" t="s">
        <v>357</v>
      </c>
      <c r="B1" s="17"/>
      <c r="C1" s="17"/>
      <c r="D1" s="17"/>
      <c r="E1" s="17"/>
      <c r="F1" s="17"/>
      <c r="G1" s="17"/>
      <c r="H1" s="17"/>
      <c r="I1" s="17"/>
      <c r="J1" s="17"/>
      <c r="K1" s="17"/>
      <c r="L1" s="17"/>
      <c r="M1" s="17"/>
    </row>
    <row r="2" ht="22.5" customHeight="1" spans="1:13">
      <c r="A2" s="18" t="str">
        <f>造价汇总表!A2</f>
        <v>工程名称：荔湾区陆居路AF020210酒店地块规划道路工程</v>
      </c>
      <c r="B2" s="18"/>
      <c r="C2" s="18"/>
      <c r="D2" s="18"/>
      <c r="E2" s="18"/>
      <c r="F2" s="18"/>
      <c r="G2" s="18"/>
      <c r="H2" s="18"/>
      <c r="I2" s="18"/>
      <c r="J2" s="18"/>
      <c r="K2" s="18"/>
      <c r="L2" s="18"/>
      <c r="M2" s="18"/>
    </row>
    <row r="3" ht="30.75" customHeight="1" spans="1:13">
      <c r="A3" s="19" t="s">
        <v>50</v>
      </c>
      <c r="B3" s="19" t="s">
        <v>51</v>
      </c>
      <c r="C3" s="19" t="s">
        <v>52</v>
      </c>
      <c r="D3" s="19" t="s">
        <v>239</v>
      </c>
      <c r="E3" s="19" t="s">
        <v>53</v>
      </c>
      <c r="F3" s="19" t="s">
        <v>240</v>
      </c>
      <c r="G3" s="19" t="s">
        <v>241</v>
      </c>
      <c r="H3" s="19" t="s">
        <v>242</v>
      </c>
      <c r="I3" s="19" t="s">
        <v>243</v>
      </c>
      <c r="J3" s="36" t="s">
        <v>244</v>
      </c>
      <c r="K3" s="19" t="s">
        <v>245</v>
      </c>
      <c r="L3" s="19" t="s">
        <v>246</v>
      </c>
      <c r="M3" s="19" t="s">
        <v>229</v>
      </c>
    </row>
    <row r="4" ht="24.75" customHeight="1" spans="1:15">
      <c r="A4" s="21"/>
      <c r="B4" s="21"/>
      <c r="C4" s="21"/>
      <c r="D4" s="21"/>
      <c r="E4" s="21"/>
      <c r="F4" s="21"/>
      <c r="G4" s="21"/>
      <c r="H4" s="21"/>
      <c r="I4" s="21"/>
      <c r="J4" s="37">
        <f>+土石方及道路工程!J4</f>
        <v>0</v>
      </c>
      <c r="K4" s="21"/>
      <c r="L4" s="21"/>
      <c r="M4" s="21"/>
      <c r="N4" s="38"/>
      <c r="O4" s="39" t="s">
        <v>247</v>
      </c>
    </row>
    <row r="5" ht="26.25" customHeight="1" spans="1:13">
      <c r="A5" s="96" t="s">
        <v>9</v>
      </c>
      <c r="B5" s="96" t="s">
        <v>358</v>
      </c>
      <c r="C5" s="96"/>
      <c r="D5" s="96"/>
      <c r="E5" s="96"/>
      <c r="F5" s="96"/>
      <c r="G5" s="96"/>
      <c r="H5" s="96"/>
      <c r="I5" s="96"/>
      <c r="J5" s="105"/>
      <c r="K5" s="96"/>
      <c r="L5" s="96"/>
      <c r="M5" s="96"/>
    </row>
    <row r="6" ht="108" spans="1:13">
      <c r="A6" s="84">
        <v>1</v>
      </c>
      <c r="B6" s="28" t="s">
        <v>359</v>
      </c>
      <c r="C6" s="84" t="s">
        <v>360</v>
      </c>
      <c r="D6" s="85" t="s">
        <v>361</v>
      </c>
      <c r="E6" s="84" t="s">
        <v>144</v>
      </c>
      <c r="F6" s="86">
        <v>1</v>
      </c>
      <c r="G6" s="97"/>
      <c r="H6" s="97"/>
      <c r="I6" s="97"/>
      <c r="J6" s="32">
        <f>(G6+H6+I6)*$J$4</f>
        <v>0</v>
      </c>
      <c r="K6" s="32">
        <f t="shared" ref="K6:K23" si="0">+G6+H6+I6+J6</f>
        <v>0</v>
      </c>
      <c r="L6" s="32">
        <f t="shared" ref="L6:L23" si="1">+F6*K6</f>
        <v>0</v>
      </c>
      <c r="M6" s="85"/>
    </row>
    <row r="7" ht="107.1" customHeight="1" spans="1:13">
      <c r="A7" s="84">
        <v>2</v>
      </c>
      <c r="B7" s="28" t="s">
        <v>362</v>
      </c>
      <c r="C7" s="84" t="s">
        <v>360</v>
      </c>
      <c r="D7" s="85" t="s">
        <v>363</v>
      </c>
      <c r="E7" s="84" t="s">
        <v>144</v>
      </c>
      <c r="F7" s="86">
        <v>1</v>
      </c>
      <c r="G7" s="97"/>
      <c r="H7" s="97"/>
      <c r="I7" s="97"/>
      <c r="J7" s="32">
        <f>(G7+H7+I7)*$J$4</f>
        <v>0</v>
      </c>
      <c r="K7" s="32">
        <f t="shared" si="0"/>
        <v>0</v>
      </c>
      <c r="L7" s="32">
        <f t="shared" si="1"/>
        <v>0</v>
      </c>
      <c r="M7" s="85"/>
    </row>
    <row r="8" ht="108" spans="1:13">
      <c r="A8" s="84">
        <v>3</v>
      </c>
      <c r="B8" s="28" t="s">
        <v>364</v>
      </c>
      <c r="C8" s="84" t="s">
        <v>360</v>
      </c>
      <c r="D8" s="85" t="s">
        <v>365</v>
      </c>
      <c r="E8" s="84" t="s">
        <v>144</v>
      </c>
      <c r="F8" s="86">
        <v>2</v>
      </c>
      <c r="G8" s="97"/>
      <c r="H8" s="97"/>
      <c r="I8" s="97"/>
      <c r="J8" s="32">
        <f>(G8+H8+I8)*$J$4</f>
        <v>0</v>
      </c>
      <c r="K8" s="32">
        <f t="shared" si="0"/>
        <v>0</v>
      </c>
      <c r="L8" s="32">
        <f t="shared" si="1"/>
        <v>0</v>
      </c>
      <c r="M8" s="85"/>
    </row>
    <row r="9" ht="108" spans="1:13">
      <c r="A9" s="84">
        <v>4</v>
      </c>
      <c r="B9" s="28" t="s">
        <v>366</v>
      </c>
      <c r="C9" s="84" t="s">
        <v>360</v>
      </c>
      <c r="D9" s="85" t="s">
        <v>367</v>
      </c>
      <c r="E9" s="84" t="s">
        <v>144</v>
      </c>
      <c r="F9" s="86">
        <v>1</v>
      </c>
      <c r="G9" s="97"/>
      <c r="H9" s="97"/>
      <c r="I9" s="97"/>
      <c r="J9" s="32">
        <f>(G9+H9+I9)*$J$4</f>
        <v>0</v>
      </c>
      <c r="K9" s="32">
        <f t="shared" si="0"/>
        <v>0</v>
      </c>
      <c r="L9" s="32">
        <f t="shared" si="1"/>
        <v>0</v>
      </c>
      <c r="M9" s="85"/>
    </row>
    <row r="10" ht="108" spans="1:13">
      <c r="A10" s="84">
        <v>5</v>
      </c>
      <c r="B10" s="28" t="s">
        <v>368</v>
      </c>
      <c r="C10" s="84" t="s">
        <v>360</v>
      </c>
      <c r="D10" s="85" t="s">
        <v>369</v>
      </c>
      <c r="E10" s="84" t="s">
        <v>144</v>
      </c>
      <c r="F10" s="86">
        <v>2</v>
      </c>
      <c r="G10" s="97"/>
      <c r="H10" s="97"/>
      <c r="I10" s="97"/>
      <c r="J10" s="32">
        <f>(G10+H10+I10)*$J$4</f>
        <v>0</v>
      </c>
      <c r="K10" s="32">
        <f t="shared" si="0"/>
        <v>0</v>
      </c>
      <c r="L10" s="32">
        <f t="shared" si="1"/>
        <v>0</v>
      </c>
      <c r="M10" s="106"/>
    </row>
    <row r="11" ht="108" spans="1:13">
      <c r="A11" s="84">
        <v>6</v>
      </c>
      <c r="B11" s="28" t="s">
        <v>370</v>
      </c>
      <c r="C11" s="84" t="s">
        <v>360</v>
      </c>
      <c r="D11" s="85" t="s">
        <v>371</v>
      </c>
      <c r="E11" s="84" t="s">
        <v>144</v>
      </c>
      <c r="F11" s="86">
        <v>1</v>
      </c>
      <c r="G11" s="97"/>
      <c r="H11" s="97"/>
      <c r="I11" s="97"/>
      <c r="J11" s="32">
        <f>(G11+H11+I11)*$J$4</f>
        <v>0</v>
      </c>
      <c r="K11" s="32">
        <f t="shared" si="0"/>
        <v>0</v>
      </c>
      <c r="L11" s="32">
        <f t="shared" si="1"/>
        <v>0</v>
      </c>
      <c r="M11" s="106"/>
    </row>
    <row r="12" ht="107" customHeight="1" spans="1:13">
      <c r="A12" s="84">
        <v>7</v>
      </c>
      <c r="B12" s="28" t="s">
        <v>372</v>
      </c>
      <c r="C12" s="84" t="s">
        <v>373</v>
      </c>
      <c r="D12" s="85" t="s">
        <v>374</v>
      </c>
      <c r="E12" s="84" t="s">
        <v>144</v>
      </c>
      <c r="F12" s="86">
        <v>1</v>
      </c>
      <c r="G12" s="97"/>
      <c r="H12" s="97"/>
      <c r="I12" s="97"/>
      <c r="J12" s="32">
        <f>(G12+H12+I12)*$J$4</f>
        <v>0</v>
      </c>
      <c r="K12" s="32">
        <f t="shared" si="0"/>
        <v>0</v>
      </c>
      <c r="L12" s="32">
        <f t="shared" si="1"/>
        <v>0</v>
      </c>
      <c r="M12" s="106"/>
    </row>
    <row r="13" ht="108" spans="1:13">
      <c r="A13" s="84">
        <v>8</v>
      </c>
      <c r="B13" s="28" t="s">
        <v>375</v>
      </c>
      <c r="C13" s="84" t="s">
        <v>373</v>
      </c>
      <c r="D13" s="85" t="s">
        <v>376</v>
      </c>
      <c r="E13" s="84" t="s">
        <v>144</v>
      </c>
      <c r="F13" s="86">
        <v>1</v>
      </c>
      <c r="G13" s="97"/>
      <c r="H13" s="97"/>
      <c r="I13" s="97"/>
      <c r="J13" s="32">
        <f>(G13+H13+I13)*$J$4</f>
        <v>0</v>
      </c>
      <c r="K13" s="32">
        <f t="shared" si="0"/>
        <v>0</v>
      </c>
      <c r="L13" s="32">
        <f t="shared" si="1"/>
        <v>0</v>
      </c>
      <c r="M13" s="106"/>
    </row>
    <row r="14" ht="120" spans="1:13">
      <c r="A14" s="84">
        <v>9</v>
      </c>
      <c r="B14" s="28" t="s">
        <v>377</v>
      </c>
      <c r="C14" s="84" t="s">
        <v>378</v>
      </c>
      <c r="D14" s="85" t="s">
        <v>379</v>
      </c>
      <c r="E14" s="84" t="s">
        <v>144</v>
      </c>
      <c r="F14" s="86">
        <v>11</v>
      </c>
      <c r="G14" s="98"/>
      <c r="H14" s="97"/>
      <c r="I14" s="98"/>
      <c r="J14" s="32">
        <f>(G14+H14+I14)*$J$4</f>
        <v>0</v>
      </c>
      <c r="K14" s="32">
        <f t="shared" si="0"/>
        <v>0</v>
      </c>
      <c r="L14" s="32">
        <f t="shared" si="1"/>
        <v>0</v>
      </c>
      <c r="M14" s="21"/>
    </row>
    <row r="15" s="94" customFormat="1" ht="45" customHeight="1" spans="1:13">
      <c r="A15" s="84">
        <v>10</v>
      </c>
      <c r="B15" s="28" t="s">
        <v>380</v>
      </c>
      <c r="C15" s="84" t="s">
        <v>381</v>
      </c>
      <c r="D15" s="85" t="s">
        <v>382</v>
      </c>
      <c r="E15" s="84" t="s">
        <v>144</v>
      </c>
      <c r="F15" s="86">
        <v>0</v>
      </c>
      <c r="G15" s="99"/>
      <c r="H15" s="99"/>
      <c r="I15" s="99"/>
      <c r="J15" s="32">
        <f>(G15+H15+I15)*$J$4</f>
        <v>0</v>
      </c>
      <c r="K15" s="32">
        <f t="shared" si="0"/>
        <v>0</v>
      </c>
      <c r="L15" s="32">
        <f t="shared" si="1"/>
        <v>0</v>
      </c>
      <c r="M15" s="21"/>
    </row>
    <row r="16" s="94" customFormat="1" ht="36" customHeight="1" spans="1:13">
      <c r="A16" s="84">
        <v>11</v>
      </c>
      <c r="B16" s="28" t="s">
        <v>383</v>
      </c>
      <c r="C16" s="84" t="s">
        <v>384</v>
      </c>
      <c r="D16" s="85" t="s">
        <v>385</v>
      </c>
      <c r="E16" s="84" t="s">
        <v>144</v>
      </c>
      <c r="F16" s="86">
        <v>0</v>
      </c>
      <c r="G16" s="99"/>
      <c r="H16" s="99"/>
      <c r="I16" s="99"/>
      <c r="J16" s="32">
        <f>(G16+H16+I16)*$J$4</f>
        <v>0</v>
      </c>
      <c r="K16" s="32">
        <f t="shared" si="0"/>
        <v>0</v>
      </c>
      <c r="L16" s="32">
        <f t="shared" si="1"/>
        <v>0</v>
      </c>
      <c r="M16" s="21"/>
    </row>
    <row r="17" ht="72" spans="1:13">
      <c r="A17" s="84">
        <v>12</v>
      </c>
      <c r="B17" s="28" t="s">
        <v>386</v>
      </c>
      <c r="C17" s="84" t="s">
        <v>387</v>
      </c>
      <c r="D17" s="85" t="s">
        <v>388</v>
      </c>
      <c r="E17" s="84" t="s">
        <v>119</v>
      </c>
      <c r="F17" s="86">
        <v>50</v>
      </c>
      <c r="G17" s="99"/>
      <c r="H17" s="99"/>
      <c r="I17" s="99"/>
      <c r="J17" s="32">
        <f>(G17+H17+I17)*$J$4</f>
        <v>0</v>
      </c>
      <c r="K17" s="32">
        <f t="shared" si="0"/>
        <v>0</v>
      </c>
      <c r="L17" s="32">
        <f t="shared" si="1"/>
        <v>0</v>
      </c>
      <c r="M17" s="21"/>
    </row>
    <row r="18" ht="72" spans="1:13">
      <c r="A18" s="84">
        <v>13</v>
      </c>
      <c r="B18" s="28" t="s">
        <v>389</v>
      </c>
      <c r="C18" s="84" t="s">
        <v>387</v>
      </c>
      <c r="D18" s="85" t="s">
        <v>390</v>
      </c>
      <c r="E18" s="84" t="s">
        <v>119</v>
      </c>
      <c r="F18" s="86">
        <v>40</v>
      </c>
      <c r="G18" s="98"/>
      <c r="H18" s="98"/>
      <c r="I18" s="98"/>
      <c r="J18" s="32">
        <f>(G18+H18+I18)*$J$4</f>
        <v>0</v>
      </c>
      <c r="K18" s="32">
        <f t="shared" si="0"/>
        <v>0</v>
      </c>
      <c r="L18" s="32">
        <f t="shared" si="1"/>
        <v>0</v>
      </c>
      <c r="M18" s="84"/>
    </row>
    <row r="19" ht="72" spans="1:13">
      <c r="A19" s="84">
        <v>14</v>
      </c>
      <c r="B19" s="28" t="s">
        <v>391</v>
      </c>
      <c r="C19" s="84" t="s">
        <v>387</v>
      </c>
      <c r="D19" s="85" t="s">
        <v>392</v>
      </c>
      <c r="E19" s="84" t="s">
        <v>119</v>
      </c>
      <c r="F19" s="86">
        <v>30</v>
      </c>
      <c r="G19" s="99"/>
      <c r="H19" s="99"/>
      <c r="I19" s="99"/>
      <c r="J19" s="32">
        <f>(G19+H19+I19)*$J$4</f>
        <v>0</v>
      </c>
      <c r="K19" s="32">
        <f t="shared" si="0"/>
        <v>0</v>
      </c>
      <c r="L19" s="32">
        <f t="shared" si="1"/>
        <v>0</v>
      </c>
      <c r="M19" s="84"/>
    </row>
    <row r="20" ht="72" spans="1:13">
      <c r="A20" s="84">
        <v>15</v>
      </c>
      <c r="B20" s="28" t="s">
        <v>393</v>
      </c>
      <c r="C20" s="84" t="s">
        <v>387</v>
      </c>
      <c r="D20" s="85" t="s">
        <v>394</v>
      </c>
      <c r="E20" s="84" t="s">
        <v>119</v>
      </c>
      <c r="F20" s="86">
        <v>40</v>
      </c>
      <c r="G20" s="98"/>
      <c r="H20" s="98"/>
      <c r="I20" s="98"/>
      <c r="J20" s="32">
        <f>(G20+H20+I20)*$J$4</f>
        <v>0</v>
      </c>
      <c r="K20" s="32">
        <f t="shared" si="0"/>
        <v>0</v>
      </c>
      <c r="L20" s="32">
        <f t="shared" si="1"/>
        <v>0</v>
      </c>
      <c r="M20" s="84"/>
    </row>
    <row r="21" ht="72" spans="1:13">
      <c r="A21" s="84">
        <v>16</v>
      </c>
      <c r="B21" s="28" t="s">
        <v>395</v>
      </c>
      <c r="C21" s="21" t="s">
        <v>396</v>
      </c>
      <c r="D21" s="85" t="s">
        <v>397</v>
      </c>
      <c r="E21" s="84" t="s">
        <v>119</v>
      </c>
      <c r="F21" s="86">
        <v>120</v>
      </c>
      <c r="G21" s="100"/>
      <c r="H21" s="100"/>
      <c r="I21" s="100"/>
      <c r="J21" s="32">
        <f>(G21+H21+I21)*$J$4</f>
        <v>0</v>
      </c>
      <c r="K21" s="32">
        <f t="shared" si="0"/>
        <v>0</v>
      </c>
      <c r="L21" s="32">
        <f t="shared" si="1"/>
        <v>0</v>
      </c>
      <c r="M21" s="21" t="s">
        <v>398</v>
      </c>
    </row>
    <row r="22" ht="81" customHeight="1" spans="1:13">
      <c r="A22" s="84">
        <v>17</v>
      </c>
      <c r="B22" s="28" t="s">
        <v>399</v>
      </c>
      <c r="C22" s="21" t="s">
        <v>396</v>
      </c>
      <c r="D22" s="85" t="s">
        <v>400</v>
      </c>
      <c r="E22" s="84" t="s">
        <v>119</v>
      </c>
      <c r="F22" s="86">
        <v>40</v>
      </c>
      <c r="G22" s="101"/>
      <c r="H22" s="100"/>
      <c r="I22" s="100"/>
      <c r="J22" s="32">
        <f>(G22+H22+I22)*$J$4</f>
        <v>0</v>
      </c>
      <c r="K22" s="32">
        <f t="shared" si="0"/>
        <v>0</v>
      </c>
      <c r="L22" s="32">
        <f t="shared" si="1"/>
        <v>0</v>
      </c>
      <c r="M22" s="21" t="s">
        <v>398</v>
      </c>
    </row>
    <row r="23" ht="60" spans="1:13">
      <c r="A23" s="84">
        <v>18</v>
      </c>
      <c r="B23" s="28" t="s">
        <v>401</v>
      </c>
      <c r="C23" s="21" t="s">
        <v>221</v>
      </c>
      <c r="D23" s="102" t="s">
        <v>223</v>
      </c>
      <c r="E23" s="103" t="s">
        <v>58</v>
      </c>
      <c r="F23" s="86">
        <v>50</v>
      </c>
      <c r="G23" s="32"/>
      <c r="H23" s="32"/>
      <c r="I23" s="32"/>
      <c r="J23" s="32">
        <f>(G23+H23+I23)*$J$4</f>
        <v>0</v>
      </c>
      <c r="K23" s="32">
        <f t="shared" si="0"/>
        <v>0</v>
      </c>
      <c r="L23" s="32">
        <f t="shared" si="1"/>
        <v>0</v>
      </c>
      <c r="M23" s="107"/>
    </row>
    <row r="24" ht="29.25" customHeight="1" spans="1:13">
      <c r="A24" s="96" t="s">
        <v>12</v>
      </c>
      <c r="B24" s="96" t="s">
        <v>402</v>
      </c>
      <c r="C24" s="96"/>
      <c r="D24" s="96"/>
      <c r="E24" s="96"/>
      <c r="F24" s="96"/>
      <c r="G24" s="104"/>
      <c r="H24" s="104"/>
      <c r="I24" s="104"/>
      <c r="J24" s="32"/>
      <c r="K24" s="32"/>
      <c r="L24" s="32"/>
      <c r="M24" s="96"/>
    </row>
    <row r="25" ht="108" spans="1:13">
      <c r="A25" s="21">
        <v>1</v>
      </c>
      <c r="B25" s="28" t="s">
        <v>403</v>
      </c>
      <c r="C25" s="84" t="s">
        <v>360</v>
      </c>
      <c r="D25" s="85" t="s">
        <v>404</v>
      </c>
      <c r="E25" s="84" t="s">
        <v>144</v>
      </c>
      <c r="F25" s="86">
        <v>4</v>
      </c>
      <c r="G25" s="100"/>
      <c r="H25" s="100"/>
      <c r="I25" s="100"/>
      <c r="J25" s="32">
        <f>(G25+H25+I25)*$J$4</f>
        <v>0</v>
      </c>
      <c r="K25" s="32">
        <f t="shared" ref="K25:K33" si="2">+G25+H25+I25+J25</f>
        <v>0</v>
      </c>
      <c r="L25" s="32">
        <f t="shared" ref="L25:L33" si="3">+F25*K25</f>
        <v>0</v>
      </c>
      <c r="M25" s="21"/>
    </row>
    <row r="26" ht="108" spans="1:13">
      <c r="A26" s="21">
        <v>2</v>
      </c>
      <c r="B26" s="28" t="s">
        <v>405</v>
      </c>
      <c r="C26" s="84" t="s">
        <v>360</v>
      </c>
      <c r="D26" s="85" t="s">
        <v>406</v>
      </c>
      <c r="E26" s="84" t="s">
        <v>144</v>
      </c>
      <c r="F26" s="86">
        <v>3</v>
      </c>
      <c r="G26" s="100"/>
      <c r="H26" s="100"/>
      <c r="I26" s="100"/>
      <c r="J26" s="32">
        <f>(G26+H26+I26)*$J$4</f>
        <v>0</v>
      </c>
      <c r="K26" s="32">
        <f t="shared" si="2"/>
        <v>0</v>
      </c>
      <c r="L26" s="32">
        <f t="shared" si="3"/>
        <v>0</v>
      </c>
      <c r="M26" s="21"/>
    </row>
    <row r="27" ht="108" spans="1:13">
      <c r="A27" s="21">
        <v>3</v>
      </c>
      <c r="B27" s="28" t="s">
        <v>407</v>
      </c>
      <c r="C27" s="84" t="s">
        <v>360</v>
      </c>
      <c r="D27" s="85" t="s">
        <v>408</v>
      </c>
      <c r="E27" s="84" t="s">
        <v>144</v>
      </c>
      <c r="F27" s="86">
        <v>1</v>
      </c>
      <c r="G27" s="100"/>
      <c r="H27" s="100"/>
      <c r="I27" s="100"/>
      <c r="J27" s="32">
        <f>(G27+H27+I27)*$J$4</f>
        <v>0</v>
      </c>
      <c r="K27" s="32">
        <f t="shared" si="2"/>
        <v>0</v>
      </c>
      <c r="L27" s="32">
        <f t="shared" si="3"/>
        <v>0</v>
      </c>
      <c r="M27" s="21"/>
    </row>
    <row r="28" ht="108" spans="1:13">
      <c r="A28" s="21">
        <v>4</v>
      </c>
      <c r="B28" s="28" t="s">
        <v>409</v>
      </c>
      <c r="C28" s="84" t="s">
        <v>360</v>
      </c>
      <c r="D28" s="85" t="s">
        <v>410</v>
      </c>
      <c r="E28" s="84" t="s">
        <v>144</v>
      </c>
      <c r="F28" s="86">
        <v>1</v>
      </c>
      <c r="G28" s="100"/>
      <c r="H28" s="100"/>
      <c r="I28" s="100"/>
      <c r="J28" s="32">
        <f>(G28+H28+I28)*$J$4</f>
        <v>0</v>
      </c>
      <c r="K28" s="32">
        <f t="shared" si="2"/>
        <v>0</v>
      </c>
      <c r="L28" s="32">
        <f t="shared" si="3"/>
        <v>0</v>
      </c>
      <c r="M28" s="21"/>
    </row>
    <row r="29" ht="108" spans="1:13">
      <c r="A29" s="21">
        <v>5</v>
      </c>
      <c r="B29" s="28" t="s">
        <v>411</v>
      </c>
      <c r="C29" s="84" t="s">
        <v>360</v>
      </c>
      <c r="D29" s="85" t="s">
        <v>412</v>
      </c>
      <c r="E29" s="84" t="s">
        <v>144</v>
      </c>
      <c r="F29" s="86">
        <v>1</v>
      </c>
      <c r="G29" s="97"/>
      <c r="H29" s="100"/>
      <c r="I29" s="100"/>
      <c r="J29" s="32">
        <f>(G29+H29+I29)*$J$4</f>
        <v>0</v>
      </c>
      <c r="K29" s="32">
        <f t="shared" si="2"/>
        <v>0</v>
      </c>
      <c r="L29" s="32">
        <f t="shared" si="3"/>
        <v>0</v>
      </c>
      <c r="M29" s="21"/>
    </row>
    <row r="30" ht="108" spans="1:13">
      <c r="A30" s="21">
        <v>6</v>
      </c>
      <c r="B30" s="28" t="s">
        <v>413</v>
      </c>
      <c r="C30" s="84" t="s">
        <v>360</v>
      </c>
      <c r="D30" s="85" t="s">
        <v>414</v>
      </c>
      <c r="E30" s="84" t="s">
        <v>144</v>
      </c>
      <c r="F30" s="86">
        <v>2</v>
      </c>
      <c r="G30" s="97"/>
      <c r="H30" s="100"/>
      <c r="I30" s="100"/>
      <c r="J30" s="32">
        <f>(G30+H30+I30)*$J$4</f>
        <v>0</v>
      </c>
      <c r="K30" s="32">
        <f t="shared" si="2"/>
        <v>0</v>
      </c>
      <c r="L30" s="32">
        <f t="shared" si="3"/>
        <v>0</v>
      </c>
      <c r="M30" s="21"/>
    </row>
    <row r="31" ht="108" spans="1:13">
      <c r="A31" s="21">
        <v>7</v>
      </c>
      <c r="B31" s="28" t="s">
        <v>415</v>
      </c>
      <c r="C31" s="84" t="s">
        <v>360</v>
      </c>
      <c r="D31" s="85" t="s">
        <v>416</v>
      </c>
      <c r="E31" s="84" t="s">
        <v>144</v>
      </c>
      <c r="F31" s="86">
        <v>1</v>
      </c>
      <c r="G31" s="97"/>
      <c r="H31" s="97"/>
      <c r="I31" s="97"/>
      <c r="J31" s="32">
        <f>(G31+H31+I31)*$J$4</f>
        <v>0</v>
      </c>
      <c r="K31" s="32">
        <f t="shared" si="2"/>
        <v>0</v>
      </c>
      <c r="L31" s="32">
        <f t="shared" si="3"/>
        <v>0</v>
      </c>
      <c r="M31" s="21"/>
    </row>
    <row r="32" ht="80.25" customHeight="1" spans="1:13">
      <c r="A32" s="21">
        <v>8</v>
      </c>
      <c r="B32" s="28" t="s">
        <v>417</v>
      </c>
      <c r="C32" s="84" t="s">
        <v>418</v>
      </c>
      <c r="D32" s="85" t="s">
        <v>419</v>
      </c>
      <c r="E32" s="84" t="s">
        <v>119</v>
      </c>
      <c r="F32" s="86">
        <v>110</v>
      </c>
      <c r="G32" s="97"/>
      <c r="H32" s="97"/>
      <c r="I32" s="97"/>
      <c r="J32" s="32">
        <f>(G32+H32+I32)*$J$4</f>
        <v>0</v>
      </c>
      <c r="K32" s="32">
        <f t="shared" si="2"/>
        <v>0</v>
      </c>
      <c r="L32" s="32">
        <f t="shared" si="3"/>
        <v>0</v>
      </c>
      <c r="M32" s="84"/>
    </row>
    <row r="33" ht="80.25" customHeight="1" spans="1:13">
      <c r="A33" s="21">
        <v>9</v>
      </c>
      <c r="B33" s="28" t="s">
        <v>420</v>
      </c>
      <c r="C33" s="84" t="s">
        <v>418</v>
      </c>
      <c r="D33" s="85" t="s">
        <v>421</v>
      </c>
      <c r="E33" s="84" t="s">
        <v>119</v>
      </c>
      <c r="F33" s="86">
        <v>62</v>
      </c>
      <c r="G33" s="97"/>
      <c r="H33" s="97"/>
      <c r="I33" s="97"/>
      <c r="J33" s="32">
        <f>(G33+H33+I33)*$J$4</f>
        <v>0</v>
      </c>
      <c r="K33" s="32">
        <f t="shared" si="2"/>
        <v>0</v>
      </c>
      <c r="L33" s="32">
        <f t="shared" si="3"/>
        <v>0</v>
      </c>
      <c r="M33" s="84"/>
    </row>
    <row r="34" s="95" customFormat="1" ht="22.5" customHeight="1" spans="1:13">
      <c r="A34" s="34"/>
      <c r="B34" s="34"/>
      <c r="C34" s="34" t="s">
        <v>237</v>
      </c>
      <c r="D34" s="34" t="s">
        <v>310</v>
      </c>
      <c r="E34" s="34" t="s">
        <v>310</v>
      </c>
      <c r="F34" s="34"/>
      <c r="G34" s="34" t="s">
        <v>310</v>
      </c>
      <c r="H34" s="34"/>
      <c r="I34" s="34"/>
      <c r="J34" s="34"/>
      <c r="K34" s="34"/>
      <c r="L34" s="35">
        <f>SUM(L5:L33)</f>
        <v>0</v>
      </c>
      <c r="M34" s="34"/>
    </row>
    <row r="41" spans="12:12">
      <c r="L41" s="93"/>
    </row>
  </sheetData>
  <sheetProtection formatCells="0" formatColumns="0" formatRows="0" insertRows="0" insertColumns="0" insertHyperlinks="0" deleteColumns="0" deleteRows="0" sort="0" autoFilter="0" pivotTables="0"/>
  <autoFilter xmlns:etc="http://www.wps.cn/officeDocument/2017/etCustomData" ref="A4:M34" etc:filterBottomFollowUsedRange="0">
    <extLst/>
  </autoFilter>
  <mergeCells count="14">
    <mergeCell ref="A1:M1"/>
    <mergeCell ref="A2:M2"/>
    <mergeCell ref="A3:A4"/>
    <mergeCell ref="B3:B4"/>
    <mergeCell ref="C3:C4"/>
    <mergeCell ref="D3:D4"/>
    <mergeCell ref="E3:E4"/>
    <mergeCell ref="F3:F4"/>
    <mergeCell ref="G3:G4"/>
    <mergeCell ref="H3:H4"/>
    <mergeCell ref="I3:I4"/>
    <mergeCell ref="K3:K4"/>
    <mergeCell ref="L3:L4"/>
    <mergeCell ref="M3:M4"/>
  </mergeCells>
  <printOptions horizontalCentered="1"/>
  <pageMargins left="0.503472222222222" right="0.503472222222222" top="0.60625" bottom="0.60625" header="0.314583333333333" footer="0.314583333333333"/>
  <pageSetup paperSize="9" scale="80" fitToHeight="0" orientation="landscape" horizontalDpi="600"/>
  <headerFooter>
    <oddFooter>&amp;C第 &amp;P 页，共 &amp;N 页</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pageSetUpPr fitToPage="1"/>
  </sheetPr>
  <dimension ref="A1:O32"/>
  <sheetViews>
    <sheetView zoomScale="90" zoomScaleNormal="90" zoomScaleSheetLayoutView="85" workbookViewId="0">
      <pane ySplit="4" topLeftCell="A23" activePane="bottomLeft" state="frozen"/>
      <selection/>
      <selection pane="bottomLeft" activeCell="G23" sqref="G23"/>
    </sheetView>
  </sheetViews>
  <sheetFormatPr defaultColWidth="8" defaultRowHeight="13.5"/>
  <cols>
    <col min="1" max="1" width="6.22222222222222" style="82" customWidth="1"/>
    <col min="2" max="2" width="13.2222222222222" style="39" customWidth="1"/>
    <col min="3" max="3" width="11" style="82" customWidth="1"/>
    <col min="4" max="4" width="36.1111111111111" style="39" customWidth="1"/>
    <col min="5" max="5" width="8" style="39"/>
    <col min="6" max="6" width="9.33333333333333" style="39" customWidth="1"/>
    <col min="7" max="9" width="8.11111111111111" style="39" customWidth="1"/>
    <col min="10" max="10" width="10.7777777777778" style="39" customWidth="1"/>
    <col min="11" max="11" width="10.6666666666667" style="39" customWidth="1"/>
    <col min="12" max="12" width="13.2222222222222" style="39" customWidth="1"/>
    <col min="13" max="16384" width="8" style="39"/>
  </cols>
  <sheetData>
    <row r="1" ht="20.25" spans="1:13">
      <c r="A1" s="17" t="s">
        <v>422</v>
      </c>
      <c r="B1" s="17"/>
      <c r="C1" s="17"/>
      <c r="D1" s="17"/>
      <c r="E1" s="17"/>
      <c r="F1" s="17"/>
      <c r="G1" s="17"/>
      <c r="H1" s="17"/>
      <c r="I1" s="17"/>
      <c r="J1" s="17"/>
      <c r="K1" s="17"/>
      <c r="L1" s="17"/>
      <c r="M1" s="17"/>
    </row>
    <row r="2" ht="22.5" customHeight="1" spans="1:13">
      <c r="A2" s="18" t="str">
        <f>造价汇总表!A2</f>
        <v>工程名称：荔湾区陆居路AF020210酒店地块规划道路工程</v>
      </c>
      <c r="B2" s="18"/>
      <c r="C2" s="18"/>
      <c r="D2" s="18"/>
      <c r="E2" s="18"/>
      <c r="F2" s="18"/>
      <c r="G2" s="18"/>
      <c r="H2" s="18"/>
      <c r="I2" s="18"/>
      <c r="J2" s="18"/>
      <c r="K2" s="18"/>
      <c r="L2" s="18"/>
      <c r="M2" s="18"/>
    </row>
    <row r="3" ht="30.75" customHeight="1" spans="1:13">
      <c r="A3" s="19" t="s">
        <v>50</v>
      </c>
      <c r="B3" s="19" t="s">
        <v>51</v>
      </c>
      <c r="C3" s="19" t="s">
        <v>52</v>
      </c>
      <c r="D3" s="19" t="s">
        <v>239</v>
      </c>
      <c r="E3" s="19" t="s">
        <v>53</v>
      </c>
      <c r="F3" s="19" t="s">
        <v>240</v>
      </c>
      <c r="G3" s="19" t="s">
        <v>241</v>
      </c>
      <c r="H3" s="19" t="s">
        <v>242</v>
      </c>
      <c r="I3" s="19" t="s">
        <v>243</v>
      </c>
      <c r="J3" s="36" t="s">
        <v>244</v>
      </c>
      <c r="K3" s="19" t="s">
        <v>245</v>
      </c>
      <c r="L3" s="19" t="s">
        <v>246</v>
      </c>
      <c r="M3" s="19" t="s">
        <v>229</v>
      </c>
    </row>
    <row r="4" ht="24.75" customHeight="1" spans="1:15">
      <c r="A4" s="21"/>
      <c r="B4" s="21"/>
      <c r="C4" s="21"/>
      <c r="D4" s="21"/>
      <c r="E4" s="21"/>
      <c r="F4" s="21"/>
      <c r="G4" s="21"/>
      <c r="H4" s="21"/>
      <c r="I4" s="21"/>
      <c r="J4" s="37">
        <f>+土石方及道路工程!J4</f>
        <v>0</v>
      </c>
      <c r="K4" s="21"/>
      <c r="L4" s="21"/>
      <c r="M4" s="21"/>
      <c r="N4" s="38"/>
      <c r="O4" s="39" t="s">
        <v>247</v>
      </c>
    </row>
    <row r="5" ht="24.75" customHeight="1" spans="1:13">
      <c r="A5" s="21" t="s">
        <v>9</v>
      </c>
      <c r="B5" s="83" t="s">
        <v>423</v>
      </c>
      <c r="C5" s="21"/>
      <c r="D5" s="21"/>
      <c r="E5" s="21"/>
      <c r="F5" s="21"/>
      <c r="G5" s="21"/>
      <c r="H5" s="21"/>
      <c r="I5" s="21"/>
      <c r="J5" s="90"/>
      <c r="K5" s="21"/>
      <c r="L5" s="21"/>
      <c r="M5" s="21"/>
    </row>
    <row r="6" ht="96" spans="1:13">
      <c r="A6" s="84">
        <v>1</v>
      </c>
      <c r="B6" s="28" t="s">
        <v>424</v>
      </c>
      <c r="C6" s="84" t="s">
        <v>425</v>
      </c>
      <c r="D6" s="85" t="s">
        <v>426</v>
      </c>
      <c r="E6" s="84" t="s">
        <v>199</v>
      </c>
      <c r="F6" s="86">
        <v>6</v>
      </c>
      <c r="G6" s="87"/>
      <c r="H6" s="87"/>
      <c r="I6" s="87"/>
      <c r="J6" s="32">
        <f>(G6+H6+I6)*$J$4</f>
        <v>0</v>
      </c>
      <c r="K6" s="32">
        <f t="shared" ref="K6:K16" si="0">+G6+H6+I6+J6</f>
        <v>0</v>
      </c>
      <c r="L6" s="32">
        <f t="shared" ref="L6:L16" si="1">+F6*K6</f>
        <v>0</v>
      </c>
      <c r="M6" s="84" t="s">
        <v>427</v>
      </c>
    </row>
    <row r="7" ht="84" spans="1:13">
      <c r="A7" s="84">
        <v>2</v>
      </c>
      <c r="B7" s="28" t="s">
        <v>428</v>
      </c>
      <c r="C7" s="84" t="s">
        <v>429</v>
      </c>
      <c r="D7" s="85" t="s">
        <v>430</v>
      </c>
      <c r="E7" s="84" t="s">
        <v>199</v>
      </c>
      <c r="F7" s="86">
        <v>1</v>
      </c>
      <c r="G7" s="87"/>
      <c r="H7" s="87"/>
      <c r="I7" s="87"/>
      <c r="J7" s="32">
        <f>(G7+H7+I7)*$J$4</f>
        <v>0</v>
      </c>
      <c r="K7" s="32">
        <f t="shared" si="0"/>
        <v>0</v>
      </c>
      <c r="L7" s="32">
        <f t="shared" si="1"/>
        <v>0</v>
      </c>
      <c r="M7" s="84" t="s">
        <v>427</v>
      </c>
    </row>
    <row r="8" ht="78.75" customHeight="1" spans="1:13">
      <c r="A8" s="84">
        <v>3</v>
      </c>
      <c r="B8" s="28" t="s">
        <v>431</v>
      </c>
      <c r="C8" s="84" t="s">
        <v>204</v>
      </c>
      <c r="D8" s="85" t="s">
        <v>432</v>
      </c>
      <c r="E8" s="84" t="s">
        <v>119</v>
      </c>
      <c r="F8" s="86">
        <f>260*3*2</f>
        <v>1560</v>
      </c>
      <c r="G8" s="87"/>
      <c r="H8" s="87"/>
      <c r="I8" s="87"/>
      <c r="J8" s="32">
        <f>(G8+H8+I8)*$J$4</f>
        <v>0</v>
      </c>
      <c r="K8" s="32">
        <f t="shared" si="0"/>
        <v>0</v>
      </c>
      <c r="L8" s="32">
        <f t="shared" si="1"/>
        <v>0</v>
      </c>
      <c r="M8" s="84" t="s">
        <v>398</v>
      </c>
    </row>
    <row r="9" ht="78.75" customHeight="1" spans="1:13">
      <c r="A9" s="84">
        <v>4</v>
      </c>
      <c r="B9" s="28" t="s">
        <v>433</v>
      </c>
      <c r="C9" s="84" t="s">
        <v>204</v>
      </c>
      <c r="D9" s="85" t="s">
        <v>434</v>
      </c>
      <c r="E9" s="84" t="s">
        <v>119</v>
      </c>
      <c r="F9" s="86">
        <f>260*2*2</f>
        <v>1040</v>
      </c>
      <c r="G9" s="87"/>
      <c r="H9" s="87"/>
      <c r="I9" s="87"/>
      <c r="J9" s="32">
        <f>(G9+H9+I9)*$J$4</f>
        <v>0</v>
      </c>
      <c r="K9" s="32">
        <f t="shared" si="0"/>
        <v>0</v>
      </c>
      <c r="L9" s="32">
        <f t="shared" si="1"/>
        <v>0</v>
      </c>
      <c r="M9" s="84" t="s">
        <v>398</v>
      </c>
    </row>
    <row r="10" ht="78.75" customHeight="1" spans="1:13">
      <c r="A10" s="84">
        <v>5</v>
      </c>
      <c r="B10" s="28" t="s">
        <v>435</v>
      </c>
      <c r="C10" s="84" t="s">
        <v>204</v>
      </c>
      <c r="D10" s="85" t="s">
        <v>436</v>
      </c>
      <c r="E10" s="84" t="s">
        <v>119</v>
      </c>
      <c r="F10" s="86">
        <v>359.75</v>
      </c>
      <c r="G10" s="87"/>
      <c r="H10" s="87"/>
      <c r="I10" s="87"/>
      <c r="J10" s="32">
        <f>(G10+H10+I10)*$J$4</f>
        <v>0</v>
      </c>
      <c r="K10" s="32">
        <f t="shared" si="0"/>
        <v>0</v>
      </c>
      <c r="L10" s="32">
        <f t="shared" si="1"/>
        <v>0</v>
      </c>
      <c r="M10" s="84" t="s">
        <v>398</v>
      </c>
    </row>
    <row r="11" ht="48" customHeight="1" spans="1:13">
      <c r="A11" s="84">
        <v>6</v>
      </c>
      <c r="B11" s="28" t="s">
        <v>437</v>
      </c>
      <c r="C11" s="84" t="s">
        <v>438</v>
      </c>
      <c r="D11" s="85" t="s">
        <v>439</v>
      </c>
      <c r="E11" s="84" t="s">
        <v>119</v>
      </c>
      <c r="F11" s="86">
        <v>520</v>
      </c>
      <c r="G11" s="87"/>
      <c r="H11" s="87"/>
      <c r="I11" s="87"/>
      <c r="J11" s="32">
        <f>(G11+H11+I11)*$J$4</f>
        <v>0</v>
      </c>
      <c r="K11" s="32">
        <f t="shared" si="0"/>
        <v>0</v>
      </c>
      <c r="L11" s="32">
        <f t="shared" si="1"/>
        <v>0</v>
      </c>
      <c r="M11" s="84"/>
    </row>
    <row r="12" ht="63" customHeight="1" spans="1:13">
      <c r="A12" s="84">
        <v>7</v>
      </c>
      <c r="B12" s="28" t="s">
        <v>440</v>
      </c>
      <c r="C12" s="84" t="s">
        <v>438</v>
      </c>
      <c r="D12" s="85" t="s">
        <v>441</v>
      </c>
      <c r="E12" s="84" t="s">
        <v>119</v>
      </c>
      <c r="F12" s="86">
        <v>50</v>
      </c>
      <c r="G12" s="87"/>
      <c r="H12" s="87"/>
      <c r="I12" s="87"/>
      <c r="J12" s="32">
        <f>(G12+H12+I12)*$J$4</f>
        <v>0</v>
      </c>
      <c r="K12" s="32">
        <f t="shared" si="0"/>
        <v>0</v>
      </c>
      <c r="L12" s="32">
        <f t="shared" si="1"/>
        <v>0</v>
      </c>
      <c r="M12" s="84"/>
    </row>
    <row r="13" ht="63" customHeight="1" spans="1:13">
      <c r="A13" s="84">
        <v>8</v>
      </c>
      <c r="B13" s="28" t="s">
        <v>442</v>
      </c>
      <c r="C13" s="84" t="s">
        <v>438</v>
      </c>
      <c r="D13" s="85" t="s">
        <v>443</v>
      </c>
      <c r="E13" s="84" t="s">
        <v>119</v>
      </c>
      <c r="F13" s="86">
        <v>80</v>
      </c>
      <c r="G13" s="87"/>
      <c r="H13" s="87"/>
      <c r="I13" s="87"/>
      <c r="J13" s="32">
        <f>(G13+H13+I13)*$J$4</f>
        <v>0</v>
      </c>
      <c r="K13" s="32">
        <f t="shared" si="0"/>
        <v>0</v>
      </c>
      <c r="L13" s="32">
        <f t="shared" si="1"/>
        <v>0</v>
      </c>
      <c r="M13" s="84"/>
    </row>
    <row r="14" ht="63" customHeight="1" spans="1:13">
      <c r="A14" s="84">
        <v>9</v>
      </c>
      <c r="B14" s="28" t="s">
        <v>444</v>
      </c>
      <c r="C14" s="21" t="s">
        <v>445</v>
      </c>
      <c r="D14" s="85" t="s">
        <v>446</v>
      </c>
      <c r="E14" s="84" t="s">
        <v>144</v>
      </c>
      <c r="F14" s="86">
        <v>10</v>
      </c>
      <c r="G14" s="87"/>
      <c r="H14" s="87"/>
      <c r="I14" s="87"/>
      <c r="J14" s="32">
        <f>(G14+H14+I14)*$J$4</f>
        <v>0</v>
      </c>
      <c r="K14" s="32">
        <f t="shared" si="0"/>
        <v>0</v>
      </c>
      <c r="L14" s="32">
        <f t="shared" si="1"/>
        <v>0</v>
      </c>
      <c r="M14" s="21"/>
    </row>
    <row r="15" ht="63" customHeight="1" spans="1:13">
      <c r="A15" s="84">
        <v>10</v>
      </c>
      <c r="B15" s="28" t="s">
        <v>447</v>
      </c>
      <c r="C15" s="21" t="s">
        <v>202</v>
      </c>
      <c r="D15" s="85" t="s">
        <v>448</v>
      </c>
      <c r="E15" s="84" t="s">
        <v>119</v>
      </c>
      <c r="F15" s="86">
        <v>274.5</v>
      </c>
      <c r="G15" s="87"/>
      <c r="H15" s="87"/>
      <c r="I15" s="87"/>
      <c r="J15" s="32">
        <f>(G15+H15+I15)*$J$4</f>
        <v>0</v>
      </c>
      <c r="K15" s="32">
        <f t="shared" si="0"/>
        <v>0</v>
      </c>
      <c r="L15" s="32">
        <f t="shared" si="1"/>
        <v>0</v>
      </c>
      <c r="M15" s="21"/>
    </row>
    <row r="16" ht="63" customHeight="1" spans="1:13">
      <c r="A16" s="84">
        <v>11</v>
      </c>
      <c r="B16" s="28" t="s">
        <v>449</v>
      </c>
      <c r="C16" s="21" t="s">
        <v>202</v>
      </c>
      <c r="D16" s="85" t="s">
        <v>450</v>
      </c>
      <c r="E16" s="21" t="s">
        <v>451</v>
      </c>
      <c r="F16" s="86">
        <v>6</v>
      </c>
      <c r="G16" s="87"/>
      <c r="H16" s="87"/>
      <c r="I16" s="87"/>
      <c r="J16" s="32">
        <f>(G16+H16+I16)*$J$4</f>
        <v>0</v>
      </c>
      <c r="K16" s="32">
        <f t="shared" si="0"/>
        <v>0</v>
      </c>
      <c r="L16" s="32">
        <f t="shared" si="1"/>
        <v>0</v>
      </c>
      <c r="M16" s="21"/>
    </row>
    <row r="17" ht="24.75" customHeight="1" spans="1:13">
      <c r="A17" s="21" t="s">
        <v>12</v>
      </c>
      <c r="B17" s="83" t="s">
        <v>452</v>
      </c>
      <c r="C17" s="21"/>
      <c r="D17" s="21"/>
      <c r="E17" s="21"/>
      <c r="F17" s="21"/>
      <c r="G17" s="87"/>
      <c r="H17" s="87"/>
      <c r="I17" s="87"/>
      <c r="J17" s="90"/>
      <c r="K17" s="21"/>
      <c r="L17" s="21"/>
      <c r="M17" s="21"/>
    </row>
    <row r="18" ht="75.75" customHeight="1" spans="1:13">
      <c r="A18" s="84">
        <v>1</v>
      </c>
      <c r="B18" s="28" t="s">
        <v>453</v>
      </c>
      <c r="C18" s="84" t="s">
        <v>454</v>
      </c>
      <c r="D18" s="85" t="s">
        <v>455</v>
      </c>
      <c r="E18" s="84" t="s">
        <v>119</v>
      </c>
      <c r="F18" s="86">
        <v>260</v>
      </c>
      <c r="G18" s="88"/>
      <c r="H18" s="88"/>
      <c r="I18" s="88"/>
      <c r="J18" s="32">
        <f>(G18+H18+I18)*$J$4</f>
        <v>0</v>
      </c>
      <c r="K18" s="32">
        <f t="shared" ref="K18:K25" si="2">+G18+H18+I18+J18</f>
        <v>0</v>
      </c>
      <c r="L18" s="32">
        <f t="shared" ref="L18:L25" si="3">+F18*K18</f>
        <v>0</v>
      </c>
      <c r="M18" s="84"/>
    </row>
    <row r="19" ht="53.1" customHeight="1" spans="1:13">
      <c r="A19" s="84">
        <v>2</v>
      </c>
      <c r="B19" s="28" t="s">
        <v>456</v>
      </c>
      <c r="C19" s="84" t="s">
        <v>457</v>
      </c>
      <c r="D19" s="85" t="s">
        <v>458</v>
      </c>
      <c r="E19" s="84" t="s">
        <v>119</v>
      </c>
      <c r="F19" s="86">
        <v>12.14</v>
      </c>
      <c r="G19" s="88"/>
      <c r="H19" s="88"/>
      <c r="I19" s="88"/>
      <c r="J19" s="32">
        <f>(G19+H19+I19)*$J$4</f>
        <v>0</v>
      </c>
      <c r="K19" s="32">
        <f t="shared" si="2"/>
        <v>0</v>
      </c>
      <c r="L19" s="32">
        <f t="shared" si="3"/>
        <v>0</v>
      </c>
      <c r="M19" s="84"/>
    </row>
    <row r="20" ht="108" spans="1:13">
      <c r="A20" s="84">
        <v>3</v>
      </c>
      <c r="B20" s="28" t="s">
        <v>459</v>
      </c>
      <c r="C20" s="84" t="s">
        <v>460</v>
      </c>
      <c r="D20" s="85" t="s">
        <v>461</v>
      </c>
      <c r="E20" s="84" t="s">
        <v>144</v>
      </c>
      <c r="F20" s="86">
        <v>5</v>
      </c>
      <c r="G20" s="87"/>
      <c r="H20" s="87"/>
      <c r="I20" s="87"/>
      <c r="J20" s="87">
        <f>(G20+H20+I20)*$J$4</f>
        <v>0</v>
      </c>
      <c r="K20" s="87">
        <f t="shared" si="2"/>
        <v>0</v>
      </c>
      <c r="L20" s="87">
        <f t="shared" si="3"/>
        <v>0</v>
      </c>
      <c r="M20" s="84"/>
    </row>
    <row r="21" ht="108" spans="1:13">
      <c r="A21" s="84">
        <v>4</v>
      </c>
      <c r="B21" s="28" t="s">
        <v>462</v>
      </c>
      <c r="C21" s="84" t="s">
        <v>463</v>
      </c>
      <c r="D21" s="85" t="s">
        <v>464</v>
      </c>
      <c r="E21" s="84" t="s">
        <v>144</v>
      </c>
      <c r="F21" s="86">
        <v>1</v>
      </c>
      <c r="G21" s="89"/>
      <c r="H21" s="89"/>
      <c r="I21" s="87"/>
      <c r="J21" s="87">
        <f>(G21+H21+I21)*$J$4</f>
        <v>0</v>
      </c>
      <c r="K21" s="87">
        <f t="shared" si="2"/>
        <v>0</v>
      </c>
      <c r="L21" s="87">
        <f t="shared" si="3"/>
        <v>0</v>
      </c>
      <c r="M21" s="84"/>
    </row>
    <row r="22" ht="108" spans="1:13">
      <c r="A22" s="84">
        <v>5</v>
      </c>
      <c r="B22" s="28" t="s">
        <v>465</v>
      </c>
      <c r="C22" s="84" t="s">
        <v>466</v>
      </c>
      <c r="D22" s="85" t="s">
        <v>467</v>
      </c>
      <c r="E22" s="84" t="s">
        <v>144</v>
      </c>
      <c r="F22" s="86">
        <v>1</v>
      </c>
      <c r="G22" s="89"/>
      <c r="H22" s="89"/>
      <c r="I22" s="89"/>
      <c r="J22" s="87">
        <f>(G22+H22+I22)*$J$4</f>
        <v>0</v>
      </c>
      <c r="K22" s="87">
        <f t="shared" si="2"/>
        <v>0</v>
      </c>
      <c r="L22" s="87">
        <f t="shared" si="3"/>
        <v>0</v>
      </c>
      <c r="M22" s="84"/>
    </row>
    <row r="23" ht="108" spans="1:13">
      <c r="A23" s="84">
        <v>6</v>
      </c>
      <c r="B23" s="28" t="s">
        <v>468</v>
      </c>
      <c r="C23" s="84" t="s">
        <v>469</v>
      </c>
      <c r="D23" s="85" t="s">
        <v>470</v>
      </c>
      <c r="E23" s="84" t="s">
        <v>144</v>
      </c>
      <c r="F23" s="86">
        <v>1</v>
      </c>
      <c r="G23" s="87"/>
      <c r="H23" s="87"/>
      <c r="I23" s="87"/>
      <c r="J23" s="87">
        <f>(G23+H23+I23)*$J$4</f>
        <v>0</v>
      </c>
      <c r="K23" s="87">
        <f t="shared" si="2"/>
        <v>0</v>
      </c>
      <c r="L23" s="87">
        <f t="shared" si="3"/>
        <v>0</v>
      </c>
      <c r="M23" s="84"/>
    </row>
    <row r="24" ht="60" customHeight="1" spans="1:13">
      <c r="A24" s="84">
        <v>7</v>
      </c>
      <c r="B24" s="28" t="s">
        <v>471</v>
      </c>
      <c r="C24" s="84" t="s">
        <v>472</v>
      </c>
      <c r="D24" s="85" t="s">
        <v>473</v>
      </c>
      <c r="E24" s="84" t="s">
        <v>119</v>
      </c>
      <c r="F24" s="86">
        <v>307.44</v>
      </c>
      <c r="G24" s="87"/>
      <c r="H24" s="87"/>
      <c r="I24" s="87"/>
      <c r="J24" s="32">
        <f>(G24+H24+I24)*$J$4</f>
        <v>0</v>
      </c>
      <c r="K24" s="32">
        <f t="shared" si="2"/>
        <v>0</v>
      </c>
      <c r="L24" s="32">
        <f t="shared" si="3"/>
        <v>0</v>
      </c>
      <c r="M24" s="84"/>
    </row>
    <row r="25" ht="59" customHeight="1" spans="1:13">
      <c r="A25" s="84">
        <v>8</v>
      </c>
      <c r="B25" s="28" t="s">
        <v>474</v>
      </c>
      <c r="C25" s="84" t="s">
        <v>475</v>
      </c>
      <c r="D25" s="85" t="s">
        <v>476</v>
      </c>
      <c r="E25" s="84" t="s">
        <v>451</v>
      </c>
      <c r="F25" s="86">
        <v>8</v>
      </c>
      <c r="G25" s="87"/>
      <c r="H25" s="87"/>
      <c r="I25" s="87"/>
      <c r="J25" s="32">
        <f>(G25+H25+I25)*$J$4</f>
        <v>0</v>
      </c>
      <c r="K25" s="32">
        <f t="shared" si="2"/>
        <v>0</v>
      </c>
      <c r="L25" s="32">
        <f t="shared" si="3"/>
        <v>0</v>
      </c>
      <c r="M25" s="84"/>
    </row>
    <row r="26" ht="22.5" customHeight="1" spans="1:14">
      <c r="A26" s="23"/>
      <c r="B26" s="23"/>
      <c r="C26" s="23" t="s">
        <v>237</v>
      </c>
      <c r="D26" s="24" t="s">
        <v>310</v>
      </c>
      <c r="E26" s="24" t="s">
        <v>310</v>
      </c>
      <c r="F26" s="24"/>
      <c r="G26" s="24"/>
      <c r="H26" s="24"/>
      <c r="I26" s="24"/>
      <c r="J26" s="24"/>
      <c r="K26" s="24"/>
      <c r="L26" s="91">
        <f>SUM(L6:L25)</f>
        <v>0</v>
      </c>
      <c r="M26" s="24"/>
      <c r="N26" s="92"/>
    </row>
    <row r="27" spans="12:12">
      <c r="L27" s="82"/>
    </row>
    <row r="28" spans="12:12">
      <c r="L28" s="93"/>
    </row>
    <row r="32" spans="12:12">
      <c r="L32" s="93"/>
    </row>
  </sheetData>
  <sheetProtection formatCells="0" formatColumns="0" formatRows="0" insertRows="0" insertColumns="0" insertHyperlinks="0" deleteColumns="0" deleteRows="0" sort="0" autoFilter="0" pivotTables="0"/>
  <autoFilter xmlns:etc="http://www.wps.cn/officeDocument/2017/etCustomData" ref="A4:N32" etc:filterBottomFollowUsedRange="0">
    <extLst/>
  </autoFilter>
  <mergeCells count="14">
    <mergeCell ref="A1:M1"/>
    <mergeCell ref="A2:M2"/>
    <mergeCell ref="A3:A4"/>
    <mergeCell ref="B3:B4"/>
    <mergeCell ref="C3:C4"/>
    <mergeCell ref="D3:D4"/>
    <mergeCell ref="E3:E4"/>
    <mergeCell ref="F3:F4"/>
    <mergeCell ref="G3:G4"/>
    <mergeCell ref="H3:H4"/>
    <mergeCell ref="I3:I4"/>
    <mergeCell ref="K3:K4"/>
    <mergeCell ref="L3:L4"/>
    <mergeCell ref="M3:M4"/>
  </mergeCells>
  <printOptions horizontalCentered="1"/>
  <pageMargins left="0.503472222222222" right="0.503472222222222" top="0.60625" bottom="0.60625" header="0.314583333333333" footer="0.314583333333333"/>
  <pageSetup paperSize="9" scale="78" fitToHeight="0" orientation="landscape" horizontalDpi="600"/>
  <headerFooter>
    <oddFooter>&amp;C第 &amp;P 页，共 &amp;N 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pageSetUpPr fitToPage="1"/>
  </sheetPr>
  <dimension ref="A1:BT269"/>
  <sheetViews>
    <sheetView workbookViewId="0">
      <selection activeCell="A7" sqref="A7:L7"/>
    </sheetView>
  </sheetViews>
  <sheetFormatPr defaultColWidth="7.11111111111111" defaultRowHeight="13.5"/>
  <cols>
    <col min="1" max="1" width="4" style="43" customWidth="1"/>
    <col min="2" max="2" width="11.4444444444444" style="43" customWidth="1"/>
    <col min="3" max="3" width="13.1111111111111" style="44" customWidth="1"/>
    <col min="4" max="4" width="29.1111111111111" style="45" customWidth="1"/>
    <col min="5" max="5" width="4.11111111111111" style="43" customWidth="1"/>
    <col min="6" max="6" width="8.55555555555556" style="46" customWidth="1"/>
    <col min="7" max="7" width="8.55555555555556" style="43" customWidth="1"/>
    <col min="8" max="8" width="9.11111111111111" style="43" customWidth="1"/>
    <col min="9" max="9" width="8.55555555555556" style="43" customWidth="1"/>
    <col min="10" max="10" width="8.55555555555556" style="46" customWidth="1"/>
    <col min="11" max="12" width="10.5555555555556" style="46" customWidth="1"/>
    <col min="13" max="13" width="9.33333333333333" style="43" customWidth="1"/>
    <col min="14" max="15" width="11.2222222222222" style="47" customWidth="1"/>
    <col min="16" max="72" width="7.11111111111111" style="47"/>
    <col min="73" max="254" width="7.11111111111111" style="43"/>
    <col min="255" max="255" width="4" style="43" customWidth="1"/>
    <col min="256" max="256" width="11.4444444444444" style="43" customWidth="1"/>
    <col min="257" max="257" width="13.1111111111111" style="43" customWidth="1"/>
    <col min="258" max="258" width="29.1111111111111" style="43" customWidth="1"/>
    <col min="259" max="259" width="4.11111111111111" style="43" customWidth="1"/>
    <col min="260" max="261" width="8.55555555555556" style="43" customWidth="1"/>
    <col min="262" max="262" width="9.11111111111111" style="43" customWidth="1"/>
    <col min="263" max="264" width="8.55555555555556" style="43" customWidth="1"/>
    <col min="265" max="266" width="10.5555555555556" style="43" customWidth="1"/>
    <col min="267" max="267" width="9.33333333333333" style="43" customWidth="1"/>
    <col min="268" max="271" width="11.2222222222222" style="43" customWidth="1"/>
    <col min="272" max="510" width="7.11111111111111" style="43"/>
    <col min="511" max="511" width="4" style="43" customWidth="1"/>
    <col min="512" max="512" width="11.4444444444444" style="43" customWidth="1"/>
    <col min="513" max="513" width="13.1111111111111" style="43" customWidth="1"/>
    <col min="514" max="514" width="29.1111111111111" style="43" customWidth="1"/>
    <col min="515" max="515" width="4.11111111111111" style="43" customWidth="1"/>
    <col min="516" max="517" width="8.55555555555556" style="43" customWidth="1"/>
    <col min="518" max="518" width="9.11111111111111" style="43" customWidth="1"/>
    <col min="519" max="520" width="8.55555555555556" style="43" customWidth="1"/>
    <col min="521" max="522" width="10.5555555555556" style="43" customWidth="1"/>
    <col min="523" max="523" width="9.33333333333333" style="43" customWidth="1"/>
    <col min="524" max="527" width="11.2222222222222" style="43" customWidth="1"/>
    <col min="528" max="766" width="7.11111111111111" style="43"/>
    <col min="767" max="767" width="4" style="43" customWidth="1"/>
    <col min="768" max="768" width="11.4444444444444" style="43" customWidth="1"/>
    <col min="769" max="769" width="13.1111111111111" style="43" customWidth="1"/>
    <col min="770" max="770" width="29.1111111111111" style="43" customWidth="1"/>
    <col min="771" max="771" width="4.11111111111111" style="43" customWidth="1"/>
    <col min="772" max="773" width="8.55555555555556" style="43" customWidth="1"/>
    <col min="774" max="774" width="9.11111111111111" style="43" customWidth="1"/>
    <col min="775" max="776" width="8.55555555555556" style="43" customWidth="1"/>
    <col min="777" max="778" width="10.5555555555556" style="43" customWidth="1"/>
    <col min="779" max="779" width="9.33333333333333" style="43" customWidth="1"/>
    <col min="780" max="783" width="11.2222222222222" style="43" customWidth="1"/>
    <col min="784" max="1022" width="7.11111111111111" style="43"/>
    <col min="1023" max="1023" width="4" style="43" customWidth="1"/>
    <col min="1024" max="1024" width="11.4444444444444" style="43" customWidth="1"/>
    <col min="1025" max="1025" width="13.1111111111111" style="43" customWidth="1"/>
    <col min="1026" max="1026" width="29.1111111111111" style="43" customWidth="1"/>
    <col min="1027" max="1027" width="4.11111111111111" style="43" customWidth="1"/>
    <col min="1028" max="1029" width="8.55555555555556" style="43" customWidth="1"/>
    <col min="1030" max="1030" width="9.11111111111111" style="43" customWidth="1"/>
    <col min="1031" max="1032" width="8.55555555555556" style="43" customWidth="1"/>
    <col min="1033" max="1034" width="10.5555555555556" style="43" customWidth="1"/>
    <col min="1035" max="1035" width="9.33333333333333" style="43" customWidth="1"/>
    <col min="1036" max="1039" width="11.2222222222222" style="43" customWidth="1"/>
    <col min="1040" max="1278" width="7.11111111111111" style="43"/>
    <col min="1279" max="1279" width="4" style="43" customWidth="1"/>
    <col min="1280" max="1280" width="11.4444444444444" style="43" customWidth="1"/>
    <col min="1281" max="1281" width="13.1111111111111" style="43" customWidth="1"/>
    <col min="1282" max="1282" width="29.1111111111111" style="43" customWidth="1"/>
    <col min="1283" max="1283" width="4.11111111111111" style="43" customWidth="1"/>
    <col min="1284" max="1285" width="8.55555555555556" style="43" customWidth="1"/>
    <col min="1286" max="1286" width="9.11111111111111" style="43" customWidth="1"/>
    <col min="1287" max="1288" width="8.55555555555556" style="43" customWidth="1"/>
    <col min="1289" max="1290" width="10.5555555555556" style="43" customWidth="1"/>
    <col min="1291" max="1291" width="9.33333333333333" style="43" customWidth="1"/>
    <col min="1292" max="1295" width="11.2222222222222" style="43" customWidth="1"/>
    <col min="1296" max="1534" width="7.11111111111111" style="43"/>
    <col min="1535" max="1535" width="4" style="43" customWidth="1"/>
    <col min="1536" max="1536" width="11.4444444444444" style="43" customWidth="1"/>
    <col min="1537" max="1537" width="13.1111111111111" style="43" customWidth="1"/>
    <col min="1538" max="1538" width="29.1111111111111" style="43" customWidth="1"/>
    <col min="1539" max="1539" width="4.11111111111111" style="43" customWidth="1"/>
    <col min="1540" max="1541" width="8.55555555555556" style="43" customWidth="1"/>
    <col min="1542" max="1542" width="9.11111111111111" style="43" customWidth="1"/>
    <col min="1543" max="1544" width="8.55555555555556" style="43" customWidth="1"/>
    <col min="1545" max="1546" width="10.5555555555556" style="43" customWidth="1"/>
    <col min="1547" max="1547" width="9.33333333333333" style="43" customWidth="1"/>
    <col min="1548" max="1551" width="11.2222222222222" style="43" customWidth="1"/>
    <col min="1552" max="1790" width="7.11111111111111" style="43"/>
    <col min="1791" max="1791" width="4" style="43" customWidth="1"/>
    <col min="1792" max="1792" width="11.4444444444444" style="43" customWidth="1"/>
    <col min="1793" max="1793" width="13.1111111111111" style="43" customWidth="1"/>
    <col min="1794" max="1794" width="29.1111111111111" style="43" customWidth="1"/>
    <col min="1795" max="1795" width="4.11111111111111" style="43" customWidth="1"/>
    <col min="1796" max="1797" width="8.55555555555556" style="43" customWidth="1"/>
    <col min="1798" max="1798" width="9.11111111111111" style="43" customWidth="1"/>
    <col min="1799" max="1800" width="8.55555555555556" style="43" customWidth="1"/>
    <col min="1801" max="1802" width="10.5555555555556" style="43" customWidth="1"/>
    <col min="1803" max="1803" width="9.33333333333333" style="43" customWidth="1"/>
    <col min="1804" max="1807" width="11.2222222222222" style="43" customWidth="1"/>
    <col min="1808" max="2046" width="7.11111111111111" style="43"/>
    <col min="2047" max="2047" width="4" style="43" customWidth="1"/>
    <col min="2048" max="2048" width="11.4444444444444" style="43" customWidth="1"/>
    <col min="2049" max="2049" width="13.1111111111111" style="43" customWidth="1"/>
    <col min="2050" max="2050" width="29.1111111111111" style="43" customWidth="1"/>
    <col min="2051" max="2051" width="4.11111111111111" style="43" customWidth="1"/>
    <col min="2052" max="2053" width="8.55555555555556" style="43" customWidth="1"/>
    <col min="2054" max="2054" width="9.11111111111111" style="43" customWidth="1"/>
    <col min="2055" max="2056" width="8.55555555555556" style="43" customWidth="1"/>
    <col min="2057" max="2058" width="10.5555555555556" style="43" customWidth="1"/>
    <col min="2059" max="2059" width="9.33333333333333" style="43" customWidth="1"/>
    <col min="2060" max="2063" width="11.2222222222222" style="43" customWidth="1"/>
    <col min="2064" max="2302" width="7.11111111111111" style="43"/>
    <col min="2303" max="2303" width="4" style="43" customWidth="1"/>
    <col min="2304" max="2304" width="11.4444444444444" style="43" customWidth="1"/>
    <col min="2305" max="2305" width="13.1111111111111" style="43" customWidth="1"/>
    <col min="2306" max="2306" width="29.1111111111111" style="43" customWidth="1"/>
    <col min="2307" max="2307" width="4.11111111111111" style="43" customWidth="1"/>
    <col min="2308" max="2309" width="8.55555555555556" style="43" customWidth="1"/>
    <col min="2310" max="2310" width="9.11111111111111" style="43" customWidth="1"/>
    <col min="2311" max="2312" width="8.55555555555556" style="43" customWidth="1"/>
    <col min="2313" max="2314" width="10.5555555555556" style="43" customWidth="1"/>
    <col min="2315" max="2315" width="9.33333333333333" style="43" customWidth="1"/>
    <col min="2316" max="2319" width="11.2222222222222" style="43" customWidth="1"/>
    <col min="2320" max="2558" width="7.11111111111111" style="43"/>
    <col min="2559" max="2559" width="4" style="43" customWidth="1"/>
    <col min="2560" max="2560" width="11.4444444444444" style="43" customWidth="1"/>
    <col min="2561" max="2561" width="13.1111111111111" style="43" customWidth="1"/>
    <col min="2562" max="2562" width="29.1111111111111" style="43" customWidth="1"/>
    <col min="2563" max="2563" width="4.11111111111111" style="43" customWidth="1"/>
    <col min="2564" max="2565" width="8.55555555555556" style="43" customWidth="1"/>
    <col min="2566" max="2566" width="9.11111111111111" style="43" customWidth="1"/>
    <col min="2567" max="2568" width="8.55555555555556" style="43" customWidth="1"/>
    <col min="2569" max="2570" width="10.5555555555556" style="43" customWidth="1"/>
    <col min="2571" max="2571" width="9.33333333333333" style="43" customWidth="1"/>
    <col min="2572" max="2575" width="11.2222222222222" style="43" customWidth="1"/>
    <col min="2576" max="2814" width="7.11111111111111" style="43"/>
    <col min="2815" max="2815" width="4" style="43" customWidth="1"/>
    <col min="2816" max="2816" width="11.4444444444444" style="43" customWidth="1"/>
    <col min="2817" max="2817" width="13.1111111111111" style="43" customWidth="1"/>
    <col min="2818" max="2818" width="29.1111111111111" style="43" customWidth="1"/>
    <col min="2819" max="2819" width="4.11111111111111" style="43" customWidth="1"/>
    <col min="2820" max="2821" width="8.55555555555556" style="43" customWidth="1"/>
    <col min="2822" max="2822" width="9.11111111111111" style="43" customWidth="1"/>
    <col min="2823" max="2824" width="8.55555555555556" style="43" customWidth="1"/>
    <col min="2825" max="2826" width="10.5555555555556" style="43" customWidth="1"/>
    <col min="2827" max="2827" width="9.33333333333333" style="43" customWidth="1"/>
    <col min="2828" max="2831" width="11.2222222222222" style="43" customWidth="1"/>
    <col min="2832" max="3070" width="7.11111111111111" style="43"/>
    <col min="3071" max="3071" width="4" style="43" customWidth="1"/>
    <col min="3072" max="3072" width="11.4444444444444" style="43" customWidth="1"/>
    <col min="3073" max="3073" width="13.1111111111111" style="43" customWidth="1"/>
    <col min="3074" max="3074" width="29.1111111111111" style="43" customWidth="1"/>
    <col min="3075" max="3075" width="4.11111111111111" style="43" customWidth="1"/>
    <col min="3076" max="3077" width="8.55555555555556" style="43" customWidth="1"/>
    <col min="3078" max="3078" width="9.11111111111111" style="43" customWidth="1"/>
    <col min="3079" max="3080" width="8.55555555555556" style="43" customWidth="1"/>
    <col min="3081" max="3082" width="10.5555555555556" style="43" customWidth="1"/>
    <col min="3083" max="3083" width="9.33333333333333" style="43" customWidth="1"/>
    <col min="3084" max="3087" width="11.2222222222222" style="43" customWidth="1"/>
    <col min="3088" max="3326" width="7.11111111111111" style="43"/>
    <col min="3327" max="3327" width="4" style="43" customWidth="1"/>
    <col min="3328" max="3328" width="11.4444444444444" style="43" customWidth="1"/>
    <col min="3329" max="3329" width="13.1111111111111" style="43" customWidth="1"/>
    <col min="3330" max="3330" width="29.1111111111111" style="43" customWidth="1"/>
    <col min="3331" max="3331" width="4.11111111111111" style="43" customWidth="1"/>
    <col min="3332" max="3333" width="8.55555555555556" style="43" customWidth="1"/>
    <col min="3334" max="3334" width="9.11111111111111" style="43" customWidth="1"/>
    <col min="3335" max="3336" width="8.55555555555556" style="43" customWidth="1"/>
    <col min="3337" max="3338" width="10.5555555555556" style="43" customWidth="1"/>
    <col min="3339" max="3339" width="9.33333333333333" style="43" customWidth="1"/>
    <col min="3340" max="3343" width="11.2222222222222" style="43" customWidth="1"/>
    <col min="3344" max="3582" width="7.11111111111111" style="43"/>
    <col min="3583" max="3583" width="4" style="43" customWidth="1"/>
    <col min="3584" max="3584" width="11.4444444444444" style="43" customWidth="1"/>
    <col min="3585" max="3585" width="13.1111111111111" style="43" customWidth="1"/>
    <col min="3586" max="3586" width="29.1111111111111" style="43" customWidth="1"/>
    <col min="3587" max="3587" width="4.11111111111111" style="43" customWidth="1"/>
    <col min="3588" max="3589" width="8.55555555555556" style="43" customWidth="1"/>
    <col min="3590" max="3590" width="9.11111111111111" style="43" customWidth="1"/>
    <col min="3591" max="3592" width="8.55555555555556" style="43" customWidth="1"/>
    <col min="3593" max="3594" width="10.5555555555556" style="43" customWidth="1"/>
    <col min="3595" max="3595" width="9.33333333333333" style="43" customWidth="1"/>
    <col min="3596" max="3599" width="11.2222222222222" style="43" customWidth="1"/>
    <col min="3600" max="3838" width="7.11111111111111" style="43"/>
    <col min="3839" max="3839" width="4" style="43" customWidth="1"/>
    <col min="3840" max="3840" width="11.4444444444444" style="43" customWidth="1"/>
    <col min="3841" max="3841" width="13.1111111111111" style="43" customWidth="1"/>
    <col min="3842" max="3842" width="29.1111111111111" style="43" customWidth="1"/>
    <col min="3843" max="3843" width="4.11111111111111" style="43" customWidth="1"/>
    <col min="3844" max="3845" width="8.55555555555556" style="43" customWidth="1"/>
    <col min="3846" max="3846" width="9.11111111111111" style="43" customWidth="1"/>
    <col min="3847" max="3848" width="8.55555555555556" style="43" customWidth="1"/>
    <col min="3849" max="3850" width="10.5555555555556" style="43" customWidth="1"/>
    <col min="3851" max="3851" width="9.33333333333333" style="43" customWidth="1"/>
    <col min="3852" max="3855" width="11.2222222222222" style="43" customWidth="1"/>
    <col min="3856" max="4094" width="7.11111111111111" style="43"/>
    <col min="4095" max="4095" width="4" style="43" customWidth="1"/>
    <col min="4096" max="4096" width="11.4444444444444" style="43" customWidth="1"/>
    <col min="4097" max="4097" width="13.1111111111111" style="43" customWidth="1"/>
    <col min="4098" max="4098" width="29.1111111111111" style="43" customWidth="1"/>
    <col min="4099" max="4099" width="4.11111111111111" style="43" customWidth="1"/>
    <col min="4100" max="4101" width="8.55555555555556" style="43" customWidth="1"/>
    <col min="4102" max="4102" width="9.11111111111111" style="43" customWidth="1"/>
    <col min="4103" max="4104" width="8.55555555555556" style="43" customWidth="1"/>
    <col min="4105" max="4106" width="10.5555555555556" style="43" customWidth="1"/>
    <col min="4107" max="4107" width="9.33333333333333" style="43" customWidth="1"/>
    <col min="4108" max="4111" width="11.2222222222222" style="43" customWidth="1"/>
    <col min="4112" max="4350" width="7.11111111111111" style="43"/>
    <col min="4351" max="4351" width="4" style="43" customWidth="1"/>
    <col min="4352" max="4352" width="11.4444444444444" style="43" customWidth="1"/>
    <col min="4353" max="4353" width="13.1111111111111" style="43" customWidth="1"/>
    <col min="4354" max="4354" width="29.1111111111111" style="43" customWidth="1"/>
    <col min="4355" max="4355" width="4.11111111111111" style="43" customWidth="1"/>
    <col min="4356" max="4357" width="8.55555555555556" style="43" customWidth="1"/>
    <col min="4358" max="4358" width="9.11111111111111" style="43" customWidth="1"/>
    <col min="4359" max="4360" width="8.55555555555556" style="43" customWidth="1"/>
    <col min="4361" max="4362" width="10.5555555555556" style="43" customWidth="1"/>
    <col min="4363" max="4363" width="9.33333333333333" style="43" customWidth="1"/>
    <col min="4364" max="4367" width="11.2222222222222" style="43" customWidth="1"/>
    <col min="4368" max="4606" width="7.11111111111111" style="43"/>
    <col min="4607" max="4607" width="4" style="43" customWidth="1"/>
    <col min="4608" max="4608" width="11.4444444444444" style="43" customWidth="1"/>
    <col min="4609" max="4609" width="13.1111111111111" style="43" customWidth="1"/>
    <col min="4610" max="4610" width="29.1111111111111" style="43" customWidth="1"/>
    <col min="4611" max="4611" width="4.11111111111111" style="43" customWidth="1"/>
    <col min="4612" max="4613" width="8.55555555555556" style="43" customWidth="1"/>
    <col min="4614" max="4614" width="9.11111111111111" style="43" customWidth="1"/>
    <col min="4615" max="4616" width="8.55555555555556" style="43" customWidth="1"/>
    <col min="4617" max="4618" width="10.5555555555556" style="43" customWidth="1"/>
    <col min="4619" max="4619" width="9.33333333333333" style="43" customWidth="1"/>
    <col min="4620" max="4623" width="11.2222222222222" style="43" customWidth="1"/>
    <col min="4624" max="4862" width="7.11111111111111" style="43"/>
    <col min="4863" max="4863" width="4" style="43" customWidth="1"/>
    <col min="4864" max="4864" width="11.4444444444444" style="43" customWidth="1"/>
    <col min="4865" max="4865" width="13.1111111111111" style="43" customWidth="1"/>
    <col min="4866" max="4866" width="29.1111111111111" style="43" customWidth="1"/>
    <col min="4867" max="4867" width="4.11111111111111" style="43" customWidth="1"/>
    <col min="4868" max="4869" width="8.55555555555556" style="43" customWidth="1"/>
    <col min="4870" max="4870" width="9.11111111111111" style="43" customWidth="1"/>
    <col min="4871" max="4872" width="8.55555555555556" style="43" customWidth="1"/>
    <col min="4873" max="4874" width="10.5555555555556" style="43" customWidth="1"/>
    <col min="4875" max="4875" width="9.33333333333333" style="43" customWidth="1"/>
    <col min="4876" max="4879" width="11.2222222222222" style="43" customWidth="1"/>
    <col min="4880" max="5118" width="7.11111111111111" style="43"/>
    <col min="5119" max="5119" width="4" style="43" customWidth="1"/>
    <col min="5120" max="5120" width="11.4444444444444" style="43" customWidth="1"/>
    <col min="5121" max="5121" width="13.1111111111111" style="43" customWidth="1"/>
    <col min="5122" max="5122" width="29.1111111111111" style="43" customWidth="1"/>
    <col min="5123" max="5123" width="4.11111111111111" style="43" customWidth="1"/>
    <col min="5124" max="5125" width="8.55555555555556" style="43" customWidth="1"/>
    <col min="5126" max="5126" width="9.11111111111111" style="43" customWidth="1"/>
    <col min="5127" max="5128" width="8.55555555555556" style="43" customWidth="1"/>
    <col min="5129" max="5130" width="10.5555555555556" style="43" customWidth="1"/>
    <col min="5131" max="5131" width="9.33333333333333" style="43" customWidth="1"/>
    <col min="5132" max="5135" width="11.2222222222222" style="43" customWidth="1"/>
    <col min="5136" max="5374" width="7.11111111111111" style="43"/>
    <col min="5375" max="5375" width="4" style="43" customWidth="1"/>
    <col min="5376" max="5376" width="11.4444444444444" style="43" customWidth="1"/>
    <col min="5377" max="5377" width="13.1111111111111" style="43" customWidth="1"/>
    <col min="5378" max="5378" width="29.1111111111111" style="43" customWidth="1"/>
    <col min="5379" max="5379" width="4.11111111111111" style="43" customWidth="1"/>
    <col min="5380" max="5381" width="8.55555555555556" style="43" customWidth="1"/>
    <col min="5382" max="5382" width="9.11111111111111" style="43" customWidth="1"/>
    <col min="5383" max="5384" width="8.55555555555556" style="43" customWidth="1"/>
    <col min="5385" max="5386" width="10.5555555555556" style="43" customWidth="1"/>
    <col min="5387" max="5387" width="9.33333333333333" style="43" customWidth="1"/>
    <col min="5388" max="5391" width="11.2222222222222" style="43" customWidth="1"/>
    <col min="5392" max="5630" width="7.11111111111111" style="43"/>
    <col min="5631" max="5631" width="4" style="43" customWidth="1"/>
    <col min="5632" max="5632" width="11.4444444444444" style="43" customWidth="1"/>
    <col min="5633" max="5633" width="13.1111111111111" style="43" customWidth="1"/>
    <col min="5634" max="5634" width="29.1111111111111" style="43" customWidth="1"/>
    <col min="5635" max="5635" width="4.11111111111111" style="43" customWidth="1"/>
    <col min="5636" max="5637" width="8.55555555555556" style="43" customWidth="1"/>
    <col min="5638" max="5638" width="9.11111111111111" style="43" customWidth="1"/>
    <col min="5639" max="5640" width="8.55555555555556" style="43" customWidth="1"/>
    <col min="5641" max="5642" width="10.5555555555556" style="43" customWidth="1"/>
    <col min="5643" max="5643" width="9.33333333333333" style="43" customWidth="1"/>
    <col min="5644" max="5647" width="11.2222222222222" style="43" customWidth="1"/>
    <col min="5648" max="5886" width="7.11111111111111" style="43"/>
    <col min="5887" max="5887" width="4" style="43" customWidth="1"/>
    <col min="5888" max="5888" width="11.4444444444444" style="43" customWidth="1"/>
    <col min="5889" max="5889" width="13.1111111111111" style="43" customWidth="1"/>
    <col min="5890" max="5890" width="29.1111111111111" style="43" customWidth="1"/>
    <col min="5891" max="5891" width="4.11111111111111" style="43" customWidth="1"/>
    <col min="5892" max="5893" width="8.55555555555556" style="43" customWidth="1"/>
    <col min="5894" max="5894" width="9.11111111111111" style="43" customWidth="1"/>
    <col min="5895" max="5896" width="8.55555555555556" style="43" customWidth="1"/>
    <col min="5897" max="5898" width="10.5555555555556" style="43" customWidth="1"/>
    <col min="5899" max="5899" width="9.33333333333333" style="43" customWidth="1"/>
    <col min="5900" max="5903" width="11.2222222222222" style="43" customWidth="1"/>
    <col min="5904" max="6142" width="7.11111111111111" style="43"/>
    <col min="6143" max="6143" width="4" style="43" customWidth="1"/>
    <col min="6144" max="6144" width="11.4444444444444" style="43" customWidth="1"/>
    <col min="6145" max="6145" width="13.1111111111111" style="43" customWidth="1"/>
    <col min="6146" max="6146" width="29.1111111111111" style="43" customWidth="1"/>
    <col min="6147" max="6147" width="4.11111111111111" style="43" customWidth="1"/>
    <col min="6148" max="6149" width="8.55555555555556" style="43" customWidth="1"/>
    <col min="6150" max="6150" width="9.11111111111111" style="43" customWidth="1"/>
    <col min="6151" max="6152" width="8.55555555555556" style="43" customWidth="1"/>
    <col min="6153" max="6154" width="10.5555555555556" style="43" customWidth="1"/>
    <col min="6155" max="6155" width="9.33333333333333" style="43" customWidth="1"/>
    <col min="6156" max="6159" width="11.2222222222222" style="43" customWidth="1"/>
    <col min="6160" max="6398" width="7.11111111111111" style="43"/>
    <col min="6399" max="6399" width="4" style="43" customWidth="1"/>
    <col min="6400" max="6400" width="11.4444444444444" style="43" customWidth="1"/>
    <col min="6401" max="6401" width="13.1111111111111" style="43" customWidth="1"/>
    <col min="6402" max="6402" width="29.1111111111111" style="43" customWidth="1"/>
    <col min="6403" max="6403" width="4.11111111111111" style="43" customWidth="1"/>
    <col min="6404" max="6405" width="8.55555555555556" style="43" customWidth="1"/>
    <col min="6406" max="6406" width="9.11111111111111" style="43" customWidth="1"/>
    <col min="6407" max="6408" width="8.55555555555556" style="43" customWidth="1"/>
    <col min="6409" max="6410" width="10.5555555555556" style="43" customWidth="1"/>
    <col min="6411" max="6411" width="9.33333333333333" style="43" customWidth="1"/>
    <col min="6412" max="6415" width="11.2222222222222" style="43" customWidth="1"/>
    <col min="6416" max="6654" width="7.11111111111111" style="43"/>
    <col min="6655" max="6655" width="4" style="43" customWidth="1"/>
    <col min="6656" max="6656" width="11.4444444444444" style="43" customWidth="1"/>
    <col min="6657" max="6657" width="13.1111111111111" style="43" customWidth="1"/>
    <col min="6658" max="6658" width="29.1111111111111" style="43" customWidth="1"/>
    <col min="6659" max="6659" width="4.11111111111111" style="43" customWidth="1"/>
    <col min="6660" max="6661" width="8.55555555555556" style="43" customWidth="1"/>
    <col min="6662" max="6662" width="9.11111111111111" style="43" customWidth="1"/>
    <col min="6663" max="6664" width="8.55555555555556" style="43" customWidth="1"/>
    <col min="6665" max="6666" width="10.5555555555556" style="43" customWidth="1"/>
    <col min="6667" max="6667" width="9.33333333333333" style="43" customWidth="1"/>
    <col min="6668" max="6671" width="11.2222222222222" style="43" customWidth="1"/>
    <col min="6672" max="6910" width="7.11111111111111" style="43"/>
    <col min="6911" max="6911" width="4" style="43" customWidth="1"/>
    <col min="6912" max="6912" width="11.4444444444444" style="43" customWidth="1"/>
    <col min="6913" max="6913" width="13.1111111111111" style="43" customWidth="1"/>
    <col min="6914" max="6914" width="29.1111111111111" style="43" customWidth="1"/>
    <col min="6915" max="6915" width="4.11111111111111" style="43" customWidth="1"/>
    <col min="6916" max="6917" width="8.55555555555556" style="43" customWidth="1"/>
    <col min="6918" max="6918" width="9.11111111111111" style="43" customWidth="1"/>
    <col min="6919" max="6920" width="8.55555555555556" style="43" customWidth="1"/>
    <col min="6921" max="6922" width="10.5555555555556" style="43" customWidth="1"/>
    <col min="6923" max="6923" width="9.33333333333333" style="43" customWidth="1"/>
    <col min="6924" max="6927" width="11.2222222222222" style="43" customWidth="1"/>
    <col min="6928" max="7166" width="7.11111111111111" style="43"/>
    <col min="7167" max="7167" width="4" style="43" customWidth="1"/>
    <col min="7168" max="7168" width="11.4444444444444" style="43" customWidth="1"/>
    <col min="7169" max="7169" width="13.1111111111111" style="43" customWidth="1"/>
    <col min="7170" max="7170" width="29.1111111111111" style="43" customWidth="1"/>
    <col min="7171" max="7171" width="4.11111111111111" style="43" customWidth="1"/>
    <col min="7172" max="7173" width="8.55555555555556" style="43" customWidth="1"/>
    <col min="7174" max="7174" width="9.11111111111111" style="43" customWidth="1"/>
    <col min="7175" max="7176" width="8.55555555555556" style="43" customWidth="1"/>
    <col min="7177" max="7178" width="10.5555555555556" style="43" customWidth="1"/>
    <col min="7179" max="7179" width="9.33333333333333" style="43" customWidth="1"/>
    <col min="7180" max="7183" width="11.2222222222222" style="43" customWidth="1"/>
    <col min="7184" max="7422" width="7.11111111111111" style="43"/>
    <col min="7423" max="7423" width="4" style="43" customWidth="1"/>
    <col min="7424" max="7424" width="11.4444444444444" style="43" customWidth="1"/>
    <col min="7425" max="7425" width="13.1111111111111" style="43" customWidth="1"/>
    <col min="7426" max="7426" width="29.1111111111111" style="43" customWidth="1"/>
    <col min="7427" max="7427" width="4.11111111111111" style="43" customWidth="1"/>
    <col min="7428" max="7429" width="8.55555555555556" style="43" customWidth="1"/>
    <col min="7430" max="7430" width="9.11111111111111" style="43" customWidth="1"/>
    <col min="7431" max="7432" width="8.55555555555556" style="43" customWidth="1"/>
    <col min="7433" max="7434" width="10.5555555555556" style="43" customWidth="1"/>
    <col min="7435" max="7435" width="9.33333333333333" style="43" customWidth="1"/>
    <col min="7436" max="7439" width="11.2222222222222" style="43" customWidth="1"/>
    <col min="7440" max="7678" width="7.11111111111111" style="43"/>
    <col min="7679" max="7679" width="4" style="43" customWidth="1"/>
    <col min="7680" max="7680" width="11.4444444444444" style="43" customWidth="1"/>
    <col min="7681" max="7681" width="13.1111111111111" style="43" customWidth="1"/>
    <col min="7682" max="7682" width="29.1111111111111" style="43" customWidth="1"/>
    <col min="7683" max="7683" width="4.11111111111111" style="43" customWidth="1"/>
    <col min="7684" max="7685" width="8.55555555555556" style="43" customWidth="1"/>
    <col min="7686" max="7686" width="9.11111111111111" style="43" customWidth="1"/>
    <col min="7687" max="7688" width="8.55555555555556" style="43" customWidth="1"/>
    <col min="7689" max="7690" width="10.5555555555556" style="43" customWidth="1"/>
    <col min="7691" max="7691" width="9.33333333333333" style="43" customWidth="1"/>
    <col min="7692" max="7695" width="11.2222222222222" style="43" customWidth="1"/>
    <col min="7696" max="7934" width="7.11111111111111" style="43"/>
    <col min="7935" max="7935" width="4" style="43" customWidth="1"/>
    <col min="7936" max="7936" width="11.4444444444444" style="43" customWidth="1"/>
    <col min="7937" max="7937" width="13.1111111111111" style="43" customWidth="1"/>
    <col min="7938" max="7938" width="29.1111111111111" style="43" customWidth="1"/>
    <col min="7939" max="7939" width="4.11111111111111" style="43" customWidth="1"/>
    <col min="7940" max="7941" width="8.55555555555556" style="43" customWidth="1"/>
    <col min="7942" max="7942" width="9.11111111111111" style="43" customWidth="1"/>
    <col min="7943" max="7944" width="8.55555555555556" style="43" customWidth="1"/>
    <col min="7945" max="7946" width="10.5555555555556" style="43" customWidth="1"/>
    <col min="7947" max="7947" width="9.33333333333333" style="43" customWidth="1"/>
    <col min="7948" max="7951" width="11.2222222222222" style="43" customWidth="1"/>
    <col min="7952" max="8190" width="7.11111111111111" style="43"/>
    <col min="8191" max="8191" width="4" style="43" customWidth="1"/>
    <col min="8192" max="8192" width="11.4444444444444" style="43" customWidth="1"/>
    <col min="8193" max="8193" width="13.1111111111111" style="43" customWidth="1"/>
    <col min="8194" max="8194" width="29.1111111111111" style="43" customWidth="1"/>
    <col min="8195" max="8195" width="4.11111111111111" style="43" customWidth="1"/>
    <col min="8196" max="8197" width="8.55555555555556" style="43" customWidth="1"/>
    <col min="8198" max="8198" width="9.11111111111111" style="43" customWidth="1"/>
    <col min="8199" max="8200" width="8.55555555555556" style="43" customWidth="1"/>
    <col min="8201" max="8202" width="10.5555555555556" style="43" customWidth="1"/>
    <col min="8203" max="8203" width="9.33333333333333" style="43" customWidth="1"/>
    <col min="8204" max="8207" width="11.2222222222222" style="43" customWidth="1"/>
    <col min="8208" max="8446" width="7.11111111111111" style="43"/>
    <col min="8447" max="8447" width="4" style="43" customWidth="1"/>
    <col min="8448" max="8448" width="11.4444444444444" style="43" customWidth="1"/>
    <col min="8449" max="8449" width="13.1111111111111" style="43" customWidth="1"/>
    <col min="8450" max="8450" width="29.1111111111111" style="43" customWidth="1"/>
    <col min="8451" max="8451" width="4.11111111111111" style="43" customWidth="1"/>
    <col min="8452" max="8453" width="8.55555555555556" style="43" customWidth="1"/>
    <col min="8454" max="8454" width="9.11111111111111" style="43" customWidth="1"/>
    <col min="8455" max="8456" width="8.55555555555556" style="43" customWidth="1"/>
    <col min="8457" max="8458" width="10.5555555555556" style="43" customWidth="1"/>
    <col min="8459" max="8459" width="9.33333333333333" style="43" customWidth="1"/>
    <col min="8460" max="8463" width="11.2222222222222" style="43" customWidth="1"/>
    <col min="8464" max="8702" width="7.11111111111111" style="43"/>
    <col min="8703" max="8703" width="4" style="43" customWidth="1"/>
    <col min="8704" max="8704" width="11.4444444444444" style="43" customWidth="1"/>
    <col min="8705" max="8705" width="13.1111111111111" style="43" customWidth="1"/>
    <col min="8706" max="8706" width="29.1111111111111" style="43" customWidth="1"/>
    <col min="8707" max="8707" width="4.11111111111111" style="43" customWidth="1"/>
    <col min="8708" max="8709" width="8.55555555555556" style="43" customWidth="1"/>
    <col min="8710" max="8710" width="9.11111111111111" style="43" customWidth="1"/>
    <col min="8711" max="8712" width="8.55555555555556" style="43" customWidth="1"/>
    <col min="8713" max="8714" width="10.5555555555556" style="43" customWidth="1"/>
    <col min="8715" max="8715" width="9.33333333333333" style="43" customWidth="1"/>
    <col min="8716" max="8719" width="11.2222222222222" style="43" customWidth="1"/>
    <col min="8720" max="8958" width="7.11111111111111" style="43"/>
    <col min="8959" max="8959" width="4" style="43" customWidth="1"/>
    <col min="8960" max="8960" width="11.4444444444444" style="43" customWidth="1"/>
    <col min="8961" max="8961" width="13.1111111111111" style="43" customWidth="1"/>
    <col min="8962" max="8962" width="29.1111111111111" style="43" customWidth="1"/>
    <col min="8963" max="8963" width="4.11111111111111" style="43" customWidth="1"/>
    <col min="8964" max="8965" width="8.55555555555556" style="43" customWidth="1"/>
    <col min="8966" max="8966" width="9.11111111111111" style="43" customWidth="1"/>
    <col min="8967" max="8968" width="8.55555555555556" style="43" customWidth="1"/>
    <col min="8969" max="8970" width="10.5555555555556" style="43" customWidth="1"/>
    <col min="8971" max="8971" width="9.33333333333333" style="43" customWidth="1"/>
    <col min="8972" max="8975" width="11.2222222222222" style="43" customWidth="1"/>
    <col min="8976" max="9214" width="7.11111111111111" style="43"/>
    <col min="9215" max="9215" width="4" style="43" customWidth="1"/>
    <col min="9216" max="9216" width="11.4444444444444" style="43" customWidth="1"/>
    <col min="9217" max="9217" width="13.1111111111111" style="43" customWidth="1"/>
    <col min="9218" max="9218" width="29.1111111111111" style="43" customWidth="1"/>
    <col min="9219" max="9219" width="4.11111111111111" style="43" customWidth="1"/>
    <col min="9220" max="9221" width="8.55555555555556" style="43" customWidth="1"/>
    <col min="9222" max="9222" width="9.11111111111111" style="43" customWidth="1"/>
    <col min="9223" max="9224" width="8.55555555555556" style="43" customWidth="1"/>
    <col min="9225" max="9226" width="10.5555555555556" style="43" customWidth="1"/>
    <col min="9227" max="9227" width="9.33333333333333" style="43" customWidth="1"/>
    <col min="9228" max="9231" width="11.2222222222222" style="43" customWidth="1"/>
    <col min="9232" max="9470" width="7.11111111111111" style="43"/>
    <col min="9471" max="9471" width="4" style="43" customWidth="1"/>
    <col min="9472" max="9472" width="11.4444444444444" style="43" customWidth="1"/>
    <col min="9473" max="9473" width="13.1111111111111" style="43" customWidth="1"/>
    <col min="9474" max="9474" width="29.1111111111111" style="43" customWidth="1"/>
    <col min="9475" max="9475" width="4.11111111111111" style="43" customWidth="1"/>
    <col min="9476" max="9477" width="8.55555555555556" style="43" customWidth="1"/>
    <col min="9478" max="9478" width="9.11111111111111" style="43" customWidth="1"/>
    <col min="9479" max="9480" width="8.55555555555556" style="43" customWidth="1"/>
    <col min="9481" max="9482" width="10.5555555555556" style="43" customWidth="1"/>
    <col min="9483" max="9483" width="9.33333333333333" style="43" customWidth="1"/>
    <col min="9484" max="9487" width="11.2222222222222" style="43" customWidth="1"/>
    <col min="9488" max="9726" width="7.11111111111111" style="43"/>
    <col min="9727" max="9727" width="4" style="43" customWidth="1"/>
    <col min="9728" max="9728" width="11.4444444444444" style="43" customWidth="1"/>
    <col min="9729" max="9729" width="13.1111111111111" style="43" customWidth="1"/>
    <col min="9730" max="9730" width="29.1111111111111" style="43" customWidth="1"/>
    <col min="9731" max="9731" width="4.11111111111111" style="43" customWidth="1"/>
    <col min="9732" max="9733" width="8.55555555555556" style="43" customWidth="1"/>
    <col min="9734" max="9734" width="9.11111111111111" style="43" customWidth="1"/>
    <col min="9735" max="9736" width="8.55555555555556" style="43" customWidth="1"/>
    <col min="9737" max="9738" width="10.5555555555556" style="43" customWidth="1"/>
    <col min="9739" max="9739" width="9.33333333333333" style="43" customWidth="1"/>
    <col min="9740" max="9743" width="11.2222222222222" style="43" customWidth="1"/>
    <col min="9744" max="9982" width="7.11111111111111" style="43"/>
    <col min="9983" max="9983" width="4" style="43" customWidth="1"/>
    <col min="9984" max="9984" width="11.4444444444444" style="43" customWidth="1"/>
    <col min="9985" max="9985" width="13.1111111111111" style="43" customWidth="1"/>
    <col min="9986" max="9986" width="29.1111111111111" style="43" customWidth="1"/>
    <col min="9987" max="9987" width="4.11111111111111" style="43" customWidth="1"/>
    <col min="9988" max="9989" width="8.55555555555556" style="43" customWidth="1"/>
    <col min="9990" max="9990" width="9.11111111111111" style="43" customWidth="1"/>
    <col min="9991" max="9992" width="8.55555555555556" style="43" customWidth="1"/>
    <col min="9993" max="9994" width="10.5555555555556" style="43" customWidth="1"/>
    <col min="9995" max="9995" width="9.33333333333333" style="43" customWidth="1"/>
    <col min="9996" max="9999" width="11.2222222222222" style="43" customWidth="1"/>
    <col min="10000" max="10238" width="7.11111111111111" style="43"/>
    <col min="10239" max="10239" width="4" style="43" customWidth="1"/>
    <col min="10240" max="10240" width="11.4444444444444" style="43" customWidth="1"/>
    <col min="10241" max="10241" width="13.1111111111111" style="43" customWidth="1"/>
    <col min="10242" max="10242" width="29.1111111111111" style="43" customWidth="1"/>
    <col min="10243" max="10243" width="4.11111111111111" style="43" customWidth="1"/>
    <col min="10244" max="10245" width="8.55555555555556" style="43" customWidth="1"/>
    <col min="10246" max="10246" width="9.11111111111111" style="43" customWidth="1"/>
    <col min="10247" max="10248" width="8.55555555555556" style="43" customWidth="1"/>
    <col min="10249" max="10250" width="10.5555555555556" style="43" customWidth="1"/>
    <col min="10251" max="10251" width="9.33333333333333" style="43" customWidth="1"/>
    <col min="10252" max="10255" width="11.2222222222222" style="43" customWidth="1"/>
    <col min="10256" max="10494" width="7.11111111111111" style="43"/>
    <col min="10495" max="10495" width="4" style="43" customWidth="1"/>
    <col min="10496" max="10496" width="11.4444444444444" style="43" customWidth="1"/>
    <col min="10497" max="10497" width="13.1111111111111" style="43" customWidth="1"/>
    <col min="10498" max="10498" width="29.1111111111111" style="43" customWidth="1"/>
    <col min="10499" max="10499" width="4.11111111111111" style="43" customWidth="1"/>
    <col min="10500" max="10501" width="8.55555555555556" style="43" customWidth="1"/>
    <col min="10502" max="10502" width="9.11111111111111" style="43" customWidth="1"/>
    <col min="10503" max="10504" width="8.55555555555556" style="43" customWidth="1"/>
    <col min="10505" max="10506" width="10.5555555555556" style="43" customWidth="1"/>
    <col min="10507" max="10507" width="9.33333333333333" style="43" customWidth="1"/>
    <col min="10508" max="10511" width="11.2222222222222" style="43" customWidth="1"/>
    <col min="10512" max="10750" width="7.11111111111111" style="43"/>
    <col min="10751" max="10751" width="4" style="43" customWidth="1"/>
    <col min="10752" max="10752" width="11.4444444444444" style="43" customWidth="1"/>
    <col min="10753" max="10753" width="13.1111111111111" style="43" customWidth="1"/>
    <col min="10754" max="10754" width="29.1111111111111" style="43" customWidth="1"/>
    <col min="10755" max="10755" width="4.11111111111111" style="43" customWidth="1"/>
    <col min="10756" max="10757" width="8.55555555555556" style="43" customWidth="1"/>
    <col min="10758" max="10758" width="9.11111111111111" style="43" customWidth="1"/>
    <col min="10759" max="10760" width="8.55555555555556" style="43" customWidth="1"/>
    <col min="10761" max="10762" width="10.5555555555556" style="43" customWidth="1"/>
    <col min="10763" max="10763" width="9.33333333333333" style="43" customWidth="1"/>
    <col min="10764" max="10767" width="11.2222222222222" style="43" customWidth="1"/>
    <col min="10768" max="11006" width="7.11111111111111" style="43"/>
    <col min="11007" max="11007" width="4" style="43" customWidth="1"/>
    <col min="11008" max="11008" width="11.4444444444444" style="43" customWidth="1"/>
    <col min="11009" max="11009" width="13.1111111111111" style="43" customWidth="1"/>
    <col min="11010" max="11010" width="29.1111111111111" style="43" customWidth="1"/>
    <col min="11011" max="11011" width="4.11111111111111" style="43" customWidth="1"/>
    <col min="11012" max="11013" width="8.55555555555556" style="43" customWidth="1"/>
    <col min="11014" max="11014" width="9.11111111111111" style="43" customWidth="1"/>
    <col min="11015" max="11016" width="8.55555555555556" style="43" customWidth="1"/>
    <col min="11017" max="11018" width="10.5555555555556" style="43" customWidth="1"/>
    <col min="11019" max="11019" width="9.33333333333333" style="43" customWidth="1"/>
    <col min="11020" max="11023" width="11.2222222222222" style="43" customWidth="1"/>
    <col min="11024" max="11262" width="7.11111111111111" style="43"/>
    <col min="11263" max="11263" width="4" style="43" customWidth="1"/>
    <col min="11264" max="11264" width="11.4444444444444" style="43" customWidth="1"/>
    <col min="11265" max="11265" width="13.1111111111111" style="43" customWidth="1"/>
    <col min="11266" max="11266" width="29.1111111111111" style="43" customWidth="1"/>
    <col min="11267" max="11267" width="4.11111111111111" style="43" customWidth="1"/>
    <col min="11268" max="11269" width="8.55555555555556" style="43" customWidth="1"/>
    <col min="11270" max="11270" width="9.11111111111111" style="43" customWidth="1"/>
    <col min="11271" max="11272" width="8.55555555555556" style="43" customWidth="1"/>
    <col min="11273" max="11274" width="10.5555555555556" style="43" customWidth="1"/>
    <col min="11275" max="11275" width="9.33333333333333" style="43" customWidth="1"/>
    <col min="11276" max="11279" width="11.2222222222222" style="43" customWidth="1"/>
    <col min="11280" max="11518" width="7.11111111111111" style="43"/>
    <col min="11519" max="11519" width="4" style="43" customWidth="1"/>
    <col min="11520" max="11520" width="11.4444444444444" style="43" customWidth="1"/>
    <col min="11521" max="11521" width="13.1111111111111" style="43" customWidth="1"/>
    <col min="11522" max="11522" width="29.1111111111111" style="43" customWidth="1"/>
    <col min="11523" max="11523" width="4.11111111111111" style="43" customWidth="1"/>
    <col min="11524" max="11525" width="8.55555555555556" style="43" customWidth="1"/>
    <col min="11526" max="11526" width="9.11111111111111" style="43" customWidth="1"/>
    <col min="11527" max="11528" width="8.55555555555556" style="43" customWidth="1"/>
    <col min="11529" max="11530" width="10.5555555555556" style="43" customWidth="1"/>
    <col min="11531" max="11531" width="9.33333333333333" style="43" customWidth="1"/>
    <col min="11532" max="11535" width="11.2222222222222" style="43" customWidth="1"/>
    <col min="11536" max="11774" width="7.11111111111111" style="43"/>
    <col min="11775" max="11775" width="4" style="43" customWidth="1"/>
    <col min="11776" max="11776" width="11.4444444444444" style="43" customWidth="1"/>
    <col min="11777" max="11777" width="13.1111111111111" style="43" customWidth="1"/>
    <col min="11778" max="11778" width="29.1111111111111" style="43" customWidth="1"/>
    <col min="11779" max="11779" width="4.11111111111111" style="43" customWidth="1"/>
    <col min="11780" max="11781" width="8.55555555555556" style="43" customWidth="1"/>
    <col min="11782" max="11782" width="9.11111111111111" style="43" customWidth="1"/>
    <col min="11783" max="11784" width="8.55555555555556" style="43" customWidth="1"/>
    <col min="11785" max="11786" width="10.5555555555556" style="43" customWidth="1"/>
    <col min="11787" max="11787" width="9.33333333333333" style="43" customWidth="1"/>
    <col min="11788" max="11791" width="11.2222222222222" style="43" customWidth="1"/>
    <col min="11792" max="12030" width="7.11111111111111" style="43"/>
    <col min="12031" max="12031" width="4" style="43" customWidth="1"/>
    <col min="12032" max="12032" width="11.4444444444444" style="43" customWidth="1"/>
    <col min="12033" max="12033" width="13.1111111111111" style="43" customWidth="1"/>
    <col min="12034" max="12034" width="29.1111111111111" style="43" customWidth="1"/>
    <col min="12035" max="12035" width="4.11111111111111" style="43" customWidth="1"/>
    <col min="12036" max="12037" width="8.55555555555556" style="43" customWidth="1"/>
    <col min="12038" max="12038" width="9.11111111111111" style="43" customWidth="1"/>
    <col min="12039" max="12040" width="8.55555555555556" style="43" customWidth="1"/>
    <col min="12041" max="12042" width="10.5555555555556" style="43" customWidth="1"/>
    <col min="12043" max="12043" width="9.33333333333333" style="43" customWidth="1"/>
    <col min="12044" max="12047" width="11.2222222222222" style="43" customWidth="1"/>
    <col min="12048" max="12286" width="7.11111111111111" style="43"/>
    <col min="12287" max="12287" width="4" style="43" customWidth="1"/>
    <col min="12288" max="12288" width="11.4444444444444" style="43" customWidth="1"/>
    <col min="12289" max="12289" width="13.1111111111111" style="43" customWidth="1"/>
    <col min="12290" max="12290" width="29.1111111111111" style="43" customWidth="1"/>
    <col min="12291" max="12291" width="4.11111111111111" style="43" customWidth="1"/>
    <col min="12292" max="12293" width="8.55555555555556" style="43" customWidth="1"/>
    <col min="12294" max="12294" width="9.11111111111111" style="43" customWidth="1"/>
    <col min="12295" max="12296" width="8.55555555555556" style="43" customWidth="1"/>
    <col min="12297" max="12298" width="10.5555555555556" style="43" customWidth="1"/>
    <col min="12299" max="12299" width="9.33333333333333" style="43" customWidth="1"/>
    <col min="12300" max="12303" width="11.2222222222222" style="43" customWidth="1"/>
    <col min="12304" max="12542" width="7.11111111111111" style="43"/>
    <col min="12543" max="12543" width="4" style="43" customWidth="1"/>
    <col min="12544" max="12544" width="11.4444444444444" style="43" customWidth="1"/>
    <col min="12545" max="12545" width="13.1111111111111" style="43" customWidth="1"/>
    <col min="12546" max="12546" width="29.1111111111111" style="43" customWidth="1"/>
    <col min="12547" max="12547" width="4.11111111111111" style="43" customWidth="1"/>
    <col min="12548" max="12549" width="8.55555555555556" style="43" customWidth="1"/>
    <col min="12550" max="12550" width="9.11111111111111" style="43" customWidth="1"/>
    <col min="12551" max="12552" width="8.55555555555556" style="43" customWidth="1"/>
    <col min="12553" max="12554" width="10.5555555555556" style="43" customWidth="1"/>
    <col min="12555" max="12555" width="9.33333333333333" style="43" customWidth="1"/>
    <col min="12556" max="12559" width="11.2222222222222" style="43" customWidth="1"/>
    <col min="12560" max="12798" width="7.11111111111111" style="43"/>
    <col min="12799" max="12799" width="4" style="43" customWidth="1"/>
    <col min="12800" max="12800" width="11.4444444444444" style="43" customWidth="1"/>
    <col min="12801" max="12801" width="13.1111111111111" style="43" customWidth="1"/>
    <col min="12802" max="12802" width="29.1111111111111" style="43" customWidth="1"/>
    <col min="12803" max="12803" width="4.11111111111111" style="43" customWidth="1"/>
    <col min="12804" max="12805" width="8.55555555555556" style="43" customWidth="1"/>
    <col min="12806" max="12806" width="9.11111111111111" style="43" customWidth="1"/>
    <col min="12807" max="12808" width="8.55555555555556" style="43" customWidth="1"/>
    <col min="12809" max="12810" width="10.5555555555556" style="43" customWidth="1"/>
    <col min="12811" max="12811" width="9.33333333333333" style="43" customWidth="1"/>
    <col min="12812" max="12815" width="11.2222222222222" style="43" customWidth="1"/>
    <col min="12816" max="13054" width="7.11111111111111" style="43"/>
    <col min="13055" max="13055" width="4" style="43" customWidth="1"/>
    <col min="13056" max="13056" width="11.4444444444444" style="43" customWidth="1"/>
    <col min="13057" max="13057" width="13.1111111111111" style="43" customWidth="1"/>
    <col min="13058" max="13058" width="29.1111111111111" style="43" customWidth="1"/>
    <col min="13059" max="13059" width="4.11111111111111" style="43" customWidth="1"/>
    <col min="13060" max="13061" width="8.55555555555556" style="43" customWidth="1"/>
    <col min="13062" max="13062" width="9.11111111111111" style="43" customWidth="1"/>
    <col min="13063" max="13064" width="8.55555555555556" style="43" customWidth="1"/>
    <col min="13065" max="13066" width="10.5555555555556" style="43" customWidth="1"/>
    <col min="13067" max="13067" width="9.33333333333333" style="43" customWidth="1"/>
    <col min="13068" max="13071" width="11.2222222222222" style="43" customWidth="1"/>
    <col min="13072" max="13310" width="7.11111111111111" style="43"/>
    <col min="13311" max="13311" width="4" style="43" customWidth="1"/>
    <col min="13312" max="13312" width="11.4444444444444" style="43" customWidth="1"/>
    <col min="13313" max="13313" width="13.1111111111111" style="43" customWidth="1"/>
    <col min="13314" max="13314" width="29.1111111111111" style="43" customWidth="1"/>
    <col min="13315" max="13315" width="4.11111111111111" style="43" customWidth="1"/>
    <col min="13316" max="13317" width="8.55555555555556" style="43" customWidth="1"/>
    <col min="13318" max="13318" width="9.11111111111111" style="43" customWidth="1"/>
    <col min="13319" max="13320" width="8.55555555555556" style="43" customWidth="1"/>
    <col min="13321" max="13322" width="10.5555555555556" style="43" customWidth="1"/>
    <col min="13323" max="13323" width="9.33333333333333" style="43" customWidth="1"/>
    <col min="13324" max="13327" width="11.2222222222222" style="43" customWidth="1"/>
    <col min="13328" max="13566" width="7.11111111111111" style="43"/>
    <col min="13567" max="13567" width="4" style="43" customWidth="1"/>
    <col min="13568" max="13568" width="11.4444444444444" style="43" customWidth="1"/>
    <col min="13569" max="13569" width="13.1111111111111" style="43" customWidth="1"/>
    <col min="13570" max="13570" width="29.1111111111111" style="43" customWidth="1"/>
    <col min="13571" max="13571" width="4.11111111111111" style="43" customWidth="1"/>
    <col min="13572" max="13573" width="8.55555555555556" style="43" customWidth="1"/>
    <col min="13574" max="13574" width="9.11111111111111" style="43" customWidth="1"/>
    <col min="13575" max="13576" width="8.55555555555556" style="43" customWidth="1"/>
    <col min="13577" max="13578" width="10.5555555555556" style="43" customWidth="1"/>
    <col min="13579" max="13579" width="9.33333333333333" style="43" customWidth="1"/>
    <col min="13580" max="13583" width="11.2222222222222" style="43" customWidth="1"/>
    <col min="13584" max="13822" width="7.11111111111111" style="43"/>
    <col min="13823" max="13823" width="4" style="43" customWidth="1"/>
    <col min="13824" max="13824" width="11.4444444444444" style="43" customWidth="1"/>
    <col min="13825" max="13825" width="13.1111111111111" style="43" customWidth="1"/>
    <col min="13826" max="13826" width="29.1111111111111" style="43" customWidth="1"/>
    <col min="13827" max="13827" width="4.11111111111111" style="43" customWidth="1"/>
    <col min="13828" max="13829" width="8.55555555555556" style="43" customWidth="1"/>
    <col min="13830" max="13830" width="9.11111111111111" style="43" customWidth="1"/>
    <col min="13831" max="13832" width="8.55555555555556" style="43" customWidth="1"/>
    <col min="13833" max="13834" width="10.5555555555556" style="43" customWidth="1"/>
    <col min="13835" max="13835" width="9.33333333333333" style="43" customWidth="1"/>
    <col min="13836" max="13839" width="11.2222222222222" style="43" customWidth="1"/>
    <col min="13840" max="14078" width="7.11111111111111" style="43"/>
    <col min="14079" max="14079" width="4" style="43" customWidth="1"/>
    <col min="14080" max="14080" width="11.4444444444444" style="43" customWidth="1"/>
    <col min="14081" max="14081" width="13.1111111111111" style="43" customWidth="1"/>
    <col min="14082" max="14082" width="29.1111111111111" style="43" customWidth="1"/>
    <col min="14083" max="14083" width="4.11111111111111" style="43" customWidth="1"/>
    <col min="14084" max="14085" width="8.55555555555556" style="43" customWidth="1"/>
    <col min="14086" max="14086" width="9.11111111111111" style="43" customWidth="1"/>
    <col min="14087" max="14088" width="8.55555555555556" style="43" customWidth="1"/>
    <col min="14089" max="14090" width="10.5555555555556" style="43" customWidth="1"/>
    <col min="14091" max="14091" width="9.33333333333333" style="43" customWidth="1"/>
    <col min="14092" max="14095" width="11.2222222222222" style="43" customWidth="1"/>
    <col min="14096" max="14334" width="7.11111111111111" style="43"/>
    <col min="14335" max="14335" width="4" style="43" customWidth="1"/>
    <col min="14336" max="14336" width="11.4444444444444" style="43" customWidth="1"/>
    <col min="14337" max="14337" width="13.1111111111111" style="43" customWidth="1"/>
    <col min="14338" max="14338" width="29.1111111111111" style="43" customWidth="1"/>
    <col min="14339" max="14339" width="4.11111111111111" style="43" customWidth="1"/>
    <col min="14340" max="14341" width="8.55555555555556" style="43" customWidth="1"/>
    <col min="14342" max="14342" width="9.11111111111111" style="43" customWidth="1"/>
    <col min="14343" max="14344" width="8.55555555555556" style="43" customWidth="1"/>
    <col min="14345" max="14346" width="10.5555555555556" style="43" customWidth="1"/>
    <col min="14347" max="14347" width="9.33333333333333" style="43" customWidth="1"/>
    <col min="14348" max="14351" width="11.2222222222222" style="43" customWidth="1"/>
    <col min="14352" max="14590" width="7.11111111111111" style="43"/>
    <col min="14591" max="14591" width="4" style="43" customWidth="1"/>
    <col min="14592" max="14592" width="11.4444444444444" style="43" customWidth="1"/>
    <col min="14593" max="14593" width="13.1111111111111" style="43" customWidth="1"/>
    <col min="14594" max="14594" width="29.1111111111111" style="43" customWidth="1"/>
    <col min="14595" max="14595" width="4.11111111111111" style="43" customWidth="1"/>
    <col min="14596" max="14597" width="8.55555555555556" style="43" customWidth="1"/>
    <col min="14598" max="14598" width="9.11111111111111" style="43" customWidth="1"/>
    <col min="14599" max="14600" width="8.55555555555556" style="43" customWidth="1"/>
    <col min="14601" max="14602" width="10.5555555555556" style="43" customWidth="1"/>
    <col min="14603" max="14603" width="9.33333333333333" style="43" customWidth="1"/>
    <col min="14604" max="14607" width="11.2222222222222" style="43" customWidth="1"/>
    <col min="14608" max="14846" width="7.11111111111111" style="43"/>
    <col min="14847" max="14847" width="4" style="43" customWidth="1"/>
    <col min="14848" max="14848" width="11.4444444444444" style="43" customWidth="1"/>
    <col min="14849" max="14849" width="13.1111111111111" style="43" customWidth="1"/>
    <col min="14850" max="14850" width="29.1111111111111" style="43" customWidth="1"/>
    <col min="14851" max="14851" width="4.11111111111111" style="43" customWidth="1"/>
    <col min="14852" max="14853" width="8.55555555555556" style="43" customWidth="1"/>
    <col min="14854" max="14854" width="9.11111111111111" style="43" customWidth="1"/>
    <col min="14855" max="14856" width="8.55555555555556" style="43" customWidth="1"/>
    <col min="14857" max="14858" width="10.5555555555556" style="43" customWidth="1"/>
    <col min="14859" max="14859" width="9.33333333333333" style="43" customWidth="1"/>
    <col min="14860" max="14863" width="11.2222222222222" style="43" customWidth="1"/>
    <col min="14864" max="15102" width="7.11111111111111" style="43"/>
    <col min="15103" max="15103" width="4" style="43" customWidth="1"/>
    <col min="15104" max="15104" width="11.4444444444444" style="43" customWidth="1"/>
    <col min="15105" max="15105" width="13.1111111111111" style="43" customWidth="1"/>
    <col min="15106" max="15106" width="29.1111111111111" style="43" customWidth="1"/>
    <col min="15107" max="15107" width="4.11111111111111" style="43" customWidth="1"/>
    <col min="15108" max="15109" width="8.55555555555556" style="43" customWidth="1"/>
    <col min="15110" max="15110" width="9.11111111111111" style="43" customWidth="1"/>
    <col min="15111" max="15112" width="8.55555555555556" style="43" customWidth="1"/>
    <col min="15113" max="15114" width="10.5555555555556" style="43" customWidth="1"/>
    <col min="15115" max="15115" width="9.33333333333333" style="43" customWidth="1"/>
    <col min="15116" max="15119" width="11.2222222222222" style="43" customWidth="1"/>
    <col min="15120" max="15358" width="7.11111111111111" style="43"/>
    <col min="15359" max="15359" width="4" style="43" customWidth="1"/>
    <col min="15360" max="15360" width="11.4444444444444" style="43" customWidth="1"/>
    <col min="15361" max="15361" width="13.1111111111111" style="43" customWidth="1"/>
    <col min="15362" max="15362" width="29.1111111111111" style="43" customWidth="1"/>
    <col min="15363" max="15363" width="4.11111111111111" style="43" customWidth="1"/>
    <col min="15364" max="15365" width="8.55555555555556" style="43" customWidth="1"/>
    <col min="15366" max="15366" width="9.11111111111111" style="43" customWidth="1"/>
    <col min="15367" max="15368" width="8.55555555555556" style="43" customWidth="1"/>
    <col min="15369" max="15370" width="10.5555555555556" style="43" customWidth="1"/>
    <col min="15371" max="15371" width="9.33333333333333" style="43" customWidth="1"/>
    <col min="15372" max="15375" width="11.2222222222222" style="43" customWidth="1"/>
    <col min="15376" max="15614" width="7.11111111111111" style="43"/>
    <col min="15615" max="15615" width="4" style="43" customWidth="1"/>
    <col min="15616" max="15616" width="11.4444444444444" style="43" customWidth="1"/>
    <col min="15617" max="15617" width="13.1111111111111" style="43" customWidth="1"/>
    <col min="15618" max="15618" width="29.1111111111111" style="43" customWidth="1"/>
    <col min="15619" max="15619" width="4.11111111111111" style="43" customWidth="1"/>
    <col min="15620" max="15621" width="8.55555555555556" style="43" customWidth="1"/>
    <col min="15622" max="15622" width="9.11111111111111" style="43" customWidth="1"/>
    <col min="15623" max="15624" width="8.55555555555556" style="43" customWidth="1"/>
    <col min="15625" max="15626" width="10.5555555555556" style="43" customWidth="1"/>
    <col min="15627" max="15627" width="9.33333333333333" style="43" customWidth="1"/>
    <col min="15628" max="15631" width="11.2222222222222" style="43" customWidth="1"/>
    <col min="15632" max="15870" width="7.11111111111111" style="43"/>
    <col min="15871" max="15871" width="4" style="43" customWidth="1"/>
    <col min="15872" max="15872" width="11.4444444444444" style="43" customWidth="1"/>
    <col min="15873" max="15873" width="13.1111111111111" style="43" customWidth="1"/>
    <col min="15874" max="15874" width="29.1111111111111" style="43" customWidth="1"/>
    <col min="15875" max="15875" width="4.11111111111111" style="43" customWidth="1"/>
    <col min="15876" max="15877" width="8.55555555555556" style="43" customWidth="1"/>
    <col min="15878" max="15878" width="9.11111111111111" style="43" customWidth="1"/>
    <col min="15879" max="15880" width="8.55555555555556" style="43" customWidth="1"/>
    <col min="15881" max="15882" width="10.5555555555556" style="43" customWidth="1"/>
    <col min="15883" max="15883" width="9.33333333333333" style="43" customWidth="1"/>
    <col min="15884" max="15887" width="11.2222222222222" style="43" customWidth="1"/>
    <col min="15888" max="16126" width="7.11111111111111" style="43"/>
    <col min="16127" max="16127" width="4" style="43" customWidth="1"/>
    <col min="16128" max="16128" width="11.4444444444444" style="43" customWidth="1"/>
    <col min="16129" max="16129" width="13.1111111111111" style="43" customWidth="1"/>
    <col min="16130" max="16130" width="29.1111111111111" style="43" customWidth="1"/>
    <col min="16131" max="16131" width="4.11111111111111" style="43" customWidth="1"/>
    <col min="16132" max="16133" width="8.55555555555556" style="43" customWidth="1"/>
    <col min="16134" max="16134" width="9.11111111111111" style="43" customWidth="1"/>
    <col min="16135" max="16136" width="8.55555555555556" style="43" customWidth="1"/>
    <col min="16137" max="16138" width="10.5555555555556" style="43" customWidth="1"/>
    <col min="16139" max="16139" width="9.33333333333333" style="43" customWidth="1"/>
    <col min="16140" max="16143" width="11.2222222222222" style="43" customWidth="1"/>
    <col min="16144" max="16384" width="7.11111111111111" style="43"/>
  </cols>
  <sheetData>
    <row r="1" ht="27" customHeight="1" spans="1:13">
      <c r="A1" s="48" t="s">
        <v>477</v>
      </c>
      <c r="B1" s="49"/>
      <c r="C1" s="49"/>
      <c r="D1" s="49"/>
      <c r="E1" s="49"/>
      <c r="F1" s="49"/>
      <c r="G1" s="49"/>
      <c r="H1" s="49"/>
      <c r="I1" s="49"/>
      <c r="J1" s="49"/>
      <c r="K1" s="49"/>
      <c r="L1" s="49"/>
      <c r="M1" s="49"/>
    </row>
    <row r="2" ht="14.25" customHeight="1" spans="1:13">
      <c r="A2" s="50" t="str">
        <f>造价汇总表!A2</f>
        <v>工程名称：荔湾区陆居路AF020210酒店地块规划道路工程</v>
      </c>
      <c r="B2" s="50"/>
      <c r="C2" s="50"/>
      <c r="D2" s="50"/>
      <c r="E2" s="50"/>
      <c r="F2" s="50"/>
      <c r="G2" s="50"/>
      <c r="H2" s="50"/>
      <c r="I2" s="50"/>
      <c r="J2" s="50"/>
      <c r="K2" s="50"/>
      <c r="L2" s="50"/>
      <c r="M2" s="50"/>
    </row>
    <row r="3" ht="22.5" customHeight="1" spans="1:13">
      <c r="A3" s="51" t="s">
        <v>50</v>
      </c>
      <c r="B3" s="51" t="s">
        <v>51</v>
      </c>
      <c r="C3" s="51" t="s">
        <v>52</v>
      </c>
      <c r="D3" s="51" t="s">
        <v>239</v>
      </c>
      <c r="E3" s="52" t="s">
        <v>53</v>
      </c>
      <c r="F3" s="53" t="s">
        <v>240</v>
      </c>
      <c r="G3" s="54" t="s">
        <v>241</v>
      </c>
      <c r="H3" s="54" t="s">
        <v>478</v>
      </c>
      <c r="I3" s="54" t="s">
        <v>479</v>
      </c>
      <c r="J3" s="70" t="s">
        <v>244</v>
      </c>
      <c r="K3" s="71" t="s">
        <v>245</v>
      </c>
      <c r="L3" s="71" t="s">
        <v>246</v>
      </c>
      <c r="M3" s="72" t="s">
        <v>229</v>
      </c>
    </row>
    <row r="4" ht="14.25" customHeight="1" spans="1:15">
      <c r="A4" s="51"/>
      <c r="B4" s="51"/>
      <c r="C4" s="51"/>
      <c r="D4" s="51"/>
      <c r="E4" s="52"/>
      <c r="F4" s="53"/>
      <c r="G4" s="54"/>
      <c r="H4" s="54"/>
      <c r="I4" s="54"/>
      <c r="J4" s="73">
        <f>+照明及电力管沟工程!J4</f>
        <v>0</v>
      </c>
      <c r="K4" s="71"/>
      <c r="L4" s="71"/>
      <c r="M4" s="74"/>
      <c r="N4" s="38"/>
      <c r="O4" s="39" t="s">
        <v>247</v>
      </c>
    </row>
    <row r="5" s="42" customFormat="1" ht="82.5" customHeight="1" spans="1:72">
      <c r="A5" s="55">
        <v>1</v>
      </c>
      <c r="B5" s="28" t="s">
        <v>480</v>
      </c>
      <c r="C5" s="56" t="s">
        <v>481</v>
      </c>
      <c r="D5" s="57" t="s">
        <v>482</v>
      </c>
      <c r="E5" s="58" t="s">
        <v>91</v>
      </c>
      <c r="F5" s="59">
        <v>50</v>
      </c>
      <c r="G5" s="60"/>
      <c r="H5" s="61"/>
      <c r="I5" s="75"/>
      <c r="J5" s="60">
        <f>(G5+H5+I5)*$J$4</f>
        <v>0</v>
      </c>
      <c r="K5" s="60">
        <f>+G5+H5+I5+J5</f>
        <v>0</v>
      </c>
      <c r="L5" s="60">
        <f>+F5*K5</f>
        <v>0</v>
      </c>
      <c r="M5" s="55"/>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c r="BA5" s="47"/>
      <c r="BB5" s="47"/>
      <c r="BC5" s="47"/>
      <c r="BD5" s="47"/>
      <c r="BE5" s="47"/>
      <c r="BF5" s="47"/>
      <c r="BG5" s="47"/>
      <c r="BH5" s="47"/>
      <c r="BI5" s="47"/>
      <c r="BJ5" s="47"/>
      <c r="BK5" s="47"/>
      <c r="BL5" s="47"/>
      <c r="BM5" s="47"/>
      <c r="BN5" s="47"/>
      <c r="BO5" s="47"/>
      <c r="BP5" s="47"/>
      <c r="BQ5" s="47"/>
      <c r="BR5" s="47"/>
      <c r="BS5" s="47"/>
      <c r="BT5" s="47"/>
    </row>
    <row r="6" ht="86.1" customHeight="1" spans="1:13">
      <c r="A6" s="62">
        <v>2</v>
      </c>
      <c r="B6" s="28" t="s">
        <v>483</v>
      </c>
      <c r="C6" s="63" t="s">
        <v>484</v>
      </c>
      <c r="D6" s="64" t="s">
        <v>485</v>
      </c>
      <c r="E6" s="65" t="s">
        <v>91</v>
      </c>
      <c r="F6" s="59">
        <v>50</v>
      </c>
      <c r="G6" s="60"/>
      <c r="H6" s="66"/>
      <c r="I6" s="76"/>
      <c r="J6" s="77">
        <f>(G6+H6+I6)*$J$4</f>
        <v>0</v>
      </c>
      <c r="K6" s="77">
        <f>+G6+H6+I6+J6</f>
        <v>0</v>
      </c>
      <c r="L6" s="77">
        <f>+F6*K6</f>
        <v>0</v>
      </c>
      <c r="M6" s="62"/>
    </row>
    <row r="7" ht="30" customHeight="1" spans="1:13">
      <c r="A7" s="67" t="s">
        <v>237</v>
      </c>
      <c r="B7" s="67"/>
      <c r="C7" s="67"/>
      <c r="D7" s="67"/>
      <c r="E7" s="68"/>
      <c r="F7" s="69"/>
      <c r="G7" s="69"/>
      <c r="H7" s="67"/>
      <c r="I7" s="67"/>
      <c r="J7" s="78"/>
      <c r="K7" s="78"/>
      <c r="L7" s="78">
        <f>SUM(L5:L6)</f>
        <v>0</v>
      </c>
      <c r="M7" s="79"/>
    </row>
    <row r="8" spans="1:13">
      <c r="A8" s="47"/>
      <c r="B8" s="47"/>
      <c r="C8" s="47"/>
      <c r="D8" s="47"/>
      <c r="E8" s="47"/>
      <c r="F8" s="47"/>
      <c r="G8" s="47"/>
      <c r="H8" s="47"/>
      <c r="I8" s="47"/>
      <c r="J8" s="47"/>
      <c r="K8" s="47"/>
      <c r="L8" s="47"/>
      <c r="M8" s="47"/>
    </row>
    <row r="9" spans="1:13">
      <c r="A9" s="47"/>
      <c r="B9" s="47"/>
      <c r="C9" s="47"/>
      <c r="D9" s="47"/>
      <c r="E9" s="47"/>
      <c r="F9" s="47"/>
      <c r="G9" s="47"/>
      <c r="H9" s="47"/>
      <c r="I9" s="47"/>
      <c r="J9" s="47"/>
      <c r="K9" s="47"/>
      <c r="L9" s="47"/>
      <c r="M9" s="47"/>
    </row>
    <row r="10" spans="1:13">
      <c r="A10" s="47"/>
      <c r="B10" s="47"/>
      <c r="C10" s="47"/>
      <c r="D10" s="47"/>
      <c r="E10" s="47"/>
      <c r="F10" s="47"/>
      <c r="G10" s="47"/>
      <c r="H10" s="47"/>
      <c r="I10" s="47"/>
      <c r="J10" s="47"/>
      <c r="K10" s="80"/>
      <c r="L10" s="47"/>
      <c r="M10" s="47"/>
    </row>
    <row r="11" spans="1:13">
      <c r="A11" s="47"/>
      <c r="B11" s="47"/>
      <c r="C11" s="47"/>
      <c r="D11" s="47"/>
      <c r="E11" s="47"/>
      <c r="F11" s="47"/>
      <c r="G11" s="47"/>
      <c r="H11" s="47"/>
      <c r="I11" s="47"/>
      <c r="J11" s="47"/>
      <c r="K11" s="47"/>
      <c r="L11" s="47"/>
      <c r="M11" s="47"/>
    </row>
    <row r="12" spans="1:13">
      <c r="A12" s="47"/>
      <c r="B12" s="47"/>
      <c r="C12" s="47"/>
      <c r="D12" s="47"/>
      <c r="E12" s="47"/>
      <c r="F12" s="47"/>
      <c r="G12" s="47"/>
      <c r="H12" s="47"/>
      <c r="I12" s="47"/>
      <c r="J12" s="47"/>
      <c r="K12" s="47"/>
      <c r="L12" s="47"/>
      <c r="M12" s="47"/>
    </row>
    <row r="13" spans="1:13">
      <c r="A13" s="47"/>
      <c r="B13" s="47"/>
      <c r="C13" s="47"/>
      <c r="D13" s="47"/>
      <c r="E13" s="47"/>
      <c r="F13" s="47"/>
      <c r="G13" s="47"/>
      <c r="H13" s="47"/>
      <c r="I13" s="47"/>
      <c r="J13" s="47"/>
      <c r="K13" s="47"/>
      <c r="L13" s="47"/>
      <c r="M13" s="47"/>
    </row>
    <row r="14" spans="1:13">
      <c r="A14" s="47"/>
      <c r="B14" s="47"/>
      <c r="C14" s="47"/>
      <c r="D14" s="47"/>
      <c r="E14" s="47"/>
      <c r="F14" s="47"/>
      <c r="G14" s="47"/>
      <c r="H14" s="47"/>
      <c r="I14" s="81"/>
      <c r="J14" s="47"/>
      <c r="K14" s="47"/>
      <c r="L14" s="47"/>
      <c r="M14" s="47"/>
    </row>
    <row r="15" spans="1:13">
      <c r="A15" s="47"/>
      <c r="B15" s="47"/>
      <c r="C15" s="47"/>
      <c r="D15" s="47"/>
      <c r="E15" s="47"/>
      <c r="F15" s="47"/>
      <c r="G15" s="47"/>
      <c r="H15" s="47"/>
      <c r="I15" s="47"/>
      <c r="J15" s="47"/>
      <c r="K15" s="47"/>
      <c r="L15" s="47"/>
      <c r="M15" s="47"/>
    </row>
    <row r="16" spans="1:13">
      <c r="A16" s="47"/>
      <c r="B16" s="47"/>
      <c r="C16" s="47"/>
      <c r="D16" s="47"/>
      <c r="E16" s="47"/>
      <c r="F16" s="47"/>
      <c r="G16" s="47"/>
      <c r="H16" s="47"/>
      <c r="I16" s="47"/>
      <c r="J16" s="47"/>
      <c r="K16" s="47"/>
      <c r="L16" s="47"/>
      <c r="M16" s="47"/>
    </row>
    <row r="17" spans="1:13">
      <c r="A17" s="47"/>
      <c r="B17" s="47"/>
      <c r="C17" s="47"/>
      <c r="D17" s="47"/>
      <c r="E17" s="47"/>
      <c r="F17" s="47"/>
      <c r="G17" s="47"/>
      <c r="H17" s="47"/>
      <c r="I17" s="47"/>
      <c r="J17" s="47"/>
      <c r="K17" s="47"/>
      <c r="L17" s="47"/>
      <c r="M17" s="47"/>
    </row>
    <row r="18" spans="1:13">
      <c r="A18" s="47"/>
      <c r="B18" s="47"/>
      <c r="C18" s="47"/>
      <c r="D18" s="47"/>
      <c r="E18" s="47"/>
      <c r="F18" s="47"/>
      <c r="G18" s="47"/>
      <c r="H18" s="47"/>
      <c r="I18" s="47"/>
      <c r="J18" s="47"/>
      <c r="K18" s="47"/>
      <c r="L18" s="47"/>
      <c r="M18" s="47"/>
    </row>
    <row r="19" spans="1:13">
      <c r="A19" s="47"/>
      <c r="B19" s="47"/>
      <c r="C19" s="47"/>
      <c r="D19" s="47"/>
      <c r="E19" s="47"/>
      <c r="F19" s="47"/>
      <c r="G19" s="47"/>
      <c r="H19" s="47"/>
      <c r="I19" s="47"/>
      <c r="J19" s="47"/>
      <c r="K19" s="47"/>
      <c r="L19" s="47"/>
      <c r="M19" s="47"/>
    </row>
    <row r="20" spans="1:13">
      <c r="A20" s="47"/>
      <c r="B20" s="47"/>
      <c r="C20" s="47"/>
      <c r="D20" s="47"/>
      <c r="E20" s="47"/>
      <c r="F20" s="47"/>
      <c r="G20" s="47"/>
      <c r="H20" s="47"/>
      <c r="I20" s="47"/>
      <c r="J20" s="47"/>
      <c r="K20" s="47"/>
      <c r="L20" s="47"/>
      <c r="M20" s="47"/>
    </row>
    <row r="21" spans="1:13">
      <c r="A21" s="47"/>
      <c r="B21" s="47"/>
      <c r="C21" s="47"/>
      <c r="D21" s="47"/>
      <c r="E21" s="47"/>
      <c r="F21" s="47"/>
      <c r="G21" s="47"/>
      <c r="H21" s="47"/>
      <c r="I21" s="47"/>
      <c r="J21" s="47"/>
      <c r="K21" s="47"/>
      <c r="L21" s="47"/>
      <c r="M21" s="47"/>
    </row>
    <row r="22" spans="1:13">
      <c r="A22" s="47"/>
      <c r="B22" s="47"/>
      <c r="C22" s="47"/>
      <c r="D22" s="47"/>
      <c r="E22" s="47"/>
      <c r="F22" s="47"/>
      <c r="G22" s="47"/>
      <c r="H22" s="47"/>
      <c r="I22" s="47"/>
      <c r="J22" s="47"/>
      <c r="K22" s="47"/>
      <c r="L22" s="47"/>
      <c r="M22" s="47"/>
    </row>
    <row r="23" spans="1:13">
      <c r="A23" s="47"/>
      <c r="B23" s="47"/>
      <c r="C23" s="47"/>
      <c r="D23" s="47"/>
      <c r="E23" s="47"/>
      <c r="F23" s="47"/>
      <c r="G23" s="47"/>
      <c r="H23" s="47"/>
      <c r="I23" s="47"/>
      <c r="J23" s="47"/>
      <c r="K23" s="47"/>
      <c r="L23" s="47"/>
      <c r="M23" s="47"/>
    </row>
    <row r="24" spans="1:13">
      <c r="A24" s="47"/>
      <c r="B24" s="47"/>
      <c r="C24" s="47"/>
      <c r="D24" s="47"/>
      <c r="E24" s="47"/>
      <c r="F24" s="47"/>
      <c r="G24" s="47"/>
      <c r="H24" s="47"/>
      <c r="I24" s="47"/>
      <c r="J24" s="47"/>
      <c r="K24" s="47"/>
      <c r="L24" s="47"/>
      <c r="M24" s="47"/>
    </row>
    <row r="25" spans="1:13">
      <c r="A25" s="47"/>
      <c r="B25" s="47"/>
      <c r="C25" s="47"/>
      <c r="D25" s="47"/>
      <c r="E25" s="47"/>
      <c r="F25" s="47"/>
      <c r="G25" s="47"/>
      <c r="H25" s="47"/>
      <c r="I25" s="47"/>
      <c r="J25" s="47"/>
      <c r="K25" s="47"/>
      <c r="L25" s="47"/>
      <c r="M25" s="47"/>
    </row>
    <row r="26" spans="1:13">
      <c r="A26" s="47"/>
      <c r="B26" s="47"/>
      <c r="C26" s="47"/>
      <c r="D26" s="47"/>
      <c r="E26" s="47"/>
      <c r="F26" s="47"/>
      <c r="G26" s="47"/>
      <c r="H26" s="47"/>
      <c r="I26" s="47"/>
      <c r="J26" s="47"/>
      <c r="K26" s="47"/>
      <c r="L26" s="47"/>
      <c r="M26" s="47"/>
    </row>
    <row r="27" spans="1:13">
      <c r="A27" s="47"/>
      <c r="B27" s="47"/>
      <c r="C27" s="47"/>
      <c r="D27" s="47"/>
      <c r="E27" s="47"/>
      <c r="F27" s="47"/>
      <c r="G27" s="47"/>
      <c r="H27" s="47"/>
      <c r="I27" s="47"/>
      <c r="J27" s="47"/>
      <c r="K27" s="47"/>
      <c r="L27" s="47"/>
      <c r="M27" s="47"/>
    </row>
    <row r="28" spans="1:13">
      <c r="A28" s="47"/>
      <c r="B28" s="47"/>
      <c r="C28" s="47"/>
      <c r="D28" s="47"/>
      <c r="E28" s="47"/>
      <c r="F28" s="47"/>
      <c r="G28" s="47"/>
      <c r="H28" s="47"/>
      <c r="I28" s="47"/>
      <c r="J28" s="47"/>
      <c r="K28" s="47"/>
      <c r="L28" s="47"/>
      <c r="M28" s="47"/>
    </row>
    <row r="29" spans="1:13">
      <c r="A29" s="47"/>
      <c r="B29" s="47"/>
      <c r="C29" s="47"/>
      <c r="D29" s="47"/>
      <c r="E29" s="47"/>
      <c r="F29" s="47"/>
      <c r="G29" s="47"/>
      <c r="H29" s="47"/>
      <c r="I29" s="47"/>
      <c r="J29" s="47"/>
      <c r="K29" s="47"/>
      <c r="L29" s="47"/>
      <c r="M29" s="47"/>
    </row>
    <row r="30" spans="1:13">
      <c r="A30" s="47"/>
      <c r="B30" s="47"/>
      <c r="C30" s="47"/>
      <c r="D30" s="47"/>
      <c r="E30" s="47"/>
      <c r="F30" s="47"/>
      <c r="G30" s="47"/>
      <c r="H30" s="47"/>
      <c r="I30" s="47"/>
      <c r="J30" s="47"/>
      <c r="K30" s="47"/>
      <c r="L30" s="47"/>
      <c r="M30" s="47"/>
    </row>
    <row r="31" spans="1:13">
      <c r="A31" s="47"/>
      <c r="B31" s="47"/>
      <c r="C31" s="47"/>
      <c r="D31" s="47"/>
      <c r="E31" s="47"/>
      <c r="F31" s="47"/>
      <c r="G31" s="47"/>
      <c r="H31" s="47"/>
      <c r="I31" s="47"/>
      <c r="J31" s="47"/>
      <c r="K31" s="47"/>
      <c r="L31" s="47"/>
      <c r="M31" s="47"/>
    </row>
    <row r="32" spans="1:13">
      <c r="A32" s="47"/>
      <c r="B32" s="47"/>
      <c r="C32" s="47"/>
      <c r="D32" s="47"/>
      <c r="E32" s="47"/>
      <c r="F32" s="47"/>
      <c r="G32" s="47"/>
      <c r="H32" s="47"/>
      <c r="I32" s="47"/>
      <c r="J32" s="47"/>
      <c r="K32" s="47"/>
      <c r="L32" s="47"/>
      <c r="M32" s="47"/>
    </row>
    <row r="33" spans="1:13">
      <c r="A33" s="47"/>
      <c r="B33" s="47"/>
      <c r="C33" s="47"/>
      <c r="D33" s="47"/>
      <c r="E33" s="47"/>
      <c r="F33" s="47"/>
      <c r="G33" s="47"/>
      <c r="H33" s="47"/>
      <c r="I33" s="47"/>
      <c r="J33" s="47"/>
      <c r="K33" s="47"/>
      <c r="L33" s="47"/>
      <c r="M33" s="47"/>
    </row>
    <row r="34" spans="1:13">
      <c r="A34" s="47"/>
      <c r="B34" s="47"/>
      <c r="C34" s="47"/>
      <c r="D34" s="47"/>
      <c r="E34" s="47"/>
      <c r="F34" s="47"/>
      <c r="G34" s="47"/>
      <c r="H34" s="47"/>
      <c r="I34" s="47"/>
      <c r="J34" s="47"/>
      <c r="K34" s="47"/>
      <c r="L34" s="47"/>
      <c r="M34" s="47"/>
    </row>
    <row r="35" spans="1:13">
      <c r="A35" s="47"/>
      <c r="B35" s="47"/>
      <c r="C35" s="47"/>
      <c r="D35" s="47"/>
      <c r="E35" s="47"/>
      <c r="F35" s="47"/>
      <c r="G35" s="47"/>
      <c r="H35" s="47"/>
      <c r="I35" s="47"/>
      <c r="J35" s="47"/>
      <c r="K35" s="47"/>
      <c r="L35" s="47"/>
      <c r="M35" s="47"/>
    </row>
    <row r="36" spans="1:13">
      <c r="A36" s="47"/>
      <c r="B36" s="47"/>
      <c r="C36" s="47"/>
      <c r="D36" s="47"/>
      <c r="E36" s="47"/>
      <c r="F36" s="47"/>
      <c r="G36" s="47"/>
      <c r="H36" s="47"/>
      <c r="I36" s="47"/>
      <c r="J36" s="47"/>
      <c r="K36" s="47"/>
      <c r="L36" s="47"/>
      <c r="M36" s="47"/>
    </row>
    <row r="37" spans="1:13">
      <c r="A37" s="47"/>
      <c r="B37" s="47"/>
      <c r="C37" s="47"/>
      <c r="D37" s="47"/>
      <c r="E37" s="47"/>
      <c r="F37" s="47"/>
      <c r="G37" s="47"/>
      <c r="H37" s="47"/>
      <c r="I37" s="47"/>
      <c r="J37" s="47"/>
      <c r="K37" s="47"/>
      <c r="L37" s="47"/>
      <c r="M37" s="47"/>
    </row>
    <row r="38" spans="1:13">
      <c r="A38" s="47"/>
      <c r="B38" s="47"/>
      <c r="C38" s="47"/>
      <c r="D38" s="47"/>
      <c r="E38" s="47"/>
      <c r="F38" s="47"/>
      <c r="G38" s="47"/>
      <c r="H38" s="47"/>
      <c r="I38" s="47"/>
      <c r="J38" s="47"/>
      <c r="K38" s="47"/>
      <c r="L38" s="47"/>
      <c r="M38" s="47"/>
    </row>
    <row r="39" spans="1:13">
      <c r="A39" s="47"/>
      <c r="B39" s="47"/>
      <c r="C39" s="47"/>
      <c r="D39" s="47"/>
      <c r="E39" s="47"/>
      <c r="F39" s="47"/>
      <c r="G39" s="47"/>
      <c r="H39" s="47"/>
      <c r="I39" s="47"/>
      <c r="J39" s="47"/>
      <c r="K39" s="47"/>
      <c r="L39" s="47"/>
      <c r="M39" s="47"/>
    </row>
    <row r="40" spans="1:13">
      <c r="A40" s="47"/>
      <c r="B40" s="47"/>
      <c r="C40" s="47"/>
      <c r="D40" s="47"/>
      <c r="E40" s="47"/>
      <c r="F40" s="47"/>
      <c r="G40" s="47"/>
      <c r="H40" s="47"/>
      <c r="I40" s="47"/>
      <c r="J40" s="47"/>
      <c r="K40" s="47"/>
      <c r="L40" s="47"/>
      <c r="M40" s="47"/>
    </row>
    <row r="41" spans="1:13">
      <c r="A41" s="47"/>
      <c r="B41" s="47"/>
      <c r="C41" s="47"/>
      <c r="D41" s="47"/>
      <c r="E41" s="47"/>
      <c r="F41" s="47"/>
      <c r="G41" s="47"/>
      <c r="H41" s="47"/>
      <c r="I41" s="47"/>
      <c r="J41" s="47"/>
      <c r="K41" s="47"/>
      <c r="L41" s="47"/>
      <c r="M41" s="47"/>
    </row>
    <row r="42" spans="1:13">
      <c r="A42" s="47"/>
      <c r="B42" s="47"/>
      <c r="C42" s="47"/>
      <c r="D42" s="47"/>
      <c r="E42" s="47"/>
      <c r="F42" s="47"/>
      <c r="G42" s="47"/>
      <c r="H42" s="47"/>
      <c r="I42" s="47"/>
      <c r="J42" s="47"/>
      <c r="K42" s="47"/>
      <c r="L42" s="47"/>
      <c r="M42" s="47"/>
    </row>
    <row r="43" spans="1:13">
      <c r="A43" s="47"/>
      <c r="B43" s="47"/>
      <c r="C43" s="47"/>
      <c r="D43" s="47"/>
      <c r="E43" s="47"/>
      <c r="F43" s="47"/>
      <c r="G43" s="47"/>
      <c r="H43" s="47"/>
      <c r="I43" s="47"/>
      <c r="J43" s="47"/>
      <c r="K43" s="47"/>
      <c r="L43" s="47"/>
      <c r="M43" s="47"/>
    </row>
    <row r="44" spans="1:13">
      <c r="A44" s="47"/>
      <c r="B44" s="47"/>
      <c r="C44" s="47"/>
      <c r="D44" s="47"/>
      <c r="E44" s="47"/>
      <c r="F44" s="47"/>
      <c r="G44" s="47"/>
      <c r="H44" s="47"/>
      <c r="I44" s="47"/>
      <c r="J44" s="47"/>
      <c r="K44" s="47"/>
      <c r="L44" s="47"/>
      <c r="M44" s="47"/>
    </row>
    <row r="45" spans="1:13">
      <c r="A45" s="47"/>
      <c r="B45" s="47"/>
      <c r="C45" s="47"/>
      <c r="D45" s="47"/>
      <c r="E45" s="47"/>
      <c r="F45" s="47"/>
      <c r="G45" s="47"/>
      <c r="H45" s="47"/>
      <c r="I45" s="47"/>
      <c r="J45" s="47"/>
      <c r="K45" s="47"/>
      <c r="L45" s="47"/>
      <c r="M45" s="47"/>
    </row>
    <row r="46" spans="1:13">
      <c r="A46" s="47"/>
      <c r="B46" s="47"/>
      <c r="C46" s="47"/>
      <c r="D46" s="47"/>
      <c r="E46" s="47"/>
      <c r="F46" s="47"/>
      <c r="G46" s="47"/>
      <c r="H46" s="47"/>
      <c r="I46" s="47"/>
      <c r="J46" s="47"/>
      <c r="K46" s="47"/>
      <c r="L46" s="47"/>
      <c r="M46" s="47"/>
    </row>
    <row r="47" spans="1:13">
      <c r="A47" s="47"/>
      <c r="B47" s="47"/>
      <c r="C47" s="47"/>
      <c r="D47" s="47"/>
      <c r="E47" s="47"/>
      <c r="F47" s="47"/>
      <c r="G47" s="47"/>
      <c r="H47" s="47"/>
      <c r="I47" s="47"/>
      <c r="J47" s="47"/>
      <c r="K47" s="47"/>
      <c r="L47" s="47"/>
      <c r="M47" s="47"/>
    </row>
    <row r="48" spans="1:13">
      <c r="A48" s="47"/>
      <c r="B48" s="47"/>
      <c r="C48" s="47"/>
      <c r="D48" s="47"/>
      <c r="E48" s="47"/>
      <c r="F48" s="47"/>
      <c r="G48" s="47"/>
      <c r="H48" s="47"/>
      <c r="I48" s="47"/>
      <c r="J48" s="47"/>
      <c r="K48" s="47"/>
      <c r="L48" s="47"/>
      <c r="M48" s="47"/>
    </row>
    <row r="49" spans="1:13">
      <c r="A49" s="47"/>
      <c r="B49" s="47"/>
      <c r="C49" s="47"/>
      <c r="D49" s="47"/>
      <c r="E49" s="47"/>
      <c r="F49" s="47"/>
      <c r="G49" s="47"/>
      <c r="H49" s="47"/>
      <c r="I49" s="47"/>
      <c r="J49" s="47"/>
      <c r="K49" s="47"/>
      <c r="L49" s="47"/>
      <c r="M49" s="47"/>
    </row>
    <row r="50" spans="1:13">
      <c r="A50" s="47"/>
      <c r="B50" s="47"/>
      <c r="C50" s="47"/>
      <c r="D50" s="47"/>
      <c r="E50" s="47"/>
      <c r="F50" s="47"/>
      <c r="G50" s="47"/>
      <c r="H50" s="47"/>
      <c r="I50" s="47"/>
      <c r="J50" s="47"/>
      <c r="K50" s="47"/>
      <c r="L50" s="47"/>
      <c r="M50" s="47"/>
    </row>
    <row r="51" spans="1:13">
      <c r="A51" s="47"/>
      <c r="B51" s="47"/>
      <c r="C51" s="47"/>
      <c r="D51" s="47"/>
      <c r="E51" s="47"/>
      <c r="F51" s="47"/>
      <c r="G51" s="47"/>
      <c r="H51" s="47"/>
      <c r="I51" s="47"/>
      <c r="J51" s="47"/>
      <c r="K51" s="47"/>
      <c r="L51" s="47"/>
      <c r="M51" s="47"/>
    </row>
    <row r="52" spans="1:13">
      <c r="A52" s="47"/>
      <c r="B52" s="47"/>
      <c r="C52" s="47"/>
      <c r="D52" s="47"/>
      <c r="E52" s="47"/>
      <c r="F52" s="47"/>
      <c r="G52" s="47"/>
      <c r="H52" s="47"/>
      <c r="I52" s="47"/>
      <c r="J52" s="47"/>
      <c r="K52" s="47"/>
      <c r="L52" s="47"/>
      <c r="M52" s="47"/>
    </row>
    <row r="53" spans="1:13">
      <c r="A53" s="47"/>
      <c r="B53" s="47"/>
      <c r="C53" s="47"/>
      <c r="D53" s="47"/>
      <c r="E53" s="47"/>
      <c r="F53" s="47"/>
      <c r="G53" s="47"/>
      <c r="H53" s="47"/>
      <c r="I53" s="47"/>
      <c r="J53" s="47"/>
      <c r="K53" s="47"/>
      <c r="L53" s="47"/>
      <c r="M53" s="47"/>
    </row>
    <row r="54" spans="1:13">
      <c r="A54" s="47"/>
      <c r="B54" s="47"/>
      <c r="C54" s="47"/>
      <c r="D54" s="47"/>
      <c r="E54" s="47"/>
      <c r="F54" s="47"/>
      <c r="G54" s="47"/>
      <c r="H54" s="47"/>
      <c r="I54" s="47"/>
      <c r="J54" s="47"/>
      <c r="K54" s="47"/>
      <c r="L54" s="47"/>
      <c r="M54" s="47"/>
    </row>
    <row r="55" spans="1:13">
      <c r="A55" s="47"/>
      <c r="B55" s="47"/>
      <c r="C55" s="47"/>
      <c r="D55" s="47"/>
      <c r="E55" s="47"/>
      <c r="F55" s="47"/>
      <c r="G55" s="47"/>
      <c r="H55" s="47"/>
      <c r="I55" s="47"/>
      <c r="J55" s="47"/>
      <c r="K55" s="47"/>
      <c r="L55" s="47"/>
      <c r="M55" s="47"/>
    </row>
    <row r="56" spans="1:13">
      <c r="A56" s="47"/>
      <c r="B56" s="47"/>
      <c r="C56" s="47"/>
      <c r="D56" s="47"/>
      <c r="E56" s="47"/>
      <c r="F56" s="47"/>
      <c r="G56" s="47"/>
      <c r="H56" s="47"/>
      <c r="I56" s="47"/>
      <c r="J56" s="47"/>
      <c r="K56" s="47"/>
      <c r="L56" s="47"/>
      <c r="M56" s="47"/>
    </row>
    <row r="57" spans="1:13">
      <c r="A57" s="47"/>
      <c r="B57" s="47"/>
      <c r="C57" s="47"/>
      <c r="D57" s="47"/>
      <c r="E57" s="47"/>
      <c r="F57" s="47"/>
      <c r="G57" s="47"/>
      <c r="H57" s="47"/>
      <c r="I57" s="47"/>
      <c r="J57" s="47"/>
      <c r="K57" s="47"/>
      <c r="L57" s="47"/>
      <c r="M57" s="47"/>
    </row>
    <row r="58" spans="1:13">
      <c r="A58" s="47"/>
      <c r="B58" s="47"/>
      <c r="C58" s="47"/>
      <c r="D58" s="47"/>
      <c r="E58" s="47"/>
      <c r="F58" s="47"/>
      <c r="G58" s="47"/>
      <c r="H58" s="47"/>
      <c r="I58" s="47"/>
      <c r="J58" s="47"/>
      <c r="K58" s="47"/>
      <c r="L58" s="47"/>
      <c r="M58" s="47"/>
    </row>
    <row r="59" spans="1:13">
      <c r="A59" s="47"/>
      <c r="B59" s="47"/>
      <c r="C59" s="47"/>
      <c r="D59" s="47"/>
      <c r="E59" s="47"/>
      <c r="F59" s="47"/>
      <c r="G59" s="47"/>
      <c r="H59" s="47"/>
      <c r="I59" s="47"/>
      <c r="J59" s="47"/>
      <c r="K59" s="47"/>
      <c r="L59" s="47"/>
      <c r="M59" s="47"/>
    </row>
    <row r="60" spans="1:13">
      <c r="A60" s="47"/>
      <c r="B60" s="47"/>
      <c r="C60" s="47"/>
      <c r="D60" s="47"/>
      <c r="E60" s="47"/>
      <c r="F60" s="47"/>
      <c r="G60" s="47"/>
      <c r="H60" s="47"/>
      <c r="I60" s="47"/>
      <c r="J60" s="47"/>
      <c r="K60" s="47"/>
      <c r="L60" s="47"/>
      <c r="M60" s="47"/>
    </row>
    <row r="61" spans="1:13">
      <c r="A61" s="47"/>
      <c r="B61" s="47"/>
      <c r="C61" s="47"/>
      <c r="D61" s="47"/>
      <c r="E61" s="47"/>
      <c r="F61" s="47"/>
      <c r="G61" s="47"/>
      <c r="H61" s="47"/>
      <c r="I61" s="47"/>
      <c r="J61" s="47"/>
      <c r="K61" s="47"/>
      <c r="L61" s="47"/>
      <c r="M61" s="47"/>
    </row>
    <row r="62" spans="1:13">
      <c r="A62" s="47"/>
      <c r="B62" s="47"/>
      <c r="C62" s="47"/>
      <c r="D62" s="47"/>
      <c r="E62" s="47"/>
      <c r="F62" s="47"/>
      <c r="G62" s="47"/>
      <c r="H62" s="47"/>
      <c r="I62" s="47"/>
      <c r="J62" s="47"/>
      <c r="K62" s="47"/>
      <c r="L62" s="47"/>
      <c r="M62" s="47"/>
    </row>
    <row r="63" spans="1:13">
      <c r="A63" s="47"/>
      <c r="B63" s="47"/>
      <c r="C63" s="47"/>
      <c r="D63" s="47"/>
      <c r="E63" s="47"/>
      <c r="F63" s="47"/>
      <c r="G63" s="47"/>
      <c r="H63" s="47"/>
      <c r="I63" s="47"/>
      <c r="J63" s="47"/>
      <c r="K63" s="47"/>
      <c r="L63" s="47"/>
      <c r="M63" s="47"/>
    </row>
    <row r="64" spans="1:13">
      <c r="A64" s="47"/>
      <c r="B64" s="47"/>
      <c r="C64" s="47"/>
      <c r="D64" s="47"/>
      <c r="E64" s="47"/>
      <c r="F64" s="47"/>
      <c r="G64" s="47"/>
      <c r="H64" s="47"/>
      <c r="I64" s="47"/>
      <c r="J64" s="47"/>
      <c r="K64" s="47"/>
      <c r="L64" s="47"/>
      <c r="M64" s="47"/>
    </row>
    <row r="65" spans="1:13">
      <c r="A65" s="47"/>
      <c r="B65" s="47"/>
      <c r="C65" s="47"/>
      <c r="D65" s="47"/>
      <c r="E65" s="47"/>
      <c r="F65" s="47"/>
      <c r="G65" s="47"/>
      <c r="H65" s="47"/>
      <c r="I65" s="47"/>
      <c r="J65" s="47"/>
      <c r="K65" s="47"/>
      <c r="L65" s="47"/>
      <c r="M65" s="47"/>
    </row>
    <row r="66" spans="1:13">
      <c r="A66" s="47"/>
      <c r="B66" s="47"/>
      <c r="C66" s="47"/>
      <c r="D66" s="47"/>
      <c r="E66" s="47"/>
      <c r="F66" s="47"/>
      <c r="G66" s="47"/>
      <c r="H66" s="47"/>
      <c r="I66" s="47"/>
      <c r="J66" s="47"/>
      <c r="K66" s="47"/>
      <c r="L66" s="47"/>
      <c r="M66" s="47"/>
    </row>
    <row r="67" spans="1:13">
      <c r="A67" s="47"/>
      <c r="B67" s="47"/>
      <c r="C67" s="47"/>
      <c r="D67" s="47"/>
      <c r="E67" s="47"/>
      <c r="F67" s="47"/>
      <c r="G67" s="47"/>
      <c r="H67" s="47"/>
      <c r="I67" s="47"/>
      <c r="J67" s="47"/>
      <c r="K67" s="47"/>
      <c r="L67" s="47"/>
      <c r="M67" s="47"/>
    </row>
    <row r="68" spans="1:13">
      <c r="A68" s="47"/>
      <c r="B68" s="47"/>
      <c r="C68" s="47"/>
      <c r="D68" s="47"/>
      <c r="E68" s="47"/>
      <c r="F68" s="47"/>
      <c r="G68" s="47"/>
      <c r="H68" s="47"/>
      <c r="I68" s="47"/>
      <c r="J68" s="47"/>
      <c r="K68" s="47"/>
      <c r="L68" s="47"/>
      <c r="M68" s="47"/>
    </row>
    <row r="69" spans="1:13">
      <c r="A69" s="47"/>
      <c r="B69" s="47"/>
      <c r="C69" s="47"/>
      <c r="D69" s="47"/>
      <c r="E69" s="47"/>
      <c r="F69" s="47"/>
      <c r="G69" s="47"/>
      <c r="H69" s="47"/>
      <c r="I69" s="47"/>
      <c r="J69" s="47"/>
      <c r="K69" s="47"/>
      <c r="L69" s="47"/>
      <c r="M69" s="47"/>
    </row>
    <row r="70" spans="1:13">
      <c r="A70" s="47"/>
      <c r="B70" s="47"/>
      <c r="C70" s="47"/>
      <c r="D70" s="47"/>
      <c r="E70" s="47"/>
      <c r="F70" s="47"/>
      <c r="G70" s="47"/>
      <c r="H70" s="47"/>
      <c r="I70" s="47"/>
      <c r="J70" s="47"/>
      <c r="K70" s="47"/>
      <c r="L70" s="47"/>
      <c r="M70" s="47"/>
    </row>
    <row r="71" spans="1:13">
      <c r="A71" s="47"/>
      <c r="B71" s="47"/>
      <c r="C71" s="47"/>
      <c r="D71" s="47"/>
      <c r="E71" s="47"/>
      <c r="F71" s="47"/>
      <c r="G71" s="47"/>
      <c r="H71" s="47"/>
      <c r="I71" s="47"/>
      <c r="J71" s="47"/>
      <c r="K71" s="47"/>
      <c r="L71" s="47"/>
      <c r="M71" s="47"/>
    </row>
    <row r="72" spans="1:13">
      <c r="A72" s="47"/>
      <c r="B72" s="47"/>
      <c r="C72" s="47"/>
      <c r="D72" s="47"/>
      <c r="E72" s="47"/>
      <c r="F72" s="47"/>
      <c r="G72" s="47"/>
      <c r="H72" s="47"/>
      <c r="I72" s="47"/>
      <c r="J72" s="47"/>
      <c r="K72" s="47"/>
      <c r="L72" s="47"/>
      <c r="M72" s="47"/>
    </row>
    <row r="73" spans="1:13">
      <c r="A73" s="47"/>
      <c r="B73" s="47"/>
      <c r="C73" s="47"/>
      <c r="D73" s="47"/>
      <c r="E73" s="47"/>
      <c r="F73" s="47"/>
      <c r="G73" s="47"/>
      <c r="H73" s="47"/>
      <c r="I73" s="47"/>
      <c r="J73" s="47"/>
      <c r="K73" s="47"/>
      <c r="L73" s="47"/>
      <c r="M73" s="47"/>
    </row>
    <row r="74" spans="1:13">
      <c r="A74" s="47"/>
      <c r="B74" s="47"/>
      <c r="C74" s="47"/>
      <c r="D74" s="47"/>
      <c r="E74" s="47"/>
      <c r="F74" s="47"/>
      <c r="G74" s="47"/>
      <c r="H74" s="47"/>
      <c r="I74" s="47"/>
      <c r="J74" s="47"/>
      <c r="K74" s="47"/>
      <c r="L74" s="47"/>
      <c r="M74" s="47"/>
    </row>
    <row r="75" spans="1:13">
      <c r="A75" s="47"/>
      <c r="B75" s="47"/>
      <c r="C75" s="47"/>
      <c r="D75" s="47"/>
      <c r="E75" s="47"/>
      <c r="F75" s="47"/>
      <c r="G75" s="47"/>
      <c r="H75" s="47"/>
      <c r="I75" s="47"/>
      <c r="J75" s="47"/>
      <c r="K75" s="47"/>
      <c r="L75" s="47"/>
      <c r="M75" s="47"/>
    </row>
    <row r="76" spans="1:13">
      <c r="A76" s="47"/>
      <c r="B76" s="47"/>
      <c r="C76" s="47"/>
      <c r="D76" s="47"/>
      <c r="E76" s="47"/>
      <c r="F76" s="47"/>
      <c r="G76" s="47"/>
      <c r="H76" s="47"/>
      <c r="I76" s="47"/>
      <c r="J76" s="47"/>
      <c r="K76" s="47"/>
      <c r="L76" s="47"/>
      <c r="M76" s="47"/>
    </row>
    <row r="77" spans="1:13">
      <c r="A77" s="47"/>
      <c r="B77" s="47"/>
      <c r="C77" s="47"/>
      <c r="D77" s="47"/>
      <c r="E77" s="47"/>
      <c r="F77" s="47"/>
      <c r="G77" s="47"/>
      <c r="H77" s="47"/>
      <c r="I77" s="47"/>
      <c r="J77" s="47"/>
      <c r="K77" s="47"/>
      <c r="L77" s="47"/>
      <c r="M77" s="47"/>
    </row>
    <row r="78" spans="1:13">
      <c r="A78" s="47"/>
      <c r="B78" s="47"/>
      <c r="C78" s="47"/>
      <c r="D78" s="47"/>
      <c r="E78" s="47"/>
      <c r="F78" s="47"/>
      <c r="G78" s="47"/>
      <c r="H78" s="47"/>
      <c r="I78" s="47"/>
      <c r="J78" s="47"/>
      <c r="K78" s="47"/>
      <c r="L78" s="47"/>
      <c r="M78" s="47"/>
    </row>
    <row r="79" spans="1:13">
      <c r="A79" s="47"/>
      <c r="B79" s="47"/>
      <c r="C79" s="47"/>
      <c r="D79" s="47"/>
      <c r="E79" s="47"/>
      <c r="F79" s="47"/>
      <c r="G79" s="47"/>
      <c r="H79" s="47"/>
      <c r="I79" s="47"/>
      <c r="J79" s="47"/>
      <c r="K79" s="47"/>
      <c r="L79" s="47"/>
      <c r="M79" s="47"/>
    </row>
    <row r="80" spans="1:13">
      <c r="A80" s="47"/>
      <c r="B80" s="47"/>
      <c r="C80" s="47"/>
      <c r="D80" s="47"/>
      <c r="E80" s="47"/>
      <c r="F80" s="47"/>
      <c r="G80" s="47"/>
      <c r="H80" s="47"/>
      <c r="I80" s="47"/>
      <c r="J80" s="47"/>
      <c r="K80" s="47"/>
      <c r="L80" s="47"/>
      <c r="M80" s="47"/>
    </row>
    <row r="81" spans="1:13">
      <c r="A81" s="47"/>
      <c r="B81" s="47"/>
      <c r="C81" s="47"/>
      <c r="D81" s="47"/>
      <c r="E81" s="47"/>
      <c r="F81" s="47"/>
      <c r="G81" s="47"/>
      <c r="H81" s="47"/>
      <c r="I81" s="47"/>
      <c r="J81" s="47"/>
      <c r="K81" s="47"/>
      <c r="L81" s="47"/>
      <c r="M81" s="47"/>
    </row>
    <row r="82" spans="1:13">
      <c r="A82" s="47"/>
      <c r="B82" s="47"/>
      <c r="C82" s="47"/>
      <c r="D82" s="47"/>
      <c r="E82" s="47"/>
      <c r="F82" s="47"/>
      <c r="G82" s="47"/>
      <c r="H82" s="47"/>
      <c r="I82" s="47"/>
      <c r="J82" s="47"/>
      <c r="K82" s="47"/>
      <c r="L82" s="47"/>
      <c r="M82" s="47"/>
    </row>
    <row r="83" spans="1:13">
      <c r="A83" s="47"/>
      <c r="B83" s="47"/>
      <c r="C83" s="47"/>
      <c r="D83" s="47"/>
      <c r="E83" s="47"/>
      <c r="F83" s="47"/>
      <c r="G83" s="47"/>
      <c r="H83" s="47"/>
      <c r="I83" s="47"/>
      <c r="J83" s="47"/>
      <c r="K83" s="47"/>
      <c r="L83" s="47"/>
      <c r="M83" s="47"/>
    </row>
    <row r="84" spans="1:13">
      <c r="A84" s="47"/>
      <c r="B84" s="47"/>
      <c r="C84" s="47"/>
      <c r="D84" s="47"/>
      <c r="E84" s="47"/>
      <c r="F84" s="47"/>
      <c r="G84" s="47"/>
      <c r="H84" s="47"/>
      <c r="I84" s="47"/>
      <c r="J84" s="47"/>
      <c r="K84" s="47"/>
      <c r="L84" s="47"/>
      <c r="M84" s="47"/>
    </row>
    <row r="85" spans="1:13">
      <c r="A85" s="47"/>
      <c r="B85" s="47"/>
      <c r="C85" s="47"/>
      <c r="D85" s="47"/>
      <c r="E85" s="47"/>
      <c r="F85" s="47"/>
      <c r="G85" s="47"/>
      <c r="H85" s="47"/>
      <c r="I85" s="47"/>
      <c r="J85" s="47"/>
      <c r="K85" s="47"/>
      <c r="L85" s="47"/>
      <c r="M85" s="47"/>
    </row>
    <row r="86" spans="1:13">
      <c r="A86" s="47"/>
      <c r="B86" s="47"/>
      <c r="C86" s="47"/>
      <c r="D86" s="47"/>
      <c r="E86" s="47"/>
      <c r="F86" s="47"/>
      <c r="G86" s="47"/>
      <c r="H86" s="47"/>
      <c r="I86" s="47"/>
      <c r="J86" s="47"/>
      <c r="K86" s="47"/>
      <c r="L86" s="47"/>
      <c r="M86" s="47"/>
    </row>
    <row r="87" spans="1:13">
      <c r="A87" s="47"/>
      <c r="B87" s="47"/>
      <c r="C87" s="47"/>
      <c r="D87" s="47"/>
      <c r="E87" s="47"/>
      <c r="F87" s="47"/>
      <c r="G87" s="47"/>
      <c r="H87" s="47"/>
      <c r="I87" s="47"/>
      <c r="J87" s="47"/>
      <c r="K87" s="47"/>
      <c r="L87" s="47"/>
      <c r="M87" s="47"/>
    </row>
    <row r="88" spans="1:13">
      <c r="A88" s="47"/>
      <c r="B88" s="47"/>
      <c r="C88" s="47"/>
      <c r="D88" s="47"/>
      <c r="E88" s="47"/>
      <c r="F88" s="47"/>
      <c r="G88" s="47"/>
      <c r="H88" s="47"/>
      <c r="I88" s="47"/>
      <c r="J88" s="47"/>
      <c r="K88" s="47"/>
      <c r="L88" s="47"/>
      <c r="M88" s="47"/>
    </row>
    <row r="89" spans="1:13">
      <c r="A89" s="47"/>
      <c r="B89" s="47"/>
      <c r="C89" s="47"/>
      <c r="D89" s="47"/>
      <c r="E89" s="47"/>
      <c r="F89" s="47"/>
      <c r="G89" s="47"/>
      <c r="H89" s="47"/>
      <c r="I89" s="47"/>
      <c r="J89" s="47"/>
      <c r="K89" s="47"/>
      <c r="L89" s="47"/>
      <c r="M89" s="47"/>
    </row>
    <row r="90" spans="1:13">
      <c r="A90" s="47"/>
      <c r="B90" s="47"/>
      <c r="C90" s="47"/>
      <c r="D90" s="47"/>
      <c r="E90" s="47"/>
      <c r="F90" s="47"/>
      <c r="G90" s="47"/>
      <c r="H90" s="47"/>
      <c r="I90" s="47"/>
      <c r="J90" s="47"/>
      <c r="K90" s="47"/>
      <c r="L90" s="47"/>
      <c r="M90" s="47"/>
    </row>
    <row r="91" spans="1:13">
      <c r="A91" s="47"/>
      <c r="B91" s="47"/>
      <c r="C91" s="47"/>
      <c r="D91" s="47"/>
      <c r="E91" s="47"/>
      <c r="F91" s="47"/>
      <c r="G91" s="47"/>
      <c r="H91" s="47"/>
      <c r="I91" s="47"/>
      <c r="J91" s="47"/>
      <c r="K91" s="47"/>
      <c r="L91" s="47"/>
      <c r="M91" s="47"/>
    </row>
    <row r="92" spans="1:13">
      <c r="A92" s="47"/>
      <c r="B92" s="47"/>
      <c r="C92" s="47"/>
      <c r="D92" s="47"/>
      <c r="E92" s="47"/>
      <c r="F92" s="47"/>
      <c r="G92" s="47"/>
      <c r="H92" s="47"/>
      <c r="I92" s="47"/>
      <c r="J92" s="47"/>
      <c r="K92" s="47"/>
      <c r="L92" s="47"/>
      <c r="M92" s="47"/>
    </row>
    <row r="93" spans="1:13">
      <c r="A93" s="47"/>
      <c r="B93" s="47"/>
      <c r="C93" s="47"/>
      <c r="D93" s="47"/>
      <c r="E93" s="47"/>
      <c r="F93" s="47"/>
      <c r="G93" s="47"/>
      <c r="H93" s="47"/>
      <c r="I93" s="47"/>
      <c r="J93" s="47"/>
      <c r="K93" s="47"/>
      <c r="L93" s="47"/>
      <c r="M93" s="47"/>
    </row>
    <row r="94" spans="1:13">
      <c r="A94" s="47"/>
      <c r="B94" s="47"/>
      <c r="C94" s="47"/>
      <c r="D94" s="47"/>
      <c r="E94" s="47"/>
      <c r="F94" s="47"/>
      <c r="G94" s="47"/>
      <c r="H94" s="47"/>
      <c r="I94" s="47"/>
      <c r="J94" s="47"/>
      <c r="K94" s="47"/>
      <c r="L94" s="47"/>
      <c r="M94" s="47"/>
    </row>
    <row r="95" spans="1:13">
      <c r="A95" s="47"/>
      <c r="B95" s="47"/>
      <c r="C95" s="47"/>
      <c r="D95" s="47"/>
      <c r="E95" s="47"/>
      <c r="F95" s="47"/>
      <c r="G95" s="47"/>
      <c r="H95" s="47"/>
      <c r="I95" s="47"/>
      <c r="J95" s="47"/>
      <c r="K95" s="47"/>
      <c r="L95" s="47"/>
      <c r="M95" s="47"/>
    </row>
    <row r="96" spans="1:13">
      <c r="A96" s="47"/>
      <c r="B96" s="47"/>
      <c r="C96" s="47"/>
      <c r="D96" s="47"/>
      <c r="E96" s="47"/>
      <c r="F96" s="47"/>
      <c r="G96" s="47"/>
      <c r="H96" s="47"/>
      <c r="I96" s="47"/>
      <c r="J96" s="47"/>
      <c r="K96" s="47"/>
      <c r="L96" s="47"/>
      <c r="M96" s="47"/>
    </row>
    <row r="97" spans="1:13">
      <c r="A97" s="47"/>
      <c r="B97" s="47"/>
      <c r="C97" s="47"/>
      <c r="D97" s="47"/>
      <c r="E97" s="47"/>
      <c r="F97" s="47"/>
      <c r="G97" s="47"/>
      <c r="H97" s="47"/>
      <c r="I97" s="47"/>
      <c r="J97" s="47"/>
      <c r="K97" s="47"/>
      <c r="L97" s="47"/>
      <c r="M97" s="47"/>
    </row>
    <row r="98" spans="1:13">
      <c r="A98" s="47"/>
      <c r="B98" s="47"/>
      <c r="C98" s="47"/>
      <c r="D98" s="47"/>
      <c r="E98" s="47"/>
      <c r="F98" s="47"/>
      <c r="G98" s="47"/>
      <c r="H98" s="47"/>
      <c r="I98" s="47"/>
      <c r="J98" s="47"/>
      <c r="K98" s="47"/>
      <c r="L98" s="47"/>
      <c r="M98" s="47"/>
    </row>
    <row r="99" spans="1:13">
      <c r="A99" s="47"/>
      <c r="B99" s="47"/>
      <c r="C99" s="47"/>
      <c r="D99" s="47"/>
      <c r="E99" s="47"/>
      <c r="F99" s="47"/>
      <c r="G99" s="47"/>
      <c r="H99" s="47"/>
      <c r="I99" s="47"/>
      <c r="J99" s="47"/>
      <c r="K99" s="47"/>
      <c r="L99" s="47"/>
      <c r="M99" s="47"/>
    </row>
    <row r="100" spans="1:13">
      <c r="A100" s="47"/>
      <c r="B100" s="47"/>
      <c r="C100" s="47"/>
      <c r="D100" s="47"/>
      <c r="E100" s="47"/>
      <c r="F100" s="47"/>
      <c r="G100" s="47"/>
      <c r="H100" s="47"/>
      <c r="I100" s="47"/>
      <c r="J100" s="47"/>
      <c r="K100" s="47"/>
      <c r="L100" s="47"/>
      <c r="M100" s="47"/>
    </row>
    <row r="101" spans="1:13">
      <c r="A101" s="47"/>
      <c r="B101" s="47"/>
      <c r="C101" s="47"/>
      <c r="D101" s="47"/>
      <c r="E101" s="47"/>
      <c r="F101" s="47"/>
      <c r="G101" s="47"/>
      <c r="H101" s="47"/>
      <c r="I101" s="47"/>
      <c r="J101" s="47"/>
      <c r="K101" s="47"/>
      <c r="L101" s="47"/>
      <c r="M101" s="47"/>
    </row>
    <row r="102" spans="1:13">
      <c r="A102" s="47"/>
      <c r="B102" s="47"/>
      <c r="C102" s="47"/>
      <c r="D102" s="47"/>
      <c r="E102" s="47"/>
      <c r="F102" s="47"/>
      <c r="G102" s="47"/>
      <c r="H102" s="47"/>
      <c r="I102" s="47"/>
      <c r="J102" s="47"/>
      <c r="K102" s="47"/>
      <c r="L102" s="47"/>
      <c r="M102" s="47"/>
    </row>
    <row r="103" spans="1:13">
      <c r="A103" s="47"/>
      <c r="B103" s="47"/>
      <c r="C103" s="47"/>
      <c r="D103" s="47"/>
      <c r="E103" s="47"/>
      <c r="F103" s="47"/>
      <c r="G103" s="47"/>
      <c r="H103" s="47"/>
      <c r="I103" s="47"/>
      <c r="J103" s="47"/>
      <c r="K103" s="47"/>
      <c r="L103" s="47"/>
      <c r="M103" s="47"/>
    </row>
    <row r="104" spans="1:13">
      <c r="A104" s="47"/>
      <c r="B104" s="47"/>
      <c r="C104" s="47"/>
      <c r="D104" s="47"/>
      <c r="E104" s="47"/>
      <c r="F104" s="47"/>
      <c r="G104" s="47"/>
      <c r="H104" s="47"/>
      <c r="I104" s="47"/>
      <c r="J104" s="47"/>
      <c r="K104" s="47"/>
      <c r="L104" s="47"/>
      <c r="M104" s="47"/>
    </row>
    <row r="105" spans="1:13">
      <c r="A105" s="47"/>
      <c r="B105" s="47"/>
      <c r="C105" s="47"/>
      <c r="D105" s="47"/>
      <c r="E105" s="47"/>
      <c r="F105" s="47"/>
      <c r="G105" s="47"/>
      <c r="H105" s="47"/>
      <c r="I105" s="47"/>
      <c r="J105" s="47"/>
      <c r="K105" s="47"/>
      <c r="L105" s="47"/>
      <c r="M105" s="47"/>
    </row>
    <row r="106" spans="1:13">
      <c r="A106" s="47"/>
      <c r="B106" s="47"/>
      <c r="C106" s="47"/>
      <c r="D106" s="47"/>
      <c r="E106" s="47"/>
      <c r="F106" s="47"/>
      <c r="G106" s="47"/>
      <c r="H106" s="47"/>
      <c r="I106" s="47"/>
      <c r="J106" s="47"/>
      <c r="K106" s="47"/>
      <c r="L106" s="47"/>
      <c r="M106" s="47"/>
    </row>
    <row r="107" spans="1:13">
      <c r="A107" s="47"/>
      <c r="B107" s="47"/>
      <c r="C107" s="47"/>
      <c r="D107" s="47"/>
      <c r="E107" s="47"/>
      <c r="F107" s="47"/>
      <c r="G107" s="47"/>
      <c r="H107" s="47"/>
      <c r="I107" s="47"/>
      <c r="J107" s="47"/>
      <c r="K107" s="47"/>
      <c r="L107" s="47"/>
      <c r="M107" s="47"/>
    </row>
    <row r="108" spans="1:13">
      <c r="A108" s="47"/>
      <c r="B108" s="47"/>
      <c r="C108" s="47"/>
      <c r="D108" s="47"/>
      <c r="E108" s="47"/>
      <c r="F108" s="47"/>
      <c r="G108" s="47"/>
      <c r="H108" s="47"/>
      <c r="I108" s="47"/>
      <c r="J108" s="47"/>
      <c r="K108" s="47"/>
      <c r="L108" s="47"/>
      <c r="M108" s="47"/>
    </row>
    <row r="109" spans="1:13">
      <c r="A109" s="47"/>
      <c r="B109" s="47"/>
      <c r="C109" s="47"/>
      <c r="D109" s="47"/>
      <c r="E109" s="47"/>
      <c r="F109" s="47"/>
      <c r="G109" s="47"/>
      <c r="H109" s="47"/>
      <c r="I109" s="47"/>
      <c r="J109" s="47"/>
      <c r="K109" s="47"/>
      <c r="L109" s="47"/>
      <c r="M109" s="47"/>
    </row>
    <row r="110" spans="1:13">
      <c r="A110" s="47"/>
      <c r="B110" s="47"/>
      <c r="C110" s="47"/>
      <c r="D110" s="47"/>
      <c r="E110" s="47"/>
      <c r="F110" s="47"/>
      <c r="G110" s="47"/>
      <c r="H110" s="47"/>
      <c r="I110" s="47"/>
      <c r="J110" s="47"/>
      <c r="K110" s="47"/>
      <c r="L110" s="47"/>
      <c r="M110" s="47"/>
    </row>
    <row r="111" spans="1:13">
      <c r="A111" s="47"/>
      <c r="B111" s="47"/>
      <c r="C111" s="47"/>
      <c r="D111" s="47"/>
      <c r="E111" s="47"/>
      <c r="F111" s="47"/>
      <c r="G111" s="47"/>
      <c r="H111" s="47"/>
      <c r="I111" s="47"/>
      <c r="J111" s="47"/>
      <c r="K111" s="47"/>
      <c r="L111" s="47"/>
      <c r="M111" s="47"/>
    </row>
    <row r="112" spans="1:13">
      <c r="A112" s="47"/>
      <c r="B112" s="47"/>
      <c r="C112" s="47"/>
      <c r="D112" s="47"/>
      <c r="E112" s="47"/>
      <c r="F112" s="47"/>
      <c r="G112" s="47"/>
      <c r="H112" s="47"/>
      <c r="I112" s="47"/>
      <c r="J112" s="47"/>
      <c r="K112" s="47"/>
      <c r="L112" s="47"/>
      <c r="M112" s="47"/>
    </row>
    <row r="113" spans="1:13">
      <c r="A113" s="47"/>
      <c r="B113" s="47"/>
      <c r="C113" s="47"/>
      <c r="D113" s="47"/>
      <c r="E113" s="47"/>
      <c r="F113" s="47"/>
      <c r="G113" s="47"/>
      <c r="H113" s="47"/>
      <c r="I113" s="47"/>
      <c r="J113" s="47"/>
      <c r="K113" s="47"/>
      <c r="L113" s="47"/>
      <c r="M113" s="47"/>
    </row>
    <row r="114" spans="1:13">
      <c r="A114" s="47"/>
      <c r="B114" s="47"/>
      <c r="C114" s="47"/>
      <c r="D114" s="47"/>
      <c r="E114" s="47"/>
      <c r="F114" s="47"/>
      <c r="G114" s="47"/>
      <c r="H114" s="47"/>
      <c r="I114" s="47"/>
      <c r="J114" s="47"/>
      <c r="K114" s="47"/>
      <c r="L114" s="47"/>
      <c r="M114" s="47"/>
    </row>
    <row r="115" spans="1:13">
      <c r="A115" s="47"/>
      <c r="B115" s="47"/>
      <c r="C115" s="47"/>
      <c r="D115" s="47"/>
      <c r="E115" s="47"/>
      <c r="F115" s="47"/>
      <c r="G115" s="47"/>
      <c r="H115" s="47"/>
      <c r="I115" s="47"/>
      <c r="J115" s="47"/>
      <c r="K115" s="47"/>
      <c r="L115" s="47"/>
      <c r="M115" s="47"/>
    </row>
    <row r="116" spans="1:13">
      <c r="A116" s="47"/>
      <c r="B116" s="47"/>
      <c r="C116" s="47"/>
      <c r="D116" s="47"/>
      <c r="E116" s="47"/>
      <c r="F116" s="47"/>
      <c r="G116" s="47"/>
      <c r="H116" s="47"/>
      <c r="I116" s="47"/>
      <c r="J116" s="47"/>
      <c r="K116" s="47"/>
      <c r="L116" s="47"/>
      <c r="M116" s="47"/>
    </row>
    <row r="117" spans="1:13">
      <c r="A117" s="47"/>
      <c r="B117" s="47"/>
      <c r="C117" s="47"/>
      <c r="D117" s="47"/>
      <c r="E117" s="47"/>
      <c r="F117" s="47"/>
      <c r="G117" s="47"/>
      <c r="H117" s="47"/>
      <c r="I117" s="47"/>
      <c r="J117" s="47"/>
      <c r="K117" s="47"/>
      <c r="L117" s="47"/>
      <c r="M117" s="47"/>
    </row>
    <row r="118" spans="1:13">
      <c r="A118" s="47"/>
      <c r="B118" s="47"/>
      <c r="C118" s="47"/>
      <c r="D118" s="47"/>
      <c r="E118" s="47"/>
      <c r="F118" s="47"/>
      <c r="G118" s="47"/>
      <c r="H118" s="47"/>
      <c r="I118" s="47"/>
      <c r="J118" s="47"/>
      <c r="K118" s="47"/>
      <c r="L118" s="47"/>
      <c r="M118" s="47"/>
    </row>
    <row r="119" spans="1:13">
      <c r="A119" s="47"/>
      <c r="B119" s="47"/>
      <c r="C119" s="47"/>
      <c r="D119" s="47"/>
      <c r="E119" s="47"/>
      <c r="F119" s="47"/>
      <c r="G119" s="47"/>
      <c r="H119" s="47"/>
      <c r="I119" s="47"/>
      <c r="J119" s="47"/>
      <c r="K119" s="47"/>
      <c r="L119" s="47"/>
      <c r="M119" s="47"/>
    </row>
    <row r="120" spans="1:13">
      <c r="A120" s="47"/>
      <c r="B120" s="47"/>
      <c r="C120" s="47"/>
      <c r="D120" s="47"/>
      <c r="E120" s="47"/>
      <c r="F120" s="47"/>
      <c r="G120" s="47"/>
      <c r="H120" s="47"/>
      <c r="I120" s="47"/>
      <c r="J120" s="47"/>
      <c r="K120" s="47"/>
      <c r="L120" s="47"/>
      <c r="M120" s="47"/>
    </row>
    <row r="121" spans="1:13">
      <c r="A121" s="47"/>
      <c r="B121" s="47"/>
      <c r="C121" s="47"/>
      <c r="D121" s="47"/>
      <c r="E121" s="47"/>
      <c r="F121" s="47"/>
      <c r="G121" s="47"/>
      <c r="H121" s="47"/>
      <c r="I121" s="47"/>
      <c r="J121" s="47"/>
      <c r="K121" s="47"/>
      <c r="L121" s="47"/>
      <c r="M121" s="47"/>
    </row>
    <row r="122" spans="1:13">
      <c r="A122" s="47"/>
      <c r="B122" s="47"/>
      <c r="C122" s="47"/>
      <c r="D122" s="47"/>
      <c r="E122" s="47"/>
      <c r="F122" s="47"/>
      <c r="G122" s="47"/>
      <c r="H122" s="47"/>
      <c r="I122" s="47"/>
      <c r="J122" s="47"/>
      <c r="K122" s="47"/>
      <c r="L122" s="47"/>
      <c r="M122" s="47"/>
    </row>
    <row r="123" spans="1:13">
      <c r="A123" s="47"/>
      <c r="B123" s="47"/>
      <c r="C123" s="47"/>
      <c r="D123" s="47"/>
      <c r="E123" s="47"/>
      <c r="F123" s="47"/>
      <c r="G123" s="47"/>
      <c r="H123" s="47"/>
      <c r="I123" s="47"/>
      <c r="J123" s="47"/>
      <c r="K123" s="47"/>
      <c r="L123" s="47"/>
      <c r="M123" s="47"/>
    </row>
    <row r="124" spans="1:13">
      <c r="A124" s="47"/>
      <c r="B124" s="47"/>
      <c r="C124" s="47"/>
      <c r="D124" s="47"/>
      <c r="E124" s="47"/>
      <c r="F124" s="47"/>
      <c r="G124" s="47"/>
      <c r="H124" s="47"/>
      <c r="I124" s="47"/>
      <c r="J124" s="47"/>
      <c r="K124" s="47"/>
      <c r="L124" s="47"/>
      <c r="M124" s="47"/>
    </row>
    <row r="125" spans="1:13">
      <c r="A125" s="47"/>
      <c r="B125" s="47"/>
      <c r="C125" s="47"/>
      <c r="D125" s="47"/>
      <c r="E125" s="47"/>
      <c r="F125" s="47"/>
      <c r="G125" s="47"/>
      <c r="H125" s="47"/>
      <c r="I125" s="47"/>
      <c r="J125" s="47"/>
      <c r="K125" s="47"/>
      <c r="L125" s="47"/>
      <c r="M125" s="47"/>
    </row>
    <row r="126" spans="1:13">
      <c r="A126" s="47"/>
      <c r="B126" s="47"/>
      <c r="C126" s="47"/>
      <c r="D126" s="47"/>
      <c r="E126" s="47"/>
      <c r="F126" s="47"/>
      <c r="G126" s="47"/>
      <c r="H126" s="47"/>
      <c r="I126" s="47"/>
      <c r="J126" s="47"/>
      <c r="K126" s="47"/>
      <c r="L126" s="47"/>
      <c r="M126" s="47"/>
    </row>
    <row r="127" spans="1:13">
      <c r="A127" s="47"/>
      <c r="B127" s="47"/>
      <c r="C127" s="47"/>
      <c r="D127" s="47"/>
      <c r="E127" s="47"/>
      <c r="F127" s="47"/>
      <c r="G127" s="47"/>
      <c r="H127" s="47"/>
      <c r="I127" s="47"/>
      <c r="J127" s="47"/>
      <c r="K127" s="47"/>
      <c r="L127" s="47"/>
      <c r="M127" s="47"/>
    </row>
    <row r="128" spans="1:13">
      <c r="A128" s="47"/>
      <c r="B128" s="47"/>
      <c r="C128" s="47"/>
      <c r="D128" s="47"/>
      <c r="E128" s="47"/>
      <c r="F128" s="47"/>
      <c r="G128" s="47"/>
      <c r="H128" s="47"/>
      <c r="I128" s="47"/>
      <c r="J128" s="47"/>
      <c r="K128" s="47"/>
      <c r="L128" s="47"/>
      <c r="M128" s="47"/>
    </row>
    <row r="129" spans="1:13">
      <c r="A129" s="47"/>
      <c r="B129" s="47"/>
      <c r="C129" s="47"/>
      <c r="D129" s="47"/>
      <c r="E129" s="47"/>
      <c r="F129" s="47"/>
      <c r="G129" s="47"/>
      <c r="H129" s="47"/>
      <c r="I129" s="47"/>
      <c r="J129" s="47"/>
      <c r="K129" s="47"/>
      <c r="L129" s="47"/>
      <c r="M129" s="47"/>
    </row>
    <row r="130" spans="1:13">
      <c r="A130" s="47"/>
      <c r="B130" s="47"/>
      <c r="C130" s="47"/>
      <c r="D130" s="47"/>
      <c r="E130" s="47"/>
      <c r="F130" s="47"/>
      <c r="G130" s="47"/>
      <c r="H130" s="47"/>
      <c r="I130" s="47"/>
      <c r="J130" s="47"/>
      <c r="K130" s="47"/>
      <c r="L130" s="47"/>
      <c r="M130" s="47"/>
    </row>
    <row r="131" spans="1:13">
      <c r="A131" s="47"/>
      <c r="B131" s="47"/>
      <c r="C131" s="47"/>
      <c r="D131" s="47"/>
      <c r="E131" s="47"/>
      <c r="F131" s="47"/>
      <c r="G131" s="47"/>
      <c r="H131" s="47"/>
      <c r="I131" s="47"/>
      <c r="J131" s="47"/>
      <c r="K131" s="47"/>
      <c r="L131" s="47"/>
      <c r="M131" s="47"/>
    </row>
    <row r="132" spans="1:13">
      <c r="A132" s="47"/>
      <c r="B132" s="47"/>
      <c r="C132" s="47"/>
      <c r="D132" s="47"/>
      <c r="E132" s="47"/>
      <c r="F132" s="47"/>
      <c r="G132" s="47"/>
      <c r="H132" s="47"/>
      <c r="I132" s="47"/>
      <c r="J132" s="47"/>
      <c r="K132" s="47"/>
      <c r="L132" s="47"/>
      <c r="M132" s="47"/>
    </row>
    <row r="133" spans="1:13">
      <c r="A133" s="47"/>
      <c r="B133" s="47"/>
      <c r="C133" s="47"/>
      <c r="D133" s="47"/>
      <c r="E133" s="47"/>
      <c r="F133" s="47"/>
      <c r="G133" s="47"/>
      <c r="H133" s="47"/>
      <c r="I133" s="47"/>
      <c r="J133" s="47"/>
      <c r="K133" s="47"/>
      <c r="L133" s="47"/>
      <c r="M133" s="47"/>
    </row>
    <row r="134" spans="1:13">
      <c r="A134" s="47"/>
      <c r="B134" s="47"/>
      <c r="C134" s="47"/>
      <c r="D134" s="47"/>
      <c r="E134" s="47"/>
      <c r="F134" s="47"/>
      <c r="G134" s="47"/>
      <c r="H134" s="47"/>
      <c r="I134" s="47"/>
      <c r="J134" s="47"/>
      <c r="K134" s="47"/>
      <c r="L134" s="47"/>
      <c r="M134" s="47"/>
    </row>
    <row r="135" spans="1:13">
      <c r="A135" s="47"/>
      <c r="B135" s="47"/>
      <c r="C135" s="47"/>
      <c r="D135" s="47"/>
      <c r="E135" s="47"/>
      <c r="F135" s="47"/>
      <c r="G135" s="47"/>
      <c r="H135" s="47"/>
      <c r="I135" s="47"/>
      <c r="J135" s="47"/>
      <c r="K135" s="47"/>
      <c r="L135" s="47"/>
      <c r="M135" s="47"/>
    </row>
    <row r="136" spans="1:13">
      <c r="A136" s="47"/>
      <c r="B136" s="47"/>
      <c r="C136" s="47"/>
      <c r="D136" s="47"/>
      <c r="E136" s="47"/>
      <c r="F136" s="47"/>
      <c r="G136" s="47"/>
      <c r="H136" s="47"/>
      <c r="I136" s="47"/>
      <c r="J136" s="47"/>
      <c r="K136" s="47"/>
      <c r="L136" s="47"/>
      <c r="M136" s="47"/>
    </row>
    <row r="137" spans="1:13">
      <c r="A137" s="47"/>
      <c r="B137" s="47"/>
      <c r="C137" s="47"/>
      <c r="D137" s="47"/>
      <c r="E137" s="47"/>
      <c r="F137" s="47"/>
      <c r="G137" s="47"/>
      <c r="H137" s="47"/>
      <c r="I137" s="47"/>
      <c r="J137" s="47"/>
      <c r="K137" s="47"/>
      <c r="L137" s="47"/>
      <c r="M137" s="47"/>
    </row>
    <row r="138" spans="1:13">
      <c r="A138" s="47"/>
      <c r="B138" s="47"/>
      <c r="C138" s="47"/>
      <c r="D138" s="47"/>
      <c r="E138" s="47"/>
      <c r="F138" s="47"/>
      <c r="G138" s="47"/>
      <c r="H138" s="47"/>
      <c r="I138" s="47"/>
      <c r="J138" s="47"/>
      <c r="K138" s="47"/>
      <c r="L138" s="47"/>
      <c r="M138" s="47"/>
    </row>
    <row r="139" spans="1:13">
      <c r="A139" s="47"/>
      <c r="B139" s="47"/>
      <c r="C139" s="47"/>
      <c r="D139" s="47"/>
      <c r="E139" s="47"/>
      <c r="F139" s="47"/>
      <c r="G139" s="47"/>
      <c r="H139" s="47"/>
      <c r="I139" s="47"/>
      <c r="J139" s="47"/>
      <c r="K139" s="47"/>
      <c r="L139" s="47"/>
      <c r="M139" s="47"/>
    </row>
    <row r="140" spans="1:13">
      <c r="A140" s="47"/>
      <c r="B140" s="47"/>
      <c r="C140" s="47"/>
      <c r="D140" s="47"/>
      <c r="E140" s="47"/>
      <c r="F140" s="47"/>
      <c r="G140" s="47"/>
      <c r="H140" s="47"/>
      <c r="I140" s="47"/>
      <c r="J140" s="47"/>
      <c r="K140" s="47"/>
      <c r="L140" s="47"/>
      <c r="M140" s="47"/>
    </row>
    <row r="141" spans="1:13">
      <c r="A141" s="47"/>
      <c r="B141" s="47"/>
      <c r="C141" s="47"/>
      <c r="D141" s="47"/>
      <c r="E141" s="47"/>
      <c r="F141" s="47"/>
      <c r="G141" s="47"/>
      <c r="H141" s="47"/>
      <c r="I141" s="47"/>
      <c r="J141" s="47"/>
      <c r="K141" s="47"/>
      <c r="L141" s="47"/>
      <c r="M141" s="47"/>
    </row>
    <row r="142" spans="1:13">
      <c r="A142" s="47"/>
      <c r="B142" s="47"/>
      <c r="C142" s="47"/>
      <c r="D142" s="47"/>
      <c r="E142" s="47"/>
      <c r="F142" s="47"/>
      <c r="G142" s="47"/>
      <c r="H142" s="47"/>
      <c r="I142" s="47"/>
      <c r="J142" s="47"/>
      <c r="K142" s="47"/>
      <c r="L142" s="47"/>
      <c r="M142" s="47"/>
    </row>
    <row r="143" spans="1:13">
      <c r="A143" s="47"/>
      <c r="B143" s="47"/>
      <c r="C143" s="47"/>
      <c r="D143" s="47"/>
      <c r="E143" s="47"/>
      <c r="F143" s="47"/>
      <c r="G143" s="47"/>
      <c r="H143" s="47"/>
      <c r="I143" s="47"/>
      <c r="J143" s="47"/>
      <c r="K143" s="47"/>
      <c r="L143" s="47"/>
      <c r="M143" s="47"/>
    </row>
    <row r="144" spans="1:13">
      <c r="A144" s="47"/>
      <c r="B144" s="47"/>
      <c r="C144" s="47"/>
      <c r="D144" s="47"/>
      <c r="E144" s="47"/>
      <c r="F144" s="47"/>
      <c r="G144" s="47"/>
      <c r="H144" s="47"/>
      <c r="I144" s="47"/>
      <c r="J144" s="47"/>
      <c r="K144" s="47"/>
      <c r="L144" s="47"/>
      <c r="M144" s="47"/>
    </row>
    <row r="145" spans="1:13">
      <c r="A145" s="47"/>
      <c r="B145" s="47"/>
      <c r="C145" s="47"/>
      <c r="D145" s="47"/>
      <c r="E145" s="47"/>
      <c r="F145" s="47"/>
      <c r="G145" s="47"/>
      <c r="H145" s="47"/>
      <c r="I145" s="47"/>
      <c r="J145" s="47"/>
      <c r="K145" s="47"/>
      <c r="L145" s="47"/>
      <c r="M145" s="47"/>
    </row>
    <row r="146" spans="1:13">
      <c r="A146" s="47"/>
      <c r="B146" s="47"/>
      <c r="C146" s="47"/>
      <c r="D146" s="47"/>
      <c r="E146" s="47"/>
      <c r="F146" s="47"/>
      <c r="G146" s="47"/>
      <c r="H146" s="47"/>
      <c r="I146" s="47"/>
      <c r="J146" s="47"/>
      <c r="K146" s="47"/>
      <c r="L146" s="47"/>
      <c r="M146" s="47"/>
    </row>
    <row r="147" spans="1:13">
      <c r="A147" s="47"/>
      <c r="B147" s="47"/>
      <c r="C147" s="47"/>
      <c r="D147" s="47"/>
      <c r="E147" s="47"/>
      <c r="F147" s="47"/>
      <c r="G147" s="47"/>
      <c r="H147" s="47"/>
      <c r="I147" s="47"/>
      <c r="J147" s="47"/>
      <c r="K147" s="47"/>
      <c r="L147" s="47"/>
      <c r="M147" s="47"/>
    </row>
    <row r="148" spans="1:13">
      <c r="A148" s="47"/>
      <c r="B148" s="47"/>
      <c r="C148" s="47"/>
      <c r="D148" s="47"/>
      <c r="E148" s="47"/>
      <c r="F148" s="47"/>
      <c r="G148" s="47"/>
      <c r="H148" s="47"/>
      <c r="I148" s="47"/>
      <c r="J148" s="47"/>
      <c r="K148" s="47"/>
      <c r="L148" s="47"/>
      <c r="M148" s="47"/>
    </row>
    <row r="149" spans="1:13">
      <c r="A149" s="47"/>
      <c r="B149" s="47"/>
      <c r="C149" s="47"/>
      <c r="D149" s="47"/>
      <c r="E149" s="47"/>
      <c r="F149" s="47"/>
      <c r="G149" s="47"/>
      <c r="H149" s="47"/>
      <c r="I149" s="47"/>
      <c r="J149" s="47"/>
      <c r="K149" s="47"/>
      <c r="L149" s="47"/>
      <c r="M149" s="47"/>
    </row>
    <row r="150" spans="1:13">
      <c r="A150" s="47"/>
      <c r="B150" s="47"/>
      <c r="C150" s="47"/>
      <c r="D150" s="47"/>
      <c r="E150" s="47"/>
      <c r="F150" s="47"/>
      <c r="G150" s="47"/>
      <c r="H150" s="47"/>
      <c r="I150" s="47"/>
      <c r="J150" s="47"/>
      <c r="K150" s="47"/>
      <c r="L150" s="47"/>
      <c r="M150" s="47"/>
    </row>
    <row r="151" spans="1:13">
      <c r="A151" s="47"/>
      <c r="B151" s="47"/>
      <c r="C151" s="47"/>
      <c r="D151" s="47"/>
      <c r="E151" s="47"/>
      <c r="F151" s="47"/>
      <c r="G151" s="47"/>
      <c r="H151" s="47"/>
      <c r="I151" s="47"/>
      <c r="J151" s="47"/>
      <c r="K151" s="47"/>
      <c r="L151" s="47"/>
      <c r="M151" s="47"/>
    </row>
    <row r="152" spans="1:13">
      <c r="A152" s="47"/>
      <c r="B152" s="47"/>
      <c r="C152" s="47"/>
      <c r="D152" s="47"/>
      <c r="E152" s="47"/>
      <c r="F152" s="47"/>
      <c r="G152" s="47"/>
      <c r="H152" s="47"/>
      <c r="I152" s="47"/>
      <c r="J152" s="47"/>
      <c r="K152" s="47"/>
      <c r="L152" s="47"/>
      <c r="M152" s="47"/>
    </row>
    <row r="153" spans="1:13">
      <c r="A153" s="47"/>
      <c r="B153" s="47"/>
      <c r="C153" s="47"/>
      <c r="D153" s="47"/>
      <c r="E153" s="47"/>
      <c r="F153" s="47"/>
      <c r="G153" s="47"/>
      <c r="H153" s="47"/>
      <c r="I153" s="47"/>
      <c r="J153" s="47"/>
      <c r="K153" s="47"/>
      <c r="L153" s="47"/>
      <c r="M153" s="47"/>
    </row>
    <row r="154" spans="1:13">
      <c r="A154" s="47"/>
      <c r="B154" s="47"/>
      <c r="C154" s="47"/>
      <c r="D154" s="47"/>
      <c r="E154" s="47"/>
      <c r="F154" s="47"/>
      <c r="G154" s="47"/>
      <c r="H154" s="47"/>
      <c r="I154" s="47"/>
      <c r="J154" s="47"/>
      <c r="K154" s="47"/>
      <c r="L154" s="47"/>
      <c r="M154" s="47"/>
    </row>
    <row r="155" spans="1:13">
      <c r="A155" s="47"/>
      <c r="B155" s="47"/>
      <c r="C155" s="47"/>
      <c r="D155" s="47"/>
      <c r="E155" s="47"/>
      <c r="F155" s="47"/>
      <c r="G155" s="47"/>
      <c r="H155" s="47"/>
      <c r="I155" s="47"/>
      <c r="J155" s="47"/>
      <c r="K155" s="47"/>
      <c r="L155" s="47"/>
      <c r="M155" s="47"/>
    </row>
    <row r="156" spans="1:13">
      <c r="A156" s="47"/>
      <c r="B156" s="47"/>
      <c r="C156" s="47"/>
      <c r="D156" s="47"/>
      <c r="E156" s="47"/>
      <c r="F156" s="47"/>
      <c r="G156" s="47"/>
      <c r="H156" s="47"/>
      <c r="I156" s="47"/>
      <c r="J156" s="47"/>
      <c r="K156" s="47"/>
      <c r="L156" s="47"/>
      <c r="M156" s="47"/>
    </row>
    <row r="157" spans="1:13">
      <c r="A157" s="47"/>
      <c r="B157" s="47"/>
      <c r="C157" s="47"/>
      <c r="D157" s="47"/>
      <c r="E157" s="47"/>
      <c r="F157" s="47"/>
      <c r="G157" s="47"/>
      <c r="H157" s="47"/>
      <c r="I157" s="47"/>
      <c r="J157" s="47"/>
      <c r="K157" s="47"/>
      <c r="L157" s="47"/>
      <c r="M157" s="47"/>
    </row>
    <row r="158" spans="1:13">
      <c r="A158" s="47"/>
      <c r="B158" s="47"/>
      <c r="C158" s="47"/>
      <c r="D158" s="47"/>
      <c r="E158" s="47"/>
      <c r="F158" s="47"/>
      <c r="G158" s="47"/>
      <c r="H158" s="47"/>
      <c r="I158" s="47"/>
      <c r="J158" s="47"/>
      <c r="K158" s="47"/>
      <c r="L158" s="47"/>
      <c r="M158" s="47"/>
    </row>
    <row r="159" spans="1:13">
      <c r="A159" s="47"/>
      <c r="B159" s="47"/>
      <c r="C159" s="47"/>
      <c r="D159" s="47"/>
      <c r="E159" s="47"/>
      <c r="F159" s="47"/>
      <c r="G159" s="47"/>
      <c r="H159" s="47"/>
      <c r="I159" s="47"/>
      <c r="J159" s="47"/>
      <c r="K159" s="47"/>
      <c r="L159" s="47"/>
      <c r="M159" s="47"/>
    </row>
    <row r="160" spans="1:13">
      <c r="A160" s="47"/>
      <c r="B160" s="47"/>
      <c r="C160" s="47"/>
      <c r="D160" s="47"/>
      <c r="E160" s="47"/>
      <c r="F160" s="47"/>
      <c r="G160" s="47"/>
      <c r="H160" s="47"/>
      <c r="I160" s="47"/>
      <c r="J160" s="47"/>
      <c r="K160" s="47"/>
      <c r="L160" s="47"/>
      <c r="M160" s="47"/>
    </row>
    <row r="161" spans="1:13">
      <c r="A161" s="47"/>
      <c r="B161" s="47"/>
      <c r="C161" s="47"/>
      <c r="D161" s="47"/>
      <c r="E161" s="47"/>
      <c r="F161" s="47"/>
      <c r="G161" s="47"/>
      <c r="H161" s="47"/>
      <c r="I161" s="47"/>
      <c r="J161" s="47"/>
      <c r="K161" s="47"/>
      <c r="L161" s="47"/>
      <c r="M161" s="47"/>
    </row>
    <row r="162" spans="1:13">
      <c r="A162" s="47"/>
      <c r="B162" s="47"/>
      <c r="C162" s="47"/>
      <c r="D162" s="47"/>
      <c r="E162" s="47"/>
      <c r="F162" s="47"/>
      <c r="G162" s="47"/>
      <c r="H162" s="47"/>
      <c r="I162" s="47"/>
      <c r="J162" s="47"/>
      <c r="K162" s="47"/>
      <c r="L162" s="47"/>
      <c r="M162" s="47"/>
    </row>
    <row r="163" spans="1:13">
      <c r="A163" s="47"/>
      <c r="B163" s="47"/>
      <c r="C163" s="47"/>
      <c r="D163" s="47"/>
      <c r="E163" s="47"/>
      <c r="F163" s="47"/>
      <c r="G163" s="47"/>
      <c r="H163" s="47"/>
      <c r="I163" s="47"/>
      <c r="J163" s="47"/>
      <c r="K163" s="47"/>
      <c r="L163" s="47"/>
      <c r="M163" s="47"/>
    </row>
    <row r="164" spans="1:13">
      <c r="A164" s="47"/>
      <c r="B164" s="47"/>
      <c r="C164" s="47"/>
      <c r="D164" s="47"/>
      <c r="E164" s="47"/>
      <c r="F164" s="47"/>
      <c r="G164" s="47"/>
      <c r="H164" s="47"/>
      <c r="I164" s="47"/>
      <c r="J164" s="47"/>
      <c r="K164" s="47"/>
      <c r="L164" s="47"/>
      <c r="M164" s="47"/>
    </row>
    <row r="165" spans="1:13">
      <c r="A165" s="47"/>
      <c r="B165" s="47"/>
      <c r="C165" s="47"/>
      <c r="D165" s="47"/>
      <c r="E165" s="47"/>
      <c r="F165" s="47"/>
      <c r="G165" s="47"/>
      <c r="H165" s="47"/>
      <c r="I165" s="47"/>
      <c r="J165" s="47"/>
      <c r="K165" s="47"/>
      <c r="L165" s="47"/>
      <c r="M165" s="47"/>
    </row>
    <row r="166" spans="1:13">
      <c r="A166" s="47"/>
      <c r="B166" s="47"/>
      <c r="C166" s="47"/>
      <c r="D166" s="47"/>
      <c r="E166" s="47"/>
      <c r="F166" s="47"/>
      <c r="G166" s="47"/>
      <c r="H166" s="47"/>
      <c r="I166" s="47"/>
      <c r="J166" s="47"/>
      <c r="K166" s="47"/>
      <c r="L166" s="47"/>
      <c r="M166" s="47"/>
    </row>
    <row r="167" spans="1:13">
      <c r="A167" s="47"/>
      <c r="B167" s="47"/>
      <c r="C167" s="47"/>
      <c r="D167" s="47"/>
      <c r="E167" s="47"/>
      <c r="F167" s="47"/>
      <c r="G167" s="47"/>
      <c r="H167" s="47"/>
      <c r="I167" s="47"/>
      <c r="J167" s="47"/>
      <c r="K167" s="47"/>
      <c r="L167" s="47"/>
      <c r="M167" s="47"/>
    </row>
    <row r="168" spans="1:13">
      <c r="A168" s="47"/>
      <c r="B168" s="47"/>
      <c r="C168" s="47"/>
      <c r="D168" s="47"/>
      <c r="E168" s="47"/>
      <c r="F168" s="47"/>
      <c r="G168" s="47"/>
      <c r="H168" s="47"/>
      <c r="I168" s="47"/>
      <c r="J168" s="47"/>
      <c r="K168" s="47"/>
      <c r="L168" s="47"/>
      <c r="M168" s="47"/>
    </row>
    <row r="169" spans="1:13">
      <c r="A169" s="47"/>
      <c r="B169" s="47"/>
      <c r="C169" s="47"/>
      <c r="D169" s="47"/>
      <c r="E169" s="47"/>
      <c r="F169" s="47"/>
      <c r="G169" s="47"/>
      <c r="H169" s="47"/>
      <c r="I169" s="47"/>
      <c r="J169" s="47"/>
      <c r="K169" s="47"/>
      <c r="L169" s="47"/>
      <c r="M169" s="47"/>
    </row>
    <row r="170" spans="1:13">
      <c r="A170" s="47"/>
      <c r="B170" s="47"/>
      <c r="C170" s="47"/>
      <c r="D170" s="47"/>
      <c r="E170" s="47"/>
      <c r="F170" s="47"/>
      <c r="G170" s="47"/>
      <c r="H170" s="47"/>
      <c r="I170" s="47"/>
      <c r="J170" s="47"/>
      <c r="K170" s="47"/>
      <c r="L170" s="47"/>
      <c r="M170" s="47"/>
    </row>
    <row r="171" spans="1:13">
      <c r="A171" s="47"/>
      <c r="B171" s="47"/>
      <c r="C171" s="47"/>
      <c r="D171" s="47"/>
      <c r="E171" s="47"/>
      <c r="F171" s="47"/>
      <c r="G171" s="47"/>
      <c r="H171" s="47"/>
      <c r="I171" s="47"/>
      <c r="J171" s="47"/>
      <c r="K171" s="47"/>
      <c r="L171" s="47"/>
      <c r="M171" s="47"/>
    </row>
    <row r="172" spans="1:13">
      <c r="A172" s="47"/>
      <c r="B172" s="47"/>
      <c r="C172" s="47"/>
      <c r="D172" s="47"/>
      <c r="E172" s="47"/>
      <c r="F172" s="47"/>
      <c r="G172" s="47"/>
      <c r="H172" s="47"/>
      <c r="I172" s="47"/>
      <c r="J172" s="47"/>
      <c r="K172" s="47"/>
      <c r="L172" s="47"/>
      <c r="M172" s="47"/>
    </row>
    <row r="173" spans="1:13">
      <c r="A173" s="47"/>
      <c r="B173" s="47"/>
      <c r="C173" s="47"/>
      <c r="D173" s="47"/>
      <c r="E173" s="47"/>
      <c r="F173" s="47"/>
      <c r="G173" s="47"/>
      <c r="H173" s="47"/>
      <c r="I173" s="47"/>
      <c r="J173" s="47"/>
      <c r="K173" s="47"/>
      <c r="L173" s="47"/>
      <c r="M173" s="47"/>
    </row>
    <row r="174" spans="1:13">
      <c r="A174" s="47"/>
      <c r="B174" s="47"/>
      <c r="C174" s="47"/>
      <c r="D174" s="47"/>
      <c r="E174" s="47"/>
      <c r="F174" s="47"/>
      <c r="G174" s="47"/>
      <c r="H174" s="47"/>
      <c r="I174" s="47"/>
      <c r="J174" s="47"/>
      <c r="K174" s="47"/>
      <c r="L174" s="47"/>
      <c r="M174" s="47"/>
    </row>
    <row r="175" spans="1:13">
      <c r="A175" s="47"/>
      <c r="B175" s="47"/>
      <c r="C175" s="47"/>
      <c r="D175" s="47"/>
      <c r="E175" s="47"/>
      <c r="F175" s="47"/>
      <c r="G175" s="47"/>
      <c r="H175" s="47"/>
      <c r="I175" s="47"/>
      <c r="J175" s="47"/>
      <c r="K175" s="47"/>
      <c r="L175" s="47"/>
      <c r="M175" s="47"/>
    </row>
    <row r="176" spans="1:13">
      <c r="A176" s="47"/>
      <c r="B176" s="47"/>
      <c r="C176" s="47"/>
      <c r="D176" s="47"/>
      <c r="E176" s="47"/>
      <c r="F176" s="47"/>
      <c r="G176" s="47"/>
      <c r="H176" s="47"/>
      <c r="I176" s="47"/>
      <c r="J176" s="47"/>
      <c r="K176" s="47"/>
      <c r="L176" s="47"/>
      <c r="M176" s="47"/>
    </row>
    <row r="177" spans="1:13">
      <c r="A177" s="47"/>
      <c r="B177" s="47"/>
      <c r="C177" s="47"/>
      <c r="D177" s="47"/>
      <c r="E177" s="47"/>
      <c r="F177" s="47"/>
      <c r="G177" s="47"/>
      <c r="H177" s="47"/>
      <c r="I177" s="47"/>
      <c r="J177" s="47"/>
      <c r="K177" s="47"/>
      <c r="L177" s="47"/>
      <c r="M177" s="47"/>
    </row>
    <row r="178" spans="1:13">
      <c r="A178" s="47"/>
      <c r="B178" s="47"/>
      <c r="C178" s="47"/>
      <c r="D178" s="47"/>
      <c r="E178" s="47"/>
      <c r="F178" s="47"/>
      <c r="G178" s="47"/>
      <c r="H178" s="47"/>
      <c r="I178" s="47"/>
      <c r="J178" s="47"/>
      <c r="K178" s="47"/>
      <c r="L178" s="47"/>
      <c r="M178" s="47"/>
    </row>
    <row r="179" spans="1:13">
      <c r="A179" s="47"/>
      <c r="B179" s="47"/>
      <c r="C179" s="47"/>
      <c r="D179" s="47"/>
      <c r="E179" s="47"/>
      <c r="F179" s="47"/>
      <c r="G179" s="47"/>
      <c r="H179" s="47"/>
      <c r="I179" s="47"/>
      <c r="J179" s="47"/>
      <c r="K179" s="47"/>
      <c r="L179" s="47"/>
      <c r="M179" s="47"/>
    </row>
    <row r="180" spans="1:13">
      <c r="A180" s="47"/>
      <c r="B180" s="47"/>
      <c r="C180" s="47"/>
      <c r="D180" s="47"/>
      <c r="E180" s="47"/>
      <c r="F180" s="47"/>
      <c r="G180" s="47"/>
      <c r="H180" s="47"/>
      <c r="I180" s="47"/>
      <c r="J180" s="47"/>
      <c r="K180" s="47"/>
      <c r="L180" s="47"/>
      <c r="M180" s="47"/>
    </row>
    <row r="181" spans="1:13">
      <c r="A181" s="47"/>
      <c r="B181" s="47"/>
      <c r="C181" s="47"/>
      <c r="D181" s="47"/>
      <c r="E181" s="47"/>
      <c r="F181" s="47"/>
      <c r="G181" s="47"/>
      <c r="H181" s="47"/>
      <c r="I181" s="47"/>
      <c r="J181" s="47"/>
      <c r="K181" s="47"/>
      <c r="L181" s="47"/>
      <c r="M181" s="47"/>
    </row>
    <row r="182" spans="1:13">
      <c r="A182" s="47"/>
      <c r="B182" s="47"/>
      <c r="C182" s="47"/>
      <c r="D182" s="47"/>
      <c r="E182" s="47"/>
      <c r="F182" s="47"/>
      <c r="G182" s="47"/>
      <c r="H182" s="47"/>
      <c r="I182" s="47"/>
      <c r="J182" s="47"/>
      <c r="K182" s="47"/>
      <c r="L182" s="47"/>
      <c r="M182" s="47"/>
    </row>
    <row r="183" spans="1:13">
      <c r="A183" s="47"/>
      <c r="B183" s="47"/>
      <c r="C183" s="47"/>
      <c r="D183" s="47"/>
      <c r="E183" s="47"/>
      <c r="F183" s="47"/>
      <c r="G183" s="47"/>
      <c r="H183" s="47"/>
      <c r="I183" s="47"/>
      <c r="J183" s="47"/>
      <c r="K183" s="47"/>
      <c r="L183" s="47"/>
      <c r="M183" s="47"/>
    </row>
    <row r="184" spans="1:13">
      <c r="A184" s="47"/>
      <c r="B184" s="47"/>
      <c r="C184" s="47"/>
      <c r="D184" s="47"/>
      <c r="E184" s="47"/>
      <c r="F184" s="47"/>
      <c r="G184" s="47"/>
      <c r="H184" s="47"/>
      <c r="I184" s="47"/>
      <c r="J184" s="47"/>
      <c r="K184" s="47"/>
      <c r="L184" s="47"/>
      <c r="M184" s="47"/>
    </row>
    <row r="185" spans="1:13">
      <c r="A185" s="47"/>
      <c r="B185" s="47"/>
      <c r="C185" s="47"/>
      <c r="D185" s="47"/>
      <c r="E185" s="47"/>
      <c r="F185" s="47"/>
      <c r="G185" s="47"/>
      <c r="H185" s="47"/>
      <c r="I185" s="47"/>
      <c r="J185" s="47"/>
      <c r="K185" s="47"/>
      <c r="L185" s="47"/>
      <c r="M185" s="47"/>
    </row>
    <row r="186" spans="1:13">
      <c r="A186" s="47"/>
      <c r="B186" s="47"/>
      <c r="C186" s="47"/>
      <c r="D186" s="47"/>
      <c r="E186" s="47"/>
      <c r="F186" s="47"/>
      <c r="G186" s="47"/>
      <c r="H186" s="47"/>
      <c r="I186" s="47"/>
      <c r="J186" s="47"/>
      <c r="K186" s="47"/>
      <c r="L186" s="47"/>
      <c r="M186" s="47"/>
    </row>
    <row r="187" spans="1:13">
      <c r="A187" s="47"/>
      <c r="B187" s="47"/>
      <c r="C187" s="47"/>
      <c r="D187" s="47"/>
      <c r="E187" s="47"/>
      <c r="F187" s="47"/>
      <c r="G187" s="47"/>
      <c r="H187" s="47"/>
      <c r="I187" s="47"/>
      <c r="J187" s="47"/>
      <c r="K187" s="47"/>
      <c r="L187" s="47"/>
      <c r="M187" s="47"/>
    </row>
    <row r="188" spans="1:13">
      <c r="A188" s="47"/>
      <c r="B188" s="47"/>
      <c r="C188" s="47"/>
      <c r="D188" s="47"/>
      <c r="E188" s="47"/>
      <c r="F188" s="47"/>
      <c r="G188" s="47"/>
      <c r="H188" s="47"/>
      <c r="I188" s="47"/>
      <c r="J188" s="47"/>
      <c r="K188" s="47"/>
      <c r="L188" s="47"/>
      <c r="M188" s="47"/>
    </row>
    <row r="189" spans="1:13">
      <c r="A189" s="47"/>
      <c r="B189" s="47"/>
      <c r="C189" s="47"/>
      <c r="D189" s="47"/>
      <c r="E189" s="47"/>
      <c r="F189" s="47"/>
      <c r="G189" s="47"/>
      <c r="H189" s="47"/>
      <c r="I189" s="47"/>
      <c r="J189" s="47"/>
      <c r="K189" s="47"/>
      <c r="L189" s="47"/>
      <c r="M189" s="47"/>
    </row>
    <row r="190" spans="1:13">
      <c r="A190" s="47"/>
      <c r="B190" s="47"/>
      <c r="C190" s="47"/>
      <c r="D190" s="47"/>
      <c r="E190" s="47"/>
      <c r="F190" s="47"/>
      <c r="G190" s="47"/>
      <c r="H190" s="47"/>
      <c r="I190" s="47"/>
      <c r="J190" s="47"/>
      <c r="K190" s="47"/>
      <c r="L190" s="47"/>
      <c r="M190" s="47"/>
    </row>
    <row r="191" spans="1:13">
      <c r="A191" s="47"/>
      <c r="B191" s="47"/>
      <c r="C191" s="47"/>
      <c r="D191" s="47"/>
      <c r="E191" s="47"/>
      <c r="F191" s="47"/>
      <c r="G191" s="47"/>
      <c r="H191" s="47"/>
      <c r="I191" s="47"/>
      <c r="J191" s="47"/>
      <c r="K191" s="47"/>
      <c r="L191" s="47"/>
      <c r="M191" s="47"/>
    </row>
    <row r="192" spans="1:13">
      <c r="A192" s="47"/>
      <c r="B192" s="47"/>
      <c r="C192" s="47"/>
      <c r="D192" s="47"/>
      <c r="E192" s="47"/>
      <c r="F192" s="47"/>
      <c r="G192" s="47"/>
      <c r="H192" s="47"/>
      <c r="I192" s="47"/>
      <c r="J192" s="47"/>
      <c r="K192" s="47"/>
      <c r="L192" s="47"/>
      <c r="M192" s="47"/>
    </row>
    <row r="193" spans="1:13">
      <c r="A193" s="47"/>
      <c r="B193" s="47"/>
      <c r="C193" s="47"/>
      <c r="D193" s="47"/>
      <c r="E193" s="47"/>
      <c r="F193" s="47"/>
      <c r="G193" s="47"/>
      <c r="H193" s="47"/>
      <c r="I193" s="47"/>
      <c r="J193" s="47"/>
      <c r="K193" s="47"/>
      <c r="L193" s="47"/>
      <c r="M193" s="47"/>
    </row>
    <row r="194" spans="1:13">
      <c r="A194" s="47"/>
      <c r="B194" s="47"/>
      <c r="C194" s="47"/>
      <c r="D194" s="47"/>
      <c r="E194" s="47"/>
      <c r="F194" s="47"/>
      <c r="G194" s="47"/>
      <c r="H194" s="47"/>
      <c r="I194" s="47"/>
      <c r="J194" s="47"/>
      <c r="K194" s="47"/>
      <c r="L194" s="47"/>
      <c r="M194" s="47"/>
    </row>
    <row r="195" spans="1:13">
      <c r="A195" s="47"/>
      <c r="B195" s="47"/>
      <c r="C195" s="47"/>
      <c r="D195" s="47"/>
      <c r="E195" s="47"/>
      <c r="F195" s="47"/>
      <c r="G195" s="47"/>
      <c r="H195" s="47"/>
      <c r="I195" s="47"/>
      <c r="J195" s="47"/>
      <c r="K195" s="47"/>
      <c r="L195" s="47"/>
      <c r="M195" s="47"/>
    </row>
    <row r="196" spans="1:13">
      <c r="A196" s="47"/>
      <c r="B196" s="47"/>
      <c r="C196" s="47"/>
      <c r="D196" s="47"/>
      <c r="E196" s="47"/>
      <c r="F196" s="47"/>
      <c r="G196" s="47"/>
      <c r="H196" s="47"/>
      <c r="I196" s="47"/>
      <c r="J196" s="47"/>
      <c r="K196" s="47"/>
      <c r="L196" s="47"/>
      <c r="M196" s="47"/>
    </row>
    <row r="197" spans="1:13">
      <c r="A197" s="47"/>
      <c r="B197" s="47"/>
      <c r="C197" s="47"/>
      <c r="D197" s="47"/>
      <c r="E197" s="47"/>
      <c r="F197" s="47"/>
      <c r="G197" s="47"/>
      <c r="H197" s="47"/>
      <c r="I197" s="47"/>
      <c r="J197" s="47"/>
      <c r="K197" s="47"/>
      <c r="L197" s="47"/>
      <c r="M197" s="47"/>
    </row>
    <row r="198" spans="1:13">
      <c r="A198" s="47"/>
      <c r="B198" s="47"/>
      <c r="C198" s="47"/>
      <c r="D198" s="47"/>
      <c r="E198" s="47"/>
      <c r="F198" s="47"/>
      <c r="G198" s="47"/>
      <c r="H198" s="47"/>
      <c r="I198" s="47"/>
      <c r="J198" s="47"/>
      <c r="K198" s="47"/>
      <c r="L198" s="47"/>
      <c r="M198" s="47"/>
    </row>
    <row r="199" spans="1:13">
      <c r="A199" s="47"/>
      <c r="B199" s="47"/>
      <c r="C199" s="47"/>
      <c r="D199" s="47"/>
      <c r="E199" s="47"/>
      <c r="F199" s="47"/>
      <c r="G199" s="47"/>
      <c r="H199" s="47"/>
      <c r="I199" s="47"/>
      <c r="J199" s="47"/>
      <c r="K199" s="47"/>
      <c r="L199" s="47"/>
      <c r="M199" s="47"/>
    </row>
    <row r="200" spans="1:13">
      <c r="A200" s="47"/>
      <c r="B200" s="47"/>
      <c r="C200" s="47"/>
      <c r="D200" s="47"/>
      <c r="E200" s="47"/>
      <c r="F200" s="47"/>
      <c r="G200" s="47"/>
      <c r="H200" s="47"/>
      <c r="I200" s="47"/>
      <c r="J200" s="47"/>
      <c r="K200" s="47"/>
      <c r="L200" s="47"/>
      <c r="M200" s="47"/>
    </row>
    <row r="201" spans="1:13">
      <c r="A201" s="47"/>
      <c r="B201" s="47"/>
      <c r="C201" s="47"/>
      <c r="D201" s="47"/>
      <c r="E201" s="47"/>
      <c r="F201" s="47"/>
      <c r="G201" s="47"/>
      <c r="H201" s="47"/>
      <c r="I201" s="47"/>
      <c r="J201" s="47"/>
      <c r="K201" s="47"/>
      <c r="L201" s="47"/>
      <c r="M201" s="47"/>
    </row>
    <row r="202" spans="1:13">
      <c r="A202" s="47"/>
      <c r="B202" s="47"/>
      <c r="C202" s="47"/>
      <c r="D202" s="47"/>
      <c r="E202" s="47"/>
      <c r="F202" s="47"/>
      <c r="G202" s="47"/>
      <c r="H202" s="47"/>
      <c r="I202" s="47"/>
      <c r="J202" s="47"/>
      <c r="K202" s="47"/>
      <c r="L202" s="47"/>
      <c r="M202" s="47"/>
    </row>
    <row r="203" spans="1:13">
      <c r="A203" s="47"/>
      <c r="B203" s="47"/>
      <c r="C203" s="47"/>
      <c r="D203" s="47"/>
      <c r="E203" s="47"/>
      <c r="F203" s="47"/>
      <c r="G203" s="47"/>
      <c r="H203" s="47"/>
      <c r="I203" s="47"/>
      <c r="J203" s="47"/>
      <c r="K203" s="47"/>
      <c r="L203" s="47"/>
      <c r="M203" s="47"/>
    </row>
    <row r="204" spans="1:13">
      <c r="A204" s="47"/>
      <c r="B204" s="47"/>
      <c r="C204" s="47"/>
      <c r="D204" s="47"/>
      <c r="E204" s="47"/>
      <c r="F204" s="47"/>
      <c r="G204" s="47"/>
      <c r="H204" s="47"/>
      <c r="I204" s="47"/>
      <c r="J204" s="47"/>
      <c r="K204" s="47"/>
      <c r="L204" s="47"/>
      <c r="M204" s="47"/>
    </row>
    <row r="205" spans="1:13">
      <c r="A205" s="47"/>
      <c r="B205" s="47"/>
      <c r="C205" s="47"/>
      <c r="D205" s="47"/>
      <c r="E205" s="47"/>
      <c r="F205" s="47"/>
      <c r="G205" s="47"/>
      <c r="H205" s="47"/>
      <c r="I205" s="47"/>
      <c r="J205" s="47"/>
      <c r="K205" s="47"/>
      <c r="L205" s="47"/>
      <c r="M205" s="47"/>
    </row>
    <row r="206" spans="1:13">
      <c r="A206" s="47"/>
      <c r="B206" s="47"/>
      <c r="C206" s="47"/>
      <c r="D206" s="47"/>
      <c r="E206" s="47"/>
      <c r="F206" s="47"/>
      <c r="G206" s="47"/>
      <c r="H206" s="47"/>
      <c r="I206" s="47"/>
      <c r="J206" s="47"/>
      <c r="K206" s="47"/>
      <c r="L206" s="47"/>
      <c r="M206" s="47"/>
    </row>
    <row r="207" spans="1:13">
      <c r="A207" s="47"/>
      <c r="B207" s="47"/>
      <c r="C207" s="47"/>
      <c r="D207" s="47"/>
      <c r="E207" s="47"/>
      <c r="F207" s="47"/>
      <c r="G207" s="47"/>
      <c r="H207" s="47"/>
      <c r="I207" s="47"/>
      <c r="J207" s="47"/>
      <c r="K207" s="47"/>
      <c r="L207" s="47"/>
      <c r="M207" s="47"/>
    </row>
    <row r="208" spans="1:13">
      <c r="A208" s="47"/>
      <c r="B208" s="47"/>
      <c r="C208" s="47"/>
      <c r="D208" s="47"/>
      <c r="E208" s="47"/>
      <c r="F208" s="47"/>
      <c r="G208" s="47"/>
      <c r="H208" s="47"/>
      <c r="I208" s="47"/>
      <c r="J208" s="47"/>
      <c r="K208" s="47"/>
      <c r="L208" s="47"/>
      <c r="M208" s="47"/>
    </row>
    <row r="209" spans="1:13">
      <c r="A209" s="47"/>
      <c r="B209" s="47"/>
      <c r="C209" s="47"/>
      <c r="D209" s="47"/>
      <c r="E209" s="47"/>
      <c r="F209" s="47"/>
      <c r="G209" s="47"/>
      <c r="H209" s="47"/>
      <c r="I209" s="47"/>
      <c r="J209" s="47"/>
      <c r="K209" s="47"/>
      <c r="L209" s="47"/>
      <c r="M209" s="47"/>
    </row>
    <row r="210" spans="1:13">
      <c r="A210" s="47"/>
      <c r="B210" s="47"/>
      <c r="C210" s="47"/>
      <c r="D210" s="47"/>
      <c r="E210" s="47"/>
      <c r="F210" s="47"/>
      <c r="G210" s="47"/>
      <c r="H210" s="47"/>
      <c r="I210" s="47"/>
      <c r="J210" s="47"/>
      <c r="K210" s="47"/>
      <c r="L210" s="47"/>
      <c r="M210" s="47"/>
    </row>
    <row r="211" spans="1:13">
      <c r="A211" s="47"/>
      <c r="B211" s="47"/>
      <c r="C211" s="47"/>
      <c r="D211" s="47"/>
      <c r="E211" s="47"/>
      <c r="F211" s="47"/>
      <c r="G211" s="47"/>
      <c r="H211" s="47"/>
      <c r="I211" s="47"/>
      <c r="J211" s="47"/>
      <c r="K211" s="47"/>
      <c r="L211" s="47"/>
      <c r="M211" s="47"/>
    </row>
    <row r="212" spans="1:13">
      <c r="A212" s="47"/>
      <c r="B212" s="47"/>
      <c r="C212" s="47"/>
      <c r="D212" s="47"/>
      <c r="E212" s="47"/>
      <c r="F212" s="47"/>
      <c r="G212" s="47"/>
      <c r="H212" s="47"/>
      <c r="I212" s="47"/>
      <c r="J212" s="47"/>
      <c r="K212" s="47"/>
      <c r="L212" s="47"/>
      <c r="M212" s="47"/>
    </row>
    <row r="213" spans="1:13">
      <c r="A213" s="47"/>
      <c r="B213" s="47"/>
      <c r="C213" s="47"/>
      <c r="D213" s="47"/>
      <c r="E213" s="47"/>
      <c r="F213" s="47"/>
      <c r="G213" s="47"/>
      <c r="H213" s="47"/>
      <c r="I213" s="47"/>
      <c r="J213" s="47"/>
      <c r="K213" s="47"/>
      <c r="L213" s="47"/>
      <c r="M213" s="47"/>
    </row>
    <row r="214" spans="1:13">
      <c r="A214" s="47"/>
      <c r="B214" s="47"/>
      <c r="C214" s="47"/>
      <c r="D214" s="47"/>
      <c r="E214" s="47"/>
      <c r="F214" s="47"/>
      <c r="G214" s="47"/>
      <c r="H214" s="47"/>
      <c r="I214" s="47"/>
      <c r="J214" s="47"/>
      <c r="K214" s="47"/>
      <c r="L214" s="47"/>
      <c r="M214" s="47"/>
    </row>
    <row r="215" spans="1:13">
      <c r="A215" s="47"/>
      <c r="B215" s="47"/>
      <c r="C215" s="47"/>
      <c r="D215" s="47"/>
      <c r="E215" s="47"/>
      <c r="F215" s="47"/>
      <c r="G215" s="47"/>
      <c r="H215" s="47"/>
      <c r="I215" s="47"/>
      <c r="J215" s="47"/>
      <c r="K215" s="47"/>
      <c r="L215" s="47"/>
      <c r="M215" s="47"/>
    </row>
    <row r="216" spans="1:13">
      <c r="A216" s="47"/>
      <c r="B216" s="47"/>
      <c r="C216" s="47"/>
      <c r="D216" s="47"/>
      <c r="E216" s="47"/>
      <c r="F216" s="47"/>
      <c r="G216" s="47"/>
      <c r="H216" s="47"/>
      <c r="I216" s="47"/>
      <c r="J216" s="47"/>
      <c r="K216" s="47"/>
      <c r="L216" s="47"/>
      <c r="M216" s="47"/>
    </row>
    <row r="217" spans="1:13">
      <c r="A217" s="47"/>
      <c r="B217" s="47"/>
      <c r="C217" s="47"/>
      <c r="D217" s="47"/>
      <c r="E217" s="47"/>
      <c r="F217" s="47"/>
      <c r="G217" s="47"/>
      <c r="H217" s="47"/>
      <c r="I217" s="47"/>
      <c r="J217" s="47"/>
      <c r="K217" s="47"/>
      <c r="L217" s="47"/>
      <c r="M217" s="47"/>
    </row>
    <row r="218" spans="1:13">
      <c r="A218" s="47"/>
      <c r="B218" s="47"/>
      <c r="C218" s="47"/>
      <c r="D218" s="47"/>
      <c r="E218" s="47"/>
      <c r="F218" s="47"/>
      <c r="G218" s="47"/>
      <c r="H218" s="47"/>
      <c r="I218" s="47"/>
      <c r="J218" s="47"/>
      <c r="K218" s="47"/>
      <c r="L218" s="47"/>
      <c r="M218" s="47"/>
    </row>
    <row r="219" spans="1:13">
      <c r="A219" s="47"/>
      <c r="B219" s="47"/>
      <c r="C219" s="47"/>
      <c r="D219" s="47"/>
      <c r="E219" s="47"/>
      <c r="F219" s="47"/>
      <c r="G219" s="47"/>
      <c r="H219" s="47"/>
      <c r="I219" s="47"/>
      <c r="J219" s="47"/>
      <c r="K219" s="47"/>
      <c r="L219" s="47"/>
      <c r="M219" s="47"/>
    </row>
    <row r="220" spans="1:13">
      <c r="A220" s="47"/>
      <c r="B220" s="47"/>
      <c r="C220" s="47"/>
      <c r="D220" s="47"/>
      <c r="E220" s="47"/>
      <c r="F220" s="47"/>
      <c r="G220" s="47"/>
      <c r="H220" s="47"/>
      <c r="I220" s="47"/>
      <c r="J220" s="47"/>
      <c r="K220" s="47"/>
      <c r="L220" s="47"/>
      <c r="M220" s="47"/>
    </row>
    <row r="221" spans="1:13">
      <c r="A221" s="47"/>
      <c r="B221" s="47"/>
      <c r="C221" s="47"/>
      <c r="D221" s="47"/>
      <c r="E221" s="47"/>
      <c r="F221" s="47"/>
      <c r="G221" s="47"/>
      <c r="H221" s="47"/>
      <c r="I221" s="47"/>
      <c r="J221" s="47"/>
      <c r="K221" s="47"/>
      <c r="L221" s="47"/>
      <c r="M221" s="47"/>
    </row>
    <row r="222" spans="1:13">
      <c r="A222" s="47"/>
      <c r="B222" s="47"/>
      <c r="C222" s="47"/>
      <c r="D222" s="47"/>
      <c r="E222" s="47"/>
      <c r="F222" s="47"/>
      <c r="G222" s="47"/>
      <c r="H222" s="47"/>
      <c r="I222" s="47"/>
      <c r="J222" s="47"/>
      <c r="K222" s="47"/>
      <c r="L222" s="47"/>
      <c r="M222" s="47"/>
    </row>
    <row r="223" spans="1:13">
      <c r="A223" s="47"/>
      <c r="B223" s="47"/>
      <c r="C223" s="47"/>
      <c r="D223" s="47"/>
      <c r="E223" s="47"/>
      <c r="F223" s="47"/>
      <c r="G223" s="47"/>
      <c r="H223" s="47"/>
      <c r="I223" s="47"/>
      <c r="J223" s="47"/>
      <c r="K223" s="47"/>
      <c r="L223" s="47"/>
      <c r="M223" s="47"/>
    </row>
    <row r="224" spans="1:13">
      <c r="A224" s="47"/>
      <c r="B224" s="47"/>
      <c r="C224" s="47"/>
      <c r="D224" s="47"/>
      <c r="E224" s="47"/>
      <c r="F224" s="47"/>
      <c r="G224" s="47"/>
      <c r="H224" s="47"/>
      <c r="I224" s="47"/>
      <c r="J224" s="47"/>
      <c r="K224" s="47"/>
      <c r="L224" s="47"/>
      <c r="M224" s="47"/>
    </row>
    <row r="225" spans="1:13">
      <c r="A225" s="47"/>
      <c r="B225" s="47"/>
      <c r="C225" s="47"/>
      <c r="D225" s="47"/>
      <c r="E225" s="47"/>
      <c r="F225" s="47"/>
      <c r="G225" s="47"/>
      <c r="H225" s="47"/>
      <c r="I225" s="47"/>
      <c r="J225" s="47"/>
      <c r="K225" s="47"/>
      <c r="L225" s="47"/>
      <c r="M225" s="47"/>
    </row>
    <row r="226" spans="1:13">
      <c r="A226" s="47"/>
      <c r="B226" s="47"/>
      <c r="C226" s="47"/>
      <c r="D226" s="47"/>
      <c r="E226" s="47"/>
      <c r="F226" s="47"/>
      <c r="G226" s="47"/>
      <c r="H226" s="47"/>
      <c r="I226" s="47"/>
      <c r="J226" s="47"/>
      <c r="K226" s="47"/>
      <c r="L226" s="47"/>
      <c r="M226" s="47"/>
    </row>
    <row r="227" spans="1:13">
      <c r="A227" s="47"/>
      <c r="B227" s="47"/>
      <c r="C227" s="47"/>
      <c r="D227" s="47"/>
      <c r="E227" s="47"/>
      <c r="F227" s="47"/>
      <c r="G227" s="47"/>
      <c r="H227" s="47"/>
      <c r="I227" s="47"/>
      <c r="J227" s="47"/>
      <c r="K227" s="47"/>
      <c r="L227" s="47"/>
      <c r="M227" s="47"/>
    </row>
    <row r="228" spans="1:13">
      <c r="A228" s="47"/>
      <c r="B228" s="47"/>
      <c r="C228" s="47"/>
      <c r="D228" s="47"/>
      <c r="E228" s="47"/>
      <c r="F228" s="47"/>
      <c r="G228" s="47"/>
      <c r="H228" s="47"/>
      <c r="I228" s="47"/>
      <c r="J228" s="47"/>
      <c r="K228" s="47"/>
      <c r="L228" s="47"/>
      <c r="M228" s="47"/>
    </row>
    <row r="229" spans="1:13">
      <c r="A229" s="47"/>
      <c r="B229" s="47"/>
      <c r="C229" s="47"/>
      <c r="D229" s="47"/>
      <c r="E229" s="47"/>
      <c r="F229" s="47"/>
      <c r="G229" s="47"/>
      <c r="H229" s="47"/>
      <c r="I229" s="47"/>
      <c r="J229" s="47"/>
      <c r="K229" s="47"/>
      <c r="L229" s="47"/>
      <c r="M229" s="47"/>
    </row>
    <row r="230" spans="1:13">
      <c r="A230" s="47"/>
      <c r="B230" s="47"/>
      <c r="C230" s="47"/>
      <c r="D230" s="47"/>
      <c r="E230" s="47"/>
      <c r="F230" s="47"/>
      <c r="G230" s="47"/>
      <c r="H230" s="47"/>
      <c r="I230" s="47"/>
      <c r="J230" s="47"/>
      <c r="K230" s="47"/>
      <c r="L230" s="47"/>
      <c r="M230" s="47"/>
    </row>
    <row r="231" spans="1:13">
      <c r="A231" s="47"/>
      <c r="B231" s="47"/>
      <c r="C231" s="47"/>
      <c r="D231" s="47"/>
      <c r="E231" s="47"/>
      <c r="F231" s="47"/>
      <c r="G231" s="47"/>
      <c r="H231" s="47"/>
      <c r="I231" s="47"/>
      <c r="J231" s="47"/>
      <c r="K231" s="47"/>
      <c r="L231" s="47"/>
      <c r="M231" s="47"/>
    </row>
    <row r="232" spans="1:13">
      <c r="A232" s="47"/>
      <c r="B232" s="47"/>
      <c r="C232" s="47"/>
      <c r="D232" s="47"/>
      <c r="E232" s="47"/>
      <c r="F232" s="47"/>
      <c r="G232" s="47"/>
      <c r="H232" s="47"/>
      <c r="I232" s="47"/>
      <c r="J232" s="47"/>
      <c r="K232" s="47"/>
      <c r="L232" s="47"/>
      <c r="M232" s="47"/>
    </row>
    <row r="233" spans="1:13">
      <c r="A233" s="47"/>
      <c r="B233" s="47"/>
      <c r="C233" s="47"/>
      <c r="D233" s="47"/>
      <c r="E233" s="47"/>
      <c r="F233" s="47"/>
      <c r="G233" s="47"/>
      <c r="H233" s="47"/>
      <c r="I233" s="47"/>
      <c r="J233" s="47"/>
      <c r="K233" s="47"/>
      <c r="L233" s="47"/>
      <c r="M233" s="47"/>
    </row>
    <row r="234" spans="1:13">
      <c r="A234" s="47"/>
      <c r="B234" s="47"/>
      <c r="C234" s="47"/>
      <c r="D234" s="47"/>
      <c r="E234" s="47"/>
      <c r="F234" s="47"/>
      <c r="G234" s="47"/>
      <c r="H234" s="47"/>
      <c r="I234" s="47"/>
      <c r="J234" s="47"/>
      <c r="K234" s="47"/>
      <c r="L234" s="47"/>
      <c r="M234" s="47"/>
    </row>
    <row r="235" spans="1:13">
      <c r="A235" s="47"/>
      <c r="B235" s="47"/>
      <c r="C235" s="47"/>
      <c r="D235" s="47"/>
      <c r="E235" s="47"/>
      <c r="F235" s="47"/>
      <c r="G235" s="47"/>
      <c r="H235" s="47"/>
      <c r="I235" s="47"/>
      <c r="J235" s="47"/>
      <c r="K235" s="47"/>
      <c r="L235" s="47"/>
      <c r="M235" s="47"/>
    </row>
    <row r="236" spans="1:13">
      <c r="A236" s="47"/>
      <c r="B236" s="47"/>
      <c r="C236" s="47"/>
      <c r="D236" s="47"/>
      <c r="E236" s="47"/>
      <c r="F236" s="47"/>
      <c r="G236" s="47"/>
      <c r="H236" s="47"/>
      <c r="I236" s="47"/>
      <c r="J236" s="47"/>
      <c r="K236" s="47"/>
      <c r="L236" s="47"/>
      <c r="M236" s="47"/>
    </row>
    <row r="237" spans="1:13">
      <c r="A237" s="47"/>
      <c r="B237" s="47"/>
      <c r="C237" s="47"/>
      <c r="D237" s="47"/>
      <c r="E237" s="47"/>
      <c r="F237" s="47"/>
      <c r="G237" s="47"/>
      <c r="H237" s="47"/>
      <c r="I237" s="47"/>
      <c r="J237" s="47"/>
      <c r="K237" s="47"/>
      <c r="L237" s="47"/>
      <c r="M237" s="47"/>
    </row>
    <row r="238" spans="1:13">
      <c r="A238" s="47"/>
      <c r="B238" s="47"/>
      <c r="C238" s="47"/>
      <c r="D238" s="47"/>
      <c r="E238" s="47"/>
      <c r="F238" s="47"/>
      <c r="G238" s="47"/>
      <c r="H238" s="47"/>
      <c r="I238" s="47"/>
      <c r="J238" s="47"/>
      <c r="K238" s="47"/>
      <c r="L238" s="47"/>
      <c r="M238" s="47"/>
    </row>
    <row r="239" spans="1:13">
      <c r="A239" s="47"/>
      <c r="B239" s="47"/>
      <c r="C239" s="47"/>
      <c r="D239" s="47"/>
      <c r="E239" s="47"/>
      <c r="F239" s="47"/>
      <c r="G239" s="47"/>
      <c r="H239" s="47"/>
      <c r="I239" s="47"/>
      <c r="J239" s="47"/>
      <c r="K239" s="47"/>
      <c r="L239" s="47"/>
      <c r="M239" s="47"/>
    </row>
    <row r="240" spans="1:13">
      <c r="A240" s="47"/>
      <c r="B240" s="47"/>
      <c r="C240" s="47"/>
      <c r="D240" s="47"/>
      <c r="E240" s="47"/>
      <c r="F240" s="47"/>
      <c r="G240" s="47"/>
      <c r="H240" s="47"/>
      <c r="I240" s="47"/>
      <c r="J240" s="47"/>
      <c r="K240" s="47"/>
      <c r="L240" s="47"/>
      <c r="M240" s="47"/>
    </row>
    <row r="241" spans="1:13">
      <c r="A241" s="47"/>
      <c r="B241" s="47"/>
      <c r="C241" s="47"/>
      <c r="D241" s="47"/>
      <c r="E241" s="47"/>
      <c r="F241" s="47"/>
      <c r="G241" s="47"/>
      <c r="H241" s="47"/>
      <c r="I241" s="47"/>
      <c r="J241" s="47"/>
      <c r="K241" s="47"/>
      <c r="L241" s="47"/>
      <c r="M241" s="47"/>
    </row>
    <row r="242" spans="1:13">
      <c r="A242" s="47"/>
      <c r="B242" s="47"/>
      <c r="C242" s="47"/>
      <c r="D242" s="47"/>
      <c r="E242" s="47"/>
      <c r="F242" s="47"/>
      <c r="G242" s="47"/>
      <c r="H242" s="47"/>
      <c r="I242" s="47"/>
      <c r="J242" s="47"/>
      <c r="K242" s="47"/>
      <c r="L242" s="47"/>
      <c r="M242" s="47"/>
    </row>
    <row r="243" spans="1:13">
      <c r="A243" s="47"/>
      <c r="B243" s="47"/>
      <c r="C243" s="47"/>
      <c r="D243" s="47"/>
      <c r="E243" s="47"/>
      <c r="F243" s="47"/>
      <c r="G243" s="47"/>
      <c r="H243" s="47"/>
      <c r="I243" s="47"/>
      <c r="J243" s="47"/>
      <c r="K243" s="47"/>
      <c r="L243" s="47"/>
      <c r="M243" s="47"/>
    </row>
    <row r="244" spans="1:13">
      <c r="A244" s="47"/>
      <c r="B244" s="47"/>
      <c r="C244" s="47"/>
      <c r="D244" s="47"/>
      <c r="E244" s="47"/>
      <c r="F244" s="47"/>
      <c r="G244" s="47"/>
      <c r="H244" s="47"/>
      <c r="I244" s="47"/>
      <c r="J244" s="47"/>
      <c r="K244" s="47"/>
      <c r="L244" s="47"/>
      <c r="M244" s="47"/>
    </row>
    <row r="245" spans="1:13">
      <c r="A245" s="47"/>
      <c r="B245" s="47"/>
      <c r="C245" s="47"/>
      <c r="D245" s="47"/>
      <c r="E245" s="47"/>
      <c r="F245" s="47"/>
      <c r="G245" s="47"/>
      <c r="H245" s="47"/>
      <c r="I245" s="47"/>
      <c r="J245" s="47"/>
      <c r="K245" s="47"/>
      <c r="L245" s="47"/>
      <c r="M245" s="47"/>
    </row>
    <row r="246" spans="1:13">
      <c r="A246" s="47"/>
      <c r="B246" s="47"/>
      <c r="C246" s="47"/>
      <c r="D246" s="47"/>
      <c r="E246" s="47"/>
      <c r="F246" s="47"/>
      <c r="G246" s="47"/>
      <c r="H246" s="47"/>
      <c r="I246" s="47"/>
      <c r="J246" s="47"/>
      <c r="K246" s="47"/>
      <c r="L246" s="47"/>
      <c r="M246" s="47"/>
    </row>
    <row r="247" spans="1:13">
      <c r="A247" s="47"/>
      <c r="B247" s="47"/>
      <c r="C247" s="47"/>
      <c r="D247" s="47"/>
      <c r="E247" s="47"/>
      <c r="F247" s="47"/>
      <c r="G247" s="47"/>
      <c r="H247" s="47"/>
      <c r="I247" s="47"/>
      <c r="J247" s="47"/>
      <c r="K247" s="47"/>
      <c r="L247" s="47"/>
      <c r="M247" s="47"/>
    </row>
    <row r="248" spans="1:13">
      <c r="A248" s="47"/>
      <c r="B248" s="47"/>
      <c r="C248" s="47"/>
      <c r="D248" s="47"/>
      <c r="E248" s="47"/>
      <c r="F248" s="47"/>
      <c r="G248" s="47"/>
      <c r="H248" s="47"/>
      <c r="I248" s="47"/>
      <c r="J248" s="47"/>
      <c r="K248" s="47"/>
      <c r="L248" s="47"/>
      <c r="M248" s="47"/>
    </row>
    <row r="249" spans="1:13">
      <c r="A249" s="47"/>
      <c r="B249" s="47"/>
      <c r="C249" s="47"/>
      <c r="D249" s="47"/>
      <c r="E249" s="47"/>
      <c r="F249" s="47"/>
      <c r="G249" s="47"/>
      <c r="H249" s="47"/>
      <c r="I249" s="47"/>
      <c r="J249" s="47"/>
      <c r="K249" s="47"/>
      <c r="L249" s="47"/>
      <c r="M249" s="47"/>
    </row>
    <row r="250" spans="1:13">
      <c r="A250" s="47"/>
      <c r="B250" s="47"/>
      <c r="C250" s="47"/>
      <c r="D250" s="47"/>
      <c r="E250" s="47"/>
      <c r="F250" s="47"/>
      <c r="G250" s="47"/>
      <c r="H250" s="47"/>
      <c r="I250" s="47"/>
      <c r="J250" s="47"/>
      <c r="K250" s="47"/>
      <c r="L250" s="47"/>
      <c r="M250" s="47"/>
    </row>
    <row r="251" spans="1:13">
      <c r="A251" s="47"/>
      <c r="B251" s="47"/>
      <c r="C251" s="47"/>
      <c r="D251" s="47"/>
      <c r="E251" s="47"/>
      <c r="F251" s="47"/>
      <c r="G251" s="47"/>
      <c r="H251" s="47"/>
      <c r="I251" s="47"/>
      <c r="J251" s="47"/>
      <c r="K251" s="47"/>
      <c r="L251" s="47"/>
      <c r="M251" s="47"/>
    </row>
    <row r="252" spans="1:13">
      <c r="A252" s="47"/>
      <c r="B252" s="47"/>
      <c r="C252" s="47"/>
      <c r="D252" s="47"/>
      <c r="E252" s="47"/>
      <c r="F252" s="47"/>
      <c r="G252" s="47"/>
      <c r="H252" s="47"/>
      <c r="I252" s="47"/>
      <c r="J252" s="47"/>
      <c r="K252" s="47"/>
      <c r="L252" s="47"/>
      <c r="M252" s="47"/>
    </row>
    <row r="253" spans="1:13">
      <c r="A253" s="47"/>
      <c r="B253" s="47"/>
      <c r="C253" s="47"/>
      <c r="D253" s="47"/>
      <c r="E253" s="47"/>
      <c r="F253" s="47"/>
      <c r="G253" s="47"/>
      <c r="H253" s="47"/>
      <c r="I253" s="47"/>
      <c r="J253" s="47"/>
      <c r="K253" s="47"/>
      <c r="L253" s="47"/>
      <c r="M253" s="47"/>
    </row>
    <row r="254" spans="1:13">
      <c r="A254" s="47"/>
      <c r="B254" s="47"/>
      <c r="C254" s="47"/>
      <c r="D254" s="47"/>
      <c r="E254" s="47"/>
      <c r="F254" s="47"/>
      <c r="G254" s="47"/>
      <c r="H254" s="47"/>
      <c r="I254" s="47"/>
      <c r="J254" s="47"/>
      <c r="K254" s="47"/>
      <c r="L254" s="47"/>
      <c r="M254" s="47"/>
    </row>
    <row r="255" spans="1:13">
      <c r="A255" s="47"/>
      <c r="B255" s="47"/>
      <c r="C255" s="47"/>
      <c r="D255" s="47"/>
      <c r="E255" s="47"/>
      <c r="F255" s="47"/>
      <c r="G255" s="47"/>
      <c r="H255" s="47"/>
      <c r="I255" s="47"/>
      <c r="J255" s="47"/>
      <c r="K255" s="47"/>
      <c r="L255" s="47"/>
      <c r="M255" s="47"/>
    </row>
    <row r="256" spans="1:13">
      <c r="A256" s="47"/>
      <c r="B256" s="47"/>
      <c r="C256" s="47"/>
      <c r="D256" s="47"/>
      <c r="E256" s="47"/>
      <c r="F256" s="47"/>
      <c r="G256" s="47"/>
      <c r="H256" s="47"/>
      <c r="I256" s="47"/>
      <c r="J256" s="47"/>
      <c r="K256" s="47"/>
      <c r="L256" s="47"/>
      <c r="M256" s="47"/>
    </row>
    <row r="257" spans="1:13">
      <c r="A257" s="47"/>
      <c r="B257" s="47"/>
      <c r="C257" s="47"/>
      <c r="D257" s="47"/>
      <c r="E257" s="47"/>
      <c r="F257" s="47"/>
      <c r="G257" s="47"/>
      <c r="H257" s="47"/>
      <c r="I257" s="47"/>
      <c r="J257" s="47"/>
      <c r="K257" s="47"/>
      <c r="L257" s="47"/>
      <c r="M257" s="47"/>
    </row>
    <row r="258" spans="1:13">
      <c r="A258" s="47"/>
      <c r="B258" s="47"/>
      <c r="C258" s="47"/>
      <c r="D258" s="47"/>
      <c r="E258" s="47"/>
      <c r="F258" s="47"/>
      <c r="G258" s="47"/>
      <c r="H258" s="47"/>
      <c r="I258" s="47"/>
      <c r="J258" s="47"/>
      <c r="K258" s="47"/>
      <c r="L258" s="47"/>
      <c r="M258" s="47"/>
    </row>
    <row r="259" spans="1:13">
      <c r="A259" s="47"/>
      <c r="B259" s="47"/>
      <c r="C259" s="47"/>
      <c r="D259" s="47"/>
      <c r="E259" s="47"/>
      <c r="F259" s="47"/>
      <c r="G259" s="47"/>
      <c r="H259" s="47"/>
      <c r="I259" s="47"/>
      <c r="J259" s="47"/>
      <c r="K259" s="47"/>
      <c r="L259" s="47"/>
      <c r="M259" s="47"/>
    </row>
    <row r="260" spans="1:13">
      <c r="A260" s="47"/>
      <c r="B260" s="47"/>
      <c r="C260" s="47"/>
      <c r="D260" s="47"/>
      <c r="E260" s="47"/>
      <c r="F260" s="47"/>
      <c r="G260" s="47"/>
      <c r="H260" s="47"/>
      <c r="I260" s="47"/>
      <c r="J260" s="47"/>
      <c r="K260" s="47"/>
      <c r="L260" s="47"/>
      <c r="M260" s="47"/>
    </row>
    <row r="261" spans="1:13">
      <c r="A261" s="47"/>
      <c r="B261" s="47"/>
      <c r="C261" s="47"/>
      <c r="D261" s="47"/>
      <c r="E261" s="47"/>
      <c r="F261" s="47"/>
      <c r="G261" s="47"/>
      <c r="H261" s="47"/>
      <c r="I261" s="47"/>
      <c r="J261" s="47"/>
      <c r="K261" s="47"/>
      <c r="L261" s="47"/>
      <c r="M261" s="47"/>
    </row>
    <row r="262" spans="1:13">
      <c r="A262" s="47"/>
      <c r="B262" s="47"/>
      <c r="C262" s="47"/>
      <c r="D262" s="47"/>
      <c r="E262" s="47"/>
      <c r="F262" s="47"/>
      <c r="G262" s="47"/>
      <c r="H262" s="47"/>
      <c r="I262" s="47"/>
      <c r="J262" s="47"/>
      <c r="K262" s="47"/>
      <c r="L262" s="47"/>
      <c r="M262" s="47"/>
    </row>
    <row r="263" spans="1:13">
      <c r="A263" s="47"/>
      <c r="B263" s="47"/>
      <c r="C263" s="47"/>
      <c r="D263" s="47"/>
      <c r="E263" s="47"/>
      <c r="F263" s="47"/>
      <c r="G263" s="47"/>
      <c r="H263" s="47"/>
      <c r="I263" s="47"/>
      <c r="J263" s="47"/>
      <c r="K263" s="47"/>
      <c r="L263" s="47"/>
      <c r="M263" s="47"/>
    </row>
    <row r="264" spans="1:13">
      <c r="A264" s="47"/>
      <c r="B264" s="47"/>
      <c r="C264" s="47"/>
      <c r="D264" s="47"/>
      <c r="E264" s="47"/>
      <c r="F264" s="47"/>
      <c r="G264" s="47"/>
      <c r="H264" s="47"/>
      <c r="I264" s="47"/>
      <c r="J264" s="47"/>
      <c r="K264" s="47"/>
      <c r="L264" s="47"/>
      <c r="M264" s="47"/>
    </row>
    <row r="265" spans="1:13">
      <c r="A265" s="47"/>
      <c r="B265" s="47"/>
      <c r="C265" s="47"/>
      <c r="D265" s="47"/>
      <c r="E265" s="47"/>
      <c r="F265" s="47"/>
      <c r="G265" s="47"/>
      <c r="H265" s="47"/>
      <c r="I265" s="47"/>
      <c r="J265" s="47"/>
      <c r="K265" s="47"/>
      <c r="L265" s="47"/>
      <c r="M265" s="47"/>
    </row>
    <row r="266" spans="1:13">
      <c r="A266" s="47"/>
      <c r="B266" s="47"/>
      <c r="C266" s="47"/>
      <c r="D266" s="47"/>
      <c r="E266" s="47"/>
      <c r="F266" s="47"/>
      <c r="G266" s="47"/>
      <c r="H266" s="47"/>
      <c r="I266" s="47"/>
      <c r="J266" s="47"/>
      <c r="K266" s="47"/>
      <c r="L266" s="47"/>
      <c r="M266" s="47"/>
    </row>
    <row r="267" spans="1:13">
      <c r="A267" s="47"/>
      <c r="B267" s="47"/>
      <c r="C267" s="47"/>
      <c r="D267" s="47"/>
      <c r="E267" s="47"/>
      <c r="F267" s="47"/>
      <c r="G267" s="47"/>
      <c r="H267" s="47"/>
      <c r="I267" s="47"/>
      <c r="J267" s="47"/>
      <c r="K267" s="47"/>
      <c r="L267" s="47"/>
      <c r="M267" s="47"/>
    </row>
    <row r="268" spans="1:13">
      <c r="A268" s="47"/>
      <c r="B268" s="47"/>
      <c r="C268" s="47"/>
      <c r="D268" s="47"/>
      <c r="E268" s="47"/>
      <c r="F268" s="47"/>
      <c r="G268" s="47"/>
      <c r="H268" s="47"/>
      <c r="I268" s="47"/>
      <c r="J268" s="47"/>
      <c r="K268" s="47"/>
      <c r="L268" s="47"/>
      <c r="M268" s="47"/>
    </row>
    <row r="269" spans="1:13">
      <c r="A269" s="47"/>
      <c r="B269" s="47"/>
      <c r="C269" s="47"/>
      <c r="D269" s="47"/>
      <c r="E269" s="47"/>
      <c r="F269" s="47"/>
      <c r="G269" s="47"/>
      <c r="H269" s="47"/>
      <c r="I269" s="47"/>
      <c r="J269" s="47"/>
      <c r="K269" s="47"/>
      <c r="L269" s="47"/>
      <c r="M269" s="47"/>
    </row>
  </sheetData>
  <sheetProtection formatCells="0" formatColumns="0" formatRows="0" insertRows="0" insertColumns="0" insertHyperlinks="0" deleteColumns="0" deleteRows="0" sort="0" autoFilter="0" pivotTables="0"/>
  <mergeCells count="15">
    <mergeCell ref="A1:M1"/>
    <mergeCell ref="A2:M2"/>
    <mergeCell ref="A7:D7"/>
    <mergeCell ref="A3:A4"/>
    <mergeCell ref="B3:B4"/>
    <mergeCell ref="C3:C4"/>
    <mergeCell ref="D3:D4"/>
    <mergeCell ref="E3:E4"/>
    <mergeCell ref="F3:F4"/>
    <mergeCell ref="G3:G4"/>
    <mergeCell ref="H3:H4"/>
    <mergeCell ref="I3:I4"/>
    <mergeCell ref="K3:K4"/>
    <mergeCell ref="L3:L4"/>
    <mergeCell ref="M3:M4"/>
  </mergeCells>
  <printOptions horizontalCentered="1"/>
  <pageMargins left="0.503472222222222" right="0.503472222222222" top="0.60625" bottom="0.60625" header="0.298611111111111" footer="0.298611111111111"/>
  <pageSetup paperSize="9" scale="87"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12</vt:i4>
      </vt:variant>
    </vt:vector>
  </HeadingPairs>
  <TitlesOfParts>
    <vt:vector size="12" baseType="lpstr">
      <vt:lpstr>封面</vt:lpstr>
      <vt:lpstr>清单说明</vt:lpstr>
      <vt:lpstr>工程量清单计量计价规则</vt:lpstr>
      <vt:lpstr>造价汇总表</vt:lpstr>
      <vt:lpstr>土石方及道路工程</vt:lpstr>
      <vt:lpstr>交通工程</vt:lpstr>
      <vt:lpstr>排水工程</vt:lpstr>
      <vt:lpstr>照明及电力管沟工程</vt:lpstr>
      <vt:lpstr>钢板桩工程</vt:lpstr>
      <vt:lpstr>软基处理</vt:lpstr>
      <vt:lpstr> 变更工程计费表</vt:lpstr>
      <vt:lpstr>主要材料品牌选用表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刘伟平,liuweiping</dc:creator>
  <cp:lastModifiedBy>彭萍</cp:lastModifiedBy>
  <dcterms:created xsi:type="dcterms:W3CDTF">2025-02-21T12:41:00Z</dcterms:created>
  <dcterms:modified xsi:type="dcterms:W3CDTF">2025-07-02T04:18:37Z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38B4E9696DD647A897A695178E041A78_11</vt:lpwstr>
  </property>
  <property fmtid="{D5CDD505-2E9C-101B-9397-08002B2CF9AE}" pid="3" name="KSOProductBuildVer">
    <vt:lpwstr>2052-12.1.0.17827</vt:lpwstr>
  </property>
</Properties>
</file>