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D:\成本管理\永龙\电梯集采\合同及报价清单-汇报版\"/>
    </mc:Choice>
  </mc:AlternateContent>
  <xr:revisionPtr revIDLastSave="0" documentId="13_ncr:1_{C7582405-5B70-4408-AB0E-C8FFAB1871B1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1.投标须知" sheetId="3" r:id="rId1"/>
    <sheet name="2.工程造价汇总表" sheetId="2" r:id="rId2"/>
    <sheet name="3.粤港澳大湾区科技金融中心电梯及安装工程报价清单" sheetId="1" r:id="rId3"/>
    <sheet name="4.驱动中心4地块电梯及安装工程报价清单" sheetId="4" r:id="rId4"/>
  </sheets>
  <definedNames>
    <definedName name="_xlnm.Print_Titles" localSheetId="2">'3.粤港澳大湾区科技金融中心电梯及安装工程报价清单'!$1:$2</definedName>
    <definedName name="_xlnm.Print_Titles" localSheetId="3">'4.驱动中心4地块电梯及安装工程报价清单'!$1:$2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4" l="1"/>
  <c r="M3" i="4"/>
  <c r="L4" i="4"/>
  <c r="M4" i="4"/>
  <c r="L5" i="4"/>
  <c r="M5" i="4"/>
  <c r="L6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L25" i="4"/>
  <c r="M25" i="4"/>
  <c r="L26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E53" i="4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E48" i="1"/>
  <c r="M48" i="1" l="1"/>
  <c r="C5" i="2" s="1"/>
  <c r="L48" i="1"/>
  <c r="C4" i="2" s="1"/>
  <c r="C6" i="2" s="1"/>
  <c r="M53" i="4"/>
  <c r="C9" i="2" s="1"/>
  <c r="L53" i="4"/>
  <c r="C8" i="2" s="1"/>
  <c r="C10" i="2" s="1"/>
  <c r="C11" i="2" l="1"/>
</calcChain>
</file>

<file path=xl/sharedStrings.xml><?xml version="1.0" encoding="utf-8"?>
<sst xmlns="http://schemas.openxmlformats.org/spreadsheetml/2006/main" count="436" uniqueCount="203">
  <si>
    <t>序号</t>
  </si>
  <si>
    <t>电梯编号</t>
  </si>
  <si>
    <t>数量
(台)</t>
  </si>
  <si>
    <t>层/站/门</t>
  </si>
  <si>
    <t>载重量
(kg)</t>
  </si>
  <si>
    <t>设备单价</t>
  </si>
  <si>
    <t>安装单价</t>
  </si>
  <si>
    <t>KT-C-A01~06</t>
  </si>
  <si>
    <t>24/22/22</t>
  </si>
  <si>
    <t>C塔</t>
  </si>
  <si>
    <t>KT-C-B01~03</t>
  </si>
  <si>
    <t>26/5/5</t>
  </si>
  <si>
    <t>KT-C-C01~02</t>
  </si>
  <si>
    <t>10/10/10</t>
  </si>
  <si>
    <t>KT-C-C03~04</t>
  </si>
  <si>
    <t>HT-C-01</t>
  </si>
  <si>
    <t>35/35/35</t>
  </si>
  <si>
    <t>HT-C-02</t>
  </si>
  <si>
    <t>5/5/5</t>
  </si>
  <si>
    <t>KT-D-A01~06</t>
  </si>
  <si>
    <t>D塔</t>
  </si>
  <si>
    <t>KT-D-B01~03</t>
  </si>
  <si>
    <t>KT-D-C01~04</t>
  </si>
  <si>
    <t>HT-D-01</t>
  </si>
  <si>
    <t>KT-D-D01</t>
  </si>
  <si>
    <t>KT-E1-01</t>
  </si>
  <si>
    <t>6/6/6</t>
  </si>
  <si>
    <t>E1</t>
  </si>
  <si>
    <t>KT-E1-02</t>
  </si>
  <si>
    <t>KT-A-A01~03</t>
  </si>
  <si>
    <t>10/7/7</t>
  </si>
  <si>
    <t>A塔</t>
  </si>
  <si>
    <t>KT-A-B01~05</t>
  </si>
  <si>
    <t>21/11/11</t>
  </si>
  <si>
    <t>KT-A-C01~06</t>
  </si>
  <si>
    <t>31/10/10</t>
  </si>
  <si>
    <t>KT-A-D01~04</t>
  </si>
  <si>
    <t>41/12/12</t>
  </si>
  <si>
    <t>KT-A-D05</t>
  </si>
  <si>
    <t>42/13/13</t>
  </si>
  <si>
    <t>KT-A-E01~04</t>
  </si>
  <si>
    <t>7/7/7</t>
  </si>
  <si>
    <t>HT-A-01</t>
  </si>
  <si>
    <t>34/34/34</t>
  </si>
  <si>
    <t>HT-A-02</t>
  </si>
  <si>
    <t>KT-B-A01~03</t>
  </si>
  <si>
    <t>B塔</t>
  </si>
  <si>
    <t>KT-B-B01~05</t>
  </si>
  <si>
    <t>KT-B-C01~03</t>
  </si>
  <si>
    <t>28/7/7</t>
  </si>
  <si>
    <t>KT-A-D01~03</t>
  </si>
  <si>
    <t>HT-B-01</t>
  </si>
  <si>
    <t>KT-B-H01~03</t>
  </si>
  <si>
    <t>34/6/6</t>
  </si>
  <si>
    <t>KT-B-H04~06</t>
  </si>
  <si>
    <t>12/10/10</t>
  </si>
  <si>
    <t>HT-B-H01~02</t>
  </si>
  <si>
    <t>45/16/16</t>
  </si>
  <si>
    <t>KT-B-E01</t>
  </si>
  <si>
    <t>4/4/4</t>
  </si>
  <si>
    <t>KT-E3-01</t>
  </si>
  <si>
    <t>E3</t>
  </si>
  <si>
    <t>HT-E3-01</t>
  </si>
  <si>
    <t>KT-E3-03</t>
  </si>
  <si>
    <t>KT-E3-04</t>
  </si>
  <si>
    <t>KT-E3-05</t>
  </si>
  <si>
    <t>HT-E3-02</t>
  </si>
  <si>
    <t>扶梯</t>
  </si>
  <si>
    <t>FT-2-01~02</t>
  </si>
  <si>
    <t>二期裙楼商业</t>
  </si>
  <si>
    <t>FT-2-03~04</t>
  </si>
  <si>
    <t>FT-2-05~06</t>
  </si>
  <si>
    <t>FT-3-01~02</t>
  </si>
  <si>
    <t>三期A塔大堂</t>
  </si>
  <si>
    <t>FT-3-03~04</t>
  </si>
  <si>
    <t>FT-3-05~06</t>
  </si>
  <si>
    <t>三期裙楼商业</t>
  </si>
  <si>
    <t>FT-3-07~08</t>
  </si>
  <si>
    <t>FT-3-09~10</t>
  </si>
  <si>
    <t>合计</t>
  </si>
  <si>
    <t>项目特征</t>
    <phoneticPr fontId="3" type="noConversion"/>
  </si>
  <si>
    <t>功能/区域</t>
    <phoneticPr fontId="3" type="noConversion"/>
  </si>
  <si>
    <t xml:space="preserve">速度(m/s) </t>
  </si>
  <si>
    <t>提升高度（m）</t>
  </si>
  <si>
    <t>合计（一+二）</t>
  </si>
  <si>
    <t>三</t>
  </si>
  <si>
    <t>二</t>
  </si>
  <si>
    <t>一</t>
  </si>
  <si>
    <t>备注</t>
  </si>
  <si>
    <t>工程造价（元）</t>
  </si>
  <si>
    <t>项目名称</t>
  </si>
  <si>
    <r>
      <rPr>
        <sz val="14"/>
        <rFont val="宋体"/>
        <family val="3"/>
        <charset val="134"/>
      </rPr>
      <t>2、</t>
    </r>
    <r>
      <rPr>
        <sz val="7"/>
        <rFont val="Times New Roman"/>
        <family val="1"/>
      </rPr>
      <t xml:space="preserve">    </t>
    </r>
    <r>
      <rPr>
        <sz val="14"/>
        <rFont val="宋体"/>
        <family val="3"/>
        <charset val="134"/>
      </rPr>
      <t>投标人的报价必须结合技术文件对相关材料的规范、质量、质保、施工界面以及其他要求。</t>
    </r>
  </si>
  <si>
    <r>
      <rPr>
        <sz val="14"/>
        <rFont val="宋体"/>
        <family val="3"/>
        <charset val="134"/>
      </rPr>
      <t>1、</t>
    </r>
    <r>
      <rPr>
        <sz val="7"/>
        <rFont val="Times New Roman"/>
        <family val="1"/>
      </rPr>
      <t xml:space="preserve">    </t>
    </r>
    <r>
      <rPr>
        <sz val="14"/>
        <rFont val="宋体"/>
        <family val="3"/>
        <charset val="134"/>
      </rPr>
      <t>电梯采购工程和电梯安装工程分开设置清单计价，采购单价及安装单价已包含除增值税外所需的一切费用，采购工程增值税率按13%计取，安装工程增值税率按9%计取。</t>
    </r>
  </si>
  <si>
    <t>投标须知</t>
  </si>
  <si>
    <t>电梯供货及相关服务
报价汇总表</t>
    <phoneticPr fontId="3" type="noConversion"/>
  </si>
  <si>
    <t>98.8</t>
  </si>
  <si>
    <t>27/27/27</t>
  </si>
  <si>
    <t>货梯兼消防兼无障碍</t>
  </si>
  <si>
    <t>A2-XDT1</t>
  </si>
  <si>
    <t>95.5</t>
  </si>
  <si>
    <t>27/15/15</t>
  </si>
  <si>
    <t>A2高区客梯</t>
  </si>
  <si>
    <t>A2-DT8</t>
  </si>
  <si>
    <t>A2-DT7</t>
  </si>
  <si>
    <t>A2-DT6</t>
  </si>
  <si>
    <t>A2-DT5</t>
  </si>
  <si>
    <t>51.5</t>
  </si>
  <si>
    <t>16/15/15</t>
  </si>
  <si>
    <t>A2低区客梯</t>
  </si>
  <si>
    <t>A2-DT4</t>
  </si>
  <si>
    <t>A2-DT3</t>
  </si>
  <si>
    <t>A2-DT2</t>
  </si>
  <si>
    <t>A2-DT1</t>
  </si>
  <si>
    <t>6.1</t>
  </si>
  <si>
    <t>FT8</t>
  </si>
  <si>
    <t>FT7</t>
  </si>
  <si>
    <t>FT6</t>
  </si>
  <si>
    <t>FT5</t>
  </si>
  <si>
    <t>FT4</t>
  </si>
  <si>
    <t>FT3</t>
  </si>
  <si>
    <t>FT2</t>
  </si>
  <si>
    <t>FT1</t>
  </si>
  <si>
    <t>26.3</t>
  </si>
  <si>
    <t>商业裙楼后勤梯兼消防</t>
  </si>
  <si>
    <t>SYHQ-XDT1/2</t>
  </si>
  <si>
    <t>酒店后勤/员工梯</t>
  </si>
  <si>
    <t>JDHQ-DT1/2</t>
  </si>
  <si>
    <t>19.1</t>
  </si>
  <si>
    <t>宴会电梯</t>
  </si>
  <si>
    <t>YH-DT4</t>
  </si>
  <si>
    <t>YH-DT3</t>
  </si>
  <si>
    <t>YH-DT2</t>
  </si>
  <si>
    <t>YH-DT1</t>
  </si>
  <si>
    <t>12.3</t>
  </si>
  <si>
    <t>摆渡电梯</t>
  </si>
  <si>
    <t>BD-DT4</t>
  </si>
  <si>
    <t>BD-DT3</t>
  </si>
  <si>
    <t>BD-DT2</t>
  </si>
  <si>
    <t>BD-DT1</t>
  </si>
  <si>
    <t>193.7</t>
  </si>
  <si>
    <t>45/3/3</t>
  </si>
  <si>
    <t>酒店穿梭梯</t>
  </si>
  <si>
    <t>JDCS-DT3</t>
  </si>
  <si>
    <t>JDCS-DT2</t>
  </si>
  <si>
    <t>JDCS-DT1</t>
  </si>
  <si>
    <t>49.2</t>
  </si>
  <si>
    <t>12/12/12</t>
  </si>
  <si>
    <t>酒店客梯</t>
  </si>
  <si>
    <t>JDKT-DT3</t>
  </si>
  <si>
    <t>JDKT-DT2</t>
  </si>
  <si>
    <t>JDKT-DT1</t>
  </si>
  <si>
    <t>47/15/15</t>
  </si>
  <si>
    <t>酒店餐饮洁货梯</t>
  </si>
  <si>
    <t>JDCY-QDT1</t>
  </si>
  <si>
    <t>酒店餐饮污货梯</t>
  </si>
  <si>
    <t>JDCY-WDT1</t>
  </si>
  <si>
    <t>47/45/45</t>
  </si>
  <si>
    <t>酒店货梯兼消防梯兼布草清洁</t>
  </si>
  <si>
    <t>JD-XDT2</t>
  </si>
  <si>
    <t>JD-XDT1</t>
  </si>
  <si>
    <t>143.0</t>
  </si>
  <si>
    <t>办公区域货梯</t>
  </si>
  <si>
    <t>BGHT-DT1</t>
  </si>
  <si>
    <t>31/29/29</t>
  </si>
  <si>
    <t>办公VIP客梯</t>
  </si>
  <si>
    <t>BG-VIP梯</t>
  </si>
  <si>
    <t>50.0</t>
  </si>
  <si>
    <t>11/11/11</t>
  </si>
  <si>
    <t>办公低区客梯</t>
  </si>
  <si>
    <t>BGDQ-DT3</t>
  </si>
  <si>
    <t>BGDQ-DT2</t>
  </si>
  <si>
    <t>BGDQ-DT1</t>
  </si>
  <si>
    <t>96.5</t>
  </si>
  <si>
    <t>21/10/10</t>
  </si>
  <si>
    <t>办公中区客梯</t>
  </si>
  <si>
    <r>
      <t>BGZQ-DT</t>
    </r>
    <r>
      <rPr>
        <sz val="11"/>
        <color theme="1"/>
        <rFont val="等线"/>
        <family val="3"/>
        <charset val="134"/>
        <scheme val="minor"/>
      </rPr>
      <t>4</t>
    </r>
    <phoneticPr fontId="3" type="noConversion"/>
  </si>
  <si>
    <t>BGZQ-DT3</t>
  </si>
  <si>
    <t>BGZQ-DT2</t>
  </si>
  <si>
    <t>BGZQ-DT1</t>
  </si>
  <si>
    <t>143</t>
  </si>
  <si>
    <t>办公高区客梯</t>
  </si>
  <si>
    <t>BGGQ-DT4</t>
    <phoneticPr fontId="3" type="noConversion"/>
  </si>
  <si>
    <t>BGGQ-DT3</t>
  </si>
  <si>
    <t>BGGQ-DT2</t>
  </si>
  <si>
    <t>BGGQ-DT1</t>
  </si>
  <si>
    <t>备注</t>
    <phoneticPr fontId="3" type="noConversion"/>
  </si>
  <si>
    <t>设备合价</t>
    <phoneticPr fontId="3" type="noConversion"/>
  </si>
  <si>
    <t>安装合价</t>
    <phoneticPr fontId="3" type="noConversion"/>
  </si>
  <si>
    <r>
      <t>1.配线材质、规格、敷设方式:含电梯内控制箱接线、照明、控制面板等
2.电梯装饰装修满足装修标准要求
3.选配显示及提醒功能、应急纠错功能、运行控制功能等，未尽事宜详见电梯技术规格书，</t>
    </r>
    <r>
      <rPr>
        <sz val="11"/>
        <color theme="1"/>
        <rFont val="等线"/>
        <family val="3"/>
        <charset val="134"/>
        <scheme val="minor"/>
      </rPr>
      <t>电梯各参数以电梯技术规格书为准</t>
    </r>
    <r>
      <rPr>
        <sz val="11"/>
        <color theme="1"/>
        <rFont val="等线"/>
        <charset val="134"/>
        <scheme val="minor"/>
      </rPr>
      <t xml:space="preserve">
4.电梯安装、含调试、电梯试运行
5.</t>
    </r>
    <r>
      <rPr>
        <sz val="11"/>
        <color theme="1"/>
        <rFont val="等线"/>
        <family val="3"/>
        <charset val="134"/>
        <scheme val="minor"/>
      </rPr>
      <t>电梯设备价格含运输费</t>
    </r>
    <r>
      <rPr>
        <sz val="11"/>
        <color theme="1"/>
        <rFont val="等线"/>
        <charset val="134"/>
        <scheme val="minor"/>
      </rPr>
      <t xml:space="preserve">
6.产品质量检测
7.完成本清单项目所需的一切相关工作，本投标报价为全费用综合单价，需综合考虑相关措施费（含一般措施项目、脚手架、高层施工增加、其他措施项目等）、政策性文件规定及风险、责任等所有费用
</t>
    </r>
    <phoneticPr fontId="3" type="noConversion"/>
  </si>
  <si>
    <t>驱动中心4地块电梯及安装工程报价清单</t>
    <phoneticPr fontId="3" type="noConversion"/>
  </si>
  <si>
    <t xml:space="preserve">1.扶梯安装、含调试
2.扶梯试运行
3.产品质量检测
4.其他说明:扶梯装修施工须包括在本次报价中，未尽事宜详见合同及电梯技术规格书等相关要求，各参数以电梯技术规格书为准
5.完成本清单项目所需的一切相关工作，本投标报价为全费用综合单价，需综合考虑相关措施费（含一般措施项目、脚手架、高层施工增加、其他措施项目等）、政策性文件规定及风险、责任等所有费用
</t>
    <phoneticPr fontId="3" type="noConversion"/>
  </si>
  <si>
    <r>
      <rPr>
        <sz val="14"/>
        <rFont val="Times New Roman"/>
        <family val="1"/>
      </rPr>
      <t>3</t>
    </r>
    <r>
      <rPr>
        <sz val="14"/>
        <rFont val="宋体"/>
        <family val="3"/>
        <charset val="134"/>
      </rPr>
      <t>、</t>
    </r>
    <r>
      <rPr>
        <sz val="7"/>
        <rFont val="Times New Roman"/>
        <family val="1"/>
      </rPr>
      <t xml:space="preserve">    </t>
    </r>
    <r>
      <rPr>
        <sz val="14"/>
        <rFont val="宋体"/>
        <family val="3"/>
        <charset val="134"/>
      </rPr>
      <t>电梯报价须已包含相关的电梯报批报验等所有费用。</t>
    </r>
    <phoneticPr fontId="3" type="noConversion"/>
  </si>
  <si>
    <t>驱动中心4地块电梯设备</t>
    <phoneticPr fontId="3" type="noConversion"/>
  </si>
  <si>
    <t>驱动中心4地块电梯安装</t>
    <phoneticPr fontId="3" type="noConversion"/>
  </si>
  <si>
    <t>4、电梯报价须考虑总承包管理服务费，总承包管理服务费按照电梯安装工程结算金额的1%计取，由中标人向总承包单位缴纳，该费用综合考虑在报价中。</t>
    <phoneticPr fontId="3" type="noConversion"/>
  </si>
  <si>
    <t>驱动中心4地块电梯及安装工程</t>
    <phoneticPr fontId="3" type="noConversion"/>
  </si>
  <si>
    <t>粤港澳大湾区科技金融中心电梯及安装工程</t>
    <phoneticPr fontId="3" type="noConversion"/>
  </si>
  <si>
    <t>粤港澳大湾区科技金融中心电梯设备</t>
    <phoneticPr fontId="3" type="noConversion"/>
  </si>
  <si>
    <t>粤港澳大湾区科技金融中心电梯及安装工程报价清单</t>
    <phoneticPr fontId="3" type="noConversion"/>
  </si>
  <si>
    <t>粤港澳大湾区科技金融中心电梯安装</t>
    <phoneticPr fontId="3" type="noConversion"/>
  </si>
  <si>
    <t>含增值税13%</t>
    <phoneticPr fontId="3" type="noConversion"/>
  </si>
  <si>
    <t>含增值税9%</t>
    <phoneticPr fontId="3" type="noConversion"/>
  </si>
  <si>
    <t>小计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</si>
</sst>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_ "/>
    <numFmt numFmtId="178" formatCode="#,##0.00_);[Red]\(#,##0.00\)"/>
    <numFmt numFmtId="179" formatCode="#,##0.00_ "/>
    <numFmt numFmtId="180" formatCode="0_ "/>
  </numFmts>
  <fonts count="2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sz val="14"/>
      <name val="Times New Roman"/>
      <family val="1"/>
    </font>
    <font>
      <sz val="7"/>
      <name val="Times New Roman"/>
      <family val="1"/>
    </font>
    <font>
      <b/>
      <sz val="22"/>
      <name val="仿宋"/>
      <family val="3"/>
      <charset val="134"/>
    </font>
    <font>
      <sz val="10"/>
      <name val="微软雅黑"/>
      <family val="2"/>
      <charset val="134"/>
    </font>
    <font>
      <b/>
      <sz val="12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4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5" fillId="0" borderId="0" xfId="2" applyAlignment="1"/>
    <xf numFmtId="2" fontId="6" fillId="0" borderId="0" xfId="2" applyNumberFormat="1" applyFont="1" applyAlignment="1">
      <alignment horizontal="center" vertical="center"/>
    </xf>
    <xf numFmtId="0" fontId="6" fillId="0" borderId="2" xfId="2" applyFont="1" applyBorder="1" applyAlignment="1">
      <alignment horizontal="right" vertical="center"/>
    </xf>
    <xf numFmtId="0" fontId="7" fillId="0" borderId="2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2" xfId="2" applyFont="1" applyBorder="1" applyAlignment="1">
      <alignment horizontal="right" vertical="center"/>
    </xf>
    <xf numFmtId="0" fontId="6" fillId="0" borderId="2" xfId="2" applyFont="1" applyBorder="1" applyAlignment="1">
      <alignment horizontal="center" vertical="center"/>
    </xf>
    <xf numFmtId="10" fontId="6" fillId="0" borderId="0" xfId="3" applyNumberFormat="1" applyFont="1" applyFill="1" applyAlignment="1">
      <alignment horizontal="right" vertical="center"/>
    </xf>
    <xf numFmtId="179" fontId="6" fillId="0" borderId="0" xfId="2" applyNumberFormat="1" applyFont="1" applyAlignment="1">
      <alignment horizontal="center" vertical="center"/>
    </xf>
    <xf numFmtId="0" fontId="10" fillId="0" borderId="0" xfId="2" applyFont="1" applyAlignment="1"/>
    <xf numFmtId="2" fontId="7" fillId="0" borderId="0" xfId="2" applyNumberFormat="1" applyFont="1" applyAlignment="1">
      <alignment horizontal="center" vertical="center"/>
    </xf>
    <xf numFmtId="10" fontId="7" fillId="0" borderId="0" xfId="3" applyNumberFormat="1" applyFont="1" applyFill="1" applyAlignment="1">
      <alignment horizontal="right" vertical="center"/>
    </xf>
    <xf numFmtId="179" fontId="7" fillId="0" borderId="0" xfId="2" applyNumberFormat="1" applyFont="1" applyAlignment="1">
      <alignment horizontal="center" vertical="center"/>
    </xf>
    <xf numFmtId="178" fontId="7" fillId="0" borderId="0" xfId="2" applyNumberFormat="1" applyFont="1" applyAlignment="1">
      <alignment horizontal="center" vertical="center"/>
    </xf>
    <xf numFmtId="0" fontId="5" fillId="0" borderId="0" xfId="2">
      <alignment vertical="center"/>
    </xf>
    <xf numFmtId="0" fontId="12" fillId="0" borderId="0" xfId="2" applyFont="1" applyAlignment="1">
      <alignment horizontal="left" vertical="center" wrapText="1"/>
    </xf>
    <xf numFmtId="0" fontId="15" fillId="0" borderId="0" xfId="2" applyFont="1" applyAlignment="1">
      <alignment horizontal="center" vertical="center" wrapText="1"/>
    </xf>
    <xf numFmtId="0" fontId="2" fillId="0" borderId="0" xfId="1" applyAlignment="1">
      <alignment vertical="center" wrapText="1"/>
    </xf>
    <xf numFmtId="0" fontId="1" fillId="0" borderId="0" xfId="1" applyFont="1" applyAlignment="1">
      <alignment vertical="center" wrapText="1"/>
    </xf>
    <xf numFmtId="178" fontId="8" fillId="0" borderId="2" xfId="2" applyNumberFormat="1" applyFont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/>
    </xf>
    <xf numFmtId="178" fontId="7" fillId="0" borderId="2" xfId="2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77" fontId="0" fillId="0" borderId="2" xfId="0" applyNumberFormat="1" applyFill="1" applyBorder="1" applyAlignment="1">
      <alignment horizontal="center" vertical="center" wrapText="1"/>
    </xf>
    <xf numFmtId="14" fontId="0" fillId="0" borderId="2" xfId="0" quotePrefix="1" applyNumberFormat="1" applyFill="1" applyBorder="1" applyAlignment="1">
      <alignment horizontal="center" vertical="center" wrapText="1"/>
    </xf>
    <xf numFmtId="14" fontId="0" fillId="0" borderId="2" xfId="0" quotePrefix="1" applyNumberFormat="1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1" applyFill="1" applyAlignment="1">
      <alignment vertical="center" wrapText="1"/>
    </xf>
    <xf numFmtId="0" fontId="2" fillId="0" borderId="2" xfId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49" fontId="2" fillId="0" borderId="2" xfId="1" applyNumberFormat="1" applyFill="1" applyBorder="1" applyAlignment="1">
      <alignment horizontal="center" vertical="center" wrapText="1"/>
    </xf>
    <xf numFmtId="0" fontId="2" fillId="0" borderId="2" xfId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vertical="center" wrapText="1"/>
    </xf>
    <xf numFmtId="0" fontId="2" fillId="0" borderId="0" xfId="1" applyFill="1" applyAlignment="1">
      <alignment horizontal="center" vertical="center" wrapText="1"/>
    </xf>
    <xf numFmtId="49" fontId="2" fillId="0" borderId="0" xfId="1" applyNumberFormat="1" applyFill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177" fontId="17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0" fillId="0" borderId="0" xfId="0" applyNumberFormat="1" applyFill="1" applyAlignment="1">
      <alignment horizontal="center" vertical="center" wrapText="1"/>
    </xf>
    <xf numFmtId="177" fontId="2" fillId="0" borderId="2" xfId="1" applyNumberFormat="1" applyFill="1" applyBorder="1" applyAlignment="1">
      <alignment horizontal="center" vertical="center" wrapText="1"/>
    </xf>
    <xf numFmtId="177" fontId="1" fillId="0" borderId="2" xfId="1" applyNumberFormat="1" applyFont="1" applyFill="1" applyBorder="1" applyAlignment="1">
      <alignment horizontal="center" vertical="center" wrapText="1"/>
    </xf>
    <xf numFmtId="177" fontId="2" fillId="0" borderId="0" xfId="1" applyNumberFormat="1" applyFill="1" applyAlignment="1">
      <alignment horizontal="center" vertical="center" wrapText="1"/>
    </xf>
    <xf numFmtId="180" fontId="3" fillId="0" borderId="2" xfId="0" applyNumberFormat="1" applyFont="1" applyBorder="1" applyAlignment="1">
      <alignment horizontal="center" vertical="center" wrapText="1"/>
    </xf>
    <xf numFmtId="177" fontId="2" fillId="0" borderId="0" xfId="1" applyNumberFormat="1" applyAlignment="1">
      <alignment vertical="center" wrapText="1"/>
    </xf>
    <xf numFmtId="180" fontId="2" fillId="0" borderId="0" xfId="1" applyNumberFormat="1" applyAlignment="1">
      <alignment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2" fontId="8" fillId="0" borderId="2" xfId="2" applyNumberFormat="1" applyFont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49" fontId="18" fillId="0" borderId="1" xfId="1" applyNumberFormat="1" applyFont="1" applyFill="1" applyBorder="1" applyAlignment="1">
      <alignment horizontal="center" vertical="center" wrapText="1"/>
    </xf>
  </cellXfs>
  <cellStyles count="4">
    <cellStyle name="百分比 2" xfId="3" xr:uid="{4EDD2ED7-35FB-4C53-A86E-4B4F9DD297CC}"/>
    <cellStyle name="常规" xfId="0" builtinId="0"/>
    <cellStyle name="常规 2" xfId="2" xr:uid="{C73B6341-2380-4C54-92C5-F580BAC8376B}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C7021-ECD3-4D50-9755-3016A653D1DA}">
  <dimension ref="A1:A5"/>
  <sheetViews>
    <sheetView zoomScaleSheetLayoutView="100" workbookViewId="0">
      <selection activeCell="A7" sqref="A7"/>
    </sheetView>
  </sheetViews>
  <sheetFormatPr defaultColWidth="81.375" defaultRowHeight="57" customHeight="1" x14ac:dyDescent="0.2"/>
  <cols>
    <col min="1" max="1" width="116.25" style="17" customWidth="1"/>
    <col min="2" max="16384" width="81.375" style="17"/>
  </cols>
  <sheetData>
    <row r="1" spans="1:1" ht="57" customHeight="1" x14ac:dyDescent="0.2">
      <c r="A1" s="19" t="s">
        <v>93</v>
      </c>
    </row>
    <row r="2" spans="1:1" ht="57" customHeight="1" x14ac:dyDescent="0.2">
      <c r="A2" s="18" t="s">
        <v>92</v>
      </c>
    </row>
    <row r="3" spans="1:1" ht="57" customHeight="1" x14ac:dyDescent="0.2">
      <c r="A3" s="18" t="s">
        <v>91</v>
      </c>
    </row>
    <row r="4" spans="1:1" ht="57" customHeight="1" x14ac:dyDescent="0.2">
      <c r="A4" s="52" t="s">
        <v>191</v>
      </c>
    </row>
    <row r="5" spans="1:1" ht="57" customHeight="1" x14ac:dyDescent="0.2">
      <c r="A5" s="52" t="s">
        <v>194</v>
      </c>
    </row>
  </sheetData>
  <phoneticPr fontId="3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BDA2E-9FF9-4508-8578-9A7E4C559CA2}">
  <dimension ref="A1:IV25"/>
  <sheetViews>
    <sheetView tabSelected="1" zoomScaleSheetLayoutView="100" workbookViewId="0">
      <selection activeCell="D8" sqref="D8"/>
    </sheetView>
  </sheetViews>
  <sheetFormatPr defaultColWidth="10" defaultRowHeight="23.1" customHeight="1" x14ac:dyDescent="0.2"/>
  <cols>
    <col min="1" max="1" width="8.5" style="2" customWidth="1"/>
    <col min="2" max="2" width="31.625" style="2" customWidth="1"/>
    <col min="3" max="3" width="28.5" style="2" customWidth="1"/>
    <col min="4" max="4" width="22.125" style="2" customWidth="1"/>
    <col min="5" max="5" width="10" style="2"/>
    <col min="6" max="6" width="29" style="2" customWidth="1"/>
    <col min="7" max="7" width="20.5" style="2" customWidth="1"/>
    <col min="8" max="8" width="11.875" style="2" customWidth="1"/>
    <col min="9" max="9" width="18.25" style="2" customWidth="1"/>
    <col min="10" max="16384" width="10" style="2"/>
  </cols>
  <sheetData>
    <row r="1" spans="1:256" ht="63" customHeight="1" x14ac:dyDescent="0.15">
      <c r="A1" s="66" t="s">
        <v>94</v>
      </c>
      <c r="B1" s="67"/>
      <c r="C1" s="67"/>
      <c r="D1" s="6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s="12" customFormat="1" ht="37.15" customHeight="1" x14ac:dyDescent="0.15">
      <c r="A2" s="6" t="s">
        <v>0</v>
      </c>
      <c r="B2" s="6" t="s">
        <v>90</v>
      </c>
      <c r="C2" s="6" t="s">
        <v>89</v>
      </c>
      <c r="D2" s="6" t="s">
        <v>88</v>
      </c>
      <c r="E2" s="7"/>
      <c r="F2" s="7"/>
      <c r="G2" s="7"/>
      <c r="H2" s="7"/>
      <c r="I2" s="7"/>
    </row>
    <row r="3" spans="1:256" s="7" customFormat="1" ht="37.15" customHeight="1" x14ac:dyDescent="0.2">
      <c r="A3" s="6" t="s">
        <v>87</v>
      </c>
      <c r="B3" s="64" t="s">
        <v>196</v>
      </c>
      <c r="C3" s="22"/>
      <c r="D3" s="8"/>
      <c r="F3" s="16"/>
      <c r="G3" s="15"/>
      <c r="H3" s="14"/>
      <c r="I3" s="13"/>
    </row>
    <row r="4" spans="1:256" ht="37.15" customHeight="1" x14ac:dyDescent="0.15">
      <c r="A4" s="9">
        <v>1</v>
      </c>
      <c r="B4" s="9" t="s">
        <v>197</v>
      </c>
      <c r="C4" s="23">
        <f>'3.粤港澳大湾区科技金融中心电梯及安装工程报价清单'!L48*(1+13%)</f>
        <v>0</v>
      </c>
      <c r="D4" s="9" t="s">
        <v>200</v>
      </c>
      <c r="G4" s="11"/>
      <c r="H4" s="10"/>
      <c r="I4" s="4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ht="37.15" customHeight="1" x14ac:dyDescent="0.15">
      <c r="A5" s="9">
        <v>2</v>
      </c>
      <c r="B5" s="9" t="s">
        <v>199</v>
      </c>
      <c r="C5" s="23">
        <f>'3.粤港澳大湾区科技金融中心电梯及安装工程报价清单'!M48*(1+9%)</f>
        <v>0</v>
      </c>
      <c r="D5" s="9" t="s">
        <v>201</v>
      </c>
      <c r="G5" s="11"/>
      <c r="H5" s="10"/>
      <c r="I5" s="4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s="7" customFormat="1" ht="37.15" customHeight="1" x14ac:dyDescent="0.2">
      <c r="A6" s="9">
        <v>3</v>
      </c>
      <c r="B6" s="6" t="s">
        <v>202</v>
      </c>
      <c r="C6" s="65">
        <f>SUM(C4:C5)</f>
        <v>0</v>
      </c>
      <c r="D6" s="8"/>
      <c r="E6" s="2"/>
    </row>
    <row r="7" spans="1:256" ht="37.15" customHeight="1" x14ac:dyDescent="0.15">
      <c r="A7" s="6" t="s">
        <v>86</v>
      </c>
      <c r="B7" s="6" t="s">
        <v>195</v>
      </c>
      <c r="C7" s="22"/>
      <c r="D7" s="5"/>
      <c r="E7" s="3"/>
      <c r="F7" s="3"/>
      <c r="G7" s="11"/>
      <c r="H7" s="10"/>
      <c r="I7" s="4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s="7" customFormat="1" ht="37.15" customHeight="1" x14ac:dyDescent="0.2">
      <c r="A8" s="9">
        <v>1</v>
      </c>
      <c r="B8" s="9" t="s">
        <v>192</v>
      </c>
      <c r="C8" s="23">
        <f>'4.驱动中心4地块电梯及安装工程报价清单'!L53*(1+13%)</f>
        <v>0</v>
      </c>
      <c r="D8" s="9" t="s">
        <v>200</v>
      </c>
      <c r="E8" s="2"/>
    </row>
    <row r="9" spans="1:256" s="7" customFormat="1" ht="37.15" customHeight="1" x14ac:dyDescent="0.2">
      <c r="A9" s="9">
        <v>2</v>
      </c>
      <c r="B9" s="9" t="s">
        <v>193</v>
      </c>
      <c r="C9" s="23">
        <f>'4.驱动中心4地块电梯及安装工程报价清单'!M53*(1+9%)</f>
        <v>0</v>
      </c>
      <c r="D9" s="9" t="s">
        <v>201</v>
      </c>
      <c r="E9" s="2"/>
    </row>
    <row r="10" spans="1:256" s="7" customFormat="1" ht="37.15" customHeight="1" x14ac:dyDescent="0.2">
      <c r="A10" s="9">
        <v>3</v>
      </c>
      <c r="B10" s="6" t="s">
        <v>202</v>
      </c>
      <c r="C10" s="65">
        <f>SUM(C8:C9)</f>
        <v>0</v>
      </c>
      <c r="D10" s="8"/>
      <c r="E10" s="2"/>
    </row>
    <row r="11" spans="1:256" ht="37.15" customHeight="1" x14ac:dyDescent="0.15">
      <c r="A11" s="6" t="s">
        <v>85</v>
      </c>
      <c r="B11" s="6" t="s">
        <v>84</v>
      </c>
      <c r="C11" s="24">
        <f>C10+C6</f>
        <v>0</v>
      </c>
      <c r="D11" s="5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ht="36.75" customHeight="1" x14ac:dyDescent="0.2"/>
    <row r="13" spans="1:256" ht="36.75" customHeight="1" x14ac:dyDescent="0.15">
      <c r="A13" s="3"/>
      <c r="B13" s="3"/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ht="36.75" customHeight="1" x14ac:dyDescent="0.15">
      <c r="A14" s="3"/>
      <c r="B14" s="3"/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ht="36.75" customHeight="1" x14ac:dyDescent="0.15">
      <c r="A15" s="3"/>
      <c r="B15" s="3"/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ht="36.75" customHeight="1" x14ac:dyDescent="0.2"/>
    <row r="17" ht="36.75" customHeight="1" x14ac:dyDescent="0.2"/>
    <row r="18" ht="36.75" customHeight="1" x14ac:dyDescent="0.2"/>
    <row r="19" ht="36.75" customHeight="1" x14ac:dyDescent="0.2"/>
    <row r="20" ht="36.75" customHeight="1" x14ac:dyDescent="0.2"/>
    <row r="21" ht="36.75" customHeight="1" x14ac:dyDescent="0.2"/>
    <row r="22" ht="36.75" customHeight="1" x14ac:dyDescent="0.2"/>
    <row r="23" ht="36.75" customHeight="1" x14ac:dyDescent="0.2"/>
    <row r="24" ht="36.75" customHeight="1" x14ac:dyDescent="0.2"/>
    <row r="25" ht="36.75" customHeight="1" x14ac:dyDescent="0.2"/>
  </sheetData>
  <mergeCells count="1">
    <mergeCell ref="A1:D1"/>
  </mergeCells>
  <phoneticPr fontId="3" type="noConversion"/>
  <pageMargins left="0.39370078740157483" right="0.39370078740157483" top="0.39370078740157483" bottom="0.39370078740157483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zoomScaleNormal="100" workbookViewId="0">
      <pane xSplit="9" ySplit="2" topLeftCell="J46" activePane="bottomRight" state="frozenSplit"/>
      <selection pane="topRight" activeCell="M1" sqref="M1"/>
      <selection pane="bottomLeft" activeCell="A4" sqref="A4"/>
      <selection pane="bottomRight" activeCell="J3" sqref="J3:K47"/>
    </sheetView>
  </sheetViews>
  <sheetFormatPr defaultColWidth="9" defaultRowHeight="14.25" x14ac:dyDescent="0.2"/>
  <cols>
    <col min="1" max="2" width="5.625" style="38" customWidth="1"/>
    <col min="3" max="3" width="34.625" style="38" customWidth="1"/>
    <col min="4" max="4" width="5.625" style="39" customWidth="1"/>
    <col min="5" max="9" width="5.625" style="38" customWidth="1"/>
    <col min="10" max="13" width="13.5" style="56" customWidth="1"/>
    <col min="14" max="14" width="5.625" style="38" customWidth="1"/>
    <col min="15" max="16" width="9" style="26"/>
    <col min="17" max="17" width="32" style="26" customWidth="1"/>
    <col min="18" max="16384" width="9" style="26"/>
  </cols>
  <sheetData>
    <row r="1" spans="1:14" s="1" customFormat="1" ht="30" customHeight="1" x14ac:dyDescent="0.2">
      <c r="A1" s="72" t="s">
        <v>198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25" customFormat="1" ht="63" x14ac:dyDescent="0.2">
      <c r="A2" s="28" t="s">
        <v>0</v>
      </c>
      <c r="B2" s="28" t="s">
        <v>1</v>
      </c>
      <c r="C2" s="28" t="s">
        <v>80</v>
      </c>
      <c r="D2" s="28" t="s">
        <v>81</v>
      </c>
      <c r="E2" s="28" t="s">
        <v>2</v>
      </c>
      <c r="F2" s="28" t="s">
        <v>4</v>
      </c>
      <c r="G2" s="29" t="s">
        <v>82</v>
      </c>
      <c r="H2" s="28" t="s">
        <v>3</v>
      </c>
      <c r="I2" s="28" t="s">
        <v>83</v>
      </c>
      <c r="J2" s="54" t="s">
        <v>5</v>
      </c>
      <c r="K2" s="54" t="s">
        <v>6</v>
      </c>
      <c r="L2" s="54" t="s">
        <v>186</v>
      </c>
      <c r="M2" s="54" t="s">
        <v>187</v>
      </c>
      <c r="N2" s="28" t="s">
        <v>185</v>
      </c>
    </row>
    <row r="3" spans="1:14" ht="228" x14ac:dyDescent="0.2">
      <c r="A3" s="53">
        <v>1</v>
      </c>
      <c r="B3" s="53" t="s">
        <v>7</v>
      </c>
      <c r="C3" s="30" t="s">
        <v>188</v>
      </c>
      <c r="D3" s="68" t="s">
        <v>9</v>
      </c>
      <c r="E3" s="53">
        <v>6</v>
      </c>
      <c r="F3" s="53">
        <v>1000</v>
      </c>
      <c r="G3" s="31">
        <v>3</v>
      </c>
      <c r="H3" s="53" t="s">
        <v>8</v>
      </c>
      <c r="I3" s="53">
        <v>108.6</v>
      </c>
      <c r="J3" s="63"/>
      <c r="K3" s="63"/>
      <c r="L3" s="31">
        <f>J3*E3</f>
        <v>0</v>
      </c>
      <c r="M3" s="31">
        <f>K3*E3</f>
        <v>0</v>
      </c>
      <c r="N3" s="53"/>
    </row>
    <row r="4" spans="1:14" ht="228" x14ac:dyDescent="0.2">
      <c r="A4" s="53">
        <v>2</v>
      </c>
      <c r="B4" s="53" t="s">
        <v>10</v>
      </c>
      <c r="C4" s="30" t="s">
        <v>188</v>
      </c>
      <c r="D4" s="68"/>
      <c r="E4" s="53">
        <v>3</v>
      </c>
      <c r="F4" s="53">
        <v>1000</v>
      </c>
      <c r="G4" s="31">
        <v>3</v>
      </c>
      <c r="H4" s="32" t="s">
        <v>11</v>
      </c>
      <c r="I4" s="53">
        <v>117.9</v>
      </c>
      <c r="J4" s="63"/>
      <c r="K4" s="63"/>
      <c r="L4" s="31">
        <f t="shared" ref="L4:L47" si="0">J4*E4</f>
        <v>0</v>
      </c>
      <c r="M4" s="31">
        <f t="shared" ref="M4:M47" si="1">K4*E4</f>
        <v>0</v>
      </c>
      <c r="N4" s="53"/>
    </row>
    <row r="5" spans="1:14" ht="228" x14ac:dyDescent="0.2">
      <c r="A5" s="53">
        <v>3</v>
      </c>
      <c r="B5" s="53" t="s">
        <v>12</v>
      </c>
      <c r="C5" s="30" t="s">
        <v>188</v>
      </c>
      <c r="D5" s="68"/>
      <c r="E5" s="53">
        <v>2</v>
      </c>
      <c r="F5" s="53">
        <v>1000</v>
      </c>
      <c r="G5" s="53">
        <v>1.75</v>
      </c>
      <c r="H5" s="33" t="s">
        <v>13</v>
      </c>
      <c r="I5" s="53">
        <v>34.200000000000003</v>
      </c>
      <c r="J5" s="63"/>
      <c r="K5" s="63"/>
      <c r="L5" s="31">
        <f t="shared" si="0"/>
        <v>0</v>
      </c>
      <c r="M5" s="31">
        <f t="shared" si="1"/>
        <v>0</v>
      </c>
      <c r="N5" s="53"/>
    </row>
    <row r="6" spans="1:14" ht="228" x14ac:dyDescent="0.2">
      <c r="A6" s="53">
        <v>4</v>
      </c>
      <c r="B6" s="53" t="s">
        <v>14</v>
      </c>
      <c r="C6" s="30" t="s">
        <v>188</v>
      </c>
      <c r="D6" s="68"/>
      <c r="E6" s="53">
        <v>2</v>
      </c>
      <c r="F6" s="53">
        <v>1000</v>
      </c>
      <c r="G6" s="53">
        <v>1.75</v>
      </c>
      <c r="H6" s="32" t="s">
        <v>13</v>
      </c>
      <c r="I6" s="53">
        <v>34.200000000000003</v>
      </c>
      <c r="J6" s="63"/>
      <c r="K6" s="63"/>
      <c r="L6" s="31">
        <f t="shared" si="0"/>
        <v>0</v>
      </c>
      <c r="M6" s="31">
        <f t="shared" si="1"/>
        <v>0</v>
      </c>
      <c r="N6" s="53"/>
    </row>
    <row r="7" spans="1:14" ht="228" x14ac:dyDescent="0.2">
      <c r="A7" s="53">
        <v>5</v>
      </c>
      <c r="B7" s="53" t="s">
        <v>15</v>
      </c>
      <c r="C7" s="30" t="s">
        <v>188</v>
      </c>
      <c r="D7" s="68"/>
      <c r="E7" s="53">
        <v>1</v>
      </c>
      <c r="F7" s="53">
        <v>2000</v>
      </c>
      <c r="G7" s="31">
        <v>3.5</v>
      </c>
      <c r="H7" s="53" t="s">
        <v>16</v>
      </c>
      <c r="I7" s="53">
        <v>152.1</v>
      </c>
      <c r="J7" s="63"/>
      <c r="K7" s="63"/>
      <c r="L7" s="31">
        <f t="shared" si="0"/>
        <v>0</v>
      </c>
      <c r="M7" s="31">
        <f t="shared" si="1"/>
        <v>0</v>
      </c>
      <c r="N7" s="53"/>
    </row>
    <row r="8" spans="1:14" ht="228" x14ac:dyDescent="0.2">
      <c r="A8" s="53">
        <v>6</v>
      </c>
      <c r="B8" s="53" t="s">
        <v>17</v>
      </c>
      <c r="C8" s="30" t="s">
        <v>188</v>
      </c>
      <c r="D8" s="68"/>
      <c r="E8" s="53">
        <v>1</v>
      </c>
      <c r="F8" s="53">
        <v>2000</v>
      </c>
      <c r="G8" s="53">
        <v>1.75</v>
      </c>
      <c r="H8" s="33" t="s">
        <v>18</v>
      </c>
      <c r="I8" s="53">
        <v>20.6</v>
      </c>
      <c r="J8" s="63"/>
      <c r="K8" s="63"/>
      <c r="L8" s="31">
        <f t="shared" si="0"/>
        <v>0</v>
      </c>
      <c r="M8" s="31">
        <f t="shared" si="1"/>
        <v>0</v>
      </c>
      <c r="N8" s="53"/>
    </row>
    <row r="9" spans="1:14" ht="228" x14ac:dyDescent="0.2">
      <c r="A9" s="53">
        <v>7</v>
      </c>
      <c r="B9" s="53" t="s">
        <v>19</v>
      </c>
      <c r="C9" s="30" t="s">
        <v>188</v>
      </c>
      <c r="D9" s="68" t="s">
        <v>20</v>
      </c>
      <c r="E9" s="53">
        <v>6</v>
      </c>
      <c r="F9" s="53">
        <v>1000</v>
      </c>
      <c r="G9" s="31">
        <v>3</v>
      </c>
      <c r="H9" s="53" t="s">
        <v>8</v>
      </c>
      <c r="I9" s="53">
        <v>108.6</v>
      </c>
      <c r="J9" s="63"/>
      <c r="K9" s="63"/>
      <c r="L9" s="31">
        <f t="shared" si="0"/>
        <v>0</v>
      </c>
      <c r="M9" s="31">
        <f t="shared" si="1"/>
        <v>0</v>
      </c>
      <c r="N9" s="53"/>
    </row>
    <row r="10" spans="1:14" ht="228" x14ac:dyDescent="0.2">
      <c r="A10" s="53">
        <v>8</v>
      </c>
      <c r="B10" s="53" t="s">
        <v>21</v>
      </c>
      <c r="C10" s="30" t="s">
        <v>188</v>
      </c>
      <c r="D10" s="68"/>
      <c r="E10" s="53">
        <v>3</v>
      </c>
      <c r="F10" s="53">
        <v>1000</v>
      </c>
      <c r="G10" s="31">
        <v>3</v>
      </c>
      <c r="H10" s="32" t="s">
        <v>11</v>
      </c>
      <c r="I10" s="53">
        <v>117.9</v>
      </c>
      <c r="J10" s="63"/>
      <c r="K10" s="63"/>
      <c r="L10" s="31">
        <f t="shared" si="0"/>
        <v>0</v>
      </c>
      <c r="M10" s="31">
        <f t="shared" si="1"/>
        <v>0</v>
      </c>
      <c r="N10" s="53"/>
    </row>
    <row r="11" spans="1:14" ht="228" x14ac:dyDescent="0.2">
      <c r="A11" s="53">
        <v>9</v>
      </c>
      <c r="B11" s="53" t="s">
        <v>22</v>
      </c>
      <c r="C11" s="30" t="s">
        <v>188</v>
      </c>
      <c r="D11" s="68"/>
      <c r="E11" s="53">
        <v>4</v>
      </c>
      <c r="F11" s="53">
        <v>1000</v>
      </c>
      <c r="G11" s="53">
        <v>1.75</v>
      </c>
      <c r="H11" s="33" t="s">
        <v>13</v>
      </c>
      <c r="I11" s="53">
        <v>36.9</v>
      </c>
      <c r="J11" s="63"/>
      <c r="K11" s="63"/>
      <c r="L11" s="31">
        <f t="shared" si="0"/>
        <v>0</v>
      </c>
      <c r="M11" s="31">
        <f t="shared" si="1"/>
        <v>0</v>
      </c>
      <c r="N11" s="53"/>
    </row>
    <row r="12" spans="1:14" ht="228" x14ac:dyDescent="0.2">
      <c r="A12" s="53">
        <v>10</v>
      </c>
      <c r="B12" s="53" t="s">
        <v>23</v>
      </c>
      <c r="C12" s="30" t="s">
        <v>188</v>
      </c>
      <c r="D12" s="68"/>
      <c r="E12" s="53">
        <v>1</v>
      </c>
      <c r="F12" s="53">
        <v>2000</v>
      </c>
      <c r="G12" s="31">
        <v>3.5</v>
      </c>
      <c r="H12" s="53" t="s">
        <v>16</v>
      </c>
      <c r="I12" s="53">
        <v>158.80000000000001</v>
      </c>
      <c r="J12" s="63"/>
      <c r="K12" s="63"/>
      <c r="L12" s="31">
        <f t="shared" si="0"/>
        <v>0</v>
      </c>
      <c r="M12" s="31">
        <f t="shared" si="1"/>
        <v>0</v>
      </c>
      <c r="N12" s="53"/>
    </row>
    <row r="13" spans="1:14" ht="228" x14ac:dyDescent="0.2">
      <c r="A13" s="53">
        <v>11</v>
      </c>
      <c r="B13" s="53" t="s">
        <v>24</v>
      </c>
      <c r="C13" s="30" t="s">
        <v>188</v>
      </c>
      <c r="D13" s="68"/>
      <c r="E13" s="53">
        <v>1</v>
      </c>
      <c r="F13" s="53">
        <v>1600</v>
      </c>
      <c r="G13" s="53">
        <v>1.75</v>
      </c>
      <c r="H13" s="33" t="s">
        <v>18</v>
      </c>
      <c r="I13" s="53">
        <v>20.6</v>
      </c>
      <c r="J13" s="63"/>
      <c r="K13" s="63"/>
      <c r="L13" s="31">
        <f t="shared" si="0"/>
        <v>0</v>
      </c>
      <c r="M13" s="31">
        <f t="shared" si="1"/>
        <v>0</v>
      </c>
      <c r="N13" s="53"/>
    </row>
    <row r="14" spans="1:14" ht="228" x14ac:dyDescent="0.2">
      <c r="A14" s="53">
        <v>12</v>
      </c>
      <c r="B14" s="53" t="s">
        <v>25</v>
      </c>
      <c r="C14" s="30" t="s">
        <v>188</v>
      </c>
      <c r="D14" s="68" t="s">
        <v>27</v>
      </c>
      <c r="E14" s="53">
        <v>1</v>
      </c>
      <c r="F14" s="53">
        <v>1000</v>
      </c>
      <c r="G14" s="53">
        <v>1.75</v>
      </c>
      <c r="H14" s="33" t="s">
        <v>26</v>
      </c>
      <c r="I14" s="53">
        <v>27.3</v>
      </c>
      <c r="J14" s="63"/>
      <c r="K14" s="63"/>
      <c r="L14" s="31">
        <f t="shared" si="0"/>
        <v>0</v>
      </c>
      <c r="M14" s="31">
        <f t="shared" si="1"/>
        <v>0</v>
      </c>
      <c r="N14" s="53"/>
    </row>
    <row r="15" spans="1:14" ht="228" x14ac:dyDescent="0.2">
      <c r="A15" s="53">
        <v>13</v>
      </c>
      <c r="B15" s="53" t="s">
        <v>28</v>
      </c>
      <c r="C15" s="30" t="s">
        <v>188</v>
      </c>
      <c r="D15" s="68"/>
      <c r="E15" s="53">
        <v>1</v>
      </c>
      <c r="F15" s="53">
        <v>1000</v>
      </c>
      <c r="G15" s="53">
        <v>1.75</v>
      </c>
      <c r="H15" s="33" t="s">
        <v>26</v>
      </c>
      <c r="I15" s="53">
        <v>27.3</v>
      </c>
      <c r="J15" s="63"/>
      <c r="K15" s="63"/>
      <c r="L15" s="31">
        <f t="shared" si="0"/>
        <v>0</v>
      </c>
      <c r="M15" s="31">
        <f t="shared" si="1"/>
        <v>0</v>
      </c>
      <c r="N15" s="53"/>
    </row>
    <row r="16" spans="1:14" ht="228" x14ac:dyDescent="0.2">
      <c r="A16" s="53">
        <v>14</v>
      </c>
      <c r="B16" s="53" t="s">
        <v>29</v>
      </c>
      <c r="C16" s="30" t="s">
        <v>188</v>
      </c>
      <c r="D16" s="68" t="s">
        <v>31</v>
      </c>
      <c r="E16" s="53">
        <v>3</v>
      </c>
      <c r="F16" s="53">
        <v>1600</v>
      </c>
      <c r="G16" s="31">
        <v>2</v>
      </c>
      <c r="H16" s="33" t="s">
        <v>30</v>
      </c>
      <c r="I16" s="53">
        <v>43.7</v>
      </c>
      <c r="J16" s="63"/>
      <c r="K16" s="63"/>
      <c r="L16" s="31">
        <f t="shared" si="0"/>
        <v>0</v>
      </c>
      <c r="M16" s="31">
        <f t="shared" si="1"/>
        <v>0</v>
      </c>
      <c r="N16" s="53"/>
    </row>
    <row r="17" spans="1:14" ht="228" x14ac:dyDescent="0.2">
      <c r="A17" s="53">
        <v>15</v>
      </c>
      <c r="B17" s="53" t="s">
        <v>32</v>
      </c>
      <c r="C17" s="30" t="s">
        <v>188</v>
      </c>
      <c r="D17" s="68"/>
      <c r="E17" s="53">
        <v>5</v>
      </c>
      <c r="F17" s="53">
        <v>1600</v>
      </c>
      <c r="G17" s="31">
        <v>4</v>
      </c>
      <c r="H17" s="34" t="s">
        <v>33</v>
      </c>
      <c r="I17" s="53">
        <v>93.7</v>
      </c>
      <c r="J17" s="63"/>
      <c r="K17" s="63"/>
      <c r="L17" s="31">
        <f t="shared" si="0"/>
        <v>0</v>
      </c>
      <c r="M17" s="31">
        <f t="shared" si="1"/>
        <v>0</v>
      </c>
      <c r="N17" s="53"/>
    </row>
    <row r="18" spans="1:14" ht="228" x14ac:dyDescent="0.2">
      <c r="A18" s="53">
        <v>16</v>
      </c>
      <c r="B18" s="53" t="s">
        <v>34</v>
      </c>
      <c r="C18" s="30" t="s">
        <v>188</v>
      </c>
      <c r="D18" s="68"/>
      <c r="E18" s="53">
        <v>6</v>
      </c>
      <c r="F18" s="53">
        <v>1600</v>
      </c>
      <c r="G18" s="31">
        <v>5</v>
      </c>
      <c r="H18" s="34" t="s">
        <v>35</v>
      </c>
      <c r="I18" s="53">
        <v>139.19999999999999</v>
      </c>
      <c r="J18" s="63"/>
      <c r="K18" s="63"/>
      <c r="L18" s="31">
        <f t="shared" si="0"/>
        <v>0</v>
      </c>
      <c r="M18" s="31">
        <f t="shared" si="1"/>
        <v>0</v>
      </c>
      <c r="N18" s="53"/>
    </row>
    <row r="19" spans="1:14" ht="228" x14ac:dyDescent="0.2">
      <c r="A19" s="53">
        <v>17</v>
      </c>
      <c r="B19" s="53" t="s">
        <v>36</v>
      </c>
      <c r="C19" s="30" t="s">
        <v>188</v>
      </c>
      <c r="D19" s="68"/>
      <c r="E19" s="53">
        <v>4</v>
      </c>
      <c r="F19" s="53">
        <v>1600</v>
      </c>
      <c r="G19" s="31">
        <v>6</v>
      </c>
      <c r="H19" s="34" t="s">
        <v>37</v>
      </c>
      <c r="I19" s="53">
        <v>185.7</v>
      </c>
      <c r="J19" s="63"/>
      <c r="K19" s="63"/>
      <c r="L19" s="31">
        <f t="shared" si="0"/>
        <v>0</v>
      </c>
      <c r="M19" s="31">
        <f t="shared" si="1"/>
        <v>0</v>
      </c>
      <c r="N19" s="53"/>
    </row>
    <row r="20" spans="1:14" ht="228" x14ac:dyDescent="0.2">
      <c r="A20" s="53">
        <v>18</v>
      </c>
      <c r="B20" s="53" t="s">
        <v>38</v>
      </c>
      <c r="C20" s="30" t="s">
        <v>188</v>
      </c>
      <c r="D20" s="68"/>
      <c r="E20" s="53">
        <v>1</v>
      </c>
      <c r="F20" s="53">
        <v>1600</v>
      </c>
      <c r="G20" s="31">
        <v>6</v>
      </c>
      <c r="H20" s="34" t="s">
        <v>39</v>
      </c>
      <c r="I20" s="35">
        <v>192</v>
      </c>
      <c r="J20" s="63"/>
      <c r="K20" s="63"/>
      <c r="L20" s="31">
        <f t="shared" si="0"/>
        <v>0</v>
      </c>
      <c r="M20" s="31">
        <f t="shared" si="1"/>
        <v>0</v>
      </c>
      <c r="N20" s="53"/>
    </row>
    <row r="21" spans="1:14" ht="228" x14ac:dyDescent="0.2">
      <c r="A21" s="53">
        <v>19</v>
      </c>
      <c r="B21" s="53" t="s">
        <v>40</v>
      </c>
      <c r="C21" s="30" t="s">
        <v>188</v>
      </c>
      <c r="D21" s="68"/>
      <c r="E21" s="53">
        <v>4</v>
      </c>
      <c r="F21" s="53">
        <v>1600</v>
      </c>
      <c r="G21" s="53">
        <v>1.75</v>
      </c>
      <c r="H21" s="34" t="s">
        <v>41</v>
      </c>
      <c r="I21" s="53">
        <v>30.5</v>
      </c>
      <c r="J21" s="63"/>
      <c r="K21" s="63"/>
      <c r="L21" s="31">
        <f t="shared" si="0"/>
        <v>0</v>
      </c>
      <c r="M21" s="31">
        <f t="shared" si="1"/>
        <v>0</v>
      </c>
      <c r="N21" s="53"/>
    </row>
    <row r="22" spans="1:14" ht="228" x14ac:dyDescent="0.2">
      <c r="A22" s="53">
        <v>20</v>
      </c>
      <c r="B22" s="53" t="s">
        <v>42</v>
      </c>
      <c r="C22" s="30" t="s">
        <v>188</v>
      </c>
      <c r="D22" s="68"/>
      <c r="E22" s="53">
        <v>1</v>
      </c>
      <c r="F22" s="53">
        <v>1600</v>
      </c>
      <c r="G22" s="31">
        <v>4</v>
      </c>
      <c r="H22" s="34" t="s">
        <v>43</v>
      </c>
      <c r="I22" s="53">
        <v>199.5</v>
      </c>
      <c r="J22" s="63"/>
      <c r="K22" s="63"/>
      <c r="L22" s="31">
        <f t="shared" si="0"/>
        <v>0</v>
      </c>
      <c r="M22" s="31">
        <f t="shared" si="1"/>
        <v>0</v>
      </c>
      <c r="N22" s="53"/>
    </row>
    <row r="23" spans="1:14" ht="228" x14ac:dyDescent="0.2">
      <c r="A23" s="53">
        <v>21</v>
      </c>
      <c r="B23" s="53" t="s">
        <v>44</v>
      </c>
      <c r="C23" s="30" t="s">
        <v>188</v>
      </c>
      <c r="D23" s="68"/>
      <c r="E23" s="53">
        <v>1</v>
      </c>
      <c r="F23" s="53">
        <v>1600</v>
      </c>
      <c r="G23" s="31">
        <v>4</v>
      </c>
      <c r="H23" s="34" t="s">
        <v>43</v>
      </c>
      <c r="I23" s="53">
        <v>199.5</v>
      </c>
      <c r="J23" s="63"/>
      <c r="K23" s="63"/>
      <c r="L23" s="31">
        <f t="shared" si="0"/>
        <v>0</v>
      </c>
      <c r="M23" s="31">
        <f t="shared" si="1"/>
        <v>0</v>
      </c>
      <c r="N23" s="53"/>
    </row>
    <row r="24" spans="1:14" ht="228" x14ac:dyDescent="0.2">
      <c r="A24" s="53">
        <v>22</v>
      </c>
      <c r="B24" s="53" t="s">
        <v>45</v>
      </c>
      <c r="C24" s="30" t="s">
        <v>188</v>
      </c>
      <c r="D24" s="68" t="s">
        <v>46</v>
      </c>
      <c r="E24" s="53">
        <v>3</v>
      </c>
      <c r="F24" s="53">
        <v>1600</v>
      </c>
      <c r="G24" s="31">
        <v>2</v>
      </c>
      <c r="H24" s="34" t="s">
        <v>30</v>
      </c>
      <c r="I24" s="53">
        <v>43.7</v>
      </c>
      <c r="J24" s="63"/>
      <c r="K24" s="63"/>
      <c r="L24" s="31">
        <f t="shared" si="0"/>
        <v>0</v>
      </c>
      <c r="M24" s="31">
        <f t="shared" si="1"/>
        <v>0</v>
      </c>
      <c r="N24" s="53"/>
    </row>
    <row r="25" spans="1:14" ht="228" x14ac:dyDescent="0.2">
      <c r="A25" s="53">
        <v>23</v>
      </c>
      <c r="B25" s="53" t="s">
        <v>47</v>
      </c>
      <c r="C25" s="30" t="s">
        <v>188</v>
      </c>
      <c r="D25" s="68"/>
      <c r="E25" s="53">
        <v>5</v>
      </c>
      <c r="F25" s="53">
        <v>1600</v>
      </c>
      <c r="G25" s="31">
        <v>3.5</v>
      </c>
      <c r="H25" s="34" t="s">
        <v>33</v>
      </c>
      <c r="I25" s="53">
        <v>93.7</v>
      </c>
      <c r="J25" s="63"/>
      <c r="K25" s="63"/>
      <c r="L25" s="31">
        <f t="shared" si="0"/>
        <v>0</v>
      </c>
      <c r="M25" s="31">
        <f t="shared" si="1"/>
        <v>0</v>
      </c>
      <c r="N25" s="53"/>
    </row>
    <row r="26" spans="1:14" ht="228" x14ac:dyDescent="0.2">
      <c r="A26" s="53">
        <v>24</v>
      </c>
      <c r="B26" s="53" t="s">
        <v>48</v>
      </c>
      <c r="C26" s="30" t="s">
        <v>188</v>
      </c>
      <c r="D26" s="68"/>
      <c r="E26" s="53">
        <v>3</v>
      </c>
      <c r="F26" s="53">
        <v>1600</v>
      </c>
      <c r="G26" s="31">
        <v>6</v>
      </c>
      <c r="H26" s="34" t="s">
        <v>49</v>
      </c>
      <c r="I26" s="53">
        <v>125.7</v>
      </c>
      <c r="J26" s="63"/>
      <c r="K26" s="63"/>
      <c r="L26" s="31">
        <f t="shared" si="0"/>
        <v>0</v>
      </c>
      <c r="M26" s="31">
        <f t="shared" si="1"/>
        <v>0</v>
      </c>
      <c r="N26" s="53"/>
    </row>
    <row r="27" spans="1:14" ht="228" x14ac:dyDescent="0.2">
      <c r="A27" s="53">
        <v>25</v>
      </c>
      <c r="B27" s="53" t="s">
        <v>50</v>
      </c>
      <c r="C27" s="30" t="s">
        <v>188</v>
      </c>
      <c r="D27" s="68"/>
      <c r="E27" s="53">
        <v>3</v>
      </c>
      <c r="F27" s="53">
        <v>1600</v>
      </c>
      <c r="G27" s="53">
        <v>1.75</v>
      </c>
      <c r="H27" s="34" t="s">
        <v>41</v>
      </c>
      <c r="I27" s="53">
        <v>30.6</v>
      </c>
      <c r="J27" s="63"/>
      <c r="K27" s="63"/>
      <c r="L27" s="31">
        <f t="shared" si="0"/>
        <v>0</v>
      </c>
      <c r="M27" s="31">
        <f t="shared" si="1"/>
        <v>0</v>
      </c>
      <c r="N27" s="53"/>
    </row>
    <row r="28" spans="1:14" ht="228" x14ac:dyDescent="0.2">
      <c r="A28" s="53">
        <v>26</v>
      </c>
      <c r="B28" s="53" t="s">
        <v>51</v>
      </c>
      <c r="C28" s="30" t="s">
        <v>188</v>
      </c>
      <c r="D28" s="68"/>
      <c r="E28" s="53">
        <v>1</v>
      </c>
      <c r="F28" s="53">
        <v>2000</v>
      </c>
      <c r="G28" s="31">
        <v>4</v>
      </c>
      <c r="H28" s="53" t="s">
        <v>16</v>
      </c>
      <c r="I28" s="53">
        <v>198.4</v>
      </c>
      <c r="J28" s="63"/>
      <c r="K28" s="63"/>
      <c r="L28" s="31">
        <f t="shared" si="0"/>
        <v>0</v>
      </c>
      <c r="M28" s="31">
        <f t="shared" si="1"/>
        <v>0</v>
      </c>
      <c r="N28" s="53"/>
    </row>
    <row r="29" spans="1:14" ht="228" x14ac:dyDescent="0.2">
      <c r="A29" s="53">
        <v>27</v>
      </c>
      <c r="B29" s="53" t="s">
        <v>52</v>
      </c>
      <c r="C29" s="30" t="s">
        <v>188</v>
      </c>
      <c r="D29" s="68"/>
      <c r="E29" s="53">
        <v>3</v>
      </c>
      <c r="F29" s="53">
        <v>1600</v>
      </c>
      <c r="G29" s="31">
        <v>6</v>
      </c>
      <c r="H29" s="34" t="s">
        <v>53</v>
      </c>
      <c r="I29" s="35">
        <v>156</v>
      </c>
      <c r="J29" s="63"/>
      <c r="K29" s="63"/>
      <c r="L29" s="31">
        <f t="shared" si="0"/>
        <v>0</v>
      </c>
      <c r="M29" s="31">
        <f t="shared" si="1"/>
        <v>0</v>
      </c>
      <c r="N29" s="53"/>
    </row>
    <row r="30" spans="1:14" ht="228" x14ac:dyDescent="0.2">
      <c r="A30" s="53">
        <v>28</v>
      </c>
      <c r="B30" s="53" t="s">
        <v>54</v>
      </c>
      <c r="C30" s="30" t="s">
        <v>188</v>
      </c>
      <c r="D30" s="68"/>
      <c r="E30" s="53">
        <v>3</v>
      </c>
      <c r="F30" s="53">
        <v>1600</v>
      </c>
      <c r="G30" s="53">
        <v>1.75</v>
      </c>
      <c r="H30" s="34" t="s">
        <v>55</v>
      </c>
      <c r="I30" s="53">
        <v>42.4</v>
      </c>
      <c r="J30" s="63"/>
      <c r="K30" s="63"/>
      <c r="L30" s="31">
        <f t="shared" si="0"/>
        <v>0</v>
      </c>
      <c r="M30" s="31">
        <f t="shared" si="1"/>
        <v>0</v>
      </c>
      <c r="N30" s="53"/>
    </row>
    <row r="31" spans="1:14" ht="228" x14ac:dyDescent="0.2">
      <c r="A31" s="53">
        <v>29</v>
      </c>
      <c r="B31" s="53" t="s">
        <v>56</v>
      </c>
      <c r="C31" s="30" t="s">
        <v>188</v>
      </c>
      <c r="D31" s="68"/>
      <c r="E31" s="53">
        <v>2</v>
      </c>
      <c r="F31" s="53">
        <v>1600</v>
      </c>
      <c r="G31" s="31">
        <v>4</v>
      </c>
      <c r="H31" s="34" t="s">
        <v>57</v>
      </c>
      <c r="I31" s="53">
        <v>198.4</v>
      </c>
      <c r="J31" s="63"/>
      <c r="K31" s="63"/>
      <c r="L31" s="31">
        <f t="shared" si="0"/>
        <v>0</v>
      </c>
      <c r="M31" s="31">
        <f t="shared" si="1"/>
        <v>0</v>
      </c>
      <c r="N31" s="53"/>
    </row>
    <row r="32" spans="1:14" ht="228" x14ac:dyDescent="0.2">
      <c r="A32" s="53">
        <v>30</v>
      </c>
      <c r="B32" s="53" t="s">
        <v>58</v>
      </c>
      <c r="C32" s="30" t="s">
        <v>188</v>
      </c>
      <c r="D32" s="68"/>
      <c r="E32" s="53">
        <v>1</v>
      </c>
      <c r="F32" s="53">
        <v>1000</v>
      </c>
      <c r="G32" s="53">
        <v>1.75</v>
      </c>
      <c r="H32" s="34" t="s">
        <v>59</v>
      </c>
      <c r="I32" s="53">
        <v>13.8</v>
      </c>
      <c r="J32" s="63"/>
      <c r="K32" s="63"/>
      <c r="L32" s="31">
        <f t="shared" si="0"/>
        <v>0</v>
      </c>
      <c r="M32" s="31">
        <f t="shared" si="1"/>
        <v>0</v>
      </c>
      <c r="N32" s="53"/>
    </row>
    <row r="33" spans="1:14" ht="228" x14ac:dyDescent="0.2">
      <c r="A33" s="53">
        <v>31</v>
      </c>
      <c r="B33" s="53" t="s">
        <v>60</v>
      </c>
      <c r="C33" s="30" t="s">
        <v>188</v>
      </c>
      <c r="D33" s="68" t="s">
        <v>61</v>
      </c>
      <c r="E33" s="53">
        <v>1</v>
      </c>
      <c r="F33" s="53">
        <v>1000</v>
      </c>
      <c r="G33" s="53">
        <v>1.75</v>
      </c>
      <c r="H33" s="34" t="s">
        <v>41</v>
      </c>
      <c r="I33" s="53">
        <v>31.7</v>
      </c>
      <c r="J33" s="63"/>
      <c r="K33" s="63"/>
      <c r="L33" s="31">
        <f t="shared" si="0"/>
        <v>0</v>
      </c>
      <c r="M33" s="31">
        <f t="shared" si="1"/>
        <v>0</v>
      </c>
      <c r="N33" s="53"/>
    </row>
    <row r="34" spans="1:14" ht="228" x14ac:dyDescent="0.2">
      <c r="A34" s="53">
        <v>32</v>
      </c>
      <c r="B34" s="53" t="s">
        <v>60</v>
      </c>
      <c r="C34" s="30" t="s">
        <v>188</v>
      </c>
      <c r="D34" s="68"/>
      <c r="E34" s="53">
        <v>1</v>
      </c>
      <c r="F34" s="53">
        <v>1000</v>
      </c>
      <c r="G34" s="53">
        <v>1.75</v>
      </c>
      <c r="H34" s="34" t="s">
        <v>41</v>
      </c>
      <c r="I34" s="53">
        <v>31.7</v>
      </c>
      <c r="J34" s="63"/>
      <c r="K34" s="63"/>
      <c r="L34" s="31">
        <f t="shared" si="0"/>
        <v>0</v>
      </c>
      <c r="M34" s="31">
        <f t="shared" si="1"/>
        <v>0</v>
      </c>
      <c r="N34" s="53"/>
    </row>
    <row r="35" spans="1:14" ht="228" x14ac:dyDescent="0.2">
      <c r="A35" s="53">
        <v>33</v>
      </c>
      <c r="B35" s="53" t="s">
        <v>62</v>
      </c>
      <c r="C35" s="30" t="s">
        <v>188</v>
      </c>
      <c r="D35" s="68"/>
      <c r="E35" s="53">
        <v>1</v>
      </c>
      <c r="F35" s="53">
        <v>2000</v>
      </c>
      <c r="G35" s="53">
        <v>1.75</v>
      </c>
      <c r="H35" s="34" t="s">
        <v>18</v>
      </c>
      <c r="I35" s="53">
        <v>20.5</v>
      </c>
      <c r="J35" s="63"/>
      <c r="K35" s="63"/>
      <c r="L35" s="31">
        <f t="shared" si="0"/>
        <v>0</v>
      </c>
      <c r="M35" s="31">
        <f t="shared" si="1"/>
        <v>0</v>
      </c>
      <c r="N35" s="53"/>
    </row>
    <row r="36" spans="1:14" ht="228" x14ac:dyDescent="0.2">
      <c r="A36" s="53">
        <v>34</v>
      </c>
      <c r="B36" s="53" t="s">
        <v>63</v>
      </c>
      <c r="C36" s="30" t="s">
        <v>188</v>
      </c>
      <c r="D36" s="68"/>
      <c r="E36" s="53">
        <v>1</v>
      </c>
      <c r="F36" s="53">
        <v>1000</v>
      </c>
      <c r="G36" s="53">
        <v>1.75</v>
      </c>
      <c r="H36" s="34" t="s">
        <v>41</v>
      </c>
      <c r="I36" s="53">
        <v>31.7</v>
      </c>
      <c r="J36" s="63"/>
      <c r="K36" s="63"/>
      <c r="L36" s="31">
        <f t="shared" si="0"/>
        <v>0</v>
      </c>
      <c r="M36" s="31">
        <f t="shared" si="1"/>
        <v>0</v>
      </c>
      <c r="N36" s="53"/>
    </row>
    <row r="37" spans="1:14" ht="228" x14ac:dyDescent="0.2">
      <c r="A37" s="53">
        <v>35</v>
      </c>
      <c r="B37" s="53" t="s">
        <v>64</v>
      </c>
      <c r="C37" s="30" t="s">
        <v>188</v>
      </c>
      <c r="D37" s="68"/>
      <c r="E37" s="53">
        <v>1</v>
      </c>
      <c r="F37" s="53">
        <v>1000</v>
      </c>
      <c r="G37" s="53">
        <v>1.75</v>
      </c>
      <c r="H37" s="34" t="s">
        <v>41</v>
      </c>
      <c r="I37" s="53">
        <v>31.7</v>
      </c>
      <c r="J37" s="63"/>
      <c r="K37" s="63"/>
      <c r="L37" s="31">
        <f t="shared" si="0"/>
        <v>0</v>
      </c>
      <c r="M37" s="31">
        <f t="shared" si="1"/>
        <v>0</v>
      </c>
      <c r="N37" s="53"/>
    </row>
    <row r="38" spans="1:14" ht="228" x14ac:dyDescent="0.2">
      <c r="A38" s="53">
        <v>36</v>
      </c>
      <c r="B38" s="53" t="s">
        <v>65</v>
      </c>
      <c r="C38" s="30" t="s">
        <v>188</v>
      </c>
      <c r="D38" s="68"/>
      <c r="E38" s="53">
        <v>1</v>
      </c>
      <c r="F38" s="53">
        <v>1600</v>
      </c>
      <c r="G38" s="53">
        <v>1.75</v>
      </c>
      <c r="H38" s="34" t="s">
        <v>18</v>
      </c>
      <c r="I38" s="53">
        <v>20.5</v>
      </c>
      <c r="J38" s="63"/>
      <c r="K38" s="63"/>
      <c r="L38" s="31">
        <f t="shared" si="0"/>
        <v>0</v>
      </c>
      <c r="M38" s="31">
        <f t="shared" si="1"/>
        <v>0</v>
      </c>
      <c r="N38" s="53"/>
    </row>
    <row r="39" spans="1:14" ht="228" x14ac:dyDescent="0.2">
      <c r="A39" s="53">
        <v>37</v>
      </c>
      <c r="B39" s="53" t="s">
        <v>66</v>
      </c>
      <c r="C39" s="30" t="s">
        <v>188</v>
      </c>
      <c r="D39" s="68"/>
      <c r="E39" s="53">
        <v>1</v>
      </c>
      <c r="F39" s="53">
        <v>2000</v>
      </c>
      <c r="G39" s="53">
        <v>1.75</v>
      </c>
      <c r="H39" s="34" t="s">
        <v>18</v>
      </c>
      <c r="I39" s="53">
        <v>20.5</v>
      </c>
      <c r="J39" s="63"/>
      <c r="K39" s="63"/>
      <c r="L39" s="31">
        <f t="shared" si="0"/>
        <v>0</v>
      </c>
      <c r="M39" s="31">
        <f t="shared" si="1"/>
        <v>0</v>
      </c>
      <c r="N39" s="53"/>
    </row>
    <row r="40" spans="1:14" ht="185.25" x14ac:dyDescent="0.2">
      <c r="A40" s="53">
        <v>38</v>
      </c>
      <c r="B40" s="53" t="s">
        <v>68</v>
      </c>
      <c r="C40" s="30" t="s">
        <v>190</v>
      </c>
      <c r="D40" s="68" t="s">
        <v>69</v>
      </c>
      <c r="E40" s="53">
        <v>2</v>
      </c>
      <c r="F40" s="53"/>
      <c r="G40" s="53">
        <v>0.5</v>
      </c>
      <c r="H40" s="53"/>
      <c r="I40" s="53">
        <v>6.3</v>
      </c>
      <c r="J40" s="63"/>
      <c r="K40" s="63"/>
      <c r="L40" s="31">
        <f t="shared" si="0"/>
        <v>0</v>
      </c>
      <c r="M40" s="31">
        <f t="shared" si="1"/>
        <v>0</v>
      </c>
      <c r="N40" s="53"/>
    </row>
    <row r="41" spans="1:14" ht="185.25" x14ac:dyDescent="0.2">
      <c r="A41" s="53">
        <v>39</v>
      </c>
      <c r="B41" s="53" t="s">
        <v>70</v>
      </c>
      <c r="C41" s="30" t="s">
        <v>190</v>
      </c>
      <c r="D41" s="68"/>
      <c r="E41" s="53">
        <v>2</v>
      </c>
      <c r="F41" s="53"/>
      <c r="G41" s="53">
        <v>0.5</v>
      </c>
      <c r="H41" s="53"/>
      <c r="I41" s="53">
        <v>6.3</v>
      </c>
      <c r="J41" s="63"/>
      <c r="K41" s="63"/>
      <c r="L41" s="31">
        <f t="shared" si="0"/>
        <v>0</v>
      </c>
      <c r="M41" s="31">
        <f t="shared" si="1"/>
        <v>0</v>
      </c>
      <c r="N41" s="53"/>
    </row>
    <row r="42" spans="1:14" ht="185.25" x14ac:dyDescent="0.2">
      <c r="A42" s="53">
        <v>40</v>
      </c>
      <c r="B42" s="53" t="s">
        <v>71</v>
      </c>
      <c r="C42" s="30" t="s">
        <v>190</v>
      </c>
      <c r="D42" s="68"/>
      <c r="E42" s="53">
        <v>2</v>
      </c>
      <c r="F42" s="53"/>
      <c r="G42" s="53">
        <v>0.5</v>
      </c>
      <c r="H42" s="53"/>
      <c r="I42" s="53">
        <v>6.6</v>
      </c>
      <c r="J42" s="63"/>
      <c r="K42" s="63"/>
      <c r="L42" s="31">
        <f t="shared" si="0"/>
        <v>0</v>
      </c>
      <c r="M42" s="31">
        <f t="shared" si="1"/>
        <v>0</v>
      </c>
      <c r="N42" s="53"/>
    </row>
    <row r="43" spans="1:14" ht="185.25" x14ac:dyDescent="0.2">
      <c r="A43" s="53">
        <v>41</v>
      </c>
      <c r="B43" s="53" t="s">
        <v>72</v>
      </c>
      <c r="C43" s="30" t="s">
        <v>190</v>
      </c>
      <c r="D43" s="68" t="s">
        <v>73</v>
      </c>
      <c r="E43" s="53">
        <v>2</v>
      </c>
      <c r="F43" s="53"/>
      <c r="G43" s="53">
        <v>0.5</v>
      </c>
      <c r="H43" s="53"/>
      <c r="I43" s="53">
        <v>6.3</v>
      </c>
      <c r="J43" s="63"/>
      <c r="K43" s="63"/>
      <c r="L43" s="31">
        <f t="shared" si="0"/>
        <v>0</v>
      </c>
      <c r="M43" s="31">
        <f t="shared" si="1"/>
        <v>0</v>
      </c>
      <c r="N43" s="53"/>
    </row>
    <row r="44" spans="1:14" s="27" customFormat="1" ht="185.25" x14ac:dyDescent="0.2">
      <c r="A44" s="53">
        <v>42</v>
      </c>
      <c r="B44" s="53" t="s">
        <v>74</v>
      </c>
      <c r="C44" s="30" t="s">
        <v>190</v>
      </c>
      <c r="D44" s="68"/>
      <c r="E44" s="53">
        <v>2</v>
      </c>
      <c r="F44" s="36"/>
      <c r="G44" s="53">
        <v>0.5</v>
      </c>
      <c r="H44" s="36"/>
      <c r="I44" s="53">
        <v>6.7</v>
      </c>
      <c r="J44" s="63"/>
      <c r="K44" s="63"/>
      <c r="L44" s="31">
        <f t="shared" si="0"/>
        <v>0</v>
      </c>
      <c r="M44" s="31">
        <f t="shared" si="1"/>
        <v>0</v>
      </c>
      <c r="N44" s="53"/>
    </row>
    <row r="45" spans="1:14" s="27" customFormat="1" ht="185.25" x14ac:dyDescent="0.2">
      <c r="A45" s="53">
        <v>43</v>
      </c>
      <c r="B45" s="53" t="s">
        <v>75</v>
      </c>
      <c r="C45" s="30" t="s">
        <v>190</v>
      </c>
      <c r="D45" s="69" t="s">
        <v>76</v>
      </c>
      <c r="E45" s="53">
        <v>2</v>
      </c>
      <c r="F45" s="36"/>
      <c r="G45" s="53">
        <v>0.5</v>
      </c>
      <c r="H45" s="36"/>
      <c r="I45" s="53">
        <v>6.7</v>
      </c>
      <c r="J45" s="63"/>
      <c r="K45" s="63"/>
      <c r="L45" s="31">
        <f t="shared" si="0"/>
        <v>0</v>
      </c>
      <c r="M45" s="31">
        <f t="shared" si="1"/>
        <v>0</v>
      </c>
      <c r="N45" s="53"/>
    </row>
    <row r="46" spans="1:14" s="27" customFormat="1" ht="185.25" x14ac:dyDescent="0.2">
      <c r="A46" s="53">
        <v>44</v>
      </c>
      <c r="B46" s="53" t="s">
        <v>77</v>
      </c>
      <c r="C46" s="30" t="s">
        <v>190</v>
      </c>
      <c r="D46" s="70"/>
      <c r="E46" s="53">
        <v>2</v>
      </c>
      <c r="F46" s="36"/>
      <c r="G46" s="53">
        <v>0.5</v>
      </c>
      <c r="H46" s="36"/>
      <c r="I46" s="53">
        <v>6.7</v>
      </c>
      <c r="J46" s="63"/>
      <c r="K46" s="63"/>
      <c r="L46" s="31">
        <f t="shared" si="0"/>
        <v>0</v>
      </c>
      <c r="M46" s="31">
        <f t="shared" si="1"/>
        <v>0</v>
      </c>
      <c r="N46" s="53"/>
    </row>
    <row r="47" spans="1:14" s="27" customFormat="1" ht="185.25" x14ac:dyDescent="0.2">
      <c r="A47" s="53">
        <v>45</v>
      </c>
      <c r="B47" s="53" t="s">
        <v>78</v>
      </c>
      <c r="C47" s="30" t="s">
        <v>190</v>
      </c>
      <c r="D47" s="71"/>
      <c r="E47" s="53">
        <v>2</v>
      </c>
      <c r="F47" s="36"/>
      <c r="G47" s="53">
        <v>0.5</v>
      </c>
      <c r="H47" s="36"/>
      <c r="I47" s="53">
        <v>6.7</v>
      </c>
      <c r="J47" s="63"/>
      <c r="K47" s="63"/>
      <c r="L47" s="31">
        <f t="shared" si="0"/>
        <v>0</v>
      </c>
      <c r="M47" s="31">
        <f t="shared" si="1"/>
        <v>0</v>
      </c>
      <c r="N47" s="36"/>
    </row>
    <row r="48" spans="1:14" s="27" customFormat="1" ht="30" customHeight="1" x14ac:dyDescent="0.2">
      <c r="A48" s="53"/>
      <c r="B48" s="36" t="s">
        <v>79</v>
      </c>
      <c r="C48" s="36"/>
      <c r="D48" s="37"/>
      <c r="E48" s="36">
        <f>SUM(E3:E47)</f>
        <v>104</v>
      </c>
      <c r="F48" s="36"/>
      <c r="G48" s="36"/>
      <c r="H48" s="36"/>
      <c r="I48" s="36"/>
      <c r="J48" s="63"/>
      <c r="K48" s="63"/>
      <c r="L48" s="55">
        <f>SUM(L3:L47)</f>
        <v>0</v>
      </c>
      <c r="M48" s="55">
        <f>SUM(M3:M47)</f>
        <v>0</v>
      </c>
      <c r="N48" s="36"/>
    </row>
  </sheetData>
  <mergeCells count="10">
    <mergeCell ref="A1:N1"/>
    <mergeCell ref="D3:D8"/>
    <mergeCell ref="D9:D13"/>
    <mergeCell ref="D14:D15"/>
    <mergeCell ref="D16:D23"/>
    <mergeCell ref="D24:D32"/>
    <mergeCell ref="D33:D39"/>
    <mergeCell ref="D40:D42"/>
    <mergeCell ref="D43:D44"/>
    <mergeCell ref="D45:D47"/>
  </mergeCells>
  <phoneticPr fontId="3" type="noConversion"/>
  <pageMargins left="0.31496062992125984" right="0.19685039370078741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8125A-C4FD-42A0-B747-4D492D73FF81}">
  <dimension ref="A1:S53"/>
  <sheetViews>
    <sheetView zoomScale="85" zoomScaleNormal="85" workbookViewId="0">
      <pane xSplit="9" ySplit="2" topLeftCell="J51" activePane="bottomRight" state="frozenSplit"/>
      <selection pane="topRight" activeCell="O1" sqref="O1"/>
      <selection pane="bottomLeft" activeCell="A4" sqref="A4"/>
      <selection pane="bottomRight" activeCell="J3" sqref="J3:K52"/>
    </sheetView>
  </sheetViews>
  <sheetFormatPr defaultColWidth="9" defaultRowHeight="14.25" x14ac:dyDescent="0.2"/>
  <cols>
    <col min="1" max="2" width="5.625" style="50" customWidth="1"/>
    <col min="3" max="3" width="34.625" style="50" customWidth="1"/>
    <col min="4" max="7" width="5.625" style="50" customWidth="1"/>
    <col min="8" max="8" width="5.625" style="51" customWidth="1"/>
    <col min="9" max="9" width="5.625" style="50" customWidth="1"/>
    <col min="10" max="11" width="13.5" style="59" customWidth="1"/>
    <col min="12" max="12" width="15.125" style="59" customWidth="1"/>
    <col min="13" max="13" width="13.5" style="59" customWidth="1"/>
    <col min="14" max="14" width="4" style="40" customWidth="1"/>
    <col min="15" max="17" width="9" style="20"/>
    <col min="18" max="18" width="10.375" style="20" bestFit="1" customWidth="1"/>
    <col min="19" max="16384" width="9" style="20"/>
  </cols>
  <sheetData>
    <row r="1" spans="1:14" ht="30" customHeight="1" x14ac:dyDescent="0.2">
      <c r="A1" s="73" t="s">
        <v>189</v>
      </c>
      <c r="B1" s="73"/>
      <c r="C1" s="73"/>
      <c r="D1" s="73"/>
      <c r="E1" s="73"/>
      <c r="F1" s="73"/>
      <c r="G1" s="73"/>
      <c r="H1" s="74"/>
      <c r="I1" s="73"/>
      <c r="J1" s="73"/>
      <c r="K1" s="73"/>
      <c r="L1" s="73"/>
      <c r="M1" s="73"/>
    </row>
    <row r="2" spans="1:14" ht="63" x14ac:dyDescent="0.2">
      <c r="A2" s="28" t="s">
        <v>0</v>
      </c>
      <c r="B2" s="28" t="s">
        <v>1</v>
      </c>
      <c r="C2" s="28" t="s">
        <v>80</v>
      </c>
      <c r="D2" s="28" t="s">
        <v>81</v>
      </c>
      <c r="E2" s="28" t="s">
        <v>2</v>
      </c>
      <c r="F2" s="28" t="s">
        <v>4</v>
      </c>
      <c r="G2" s="29" t="s">
        <v>82</v>
      </c>
      <c r="H2" s="28" t="s">
        <v>3</v>
      </c>
      <c r="I2" s="28" t="s">
        <v>83</v>
      </c>
      <c r="J2" s="54" t="s">
        <v>5</v>
      </c>
      <c r="K2" s="54" t="s">
        <v>6</v>
      </c>
      <c r="L2" s="54" t="s">
        <v>186</v>
      </c>
      <c r="M2" s="54" t="s">
        <v>187</v>
      </c>
      <c r="N2" s="28" t="s">
        <v>185</v>
      </c>
    </row>
    <row r="3" spans="1:14" ht="228" x14ac:dyDescent="0.2">
      <c r="A3" s="41">
        <v>1</v>
      </c>
      <c r="B3" s="41" t="s">
        <v>184</v>
      </c>
      <c r="C3" s="30" t="s">
        <v>188</v>
      </c>
      <c r="D3" s="41" t="s">
        <v>180</v>
      </c>
      <c r="E3" s="42">
        <v>1</v>
      </c>
      <c r="F3" s="42">
        <v>1600</v>
      </c>
      <c r="G3" s="41">
        <v>4</v>
      </c>
      <c r="H3" s="43" t="s">
        <v>35</v>
      </c>
      <c r="I3" s="43" t="s">
        <v>179</v>
      </c>
      <c r="J3" s="57"/>
      <c r="K3" s="57"/>
      <c r="L3" s="57">
        <f>J3*E3</f>
        <v>0</v>
      </c>
      <c r="M3" s="57">
        <f>E3*K3</f>
        <v>0</v>
      </c>
      <c r="N3" s="44"/>
    </row>
    <row r="4" spans="1:14" ht="228" x14ac:dyDescent="0.2">
      <c r="A4" s="41">
        <v>2</v>
      </c>
      <c r="B4" s="41" t="s">
        <v>183</v>
      </c>
      <c r="C4" s="30" t="s">
        <v>188</v>
      </c>
      <c r="D4" s="41" t="s">
        <v>180</v>
      </c>
      <c r="E4" s="42">
        <v>1</v>
      </c>
      <c r="F4" s="42">
        <v>1600</v>
      </c>
      <c r="G4" s="41">
        <v>4</v>
      </c>
      <c r="H4" s="43" t="s">
        <v>35</v>
      </c>
      <c r="I4" s="43" t="s">
        <v>179</v>
      </c>
      <c r="J4" s="57"/>
      <c r="K4" s="57"/>
      <c r="L4" s="57">
        <f t="shared" ref="L4:L52" si="0">J4*E4</f>
        <v>0</v>
      </c>
      <c r="M4" s="57">
        <f t="shared" ref="M4:M52" si="1">E4*K4</f>
        <v>0</v>
      </c>
      <c r="N4" s="44"/>
    </row>
    <row r="5" spans="1:14" ht="228" x14ac:dyDescent="0.2">
      <c r="A5" s="41">
        <v>3</v>
      </c>
      <c r="B5" s="41" t="s">
        <v>182</v>
      </c>
      <c r="C5" s="30" t="s">
        <v>188</v>
      </c>
      <c r="D5" s="41" t="s">
        <v>180</v>
      </c>
      <c r="E5" s="42">
        <v>1</v>
      </c>
      <c r="F5" s="42">
        <v>1600</v>
      </c>
      <c r="G5" s="41">
        <v>4</v>
      </c>
      <c r="H5" s="43" t="s">
        <v>35</v>
      </c>
      <c r="I5" s="43" t="s">
        <v>179</v>
      </c>
      <c r="J5" s="57"/>
      <c r="K5" s="57"/>
      <c r="L5" s="57">
        <f t="shared" si="0"/>
        <v>0</v>
      </c>
      <c r="M5" s="57">
        <f t="shared" si="1"/>
        <v>0</v>
      </c>
      <c r="N5" s="44"/>
    </row>
    <row r="6" spans="1:14" ht="228" x14ac:dyDescent="0.2">
      <c r="A6" s="41">
        <v>4</v>
      </c>
      <c r="B6" s="41" t="s">
        <v>181</v>
      </c>
      <c r="C6" s="30" t="s">
        <v>188</v>
      </c>
      <c r="D6" s="41" t="s">
        <v>180</v>
      </c>
      <c r="E6" s="42">
        <v>1</v>
      </c>
      <c r="F6" s="42">
        <v>1600</v>
      </c>
      <c r="G6" s="41">
        <v>4</v>
      </c>
      <c r="H6" s="43" t="s">
        <v>35</v>
      </c>
      <c r="I6" s="43" t="s">
        <v>179</v>
      </c>
      <c r="J6" s="57"/>
      <c r="K6" s="57"/>
      <c r="L6" s="57">
        <f t="shared" si="0"/>
        <v>0</v>
      </c>
      <c r="M6" s="57">
        <f t="shared" si="1"/>
        <v>0</v>
      </c>
      <c r="N6" s="44"/>
    </row>
    <row r="7" spans="1:14" ht="228" x14ac:dyDescent="0.2">
      <c r="A7" s="41">
        <v>5</v>
      </c>
      <c r="B7" s="41" t="s">
        <v>178</v>
      </c>
      <c r="C7" s="30" t="s">
        <v>188</v>
      </c>
      <c r="D7" s="41" t="s">
        <v>174</v>
      </c>
      <c r="E7" s="42">
        <v>1</v>
      </c>
      <c r="F7" s="42">
        <v>1600</v>
      </c>
      <c r="G7" s="41">
        <v>3</v>
      </c>
      <c r="H7" s="43" t="s">
        <v>173</v>
      </c>
      <c r="I7" s="43" t="s">
        <v>172</v>
      </c>
      <c r="J7" s="57"/>
      <c r="K7" s="57"/>
      <c r="L7" s="57">
        <f t="shared" si="0"/>
        <v>0</v>
      </c>
      <c r="M7" s="57">
        <f t="shared" si="1"/>
        <v>0</v>
      </c>
      <c r="N7" s="44"/>
    </row>
    <row r="8" spans="1:14" ht="228" x14ac:dyDescent="0.2">
      <c r="A8" s="41">
        <v>6</v>
      </c>
      <c r="B8" s="41" t="s">
        <v>177</v>
      </c>
      <c r="C8" s="30" t="s">
        <v>188</v>
      </c>
      <c r="D8" s="41" t="s">
        <v>174</v>
      </c>
      <c r="E8" s="42">
        <v>1</v>
      </c>
      <c r="F8" s="42">
        <v>1600</v>
      </c>
      <c r="G8" s="41">
        <v>3</v>
      </c>
      <c r="H8" s="43" t="s">
        <v>173</v>
      </c>
      <c r="I8" s="43" t="s">
        <v>172</v>
      </c>
      <c r="J8" s="57"/>
      <c r="K8" s="57"/>
      <c r="L8" s="57">
        <f t="shared" si="0"/>
        <v>0</v>
      </c>
      <c r="M8" s="57">
        <f t="shared" si="1"/>
        <v>0</v>
      </c>
      <c r="N8" s="44"/>
    </row>
    <row r="9" spans="1:14" ht="228" x14ac:dyDescent="0.2">
      <c r="A9" s="41">
        <v>7</v>
      </c>
      <c r="B9" s="41" t="s">
        <v>176</v>
      </c>
      <c r="C9" s="30" t="s">
        <v>188</v>
      </c>
      <c r="D9" s="41" t="s">
        <v>174</v>
      </c>
      <c r="E9" s="42">
        <v>1</v>
      </c>
      <c r="F9" s="42">
        <v>1600</v>
      </c>
      <c r="G9" s="41">
        <v>3</v>
      </c>
      <c r="H9" s="43" t="s">
        <v>173</v>
      </c>
      <c r="I9" s="43" t="s">
        <v>172</v>
      </c>
      <c r="J9" s="57"/>
      <c r="K9" s="57"/>
      <c r="L9" s="57">
        <f t="shared" si="0"/>
        <v>0</v>
      </c>
      <c r="M9" s="57">
        <f t="shared" si="1"/>
        <v>0</v>
      </c>
      <c r="N9" s="44"/>
    </row>
    <row r="10" spans="1:14" ht="228" x14ac:dyDescent="0.2">
      <c r="A10" s="41">
        <v>8</v>
      </c>
      <c r="B10" s="41" t="s">
        <v>175</v>
      </c>
      <c r="C10" s="30" t="s">
        <v>188</v>
      </c>
      <c r="D10" s="41" t="s">
        <v>174</v>
      </c>
      <c r="E10" s="42">
        <v>1</v>
      </c>
      <c r="F10" s="42">
        <v>1600</v>
      </c>
      <c r="G10" s="41">
        <v>3</v>
      </c>
      <c r="H10" s="43" t="s">
        <v>173</v>
      </c>
      <c r="I10" s="43" t="s">
        <v>172</v>
      </c>
      <c r="J10" s="57"/>
      <c r="K10" s="57"/>
      <c r="L10" s="57">
        <f t="shared" si="0"/>
        <v>0</v>
      </c>
      <c r="M10" s="57">
        <f t="shared" si="1"/>
        <v>0</v>
      </c>
      <c r="N10" s="44"/>
    </row>
    <row r="11" spans="1:14" ht="228" x14ac:dyDescent="0.2">
      <c r="A11" s="41">
        <v>9</v>
      </c>
      <c r="B11" s="41" t="s">
        <v>171</v>
      </c>
      <c r="C11" s="30" t="s">
        <v>188</v>
      </c>
      <c r="D11" s="42" t="s">
        <v>168</v>
      </c>
      <c r="E11" s="42">
        <v>1</v>
      </c>
      <c r="F11" s="42">
        <v>1600</v>
      </c>
      <c r="G11" s="41">
        <v>2</v>
      </c>
      <c r="H11" s="45" t="s">
        <v>167</v>
      </c>
      <c r="I11" s="43" t="s">
        <v>166</v>
      </c>
      <c r="J11" s="57"/>
      <c r="K11" s="57"/>
      <c r="L11" s="57">
        <f t="shared" si="0"/>
        <v>0</v>
      </c>
      <c r="M11" s="57">
        <f t="shared" si="1"/>
        <v>0</v>
      </c>
      <c r="N11" s="44"/>
    </row>
    <row r="12" spans="1:14" ht="228" x14ac:dyDescent="0.2">
      <c r="A12" s="41">
        <v>10</v>
      </c>
      <c r="B12" s="41" t="s">
        <v>170</v>
      </c>
      <c r="C12" s="30" t="s">
        <v>188</v>
      </c>
      <c r="D12" s="42" t="s">
        <v>168</v>
      </c>
      <c r="E12" s="42">
        <v>1</v>
      </c>
      <c r="F12" s="42">
        <v>1600</v>
      </c>
      <c r="G12" s="41">
        <v>2</v>
      </c>
      <c r="H12" s="45" t="s">
        <v>167</v>
      </c>
      <c r="I12" s="43" t="s">
        <v>166</v>
      </c>
      <c r="J12" s="57"/>
      <c r="K12" s="57"/>
      <c r="L12" s="57">
        <f t="shared" si="0"/>
        <v>0</v>
      </c>
      <c r="M12" s="57">
        <f t="shared" si="1"/>
        <v>0</v>
      </c>
      <c r="N12" s="44"/>
    </row>
    <row r="13" spans="1:14" ht="228" x14ac:dyDescent="0.2">
      <c r="A13" s="41">
        <v>11</v>
      </c>
      <c r="B13" s="41" t="s">
        <v>169</v>
      </c>
      <c r="C13" s="30" t="s">
        <v>188</v>
      </c>
      <c r="D13" s="42" t="s">
        <v>168</v>
      </c>
      <c r="E13" s="42">
        <v>1</v>
      </c>
      <c r="F13" s="42">
        <v>1600</v>
      </c>
      <c r="G13" s="41">
        <v>2</v>
      </c>
      <c r="H13" s="45" t="s">
        <v>167</v>
      </c>
      <c r="I13" s="43" t="s">
        <v>166</v>
      </c>
      <c r="J13" s="57"/>
      <c r="K13" s="57"/>
      <c r="L13" s="57">
        <f t="shared" si="0"/>
        <v>0</v>
      </c>
      <c r="M13" s="57">
        <f t="shared" si="1"/>
        <v>0</v>
      </c>
      <c r="N13" s="44"/>
    </row>
    <row r="14" spans="1:14" ht="228" x14ac:dyDescent="0.2">
      <c r="A14" s="41">
        <v>12</v>
      </c>
      <c r="B14" s="41" t="s">
        <v>165</v>
      </c>
      <c r="C14" s="30" t="s">
        <v>188</v>
      </c>
      <c r="D14" s="41" t="s">
        <v>164</v>
      </c>
      <c r="E14" s="41">
        <v>1</v>
      </c>
      <c r="F14" s="41">
        <v>1350</v>
      </c>
      <c r="G14" s="41">
        <v>3.5</v>
      </c>
      <c r="H14" s="45" t="s">
        <v>163</v>
      </c>
      <c r="I14" s="43" t="s">
        <v>160</v>
      </c>
      <c r="J14" s="57"/>
      <c r="K14" s="57"/>
      <c r="L14" s="57">
        <f t="shared" si="0"/>
        <v>0</v>
      </c>
      <c r="M14" s="57">
        <f t="shared" si="1"/>
        <v>0</v>
      </c>
      <c r="N14" s="44"/>
    </row>
    <row r="15" spans="1:14" ht="228" x14ac:dyDescent="0.2">
      <c r="A15" s="41">
        <v>13</v>
      </c>
      <c r="B15" s="41" t="s">
        <v>162</v>
      </c>
      <c r="C15" s="30" t="s">
        <v>188</v>
      </c>
      <c r="D15" s="41" t="s">
        <v>161</v>
      </c>
      <c r="E15" s="41">
        <v>1</v>
      </c>
      <c r="F15" s="41">
        <v>1600</v>
      </c>
      <c r="G15" s="41">
        <v>3</v>
      </c>
      <c r="H15" s="45" t="s">
        <v>43</v>
      </c>
      <c r="I15" s="43" t="s">
        <v>160</v>
      </c>
      <c r="J15" s="57"/>
      <c r="K15" s="57"/>
      <c r="L15" s="57">
        <f t="shared" si="0"/>
        <v>0</v>
      </c>
      <c r="M15" s="57">
        <f t="shared" si="1"/>
        <v>0</v>
      </c>
      <c r="N15" s="44"/>
    </row>
    <row r="16" spans="1:14" ht="228" x14ac:dyDescent="0.2">
      <c r="A16" s="41">
        <v>14</v>
      </c>
      <c r="B16" s="41" t="s">
        <v>159</v>
      </c>
      <c r="C16" s="30" t="s">
        <v>188</v>
      </c>
      <c r="D16" s="42" t="s">
        <v>157</v>
      </c>
      <c r="E16" s="41">
        <v>1</v>
      </c>
      <c r="F16" s="41">
        <v>1350</v>
      </c>
      <c r="G16" s="41">
        <v>3.5</v>
      </c>
      <c r="H16" s="45" t="s">
        <v>156</v>
      </c>
      <c r="I16" s="43" t="s">
        <v>139</v>
      </c>
      <c r="J16" s="57"/>
      <c r="K16" s="57"/>
      <c r="L16" s="57">
        <f t="shared" si="0"/>
        <v>0</v>
      </c>
      <c r="M16" s="57">
        <f t="shared" si="1"/>
        <v>0</v>
      </c>
      <c r="N16" s="44"/>
    </row>
    <row r="17" spans="1:14" ht="228" x14ac:dyDescent="0.2">
      <c r="A17" s="41">
        <v>15</v>
      </c>
      <c r="B17" s="41" t="s">
        <v>158</v>
      </c>
      <c r="C17" s="30" t="s">
        <v>188</v>
      </c>
      <c r="D17" s="42" t="s">
        <v>157</v>
      </c>
      <c r="E17" s="41">
        <v>1</v>
      </c>
      <c r="F17" s="41">
        <v>1350</v>
      </c>
      <c r="G17" s="41">
        <v>3.5</v>
      </c>
      <c r="H17" s="45" t="s">
        <v>156</v>
      </c>
      <c r="I17" s="43" t="s">
        <v>139</v>
      </c>
      <c r="J17" s="57"/>
      <c r="K17" s="57"/>
      <c r="L17" s="57">
        <f t="shared" si="0"/>
        <v>0</v>
      </c>
      <c r="M17" s="57">
        <f t="shared" si="1"/>
        <v>0</v>
      </c>
      <c r="N17" s="44"/>
    </row>
    <row r="18" spans="1:14" ht="228" x14ac:dyDescent="0.2">
      <c r="A18" s="41">
        <v>16</v>
      </c>
      <c r="B18" s="41" t="s">
        <v>155</v>
      </c>
      <c r="C18" s="30" t="s">
        <v>188</v>
      </c>
      <c r="D18" s="41" t="s">
        <v>154</v>
      </c>
      <c r="E18" s="41">
        <v>1</v>
      </c>
      <c r="F18" s="41">
        <v>1600</v>
      </c>
      <c r="G18" s="41">
        <v>3.5</v>
      </c>
      <c r="H18" s="45" t="s">
        <v>151</v>
      </c>
      <c r="I18" s="43" t="s">
        <v>139</v>
      </c>
      <c r="J18" s="57"/>
      <c r="K18" s="57"/>
      <c r="L18" s="57">
        <f t="shared" si="0"/>
        <v>0</v>
      </c>
      <c r="M18" s="57">
        <f t="shared" si="1"/>
        <v>0</v>
      </c>
      <c r="N18" s="44"/>
    </row>
    <row r="19" spans="1:14" ht="228" x14ac:dyDescent="0.2">
      <c r="A19" s="41">
        <v>17</v>
      </c>
      <c r="B19" s="41" t="s">
        <v>153</v>
      </c>
      <c r="C19" s="30" t="s">
        <v>188</v>
      </c>
      <c r="D19" s="41" t="s">
        <v>152</v>
      </c>
      <c r="E19" s="41">
        <v>1</v>
      </c>
      <c r="F19" s="41">
        <v>1600</v>
      </c>
      <c r="G19" s="41">
        <v>3.5</v>
      </c>
      <c r="H19" s="45" t="s">
        <v>151</v>
      </c>
      <c r="I19" s="43" t="s">
        <v>139</v>
      </c>
      <c r="J19" s="57"/>
      <c r="K19" s="57"/>
      <c r="L19" s="57">
        <f t="shared" si="0"/>
        <v>0</v>
      </c>
      <c r="M19" s="57">
        <f t="shared" si="1"/>
        <v>0</v>
      </c>
      <c r="N19" s="44"/>
    </row>
    <row r="20" spans="1:14" ht="228" x14ac:dyDescent="0.2">
      <c r="A20" s="41">
        <v>18</v>
      </c>
      <c r="B20" s="41" t="s">
        <v>150</v>
      </c>
      <c r="C20" s="30" t="s">
        <v>188</v>
      </c>
      <c r="D20" s="41" t="s">
        <v>147</v>
      </c>
      <c r="E20" s="42">
        <v>1</v>
      </c>
      <c r="F20" s="41">
        <v>1600</v>
      </c>
      <c r="G20" s="41">
        <v>2</v>
      </c>
      <c r="H20" s="45" t="s">
        <v>146</v>
      </c>
      <c r="I20" s="43" t="s">
        <v>145</v>
      </c>
      <c r="J20" s="57"/>
      <c r="K20" s="57"/>
      <c r="L20" s="57">
        <f t="shared" si="0"/>
        <v>0</v>
      </c>
      <c r="M20" s="57">
        <f t="shared" si="1"/>
        <v>0</v>
      </c>
      <c r="N20" s="44"/>
    </row>
    <row r="21" spans="1:14" ht="228" x14ac:dyDescent="0.2">
      <c r="A21" s="41">
        <v>19</v>
      </c>
      <c r="B21" s="41" t="s">
        <v>149</v>
      </c>
      <c r="C21" s="30" t="s">
        <v>188</v>
      </c>
      <c r="D21" s="41" t="s">
        <v>147</v>
      </c>
      <c r="E21" s="42">
        <v>1</v>
      </c>
      <c r="F21" s="41">
        <v>1600</v>
      </c>
      <c r="G21" s="41">
        <v>2</v>
      </c>
      <c r="H21" s="45" t="s">
        <v>146</v>
      </c>
      <c r="I21" s="43" t="s">
        <v>145</v>
      </c>
      <c r="J21" s="57"/>
      <c r="K21" s="57"/>
      <c r="L21" s="57">
        <f t="shared" si="0"/>
        <v>0</v>
      </c>
      <c r="M21" s="57">
        <f t="shared" si="1"/>
        <v>0</v>
      </c>
      <c r="N21" s="44"/>
    </row>
    <row r="22" spans="1:14" ht="228" x14ac:dyDescent="0.2">
      <c r="A22" s="41">
        <v>20</v>
      </c>
      <c r="B22" s="41" t="s">
        <v>148</v>
      </c>
      <c r="C22" s="30" t="s">
        <v>188</v>
      </c>
      <c r="D22" s="41" t="s">
        <v>147</v>
      </c>
      <c r="E22" s="42">
        <v>1</v>
      </c>
      <c r="F22" s="41">
        <v>1600</v>
      </c>
      <c r="G22" s="41">
        <v>2</v>
      </c>
      <c r="H22" s="45" t="s">
        <v>146</v>
      </c>
      <c r="I22" s="43" t="s">
        <v>145</v>
      </c>
      <c r="J22" s="57"/>
      <c r="K22" s="57"/>
      <c r="L22" s="57">
        <f t="shared" si="0"/>
        <v>0</v>
      </c>
      <c r="M22" s="57">
        <f t="shared" si="1"/>
        <v>0</v>
      </c>
      <c r="N22" s="44"/>
    </row>
    <row r="23" spans="1:14" ht="228" x14ac:dyDescent="0.2">
      <c r="A23" s="41">
        <v>21</v>
      </c>
      <c r="B23" s="41" t="s">
        <v>144</v>
      </c>
      <c r="C23" s="30" t="s">
        <v>188</v>
      </c>
      <c r="D23" s="41" t="s">
        <v>141</v>
      </c>
      <c r="E23" s="42">
        <v>1</v>
      </c>
      <c r="F23" s="41">
        <v>1600</v>
      </c>
      <c r="G23" s="41">
        <v>6</v>
      </c>
      <c r="H23" s="45" t="s">
        <v>140</v>
      </c>
      <c r="I23" s="43" t="s">
        <v>139</v>
      </c>
      <c r="J23" s="57"/>
      <c r="K23" s="57"/>
      <c r="L23" s="57">
        <f t="shared" si="0"/>
        <v>0</v>
      </c>
      <c r="M23" s="57">
        <f t="shared" si="1"/>
        <v>0</v>
      </c>
      <c r="N23" s="44"/>
    </row>
    <row r="24" spans="1:14" ht="228" x14ac:dyDescent="0.2">
      <c r="A24" s="41">
        <v>22</v>
      </c>
      <c r="B24" s="41" t="s">
        <v>143</v>
      </c>
      <c r="C24" s="30" t="s">
        <v>188</v>
      </c>
      <c r="D24" s="41" t="s">
        <v>141</v>
      </c>
      <c r="E24" s="42">
        <v>1</v>
      </c>
      <c r="F24" s="41">
        <v>1600</v>
      </c>
      <c r="G24" s="41">
        <v>6</v>
      </c>
      <c r="H24" s="45" t="s">
        <v>140</v>
      </c>
      <c r="I24" s="43" t="s">
        <v>139</v>
      </c>
      <c r="J24" s="57"/>
      <c r="K24" s="57"/>
      <c r="L24" s="57">
        <f t="shared" si="0"/>
        <v>0</v>
      </c>
      <c r="M24" s="57">
        <f t="shared" si="1"/>
        <v>0</v>
      </c>
      <c r="N24" s="44"/>
    </row>
    <row r="25" spans="1:14" ht="228" x14ac:dyDescent="0.2">
      <c r="A25" s="41">
        <v>23</v>
      </c>
      <c r="B25" s="41" t="s">
        <v>142</v>
      </c>
      <c r="C25" s="30" t="s">
        <v>188</v>
      </c>
      <c r="D25" s="41" t="s">
        <v>141</v>
      </c>
      <c r="E25" s="42">
        <v>1</v>
      </c>
      <c r="F25" s="41">
        <v>1600</v>
      </c>
      <c r="G25" s="41">
        <v>6</v>
      </c>
      <c r="H25" s="45" t="s">
        <v>140</v>
      </c>
      <c r="I25" s="43" t="s">
        <v>139</v>
      </c>
      <c r="J25" s="57"/>
      <c r="K25" s="57"/>
      <c r="L25" s="57">
        <f t="shared" si="0"/>
        <v>0</v>
      </c>
      <c r="M25" s="57">
        <f t="shared" si="1"/>
        <v>0</v>
      </c>
      <c r="N25" s="44"/>
    </row>
    <row r="26" spans="1:14" ht="228" x14ac:dyDescent="0.2">
      <c r="A26" s="41">
        <v>24</v>
      </c>
      <c r="B26" s="41" t="s">
        <v>138</v>
      </c>
      <c r="C26" s="30" t="s">
        <v>188</v>
      </c>
      <c r="D26" s="41" t="s">
        <v>134</v>
      </c>
      <c r="E26" s="42">
        <v>1</v>
      </c>
      <c r="F26" s="41">
        <v>1600</v>
      </c>
      <c r="G26" s="41">
        <v>1.5</v>
      </c>
      <c r="H26" s="45" t="s">
        <v>59</v>
      </c>
      <c r="I26" s="43" t="s">
        <v>133</v>
      </c>
      <c r="J26" s="57"/>
      <c r="K26" s="57"/>
      <c r="L26" s="57">
        <f t="shared" si="0"/>
        <v>0</v>
      </c>
      <c r="M26" s="57">
        <f t="shared" si="1"/>
        <v>0</v>
      </c>
      <c r="N26" s="44"/>
    </row>
    <row r="27" spans="1:14" ht="228" x14ac:dyDescent="0.2">
      <c r="A27" s="41">
        <v>25</v>
      </c>
      <c r="B27" s="41" t="s">
        <v>137</v>
      </c>
      <c r="C27" s="30" t="s">
        <v>188</v>
      </c>
      <c r="D27" s="41" t="s">
        <v>134</v>
      </c>
      <c r="E27" s="42">
        <v>1</v>
      </c>
      <c r="F27" s="41">
        <v>1600</v>
      </c>
      <c r="G27" s="41">
        <v>1.5</v>
      </c>
      <c r="H27" s="45" t="s">
        <v>59</v>
      </c>
      <c r="I27" s="43" t="s">
        <v>133</v>
      </c>
      <c r="J27" s="57"/>
      <c r="K27" s="57"/>
      <c r="L27" s="57">
        <f t="shared" si="0"/>
        <v>0</v>
      </c>
      <c r="M27" s="57">
        <f t="shared" si="1"/>
        <v>0</v>
      </c>
      <c r="N27" s="44"/>
    </row>
    <row r="28" spans="1:14" ht="228" x14ac:dyDescent="0.2">
      <c r="A28" s="41">
        <v>26</v>
      </c>
      <c r="B28" s="41" t="s">
        <v>136</v>
      </c>
      <c r="C28" s="30" t="s">
        <v>188</v>
      </c>
      <c r="D28" s="41" t="s">
        <v>134</v>
      </c>
      <c r="E28" s="42">
        <v>1</v>
      </c>
      <c r="F28" s="41">
        <v>1600</v>
      </c>
      <c r="G28" s="41">
        <v>1.5</v>
      </c>
      <c r="H28" s="45" t="s">
        <v>59</v>
      </c>
      <c r="I28" s="43" t="s">
        <v>133</v>
      </c>
      <c r="J28" s="57"/>
      <c r="K28" s="57"/>
      <c r="L28" s="57">
        <f t="shared" si="0"/>
        <v>0</v>
      </c>
      <c r="M28" s="57">
        <f t="shared" si="1"/>
        <v>0</v>
      </c>
      <c r="N28" s="44"/>
    </row>
    <row r="29" spans="1:14" ht="228" x14ac:dyDescent="0.2">
      <c r="A29" s="41">
        <v>27</v>
      </c>
      <c r="B29" s="41" t="s">
        <v>135</v>
      </c>
      <c r="C29" s="30" t="s">
        <v>188</v>
      </c>
      <c r="D29" s="41" t="s">
        <v>134</v>
      </c>
      <c r="E29" s="42">
        <v>1</v>
      </c>
      <c r="F29" s="41">
        <v>1600</v>
      </c>
      <c r="G29" s="41">
        <v>1.5</v>
      </c>
      <c r="H29" s="45" t="s">
        <v>59</v>
      </c>
      <c r="I29" s="43" t="s">
        <v>133</v>
      </c>
      <c r="J29" s="57"/>
      <c r="K29" s="57"/>
      <c r="L29" s="57">
        <f t="shared" si="0"/>
        <v>0</v>
      </c>
      <c r="M29" s="57">
        <f t="shared" si="1"/>
        <v>0</v>
      </c>
      <c r="N29" s="44"/>
    </row>
    <row r="30" spans="1:14" ht="228" x14ac:dyDescent="0.2">
      <c r="A30" s="41">
        <v>28</v>
      </c>
      <c r="B30" s="41" t="s">
        <v>132</v>
      </c>
      <c r="C30" s="30" t="s">
        <v>188</v>
      </c>
      <c r="D30" s="41" t="s">
        <v>128</v>
      </c>
      <c r="E30" s="42">
        <v>1</v>
      </c>
      <c r="F30" s="41">
        <v>1600</v>
      </c>
      <c r="G30" s="41">
        <v>1.5</v>
      </c>
      <c r="H30" s="45" t="s">
        <v>18</v>
      </c>
      <c r="I30" s="43" t="s">
        <v>127</v>
      </c>
      <c r="J30" s="57"/>
      <c r="K30" s="57"/>
      <c r="L30" s="57">
        <f t="shared" si="0"/>
        <v>0</v>
      </c>
      <c r="M30" s="57">
        <f t="shared" si="1"/>
        <v>0</v>
      </c>
      <c r="N30" s="44"/>
    </row>
    <row r="31" spans="1:14" ht="228" x14ac:dyDescent="0.2">
      <c r="A31" s="41">
        <v>29</v>
      </c>
      <c r="B31" s="41" t="s">
        <v>131</v>
      </c>
      <c r="C31" s="30" t="s">
        <v>188</v>
      </c>
      <c r="D31" s="41" t="s">
        <v>128</v>
      </c>
      <c r="E31" s="42">
        <v>1</v>
      </c>
      <c r="F31" s="41">
        <v>1600</v>
      </c>
      <c r="G31" s="41">
        <v>1.5</v>
      </c>
      <c r="H31" s="45" t="s">
        <v>18</v>
      </c>
      <c r="I31" s="43" t="s">
        <v>127</v>
      </c>
      <c r="J31" s="57"/>
      <c r="K31" s="57"/>
      <c r="L31" s="57">
        <f t="shared" si="0"/>
        <v>0</v>
      </c>
      <c r="M31" s="57">
        <f t="shared" si="1"/>
        <v>0</v>
      </c>
      <c r="N31" s="44"/>
    </row>
    <row r="32" spans="1:14" ht="228" x14ac:dyDescent="0.2">
      <c r="A32" s="41">
        <v>30</v>
      </c>
      <c r="B32" s="41" t="s">
        <v>130</v>
      </c>
      <c r="C32" s="30" t="s">
        <v>188</v>
      </c>
      <c r="D32" s="41" t="s">
        <v>128</v>
      </c>
      <c r="E32" s="42">
        <v>1</v>
      </c>
      <c r="F32" s="41">
        <v>1600</v>
      </c>
      <c r="G32" s="41">
        <v>1.5</v>
      </c>
      <c r="H32" s="45" t="s">
        <v>18</v>
      </c>
      <c r="I32" s="43" t="s">
        <v>127</v>
      </c>
      <c r="J32" s="57"/>
      <c r="K32" s="57"/>
      <c r="L32" s="57">
        <f t="shared" si="0"/>
        <v>0</v>
      </c>
      <c r="M32" s="57">
        <f t="shared" si="1"/>
        <v>0</v>
      </c>
      <c r="N32" s="44"/>
    </row>
    <row r="33" spans="1:19" ht="228" x14ac:dyDescent="0.2">
      <c r="A33" s="41">
        <v>31</v>
      </c>
      <c r="B33" s="41" t="s">
        <v>129</v>
      </c>
      <c r="C33" s="30" t="s">
        <v>188</v>
      </c>
      <c r="D33" s="41" t="s">
        <v>128</v>
      </c>
      <c r="E33" s="42">
        <v>1</v>
      </c>
      <c r="F33" s="41">
        <v>1600</v>
      </c>
      <c r="G33" s="41">
        <v>1.5</v>
      </c>
      <c r="H33" s="45" t="s">
        <v>18</v>
      </c>
      <c r="I33" s="43" t="s">
        <v>127</v>
      </c>
      <c r="J33" s="57"/>
      <c r="K33" s="57"/>
      <c r="L33" s="57">
        <f t="shared" si="0"/>
        <v>0</v>
      </c>
      <c r="M33" s="57">
        <f t="shared" si="1"/>
        <v>0</v>
      </c>
      <c r="N33" s="44"/>
    </row>
    <row r="34" spans="1:19" ht="228" x14ac:dyDescent="0.2">
      <c r="A34" s="41">
        <v>32</v>
      </c>
      <c r="B34" s="41" t="s">
        <v>126</v>
      </c>
      <c r="C34" s="30" t="s">
        <v>188</v>
      </c>
      <c r="D34" s="41" t="s">
        <v>125</v>
      </c>
      <c r="E34" s="41">
        <v>2</v>
      </c>
      <c r="F34" s="41">
        <v>1350</v>
      </c>
      <c r="G34" s="41">
        <v>1.5</v>
      </c>
      <c r="H34" s="45" t="s">
        <v>41</v>
      </c>
      <c r="I34" s="43" t="s">
        <v>122</v>
      </c>
      <c r="J34" s="57"/>
      <c r="K34" s="57"/>
      <c r="L34" s="57">
        <f t="shared" si="0"/>
        <v>0</v>
      </c>
      <c r="M34" s="57">
        <f t="shared" si="1"/>
        <v>0</v>
      </c>
      <c r="N34" s="44"/>
    </row>
    <row r="35" spans="1:19" ht="228" x14ac:dyDescent="0.2">
      <c r="A35" s="41">
        <v>33</v>
      </c>
      <c r="B35" s="41" t="s">
        <v>124</v>
      </c>
      <c r="C35" s="30" t="s">
        <v>188</v>
      </c>
      <c r="D35" s="41" t="s">
        <v>123</v>
      </c>
      <c r="E35" s="41">
        <v>2</v>
      </c>
      <c r="F35" s="41">
        <v>1350</v>
      </c>
      <c r="G35" s="41">
        <v>1.5</v>
      </c>
      <c r="H35" s="45" t="s">
        <v>41</v>
      </c>
      <c r="I35" s="43" t="s">
        <v>122</v>
      </c>
      <c r="J35" s="57"/>
      <c r="K35" s="57"/>
      <c r="L35" s="57">
        <f t="shared" si="0"/>
        <v>0</v>
      </c>
      <c r="M35" s="57">
        <f t="shared" si="1"/>
        <v>0</v>
      </c>
      <c r="N35" s="44"/>
    </row>
    <row r="36" spans="1:19" ht="228" x14ac:dyDescent="0.2">
      <c r="A36" s="41">
        <v>34</v>
      </c>
      <c r="B36" s="41" t="s">
        <v>112</v>
      </c>
      <c r="C36" s="30" t="s">
        <v>188</v>
      </c>
      <c r="D36" s="41" t="s">
        <v>108</v>
      </c>
      <c r="E36" s="41">
        <v>1</v>
      </c>
      <c r="F36" s="41">
        <v>1600</v>
      </c>
      <c r="G36" s="41">
        <v>2.5</v>
      </c>
      <c r="H36" s="45" t="s">
        <v>107</v>
      </c>
      <c r="I36" s="43" t="s">
        <v>106</v>
      </c>
      <c r="J36" s="57"/>
      <c r="K36" s="57"/>
      <c r="L36" s="57">
        <f t="shared" si="0"/>
        <v>0</v>
      </c>
      <c r="M36" s="57">
        <f t="shared" si="1"/>
        <v>0</v>
      </c>
      <c r="N36" s="44"/>
      <c r="P36" s="60"/>
      <c r="Q36" s="60"/>
      <c r="R36" s="61"/>
      <c r="S36" s="62"/>
    </row>
    <row r="37" spans="1:19" ht="228" x14ac:dyDescent="0.2">
      <c r="A37" s="41">
        <v>35</v>
      </c>
      <c r="B37" s="41" t="s">
        <v>111</v>
      </c>
      <c r="C37" s="30" t="s">
        <v>188</v>
      </c>
      <c r="D37" s="41" t="s">
        <v>108</v>
      </c>
      <c r="E37" s="41">
        <v>1</v>
      </c>
      <c r="F37" s="41">
        <v>1600</v>
      </c>
      <c r="G37" s="41">
        <v>2.5</v>
      </c>
      <c r="H37" s="45" t="s">
        <v>107</v>
      </c>
      <c r="I37" s="43" t="s">
        <v>106</v>
      </c>
      <c r="J37" s="57"/>
      <c r="K37" s="57"/>
      <c r="L37" s="57">
        <f t="shared" si="0"/>
        <v>0</v>
      </c>
      <c r="M37" s="57">
        <f t="shared" si="1"/>
        <v>0</v>
      </c>
      <c r="N37" s="44"/>
    </row>
    <row r="38" spans="1:19" ht="228" x14ac:dyDescent="0.2">
      <c r="A38" s="41">
        <v>36</v>
      </c>
      <c r="B38" s="41" t="s">
        <v>110</v>
      </c>
      <c r="C38" s="30" t="s">
        <v>188</v>
      </c>
      <c r="D38" s="41" t="s">
        <v>108</v>
      </c>
      <c r="E38" s="41">
        <v>1</v>
      </c>
      <c r="F38" s="41">
        <v>1600</v>
      </c>
      <c r="G38" s="41">
        <v>2.5</v>
      </c>
      <c r="H38" s="45" t="s">
        <v>107</v>
      </c>
      <c r="I38" s="43" t="s">
        <v>106</v>
      </c>
      <c r="J38" s="57"/>
      <c r="K38" s="57"/>
      <c r="L38" s="57">
        <f t="shared" si="0"/>
        <v>0</v>
      </c>
      <c r="M38" s="57">
        <f t="shared" si="1"/>
        <v>0</v>
      </c>
      <c r="N38" s="44"/>
    </row>
    <row r="39" spans="1:19" ht="228" x14ac:dyDescent="0.2">
      <c r="A39" s="41">
        <v>37</v>
      </c>
      <c r="B39" s="41" t="s">
        <v>109</v>
      </c>
      <c r="C39" s="30" t="s">
        <v>188</v>
      </c>
      <c r="D39" s="41" t="s">
        <v>108</v>
      </c>
      <c r="E39" s="41">
        <v>1</v>
      </c>
      <c r="F39" s="41">
        <v>1600</v>
      </c>
      <c r="G39" s="41">
        <v>2.5</v>
      </c>
      <c r="H39" s="45" t="s">
        <v>107</v>
      </c>
      <c r="I39" s="43" t="s">
        <v>106</v>
      </c>
      <c r="J39" s="57"/>
      <c r="K39" s="57"/>
      <c r="L39" s="57">
        <f t="shared" si="0"/>
        <v>0</v>
      </c>
      <c r="M39" s="57">
        <f t="shared" si="1"/>
        <v>0</v>
      </c>
      <c r="N39" s="44"/>
    </row>
    <row r="40" spans="1:19" ht="228" x14ac:dyDescent="0.2">
      <c r="A40" s="41">
        <v>38</v>
      </c>
      <c r="B40" s="41" t="s">
        <v>105</v>
      </c>
      <c r="C40" s="30" t="s">
        <v>188</v>
      </c>
      <c r="D40" s="41" t="s">
        <v>101</v>
      </c>
      <c r="E40" s="41">
        <v>1</v>
      </c>
      <c r="F40" s="41">
        <v>1600</v>
      </c>
      <c r="G40" s="41">
        <v>3</v>
      </c>
      <c r="H40" s="45" t="s">
        <v>100</v>
      </c>
      <c r="I40" s="43" t="s">
        <v>99</v>
      </c>
      <c r="J40" s="57"/>
      <c r="K40" s="57"/>
      <c r="L40" s="57">
        <f t="shared" si="0"/>
        <v>0</v>
      </c>
      <c r="M40" s="57">
        <f t="shared" si="1"/>
        <v>0</v>
      </c>
      <c r="N40" s="44"/>
      <c r="P40" s="60"/>
      <c r="Q40" s="60"/>
      <c r="R40" s="61"/>
      <c r="S40" s="62"/>
    </row>
    <row r="41" spans="1:19" ht="228" x14ac:dyDescent="0.2">
      <c r="A41" s="41">
        <v>39</v>
      </c>
      <c r="B41" s="41" t="s">
        <v>104</v>
      </c>
      <c r="C41" s="30" t="s">
        <v>188</v>
      </c>
      <c r="D41" s="41" t="s">
        <v>101</v>
      </c>
      <c r="E41" s="41">
        <v>1</v>
      </c>
      <c r="F41" s="41">
        <v>1600</v>
      </c>
      <c r="G41" s="41">
        <v>3</v>
      </c>
      <c r="H41" s="45" t="s">
        <v>100</v>
      </c>
      <c r="I41" s="43" t="s">
        <v>99</v>
      </c>
      <c r="J41" s="57"/>
      <c r="K41" s="57"/>
      <c r="L41" s="57">
        <f t="shared" si="0"/>
        <v>0</v>
      </c>
      <c r="M41" s="57">
        <f t="shared" si="1"/>
        <v>0</v>
      </c>
      <c r="N41" s="44"/>
    </row>
    <row r="42" spans="1:19" ht="228" x14ac:dyDescent="0.2">
      <c r="A42" s="41">
        <v>40</v>
      </c>
      <c r="B42" s="41" t="s">
        <v>103</v>
      </c>
      <c r="C42" s="30" t="s">
        <v>188</v>
      </c>
      <c r="D42" s="41" t="s">
        <v>101</v>
      </c>
      <c r="E42" s="41">
        <v>1</v>
      </c>
      <c r="F42" s="41">
        <v>1600</v>
      </c>
      <c r="G42" s="41">
        <v>3</v>
      </c>
      <c r="H42" s="45" t="s">
        <v>100</v>
      </c>
      <c r="I42" s="43" t="s">
        <v>99</v>
      </c>
      <c r="J42" s="57"/>
      <c r="K42" s="57"/>
      <c r="L42" s="57">
        <f t="shared" si="0"/>
        <v>0</v>
      </c>
      <c r="M42" s="57">
        <f t="shared" si="1"/>
        <v>0</v>
      </c>
      <c r="N42" s="44"/>
    </row>
    <row r="43" spans="1:19" ht="228" x14ac:dyDescent="0.2">
      <c r="A43" s="41">
        <v>41</v>
      </c>
      <c r="B43" s="41" t="s">
        <v>102</v>
      </c>
      <c r="C43" s="30" t="s">
        <v>188</v>
      </c>
      <c r="D43" s="41" t="s">
        <v>101</v>
      </c>
      <c r="E43" s="41">
        <v>1</v>
      </c>
      <c r="F43" s="41">
        <v>1600</v>
      </c>
      <c r="G43" s="41">
        <v>3</v>
      </c>
      <c r="H43" s="45" t="s">
        <v>100</v>
      </c>
      <c r="I43" s="43" t="s">
        <v>99</v>
      </c>
      <c r="J43" s="57"/>
      <c r="K43" s="57"/>
      <c r="L43" s="57">
        <f t="shared" si="0"/>
        <v>0</v>
      </c>
      <c r="M43" s="57">
        <f t="shared" si="1"/>
        <v>0</v>
      </c>
      <c r="N43" s="44"/>
    </row>
    <row r="44" spans="1:19" ht="228" x14ac:dyDescent="0.2">
      <c r="A44" s="41">
        <v>42</v>
      </c>
      <c r="B44" s="41" t="s">
        <v>98</v>
      </c>
      <c r="C44" s="30" t="s">
        <v>188</v>
      </c>
      <c r="D44" s="41" t="s">
        <v>97</v>
      </c>
      <c r="E44" s="41">
        <v>1</v>
      </c>
      <c r="F44" s="41">
        <v>1600</v>
      </c>
      <c r="G44" s="41">
        <v>2.5</v>
      </c>
      <c r="H44" s="45" t="s">
        <v>96</v>
      </c>
      <c r="I44" s="43" t="s">
        <v>95</v>
      </c>
      <c r="J44" s="57"/>
      <c r="K44" s="57"/>
      <c r="L44" s="57">
        <f t="shared" si="0"/>
        <v>0</v>
      </c>
      <c r="M44" s="57">
        <f t="shared" si="1"/>
        <v>0</v>
      </c>
      <c r="N44" s="44"/>
      <c r="P44" s="60"/>
      <c r="Q44" s="60"/>
      <c r="R44" s="61"/>
      <c r="S44" s="62"/>
    </row>
    <row r="45" spans="1:19" ht="185.25" x14ac:dyDescent="0.2">
      <c r="A45" s="41">
        <v>43</v>
      </c>
      <c r="B45" s="41" t="s">
        <v>121</v>
      </c>
      <c r="C45" s="46" t="s">
        <v>190</v>
      </c>
      <c r="D45" s="41" t="s">
        <v>67</v>
      </c>
      <c r="E45" s="41">
        <v>1</v>
      </c>
      <c r="F45" s="41"/>
      <c r="G45" s="41">
        <v>0.5</v>
      </c>
      <c r="H45" s="43"/>
      <c r="I45" s="43" t="s">
        <v>113</v>
      </c>
      <c r="J45" s="57"/>
      <c r="K45" s="57"/>
      <c r="L45" s="57">
        <f t="shared" si="0"/>
        <v>0</v>
      </c>
      <c r="M45" s="57">
        <f t="shared" si="1"/>
        <v>0</v>
      </c>
      <c r="N45" s="44"/>
    </row>
    <row r="46" spans="1:19" ht="185.25" x14ac:dyDescent="0.2">
      <c r="A46" s="41">
        <v>44</v>
      </c>
      <c r="B46" s="41" t="s">
        <v>120</v>
      </c>
      <c r="C46" s="46" t="s">
        <v>190</v>
      </c>
      <c r="D46" s="41" t="s">
        <v>67</v>
      </c>
      <c r="E46" s="41">
        <v>1</v>
      </c>
      <c r="F46" s="41"/>
      <c r="G46" s="41">
        <v>0.5</v>
      </c>
      <c r="H46" s="43"/>
      <c r="I46" s="43" t="s">
        <v>113</v>
      </c>
      <c r="J46" s="57"/>
      <c r="K46" s="57"/>
      <c r="L46" s="57">
        <f t="shared" si="0"/>
        <v>0</v>
      </c>
      <c r="M46" s="57">
        <f t="shared" si="1"/>
        <v>0</v>
      </c>
      <c r="N46" s="44"/>
    </row>
    <row r="47" spans="1:19" ht="185.25" x14ac:dyDescent="0.2">
      <c r="A47" s="41">
        <v>45</v>
      </c>
      <c r="B47" s="41" t="s">
        <v>119</v>
      </c>
      <c r="C47" s="46" t="s">
        <v>190</v>
      </c>
      <c r="D47" s="41" t="s">
        <v>67</v>
      </c>
      <c r="E47" s="41">
        <v>1</v>
      </c>
      <c r="F47" s="41"/>
      <c r="G47" s="41">
        <v>0.5</v>
      </c>
      <c r="H47" s="43"/>
      <c r="I47" s="43" t="s">
        <v>113</v>
      </c>
      <c r="J47" s="57"/>
      <c r="K47" s="57"/>
      <c r="L47" s="57">
        <f t="shared" si="0"/>
        <v>0</v>
      </c>
      <c r="M47" s="57">
        <f t="shared" si="1"/>
        <v>0</v>
      </c>
      <c r="N47" s="44"/>
    </row>
    <row r="48" spans="1:19" ht="185.25" x14ac:dyDescent="0.2">
      <c r="A48" s="41">
        <v>46</v>
      </c>
      <c r="B48" s="41" t="s">
        <v>118</v>
      </c>
      <c r="C48" s="46" t="s">
        <v>190</v>
      </c>
      <c r="D48" s="41" t="s">
        <v>67</v>
      </c>
      <c r="E48" s="41">
        <v>1</v>
      </c>
      <c r="F48" s="41"/>
      <c r="G48" s="41">
        <v>0.5</v>
      </c>
      <c r="H48" s="43"/>
      <c r="I48" s="43" t="s">
        <v>113</v>
      </c>
      <c r="J48" s="57"/>
      <c r="K48" s="57"/>
      <c r="L48" s="57">
        <f t="shared" si="0"/>
        <v>0</v>
      </c>
      <c r="M48" s="57">
        <f t="shared" si="1"/>
        <v>0</v>
      </c>
      <c r="N48" s="44"/>
    </row>
    <row r="49" spans="1:14" ht="185.25" x14ac:dyDescent="0.2">
      <c r="A49" s="41">
        <v>47</v>
      </c>
      <c r="B49" s="41" t="s">
        <v>117</v>
      </c>
      <c r="C49" s="46" t="s">
        <v>190</v>
      </c>
      <c r="D49" s="41" t="s">
        <v>67</v>
      </c>
      <c r="E49" s="41">
        <v>1</v>
      </c>
      <c r="F49" s="41"/>
      <c r="G49" s="41">
        <v>0.5</v>
      </c>
      <c r="H49" s="43"/>
      <c r="I49" s="43" t="s">
        <v>113</v>
      </c>
      <c r="J49" s="57"/>
      <c r="K49" s="57"/>
      <c r="L49" s="57">
        <f t="shared" si="0"/>
        <v>0</v>
      </c>
      <c r="M49" s="57">
        <f t="shared" si="1"/>
        <v>0</v>
      </c>
      <c r="N49" s="44"/>
    </row>
    <row r="50" spans="1:14" ht="185.25" x14ac:dyDescent="0.2">
      <c r="A50" s="41">
        <v>48</v>
      </c>
      <c r="B50" s="41" t="s">
        <v>116</v>
      </c>
      <c r="C50" s="46" t="s">
        <v>190</v>
      </c>
      <c r="D50" s="41" t="s">
        <v>67</v>
      </c>
      <c r="E50" s="41">
        <v>1</v>
      </c>
      <c r="F50" s="41"/>
      <c r="G50" s="41">
        <v>0.5</v>
      </c>
      <c r="H50" s="43"/>
      <c r="I50" s="43" t="s">
        <v>113</v>
      </c>
      <c r="J50" s="57"/>
      <c r="K50" s="57"/>
      <c r="L50" s="57">
        <f t="shared" si="0"/>
        <v>0</v>
      </c>
      <c r="M50" s="57">
        <f t="shared" si="1"/>
        <v>0</v>
      </c>
      <c r="N50" s="44"/>
    </row>
    <row r="51" spans="1:14" ht="185.25" x14ac:dyDescent="0.2">
      <c r="A51" s="41">
        <v>49</v>
      </c>
      <c r="B51" s="41" t="s">
        <v>115</v>
      </c>
      <c r="C51" s="46" t="s">
        <v>190</v>
      </c>
      <c r="D51" s="41" t="s">
        <v>67</v>
      </c>
      <c r="E51" s="41">
        <v>1</v>
      </c>
      <c r="F51" s="41"/>
      <c r="G51" s="41">
        <v>0.5</v>
      </c>
      <c r="H51" s="43"/>
      <c r="I51" s="43" t="s">
        <v>113</v>
      </c>
      <c r="J51" s="57"/>
      <c r="K51" s="57"/>
      <c r="L51" s="57">
        <f t="shared" si="0"/>
        <v>0</v>
      </c>
      <c r="M51" s="57">
        <f t="shared" si="1"/>
        <v>0</v>
      </c>
      <c r="N51" s="44"/>
    </row>
    <row r="52" spans="1:14" ht="185.25" x14ac:dyDescent="0.2">
      <c r="A52" s="41">
        <v>50</v>
      </c>
      <c r="B52" s="41" t="s">
        <v>114</v>
      </c>
      <c r="C52" s="46" t="s">
        <v>190</v>
      </c>
      <c r="D52" s="41" t="s">
        <v>67</v>
      </c>
      <c r="E52" s="41">
        <v>1</v>
      </c>
      <c r="F52" s="41"/>
      <c r="G52" s="41">
        <v>0.5</v>
      </c>
      <c r="H52" s="43"/>
      <c r="I52" s="43" t="s">
        <v>113</v>
      </c>
      <c r="J52" s="57"/>
      <c r="K52" s="57"/>
      <c r="L52" s="57">
        <f t="shared" si="0"/>
        <v>0</v>
      </c>
      <c r="M52" s="57">
        <f t="shared" si="1"/>
        <v>0</v>
      </c>
      <c r="N52" s="44"/>
    </row>
    <row r="53" spans="1:14" s="21" customFormat="1" ht="30" customHeight="1" x14ac:dyDescent="0.2">
      <c r="A53" s="47"/>
      <c r="B53" s="47" t="s">
        <v>79</v>
      </c>
      <c r="C53" s="47"/>
      <c r="D53" s="47"/>
      <c r="E53" s="47">
        <f>SUM(E3:E52)</f>
        <v>52</v>
      </c>
      <c r="F53" s="47"/>
      <c r="G53" s="47"/>
      <c r="H53" s="48"/>
      <c r="I53" s="47"/>
      <c r="J53" s="58"/>
      <c r="K53" s="58"/>
      <c r="L53" s="58">
        <f>SUM(L3:L52)</f>
        <v>0</v>
      </c>
      <c r="M53" s="58">
        <f>SUM(M3:M52)</f>
        <v>0</v>
      </c>
      <c r="N53" s="49"/>
    </row>
  </sheetData>
  <mergeCells count="1">
    <mergeCell ref="A1:M1"/>
  </mergeCells>
  <phoneticPr fontId="3" type="noConversion"/>
  <pageMargins left="0.31496062992125984" right="0.19685039370078741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1.投标须知</vt:lpstr>
      <vt:lpstr>2.工程造价汇总表</vt:lpstr>
      <vt:lpstr>3.粤港澳大湾区科技金融中心电梯及安装工程报价清单</vt:lpstr>
      <vt:lpstr>4.驱动中心4地块电梯及安装工程报价清单</vt:lpstr>
      <vt:lpstr>'3.粤港澳大湾区科技金融中心电梯及安装工程报价清单'!Print_Titles</vt:lpstr>
      <vt:lpstr>'4.驱动中心4地块电梯及安装工程报价清单'!Print_Titles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郑楚武</dc:creator>
  <cp:lastModifiedBy>郑楚武</cp:lastModifiedBy>
  <cp:lastPrinted>2022-10-25T14:52:27Z</cp:lastPrinted>
  <dcterms:created xsi:type="dcterms:W3CDTF">2022-09-19T03:33:00Z</dcterms:created>
  <dcterms:modified xsi:type="dcterms:W3CDTF">2022-11-11T02:47:23Z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DC32554F7DF848A2A0AD29186FC9836C</vt:lpwstr>
  </property>
  <property fmtid="{D5CDD505-2E9C-101B-9397-08002B2CF9AE}" pid="4" name="KSOProductBuildVer">
    <vt:lpwstr>2052-11.1.0.12358</vt:lpwstr>
  </property>
</Properties>
</file>