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AlgorithmName="SHA-512" workbookHashValue="Owx6DJAuq5tbPQxLkKxzlFGcVpBQzsBBYpLwXfZbfO7x3ECKrgxqeN3iTkIEAhxATazumbV6db645TNAhhw8BA==" workbookSaltValue="nAuFyr0yDbf2UFjFQB7bBQ==" workbookSpinCount="100000" lockStructure="1"/>
  <bookViews>
    <workbookView windowWidth="27945" windowHeight="12375" tabRatio="824" firstSheet="2" activeTab="9"/>
  </bookViews>
  <sheets>
    <sheet name="汇总表" sheetId="10" r:id="rId1"/>
    <sheet name="100章" sheetId="8" r:id="rId2"/>
    <sheet name="200章" sheetId="1" r:id="rId3"/>
    <sheet name="300章" sheetId="2" r:id="rId4"/>
    <sheet name="400章" sheetId="3" r:id="rId5"/>
    <sheet name="500章" sheetId="4" r:id="rId6"/>
    <sheet name="600章" sheetId="5" r:id="rId7"/>
    <sheet name="计日工汇总表" sheetId="6" r:id="rId8"/>
    <sheet name="劳务单价表" sheetId="11" r:id="rId9"/>
    <sheet name="材料单价表" sheetId="12" r:id="rId10"/>
    <sheet name="施工机械单价表" sheetId="13" r:id="rId11"/>
  </sheets>
  <definedNames>
    <definedName name="_xlnm._FilterDatabase" localSheetId="2" hidden="1">'200章'!$A$1:$H$175</definedName>
    <definedName name="_xlnm._FilterDatabase" localSheetId="4" hidden="1">'400章'!$A$1:$H$831</definedName>
    <definedName name="_xlnm._FilterDatabase" localSheetId="3" hidden="1">'300章'!$A$4:$H$170</definedName>
    <definedName name="_xlnm._FilterDatabase" localSheetId="8" hidden="1">劳务单价表!$A$3:$H$27</definedName>
    <definedName name="_xlnm._FilterDatabase" localSheetId="9" hidden="1">材料单价表!$A$3:$H$47</definedName>
    <definedName name="_xlnm._FilterDatabase" localSheetId="10" hidden="1">施工机械单价表!$A$3:$I$69</definedName>
    <definedName name="_xlnm._FilterDatabase" localSheetId="5" hidden="1">'500章'!$A$4:$H$26</definedName>
    <definedName name="_xlnm._FilterDatabase" localSheetId="6" hidden="1">'600章'!$A$4:$H$174</definedName>
    <definedName name="_xlnm.Print_Area" localSheetId="1">'100章'!$A$1:$H$17</definedName>
    <definedName name="_xlnm.Print_Area" localSheetId="2">'200章'!$A$1:$H$56</definedName>
    <definedName name="_xlnm.Print_Area" localSheetId="3">'300章'!$A$1:$H$17</definedName>
    <definedName name="_xlnm.Print_Area" localSheetId="4">'400章'!$A$1:$H$814</definedName>
    <definedName name="_xlnm.Print_Area" localSheetId="5">'500章'!$A$1:$H$26</definedName>
    <definedName name="_xlnm.Print_Area" localSheetId="6">'600章'!$A$1:$H$20</definedName>
    <definedName name="_xlnm.Print_Area" localSheetId="7">计日工汇总表!$A$1:$E$7</definedName>
    <definedName name="_xlnm.Print_Area" localSheetId="0">汇总表!$A$1:$E$15</definedName>
    <definedName name="_xlnm.Print_Area" localSheetId="8">劳务单价表!$A$1:$H$27</definedName>
    <definedName name="_xlnm.Print_Area" localSheetId="9">材料单价表!$A$1:$H$46</definedName>
    <definedName name="_xlnm.Print_Area" localSheetId="10">施工机械单价表!$A$1:$H$69</definedName>
    <definedName name="_xlnm.Print_Titles" localSheetId="9">材料单价表!$1:$3</definedName>
    <definedName name="_xlnm.Print_Titles" localSheetId="2">'200章'!$1:$4</definedName>
    <definedName name="_xlnm.Print_Titles" localSheetId="3">'300章'!$1:$4</definedName>
    <definedName name="_xlnm.Print_Titles" localSheetId="4">'400章'!$1:$4</definedName>
    <definedName name="_xlnm.Print_Titles" localSheetId="5">'500章'!$1:$4</definedName>
    <definedName name="_xlnm.Print_Titles" localSheetId="10">施工机械单价表!$1:$3</definedName>
    <definedName name="WebWps_Link_1" hidden="1">'300章'!#REF!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<sst xmlns="http://schemas.openxmlformats.org/spreadsheetml/2006/main" count="3266" uniqueCount="2025">
  <si>
    <t>工程造价汇总表</t>
  </si>
  <si>
    <t>项目名称：增天高速2025-2026年度土建养护综合管养</t>
  </si>
  <si>
    <t>序  号</t>
  </si>
  <si>
    <t>章  次</t>
  </si>
  <si>
    <t>科  目  名  称</t>
  </si>
  <si>
    <t>金额(元)</t>
  </si>
  <si>
    <t>清单 第100章  总则</t>
  </si>
  <si>
    <t>清单 第200章  日常养护</t>
  </si>
  <si>
    <t>清单 第300章  预防养护</t>
  </si>
  <si>
    <t>清单 第400章  修复养护</t>
  </si>
  <si>
    <t>清单 第500章  专项养护</t>
  </si>
  <si>
    <t>清单 第600章  应急养护</t>
  </si>
  <si>
    <t>第100章至600章清单合计</t>
  </si>
  <si>
    <t>已包含在清单合计中的材料、工程设备、专业工程暂估价合计</t>
  </si>
  <si>
    <t>--</t>
  </si>
  <si>
    <t>清单合计减去材料、工程设备、专业工程暂估价合计(即7-8)=9</t>
  </si>
  <si>
    <t>计日工合计</t>
  </si>
  <si>
    <t>暂列金额（不含计日工总额）＝（200-600章合计的3％）</t>
  </si>
  <si>
    <t>合计(7+10+11)=12</t>
  </si>
  <si>
    <t>工程量清单表</t>
  </si>
  <si>
    <t>清单  第100章     总则</t>
  </si>
  <si>
    <t>子目号</t>
  </si>
  <si>
    <t>子目名 称</t>
  </si>
  <si>
    <t>单位</t>
  </si>
  <si>
    <t>数量</t>
  </si>
  <si>
    <t>单价（元）</t>
  </si>
  <si>
    <t>合价（元）</t>
  </si>
  <si>
    <t>单价限价（元）</t>
  </si>
  <si>
    <t>备注</t>
  </si>
  <si>
    <t>通则</t>
  </si>
  <si>
    <t>101-1</t>
  </si>
  <si>
    <t>设计费</t>
  </si>
  <si>
    <t>101-1-1</t>
  </si>
  <si>
    <t>路面工程设计费</t>
  </si>
  <si>
    <t>总额</t>
  </si>
  <si>
    <t>按发包人公布的固定金额，由发包人按实结算相应费用。</t>
  </si>
  <si>
    <t>101-1-2</t>
  </si>
  <si>
    <t>结构工程设计费</t>
  </si>
  <si>
    <t>101-2</t>
  </si>
  <si>
    <t>保险费（建筑工程一切险和第三者责任险）</t>
  </si>
  <si>
    <t>按本路段工程量清单100章至600章（不含保险和安全生产费）的0.4%</t>
  </si>
  <si>
    <t>工程管理</t>
  </si>
  <si>
    <t>102-1</t>
  </si>
  <si>
    <t>档案资料编制费</t>
  </si>
  <si>
    <t>按本路段工程量清单200章至600章之和的0.2%计算</t>
  </si>
  <si>
    <t>102-2</t>
  </si>
  <si>
    <t>施工环保费</t>
  </si>
  <si>
    <t>按本路段工程量清单200章至600章之和的0.4%计算</t>
  </si>
  <si>
    <t>102-3</t>
  </si>
  <si>
    <t>安全生产费</t>
  </si>
  <si>
    <t>发包人公布的固定金额</t>
  </si>
  <si>
    <t>102-4</t>
  </si>
  <si>
    <t>交通管制（疏导）费</t>
  </si>
  <si>
    <t>按本路段工程量清单200章至600章（407房建工程等非涉路工程除外）之和的0.8%计算</t>
  </si>
  <si>
    <t>养护基地建设维护费</t>
  </si>
  <si>
    <t>保畅救援服务费</t>
  </si>
  <si>
    <t>以总额为单位，承包人向发包人提交支付申请，根据考核结果计量支付，详见技术规范。</t>
  </si>
  <si>
    <t>合计</t>
  </si>
  <si>
    <t>子  目  名  称</t>
  </si>
  <si>
    <t>201</t>
  </si>
  <si>
    <t>土建巡查</t>
  </si>
  <si>
    <t/>
  </si>
  <si>
    <t>增天高速路线全长38.893km，主线设置特大桥、大桥18.556km/29座，隧道2.338km/2座，桥隧比约为53.72%。全线共设置互通立交11座，其中枢纽互通5座，分别为燕石岭枢纽、双喜凤枢纽（预留）、冯村枢纽、黄登枢纽、金田隆枢纽；服务型互通6座，分别为山田互通、朱村互通、宁西互通、黄岭互通、永龙互通、何排互通，全线设置服务区1处、集中设置管理中心、养护工区和集中住宿区1处</t>
  </si>
  <si>
    <t>201-1</t>
  </si>
  <si>
    <t>日常综合巡查</t>
  </si>
  <si>
    <t>月</t>
  </si>
  <si>
    <t>201-2</t>
  </si>
  <si>
    <t>结构物经常检查</t>
  </si>
  <si>
    <t>201-2-1</t>
  </si>
  <si>
    <t>路基</t>
  </si>
  <si>
    <t>201-2-2</t>
  </si>
  <si>
    <t>桥梁</t>
  </si>
  <si>
    <t>201-2-4</t>
  </si>
  <si>
    <t>涵洞</t>
  </si>
  <si>
    <t>201-2-5</t>
  </si>
  <si>
    <t>隧道</t>
  </si>
  <si>
    <t>202</t>
  </si>
  <si>
    <t>土建日常保洁</t>
  </si>
  <si>
    <t>202-1</t>
  </si>
  <si>
    <t>路基保洁</t>
  </si>
  <si>
    <t>202-1-1</t>
  </si>
  <si>
    <t>边坡保洁清理</t>
  </si>
  <si>
    <t>次</t>
  </si>
  <si>
    <t>202-1-2</t>
  </si>
  <si>
    <t>路肩、中分带保洁清理</t>
  </si>
  <si>
    <t>202-1-3</t>
  </si>
  <si>
    <t>边沟保洁清理</t>
  </si>
  <si>
    <t>202-2</t>
  </si>
  <si>
    <t>路面保洁</t>
  </si>
  <si>
    <t>202-2-1</t>
  </si>
  <si>
    <t>路面清扫</t>
  </si>
  <si>
    <t>202-2-6</t>
  </si>
  <si>
    <t>清洗收费车道</t>
  </si>
  <si>
    <t>条·次</t>
  </si>
  <si>
    <t>202-3</t>
  </si>
  <si>
    <t>桥梁涵洞保洁</t>
  </si>
  <si>
    <t>202-3-1</t>
  </si>
  <si>
    <t>泄水孔及集水管清理</t>
  </si>
  <si>
    <t>202-3-2</t>
  </si>
  <si>
    <t>伸缩缝垃圾清理</t>
  </si>
  <si>
    <t>202-4</t>
  </si>
  <si>
    <t>隧道保洁</t>
  </si>
  <si>
    <t>202-4-1</t>
  </si>
  <si>
    <t>隧道清洗</t>
  </si>
  <si>
    <t>202-5</t>
  </si>
  <si>
    <t>交安保洁</t>
  </si>
  <si>
    <t>202-5-1</t>
  </si>
  <si>
    <t>护栏保洁</t>
  </si>
  <si>
    <t>202-5-1-1</t>
  </si>
  <si>
    <t>混凝土护栏清洗</t>
  </si>
  <si>
    <t>km</t>
  </si>
  <si>
    <t>202-5-1-2</t>
  </si>
  <si>
    <t>钢护栏保洁</t>
  </si>
  <si>
    <t>202-6</t>
  </si>
  <si>
    <t>房建设施保洁</t>
  </si>
  <si>
    <t>202-6-1</t>
  </si>
  <si>
    <t>收费站、场区、站区保洁</t>
  </si>
  <si>
    <t>202-6-2</t>
  </si>
  <si>
    <t>管理中心保洁</t>
  </si>
  <si>
    <t>202-6-3</t>
  </si>
  <si>
    <t>管理中心、场区、站区外墙清洗</t>
  </si>
  <si>
    <t>m2</t>
  </si>
  <si>
    <t>202-6-4</t>
  </si>
  <si>
    <t>化粪池、隔油池清理</t>
  </si>
  <si>
    <t>202-6-4-1</t>
  </si>
  <si>
    <t>化粪池清理</t>
  </si>
  <si>
    <t>202-6-4-2</t>
  </si>
  <si>
    <t>隔油池清理</t>
  </si>
  <si>
    <t>202-6-5</t>
  </si>
  <si>
    <t>收费站雨棚清洗</t>
  </si>
  <si>
    <t>203</t>
  </si>
  <si>
    <t>日常清理、养护</t>
  </si>
  <si>
    <t>203-1</t>
  </si>
  <si>
    <t>桥梁涵洞工程</t>
  </si>
  <si>
    <t>203-1-1</t>
  </si>
  <si>
    <t>涵洞清淤</t>
  </si>
  <si>
    <t>m3</t>
  </si>
  <si>
    <t>绿化养护</t>
  </si>
  <si>
    <t>204-1</t>
  </si>
  <si>
    <t>中央分隔带绿化养护</t>
  </si>
  <si>
    <t>204-2</t>
  </si>
  <si>
    <t>管理中心及收费站区绿化养护</t>
  </si>
  <si>
    <t>204-3</t>
  </si>
  <si>
    <t>互通立交绿化岛绿化养护</t>
  </si>
  <si>
    <t>204-4</t>
  </si>
  <si>
    <t>隧道广场绿化养护</t>
  </si>
  <si>
    <t>204-5</t>
  </si>
  <si>
    <t>填、挖方边坡绿化养护</t>
  </si>
  <si>
    <t>其他</t>
  </si>
  <si>
    <t>205-1</t>
  </si>
  <si>
    <t>活动脚手架</t>
  </si>
  <si>
    <t>205-2</t>
  </si>
  <si>
    <t>满堂脚手架</t>
  </si>
  <si>
    <t>205-3</t>
  </si>
  <si>
    <t>外排综合脚手架</t>
  </si>
  <si>
    <t>205-4</t>
  </si>
  <si>
    <t>外排综合脚手架（竹棚）</t>
  </si>
  <si>
    <t>205-5</t>
  </si>
  <si>
    <t>材料二次转运</t>
  </si>
  <si>
    <t>205-6</t>
  </si>
  <si>
    <t>木模板</t>
  </si>
  <si>
    <t>205-7</t>
  </si>
  <si>
    <t>钢模板</t>
  </si>
  <si>
    <t>t</t>
  </si>
  <si>
    <t>205-12</t>
  </si>
  <si>
    <t>沿线路基及各站区灭杀和防治蛇、蚁、四害等</t>
  </si>
  <si>
    <t>301</t>
  </si>
  <si>
    <t>路基工程</t>
  </si>
  <si>
    <t>301-5</t>
  </si>
  <si>
    <t>路基排水</t>
  </si>
  <si>
    <t>301-5-1</t>
  </si>
  <si>
    <t>增设M7.5片（块）石排水系统（边沟、截水沟、排水沟等排水设施）</t>
  </si>
  <si>
    <t>301-5-2</t>
  </si>
  <si>
    <t>增设C20混凝土排水设施砌体（边沟、截水沟、排水沟等排水设施）</t>
  </si>
  <si>
    <t>路面工程</t>
  </si>
  <si>
    <t>302-1</t>
  </si>
  <si>
    <t>精铣刨</t>
  </si>
  <si>
    <t>302-1-1</t>
  </si>
  <si>
    <t>沥青路面精铣刨（厚度10mm以内）</t>
  </si>
  <si>
    <t>302-5</t>
  </si>
  <si>
    <t>路面排水</t>
  </si>
  <si>
    <t>302-5-1</t>
  </si>
  <si>
    <t>增设排水槽（槽宽＜15cm，槽深＜10cm）</t>
  </si>
  <si>
    <t>m</t>
  </si>
  <si>
    <t>303-3</t>
  </si>
  <si>
    <t>更换伸缩缝</t>
  </si>
  <si>
    <t>303-3-7</t>
  </si>
  <si>
    <t>D160梳齿型伸缩装置</t>
  </si>
  <si>
    <t>401</t>
  </si>
  <si>
    <t>401-1</t>
  </si>
  <si>
    <t>清理与拆除</t>
  </si>
  <si>
    <t>401-1-1</t>
  </si>
  <si>
    <t>清表</t>
  </si>
  <si>
    <t>401-1-2</t>
  </si>
  <si>
    <t>平整场地、路肩</t>
  </si>
  <si>
    <t>401-1-4</t>
  </si>
  <si>
    <t>排水沟、急流槽等清淤</t>
  </si>
  <si>
    <t>401-1-5</t>
  </si>
  <si>
    <t>中分带水沟掀盖清理</t>
  </si>
  <si>
    <t>401-2</t>
  </si>
  <si>
    <t>挖除旧路面</t>
  </si>
  <si>
    <t>401-2-1</t>
  </si>
  <si>
    <t>挖除水泥混凝土路面</t>
  </si>
  <si>
    <t>401-2-3</t>
  </si>
  <si>
    <t>挖除各类稳定土基层</t>
  </si>
  <si>
    <t>401-3</t>
  </si>
  <si>
    <t>拆除结构物</t>
  </si>
  <si>
    <t>401-3-1</t>
  </si>
  <si>
    <t>拆除钢筋混凝土结构</t>
  </si>
  <si>
    <t>401-3-2</t>
  </si>
  <si>
    <t>拆除混凝土结构</t>
  </si>
  <si>
    <t>401-3-3</t>
  </si>
  <si>
    <t>拆除砖、石及其他砌体结构</t>
  </si>
  <si>
    <t>401-4</t>
  </si>
  <si>
    <t>挖方路基</t>
  </si>
  <si>
    <t>401-4-1</t>
  </si>
  <si>
    <t>机械土石方开挖</t>
  </si>
  <si>
    <t>401-4-2</t>
  </si>
  <si>
    <t>人工土石方开挖</t>
  </si>
  <si>
    <t>401-4-3</t>
  </si>
  <si>
    <t>土石方清运</t>
  </si>
  <si>
    <t>401-5</t>
  </si>
  <si>
    <t>填方路基</t>
  </si>
  <si>
    <t>401-5-1</t>
  </si>
  <si>
    <t>回填土方</t>
  </si>
  <si>
    <t>401-5-1-1</t>
  </si>
  <si>
    <t>机械回填土方</t>
  </si>
  <si>
    <t>401-5-1-3</t>
  </si>
  <si>
    <t>人工回填土方</t>
  </si>
  <si>
    <t>401-5-1-4</t>
  </si>
  <si>
    <t>人工回填土方（外购土）</t>
  </si>
  <si>
    <t>401-5-2</t>
  </si>
  <si>
    <t>回填砂</t>
  </si>
  <si>
    <t>401-5-3</t>
  </si>
  <si>
    <t>回填石屑</t>
  </si>
  <si>
    <t>401-5-4</t>
  </si>
  <si>
    <t>回填碎石</t>
  </si>
  <si>
    <t>401-5-6</t>
  </si>
  <si>
    <t>回填沥青渣</t>
  </si>
  <si>
    <t>401-6</t>
  </si>
  <si>
    <t>特殊地区路基处理</t>
  </si>
  <si>
    <t>401-6-1-1</t>
  </si>
  <si>
    <t>钢花管注浆锚杆Φ50mm</t>
  </si>
  <si>
    <t>401-6-1-2</t>
  </si>
  <si>
    <t>钢花管注浆锚杆Φ65mm</t>
  </si>
  <si>
    <t>401-6-1-4</t>
  </si>
  <si>
    <t>袖阀管注浆</t>
  </si>
  <si>
    <t>401-6-1-5</t>
  </si>
  <si>
    <t>地聚合物注浆</t>
  </si>
  <si>
    <t>401-6-1-6</t>
  </si>
  <si>
    <t>UTK高聚物注浆</t>
  </si>
  <si>
    <t>kg</t>
  </si>
  <si>
    <t>401-6-1-7</t>
  </si>
  <si>
    <t>桥头搭板脱空无损调平(DCG)注浆处治</t>
  </si>
  <si>
    <t>401-6-2</t>
  </si>
  <si>
    <t>钢板桩</t>
  </si>
  <si>
    <t>401-6-3</t>
  </si>
  <si>
    <t>土工格栅</t>
  </si>
  <si>
    <t>401-6-3-1</t>
  </si>
  <si>
    <t>钢丝格栅</t>
  </si>
  <si>
    <t>401-7</t>
  </si>
  <si>
    <t>路基排水设施</t>
  </si>
  <si>
    <t>401-7-1</t>
  </si>
  <si>
    <t>浆砌片石排水设施</t>
  </si>
  <si>
    <t>401-7-2</t>
  </si>
  <si>
    <t>混凝土排水设施</t>
  </si>
  <si>
    <t>401-7-2-1</t>
  </si>
  <si>
    <t>C15混凝土</t>
  </si>
  <si>
    <t>401-7-2-2</t>
  </si>
  <si>
    <t>C20混凝土</t>
  </si>
  <si>
    <t>401-7-2-3</t>
  </si>
  <si>
    <t>C30混凝土</t>
  </si>
  <si>
    <t>401-7-3</t>
  </si>
  <si>
    <t>更换铸铁井盖、板</t>
  </si>
  <si>
    <t>401-7-3-1</t>
  </si>
  <si>
    <t>铸铁沙井盖板（φ450）重型</t>
  </si>
  <si>
    <t>个</t>
  </si>
  <si>
    <t>401-7-3-2</t>
  </si>
  <si>
    <t>铸铁沙井盖板（φ700）重型</t>
  </si>
  <si>
    <t>401-7-3-3</t>
  </si>
  <si>
    <t>铸铁沙井盖板（φ800）重型</t>
  </si>
  <si>
    <t>401-7-3-4</t>
  </si>
  <si>
    <t>铸铁沙井盖板（φ900）重型</t>
  </si>
  <si>
    <t>401-7-4</t>
  </si>
  <si>
    <t>砖砌排水设施</t>
  </si>
  <si>
    <t>401-7-5</t>
  </si>
  <si>
    <t>钢筋混凝土排水管</t>
  </si>
  <si>
    <t>401-7-5-1</t>
  </si>
  <si>
    <t>D500mm钢筋混凝土排水管</t>
  </si>
  <si>
    <t>401-7-5-2</t>
  </si>
  <si>
    <t>D1000mm钢筋混凝土排水管</t>
  </si>
  <si>
    <t>401-7-5-3</t>
  </si>
  <si>
    <t>D1500mm钢筋混凝土排水管</t>
  </si>
  <si>
    <t>401-7-6</t>
  </si>
  <si>
    <t>PVC-U横向排水管</t>
  </si>
  <si>
    <t>401-7-6-1</t>
  </si>
  <si>
    <t>φ50mmPVC-U横向排水管</t>
  </si>
  <si>
    <t>401-7-6-2</t>
  </si>
  <si>
    <t>φ100mmPVC-U横向排水管</t>
  </si>
  <si>
    <t>401-7-6-3</t>
  </si>
  <si>
    <t>φ150mmPVC-U横向排水管</t>
  </si>
  <si>
    <t>401-7-6-4</t>
  </si>
  <si>
    <t>φ300mmPVC-U横向排水管</t>
  </si>
  <si>
    <t>401-7-6-5</t>
  </si>
  <si>
    <t>φ500mmPVC-U横向排水管</t>
  </si>
  <si>
    <t>401-7-7</t>
  </si>
  <si>
    <t>双壁波纹管</t>
  </si>
  <si>
    <t>401-7-7-1</t>
  </si>
  <si>
    <t>φ315mm双壁波纹管</t>
  </si>
  <si>
    <t>401-7-8</t>
  </si>
  <si>
    <t>镀锌钢管</t>
  </si>
  <si>
    <t>401-7-8-1</t>
  </si>
  <si>
    <t>DN100mm镀锌钢管</t>
  </si>
  <si>
    <t>401-7-9</t>
  </si>
  <si>
    <t>急流槽汇水口降低</t>
  </si>
  <si>
    <t>处</t>
  </si>
  <si>
    <t>401-7-10</t>
  </si>
  <si>
    <t>集水井、电缆井（井盖另计）</t>
  </si>
  <si>
    <t>座</t>
  </si>
  <si>
    <t>401-7-11</t>
  </si>
  <si>
    <t>更换钢筋混凝土盖板</t>
  </si>
  <si>
    <t>401-8</t>
  </si>
  <si>
    <t>路基边坡、防护工程</t>
  </si>
  <si>
    <t>401-8-1</t>
  </si>
  <si>
    <t>植物防护</t>
  </si>
  <si>
    <t>401-8-1-1</t>
  </si>
  <si>
    <t>无纺布植草</t>
  </si>
  <si>
    <t>401-8-1-2</t>
  </si>
  <si>
    <t>三维网植被网</t>
  </si>
  <si>
    <t>401-8-1-3</t>
  </si>
  <si>
    <t>镀锌铁丝网植草</t>
  </si>
  <si>
    <t>401-8-2</t>
  </si>
  <si>
    <t>浆砌片石防护设施</t>
  </si>
  <si>
    <t>401-8-3</t>
  </si>
  <si>
    <t>混凝土防护设施</t>
  </si>
  <si>
    <t>401-8-3-1</t>
  </si>
  <si>
    <t>挡土墙</t>
  </si>
  <si>
    <t>401-8-5</t>
  </si>
  <si>
    <t>水泥砂浆勾缝</t>
  </si>
  <si>
    <t>401-8-6</t>
  </si>
  <si>
    <t>水泥砂浆抹面</t>
  </si>
  <si>
    <t>401-8-7</t>
  </si>
  <si>
    <t>水泥混凝土硬化</t>
  </si>
  <si>
    <t>401-8-8</t>
  </si>
  <si>
    <t>喷射混凝土</t>
  </si>
  <si>
    <t>401-8-8-1</t>
  </si>
  <si>
    <t>挂网钢筋</t>
  </si>
  <si>
    <t>401-8-8-2</t>
  </si>
  <si>
    <t>厚60mm以内喷浆防护边坡</t>
  </si>
  <si>
    <t>401-8-8-3</t>
  </si>
  <si>
    <t>厚90-100mm喷浆防护边坡</t>
  </si>
  <si>
    <t>401-8-9</t>
  </si>
  <si>
    <t>锚杆/锚索格构梁防护</t>
  </si>
  <si>
    <t>401-8-9-2</t>
  </si>
  <si>
    <t>C25现浇混凝土</t>
  </si>
  <si>
    <t>401-8-9-4</t>
  </si>
  <si>
    <t>孔内注M30水泥砂浆</t>
  </si>
  <si>
    <t>401-8-9-5</t>
  </si>
  <si>
    <t>混凝土钢筋</t>
  </si>
  <si>
    <t>401-8-10</t>
  </si>
  <si>
    <t>钢筋网锚固</t>
  </si>
  <si>
    <t>401-8-12</t>
  </si>
  <si>
    <t>打木桩</t>
  </si>
  <si>
    <t>401-8-13</t>
  </si>
  <si>
    <t>彩条布</t>
  </si>
  <si>
    <t>401-8-14</t>
  </si>
  <si>
    <t>编织袋</t>
  </si>
  <si>
    <t>401-8-15</t>
  </si>
  <si>
    <t>主动防护网</t>
  </si>
  <si>
    <t>402</t>
  </si>
  <si>
    <t>402-1</t>
  </si>
  <si>
    <t>路面垫层</t>
  </si>
  <si>
    <t>402-1-1</t>
  </si>
  <si>
    <t>碎石垫层</t>
  </si>
  <si>
    <t>402-2</t>
  </si>
  <si>
    <t>路面基层</t>
  </si>
  <si>
    <t>402-2-1</t>
  </si>
  <si>
    <t>水泥稳定土底基层、基层</t>
  </si>
  <si>
    <t>402-2-1-1</t>
  </si>
  <si>
    <t>3-4%水泥稳定级配碎石</t>
  </si>
  <si>
    <t>402-2-1-2</t>
  </si>
  <si>
    <t>4-5%水泥稳定级配碎石</t>
  </si>
  <si>
    <t>402-2-2</t>
  </si>
  <si>
    <t>水泥混凝土基层</t>
  </si>
  <si>
    <t>402-2-2-1</t>
  </si>
  <si>
    <t>C15水泥混凝土基层</t>
  </si>
  <si>
    <t>402-2-2-2</t>
  </si>
  <si>
    <t>C25水泥混凝土基层</t>
  </si>
  <si>
    <t>402-3</t>
  </si>
  <si>
    <t>路面面层</t>
  </si>
  <si>
    <t>402-3-1</t>
  </si>
  <si>
    <t>402-3-1-1</t>
  </si>
  <si>
    <t>铣刨4cm沥青路面</t>
  </si>
  <si>
    <t>402-3-1-2</t>
  </si>
  <si>
    <t>铣刨6cm沥青路面</t>
  </si>
  <si>
    <t>402-3-1-3</t>
  </si>
  <si>
    <t>铣刨6-17cm沥青路面</t>
  </si>
  <si>
    <t>402-3-2</t>
  </si>
  <si>
    <t>结合层</t>
  </si>
  <si>
    <t>402-3-2-1</t>
  </si>
  <si>
    <t>喷洒乳化沥青粘层</t>
  </si>
  <si>
    <t>402-3-2-2</t>
  </si>
  <si>
    <t>沥青透层</t>
  </si>
  <si>
    <t>402-3-2-3</t>
  </si>
  <si>
    <t>环氧封层</t>
  </si>
  <si>
    <t>402-3-3</t>
  </si>
  <si>
    <t>沥青路面修补</t>
  </si>
  <si>
    <t>402-3-3-1</t>
  </si>
  <si>
    <t>坑槽热补</t>
  </si>
  <si>
    <t>402-3-3-2</t>
  </si>
  <si>
    <t>坑槽冷补</t>
  </si>
  <si>
    <t>402-3-3-3</t>
  </si>
  <si>
    <t>热沥青灌缝</t>
  </si>
  <si>
    <t>402-3-3-4</t>
  </si>
  <si>
    <t>灌缝胶灌缝</t>
  </si>
  <si>
    <t>402-3-3-5</t>
  </si>
  <si>
    <t>灌缝胶开槽灌缝</t>
  </si>
  <si>
    <t>402-3-3-6</t>
  </si>
  <si>
    <t>环氧混凝土修补</t>
  </si>
  <si>
    <t>402-3-3-7</t>
  </si>
  <si>
    <t>贴缝带贴缝10cm</t>
  </si>
  <si>
    <t>402-3-3-8</t>
  </si>
  <si>
    <t>贴缝带贴缝15cm</t>
  </si>
  <si>
    <t>402-3-4</t>
  </si>
  <si>
    <t>沥青路面铺装</t>
  </si>
  <si>
    <t>402-3-4-1</t>
  </si>
  <si>
    <t>细粒式沥青混凝土（GAC-13C）上面层</t>
  </si>
  <si>
    <t>402-3-4-3</t>
  </si>
  <si>
    <t>中粒式沥青混凝土（GAC-20C）中面层</t>
  </si>
  <si>
    <t>402-3-4-4</t>
  </si>
  <si>
    <t>粗粒式沥青混凝土（AC-25C）下面层</t>
  </si>
  <si>
    <t>402-3-4-5</t>
  </si>
  <si>
    <t>改性沥青玛蹄脂碎石混凝土（SMA-13）上面层</t>
  </si>
  <si>
    <t>402-3-5</t>
  </si>
  <si>
    <t>水泥路面修补</t>
  </si>
  <si>
    <t>402-3-5-1</t>
  </si>
  <si>
    <t>402-3-5-2</t>
  </si>
  <si>
    <t>402-3-5-3</t>
  </si>
  <si>
    <t>水泥混凝土面板</t>
  </si>
  <si>
    <t>402-3-5-3-1</t>
  </si>
  <si>
    <t>C20水泥混凝土</t>
  </si>
  <si>
    <t>402-3-5-3-2</t>
  </si>
  <si>
    <t>C30水泥混凝土</t>
  </si>
  <si>
    <t>402-3-5-3-3</t>
  </si>
  <si>
    <t>C35水泥混凝土</t>
  </si>
  <si>
    <t>402-3-5-3-5</t>
  </si>
  <si>
    <t>C50钢纤维混凝土</t>
  </si>
  <si>
    <t>402-3-5-3-6</t>
  </si>
  <si>
    <t>特快硬混凝土</t>
  </si>
  <si>
    <t>402-3-5-3-10</t>
  </si>
  <si>
    <t>聚氨酯类封缝胶</t>
  </si>
  <si>
    <t>402-3-5-4</t>
  </si>
  <si>
    <t>纹理化</t>
  </si>
  <si>
    <t>402-3-5-5</t>
  </si>
  <si>
    <t>路面微裂式破碎处理</t>
  </si>
  <si>
    <t>402-3-5-6</t>
  </si>
  <si>
    <t>钢筋（R235、R335、HPB235、HPB300、HRB335、HRB400）</t>
  </si>
  <si>
    <t>402-3-5-7</t>
  </si>
  <si>
    <t>路面植筋</t>
  </si>
  <si>
    <t>402-3-5-7-1</t>
  </si>
  <si>
    <t>φ10mm钢筋，植深10cm</t>
  </si>
  <si>
    <t>根</t>
  </si>
  <si>
    <t>402-3-5-7-2</t>
  </si>
  <si>
    <t>φ12mm钢筋，植深10cm</t>
  </si>
  <si>
    <t>402-3-5-7-3</t>
  </si>
  <si>
    <t>φ16mm钢筋，植深10cm</t>
  </si>
  <si>
    <t>402-3-5-7-4</t>
  </si>
  <si>
    <t>φ18mm钢筋，植深10cm</t>
  </si>
  <si>
    <t>402-3-5-7-5</t>
  </si>
  <si>
    <t>φ20mm钢筋，植深10cm</t>
  </si>
  <si>
    <t>402-3-5-7-7</t>
  </si>
  <si>
    <t>φ25mm钢筋，植深10cm</t>
  </si>
  <si>
    <t>402-3-5-7-8</t>
  </si>
  <si>
    <t>φ20mm钢筋，植深40cm</t>
  </si>
  <si>
    <t>402-3-5-7-9</t>
  </si>
  <si>
    <t>φ25mm钢筋，植深40cm</t>
  </si>
  <si>
    <t>402-3-5-8</t>
  </si>
  <si>
    <t>CGM高强灌浆料灌注地面孔洞</t>
  </si>
  <si>
    <t>402-3-5-9</t>
  </si>
  <si>
    <t>界面胶</t>
  </si>
  <si>
    <t>402-3-5-10</t>
  </si>
  <si>
    <t>路缘石</t>
  </si>
  <si>
    <t>402-3-5-10-1</t>
  </si>
  <si>
    <t>调整安装原路缘石</t>
  </si>
  <si>
    <t>402-3-5-10-2</t>
  </si>
  <si>
    <t>更换新路缘石</t>
  </si>
  <si>
    <t>402-3-5-13</t>
  </si>
  <si>
    <t>中分带预制盖板</t>
  </si>
  <si>
    <t>402-3-5-13-1</t>
  </si>
  <si>
    <t>更换中分带预制盖板</t>
  </si>
  <si>
    <t>402-3-5-13-2</t>
  </si>
  <si>
    <t>调整中分带预制盖板</t>
  </si>
  <si>
    <t>402-3-6</t>
  </si>
  <si>
    <t>路面其他修复</t>
  </si>
  <si>
    <t>402-3-6-1</t>
  </si>
  <si>
    <t>402-3-6-2</t>
  </si>
  <si>
    <t>土工布</t>
  </si>
  <si>
    <t>402-3-6-6</t>
  </si>
  <si>
    <t>彩色防滑铺装</t>
  </si>
  <si>
    <t>403</t>
  </si>
  <si>
    <t>403-1</t>
  </si>
  <si>
    <t>涵洞及其附属设施维修</t>
  </si>
  <si>
    <t>403-1-1</t>
  </si>
  <si>
    <t>涵洞沉降缝渗水封堵处理</t>
  </si>
  <si>
    <t>403-2</t>
  </si>
  <si>
    <t>桥梁排水及其附属设施维修</t>
  </si>
  <si>
    <t>403-2-1</t>
  </si>
  <si>
    <t>泄水孔及排水构造物</t>
  </si>
  <si>
    <t>403-2-1-1</t>
  </si>
  <si>
    <t>新开泄水孔</t>
  </si>
  <si>
    <t>403-2-1-3</t>
  </si>
  <si>
    <t>铸铁排水格栅（立式）</t>
  </si>
  <si>
    <t>403-2-1-4</t>
  </si>
  <si>
    <t>防撞墙新开落水口</t>
  </si>
  <si>
    <t>403-2-1-5</t>
  </si>
  <si>
    <t>pvc排水格栅</t>
  </si>
  <si>
    <t>403-2-1-6</t>
  </si>
  <si>
    <t>铸铁排水格栅</t>
  </si>
  <si>
    <t>403-2-1-7</t>
  </si>
  <si>
    <t>UHPC横向排水槽</t>
  </si>
  <si>
    <t>403-2-2</t>
  </si>
  <si>
    <t>更换落水管(含相应弯头、直通等配件)</t>
  </si>
  <si>
    <t>403-2-2-1</t>
  </si>
  <si>
    <t>D110PVC</t>
  </si>
  <si>
    <t>考虑局部修复，未考虑高空作业</t>
  </si>
  <si>
    <t>403-2-2-2</t>
  </si>
  <si>
    <t>D160PVC</t>
  </si>
  <si>
    <t>403-2-2-3</t>
  </si>
  <si>
    <t>D200PVC</t>
  </si>
  <si>
    <t>403-2-2-4</t>
  </si>
  <si>
    <t>D300PVC</t>
  </si>
  <si>
    <t>403-2-2-5</t>
  </si>
  <si>
    <t>D110PVC（含高空作业车）</t>
  </si>
  <si>
    <t>考虑高空作业和局部修复</t>
  </si>
  <si>
    <t>403-2-2-6</t>
  </si>
  <si>
    <t>D160PVC（含高空作业车）</t>
  </si>
  <si>
    <t>403-2-2-7</t>
  </si>
  <si>
    <t>D200PVC（含高空作业车）</t>
  </si>
  <si>
    <t>403-2-2-11</t>
  </si>
  <si>
    <t>D300PVC（含高空作业车）</t>
  </si>
  <si>
    <t>403-2-2-12</t>
  </si>
  <si>
    <t>新增落水管固定扣件</t>
  </si>
  <si>
    <t>已考虑高空作业费用</t>
  </si>
  <si>
    <t>403-2-3</t>
  </si>
  <si>
    <t>桥梁附属结构钢筋</t>
  </si>
  <si>
    <t>403-3</t>
  </si>
  <si>
    <t>结构局部维修</t>
  </si>
  <si>
    <t>403-3-1</t>
  </si>
  <si>
    <t>破损盖板维修</t>
  </si>
  <si>
    <t>403-3-1-1</t>
  </si>
  <si>
    <t>桥下安装角钢支护</t>
  </si>
  <si>
    <t>403-3-1-2</t>
  </si>
  <si>
    <t>桥面掀起盖板安装角钢支护</t>
  </si>
  <si>
    <t>403-3-1-3</t>
  </si>
  <si>
    <t>桥下安装不锈钢板防护</t>
  </si>
  <si>
    <t>403-4</t>
  </si>
  <si>
    <t>结构物修补</t>
  </si>
  <si>
    <t>403-4-1</t>
  </si>
  <si>
    <t>混凝土修补</t>
  </si>
  <si>
    <t>403-4-1-1</t>
  </si>
  <si>
    <t>环氧砂浆修补</t>
  </si>
  <si>
    <t>403-4-1-2</t>
  </si>
  <si>
    <t>403-4-1-4</t>
  </si>
  <si>
    <t>C50水泥混凝土（3天早强）</t>
  </si>
  <si>
    <t>403-4-1-5</t>
  </si>
  <si>
    <t>C50水泥混凝土（5天早强）</t>
  </si>
  <si>
    <t>403-4-1-6</t>
  </si>
  <si>
    <t>C50水泥混凝土（7天早强）</t>
  </si>
  <si>
    <t>403-4-1-7</t>
  </si>
  <si>
    <t>蜂窝、麻面、露筋修复</t>
  </si>
  <si>
    <t>已包含高空作业费用</t>
  </si>
  <si>
    <t>403-4-2</t>
  </si>
  <si>
    <t>裂缝修补</t>
  </si>
  <si>
    <t>403-4-2-1</t>
  </si>
  <si>
    <t>裂缝封闭修复（δ&lt;0.15mm）</t>
  </si>
  <si>
    <t>403-4-2-2</t>
  </si>
  <si>
    <t>裂缝灌注修复(0.15mm≤δ&lt;0.3mm)</t>
  </si>
  <si>
    <t>403-4-2-3</t>
  </si>
  <si>
    <t>未考虑高空作业费用</t>
  </si>
  <si>
    <t>403-4-2-4</t>
  </si>
  <si>
    <t>裂缝灌注修复((0.15mm≤δ&lt;0.3mm))</t>
  </si>
  <si>
    <t>403-5</t>
  </si>
  <si>
    <t>路、桥面铺装</t>
  </si>
  <si>
    <t>403-5-6</t>
  </si>
  <si>
    <t>组合式钢桥面铺装体系</t>
  </si>
  <si>
    <t>403-5-6-3</t>
  </si>
  <si>
    <t>挖除旧沥青砼路面（3cm)</t>
  </si>
  <si>
    <t>403-5-6-4</t>
  </si>
  <si>
    <t>抛丸</t>
  </si>
  <si>
    <t>403-6</t>
  </si>
  <si>
    <t>桥面铺装修复</t>
  </si>
  <si>
    <t>403-6-2</t>
  </si>
  <si>
    <t>贴设贴缝带</t>
  </si>
  <si>
    <t>403-7</t>
  </si>
  <si>
    <t>桥梁其他附属</t>
  </si>
  <si>
    <t>403-7-1</t>
  </si>
  <si>
    <t>特大桥主桥钢护栏更换</t>
  </si>
  <si>
    <t>隧道工程</t>
  </si>
  <si>
    <t>404-1</t>
  </si>
  <si>
    <t>隧道排水设施</t>
  </si>
  <si>
    <t>404-1-1</t>
  </si>
  <si>
    <t>隧道内盖板制作安装</t>
  </si>
  <si>
    <t>404-1-2</t>
  </si>
  <si>
    <t>隧道渗水简易处理</t>
  </si>
  <si>
    <t>404-1-3</t>
  </si>
  <si>
    <t>渗水不锈钢接水槽</t>
  </si>
  <si>
    <t>404-2</t>
  </si>
  <si>
    <t>隧道结构物修复</t>
  </si>
  <si>
    <t>404-2-1</t>
  </si>
  <si>
    <t>隧道口立面标志修复</t>
  </si>
  <si>
    <t>404-2-2</t>
  </si>
  <si>
    <t>隧道黑光反光漆</t>
  </si>
  <si>
    <t>404-2-3</t>
  </si>
  <si>
    <t>隧道防火涂层修复</t>
  </si>
  <si>
    <t>404-2-4</t>
  </si>
  <si>
    <t>隧道墙壁瓷片更换</t>
  </si>
  <si>
    <t>404-2-5</t>
  </si>
  <si>
    <t>隧道防火涂铲除</t>
  </si>
  <si>
    <t>404-3</t>
  </si>
  <si>
    <t>隧道注浆处理</t>
  </si>
  <si>
    <t>404-3-1</t>
  </si>
  <si>
    <t>隧道施工缝渗漏水开槽注浆处理</t>
  </si>
  <si>
    <t>404-3-2</t>
  </si>
  <si>
    <t>隧道结构裂缝渗漏水开槽注浆处理</t>
  </si>
  <si>
    <t>404-3-3</t>
  </si>
  <si>
    <t>隧道结构面渗漏水注浆处理</t>
  </si>
  <si>
    <t>404-3-4</t>
  </si>
  <si>
    <t>隧道裂缝处理</t>
  </si>
  <si>
    <t>404-3-4-1</t>
  </si>
  <si>
    <t>404-3-4-2</t>
  </si>
  <si>
    <t>裂缝灌注修复(δ≥0.15mm且&lt;0.3mm)</t>
  </si>
  <si>
    <t>404-4</t>
  </si>
  <si>
    <t>隧道门维修更换</t>
  </si>
  <si>
    <t>404-4-1</t>
  </si>
  <si>
    <t>卷闸门、消防门维修</t>
  </si>
  <si>
    <t>404-4-2</t>
  </si>
  <si>
    <t>更换行人横洞防火门</t>
  </si>
  <si>
    <t>404-4-3</t>
  </si>
  <si>
    <t>更换行车横洞卷闸门</t>
  </si>
  <si>
    <t>交安设施</t>
  </si>
  <si>
    <t>405-1</t>
  </si>
  <si>
    <t>护栏</t>
  </si>
  <si>
    <t>405-1-1</t>
  </si>
  <si>
    <t>混凝土护栏</t>
  </si>
  <si>
    <t>405-1-1-1</t>
  </si>
  <si>
    <t>C20混凝土护栏</t>
  </si>
  <si>
    <t>405-1-1-3</t>
  </si>
  <si>
    <t>护栏油漆</t>
  </si>
  <si>
    <t>405-1-1-4</t>
  </si>
  <si>
    <t>混凝土护栏氟碳漆</t>
  </si>
  <si>
    <t>405-1-2</t>
  </si>
  <si>
    <t>波形梁钢护栏</t>
  </si>
  <si>
    <t>405-1-2-1</t>
  </si>
  <si>
    <t>波形梁护栏线形及立柱高度、垂直度调整</t>
  </si>
  <si>
    <t>405-1-2-3</t>
  </si>
  <si>
    <t>更换波形钢护栏</t>
  </si>
  <si>
    <t>405-1-2-4</t>
  </si>
  <si>
    <t>更换双波钢护栏4320*310*85*3mm</t>
  </si>
  <si>
    <t>405-1-2-5</t>
  </si>
  <si>
    <t>更换三波钢护栏4320*506*85*4mm</t>
  </si>
  <si>
    <t>405-1-2-6</t>
  </si>
  <si>
    <t>更换三波钢护栏4320*506*85*4mm(间距2m圆柱总成）</t>
  </si>
  <si>
    <t>405-1-2-7</t>
  </si>
  <si>
    <t>更换三波钢护栏4320*506*85*4mm(间距2m方柱总成）</t>
  </si>
  <si>
    <t>405-1-2-8</t>
  </si>
  <si>
    <t>更换三波钢护栏4320*506*85*4mm(间距4m方柱总成）</t>
  </si>
  <si>
    <t>更换钢护栏大半圆弯头</t>
  </si>
  <si>
    <t>405-1-2-7-1</t>
  </si>
  <si>
    <t>更换钢护栏大半圆弯头R-720mm</t>
  </si>
  <si>
    <t>405-1-2-7-2</t>
  </si>
  <si>
    <t>更换钢护栏大半圆弯头R-800mm</t>
  </si>
  <si>
    <t>405-1-2-7-3</t>
  </si>
  <si>
    <t>更换钢护栏大半圆弯头R-920mm</t>
  </si>
  <si>
    <t>405-1-2-7-4</t>
  </si>
  <si>
    <t>更换钢护栏大半圆弯头R-1200mm</t>
  </si>
  <si>
    <t>405-1-3</t>
  </si>
  <si>
    <t>更换钢立柱</t>
  </si>
  <si>
    <t>405-1-3-1</t>
  </si>
  <si>
    <t>更换圆形钢立柱114*4.5*2100mm</t>
  </si>
  <si>
    <t>405-1-3-3</t>
  </si>
  <si>
    <t>更换防阻块</t>
  </si>
  <si>
    <t>405-1-3-4</t>
  </si>
  <si>
    <t>钢护栏零星更换防阻块</t>
  </si>
  <si>
    <t>405-1-3-5</t>
  </si>
  <si>
    <t>更换方柱防阻块（加强型）</t>
  </si>
  <si>
    <t>405-1-3-6</t>
  </si>
  <si>
    <t>更换钢护栏端头</t>
  </si>
  <si>
    <t>405-1-3-7</t>
  </si>
  <si>
    <t>三波型钢护栏端头</t>
  </si>
  <si>
    <t>405-1-3-8</t>
  </si>
  <si>
    <t>钢护栏零星更换单端头（R-160）</t>
  </si>
  <si>
    <t>405-1-3-9</t>
  </si>
  <si>
    <t>钢护栏零星更换ф140*4.5mm立柱盖</t>
  </si>
  <si>
    <t>405-1-3-10</t>
  </si>
  <si>
    <t>钢护栏其他零星更换</t>
  </si>
  <si>
    <t>405-1-3-11</t>
  </si>
  <si>
    <t>钢护栏零星更换镀锌螺丝</t>
  </si>
  <si>
    <t>套</t>
  </si>
  <si>
    <t>405-1-3-12</t>
  </si>
  <si>
    <t>钢护栏砼基础零星凿除重做</t>
  </si>
  <si>
    <t>405-1-3-13</t>
  </si>
  <si>
    <t>钢护栏立柱钻孔</t>
  </si>
  <si>
    <t>405-1-3-14</t>
  </si>
  <si>
    <t>波形梁油漆</t>
  </si>
  <si>
    <t>405-1-4</t>
  </si>
  <si>
    <t>活动护栏</t>
  </si>
  <si>
    <t>405-1-4-1</t>
  </si>
  <si>
    <t>中央分隔带活动护栏</t>
  </si>
  <si>
    <t>405-1-4-2</t>
  </si>
  <si>
    <t>插拔式活动护栏（2m）</t>
  </si>
  <si>
    <t>排</t>
  </si>
  <si>
    <t>405-1-4-3</t>
  </si>
  <si>
    <t>中央分隔带预应力活动护栏</t>
  </si>
  <si>
    <t>405-1-4-4</t>
  </si>
  <si>
    <t>TA级防撞垫</t>
  </si>
  <si>
    <t>405-1-4-5</t>
  </si>
  <si>
    <t>TS级防撞垫</t>
  </si>
  <si>
    <t>405-1-4-6</t>
  </si>
  <si>
    <t>防撞垫760*5720mm</t>
  </si>
  <si>
    <t>405-2</t>
  </si>
  <si>
    <t>隔离栅</t>
  </si>
  <si>
    <t>405-2-1</t>
  </si>
  <si>
    <t>维修隔离栅</t>
  </si>
  <si>
    <t>405-2-1-1</t>
  </si>
  <si>
    <t>零星维修隔离栅（绿网）</t>
  </si>
  <si>
    <t>405-2-1-2</t>
  </si>
  <si>
    <t>零星维修刺铁丝网</t>
  </si>
  <si>
    <t>405-2-2</t>
  </si>
  <si>
    <t>新增、更换、重装隔离栅</t>
  </si>
  <si>
    <t>405-2-2-1</t>
  </si>
  <si>
    <t>新增、更换、重装隔离栅(刺铁丝网总成）</t>
  </si>
  <si>
    <t>405-2-2-2</t>
  </si>
  <si>
    <t>新增、更换、重装隔离栅(绿网总成）</t>
  </si>
  <si>
    <t>405-2-2-3</t>
  </si>
  <si>
    <t>新增、更换、重装焊接网</t>
  </si>
  <si>
    <t>405-2-3</t>
  </si>
  <si>
    <t>更换隔离栅柱</t>
  </si>
  <si>
    <t>405-2-3-1</t>
  </si>
  <si>
    <t>水泥立柱</t>
  </si>
  <si>
    <t>405-2-3-2</t>
  </si>
  <si>
    <t>钢立柱</t>
  </si>
  <si>
    <t>405-2-3-3</t>
  </si>
  <si>
    <t>制作示警柱</t>
  </si>
  <si>
    <t>405-2-3-4</t>
  </si>
  <si>
    <t>制安示警柱基座</t>
  </si>
  <si>
    <t>405-3</t>
  </si>
  <si>
    <t>防抛网</t>
  </si>
  <si>
    <t>405-3-1</t>
  </si>
  <si>
    <t>防抛网零星维修</t>
  </si>
  <si>
    <t>405-3-2</t>
  </si>
  <si>
    <t>更换、新增防抛网</t>
  </si>
  <si>
    <t>405-3-3</t>
  </si>
  <si>
    <t>防抛网翻新（涂漆）</t>
  </si>
  <si>
    <t>405-4</t>
  </si>
  <si>
    <t>道路交通标志</t>
  </si>
  <si>
    <t>405-4-1</t>
  </si>
  <si>
    <t>标志牌扶正</t>
  </si>
  <si>
    <t>405-4-1-1</t>
  </si>
  <si>
    <t>标志牌扶正，高度≤3m</t>
  </si>
  <si>
    <t>405-4-1-2</t>
  </si>
  <si>
    <t>标志牌扶正，高度＞3m</t>
  </si>
  <si>
    <t>405-4-2</t>
  </si>
  <si>
    <t>标志牌拆除、迁移</t>
  </si>
  <si>
    <t>405-4-3</t>
  </si>
  <si>
    <t>交通标志（含立柱、基础）</t>
  </si>
  <si>
    <t>405-4-3-1</t>
  </si>
  <si>
    <t>Φ80cm+△90cm单柱标志（含5米杆、混凝土基础及配筋）</t>
  </si>
  <si>
    <t>405-4-3-2</t>
  </si>
  <si>
    <t>80cm*80cm单柱标志（含3米杆、混凝土基础及配筋）</t>
  </si>
  <si>
    <t>405-4-4</t>
  </si>
  <si>
    <t>铝板铝槽标志牌</t>
  </si>
  <si>
    <t>405-4-4-1</t>
  </si>
  <si>
    <t>工程级铝板铝槽标志牌</t>
  </si>
  <si>
    <t>405-4-4-2</t>
  </si>
  <si>
    <t>超强级铝板铝槽标志牌</t>
  </si>
  <si>
    <t>405-4-4-3</t>
  </si>
  <si>
    <t>钻石级铝板铝槽标志牌</t>
  </si>
  <si>
    <t>405-4-5</t>
  </si>
  <si>
    <t>铝塑板标志牌</t>
  </si>
  <si>
    <t>405-4-5-1</t>
  </si>
  <si>
    <t>工程级铝塑板标志牌</t>
  </si>
  <si>
    <t>405-4-5-2</t>
  </si>
  <si>
    <t>超强级铝塑板标志牌</t>
  </si>
  <si>
    <t>405-4-5-3</t>
  </si>
  <si>
    <t>钻石级铝塑板标志牌</t>
  </si>
  <si>
    <t>405-4-6</t>
  </si>
  <si>
    <t>翻贴标志版面（铲字）</t>
  </si>
  <si>
    <t>405-4-6-1</t>
  </si>
  <si>
    <t>工程级翻贴标志版面（铲字）</t>
  </si>
  <si>
    <t>405-4-6-2</t>
  </si>
  <si>
    <t>超强级翻贴标志版面（铲字）</t>
  </si>
  <si>
    <t>405-4-7</t>
  </si>
  <si>
    <t>标志牌贴反光膜</t>
  </si>
  <si>
    <t>405-4-7-1</t>
  </si>
  <si>
    <t>标志牌贴反光膜（工程级）</t>
  </si>
  <si>
    <t>405-4-7-2</t>
  </si>
  <si>
    <t>标志牌贴反光膜（高强级）</t>
  </si>
  <si>
    <t>405-4-7-3</t>
  </si>
  <si>
    <t>标志牌贴反光膜（超强级）</t>
  </si>
  <si>
    <t>405-4-7-4</t>
  </si>
  <si>
    <t>标志牌贴反光膜（水晶级）</t>
  </si>
  <si>
    <t>405-4-7-5</t>
  </si>
  <si>
    <t>标志牌贴反光膜（钻石级）</t>
  </si>
  <si>
    <t>405-4-8</t>
  </si>
  <si>
    <t>单柱式立杆</t>
  </si>
  <si>
    <t>405-4-8-1</t>
  </si>
  <si>
    <t>ф60mmx3.5mm卡码式单立杆</t>
  </si>
  <si>
    <t>405-4-8-2</t>
  </si>
  <si>
    <t>ф76mmx3mm单柱式立杆</t>
  </si>
  <si>
    <t>405-4-8-4</t>
  </si>
  <si>
    <t>ф89mmx4.5mm单柱式立杆</t>
  </si>
  <si>
    <t>405-4-8-6</t>
  </si>
  <si>
    <t>Ф114x4.5mmmm单柱式立杆</t>
  </si>
  <si>
    <t>405-4-8-7</t>
  </si>
  <si>
    <t>ф140mmx4.5mm单柱式立杆</t>
  </si>
  <si>
    <t>405-4-8-8</t>
  </si>
  <si>
    <t>ф152mmx4.5mm单柱式立杆</t>
  </si>
  <si>
    <t>405-4-8-9</t>
  </si>
  <si>
    <t>ф159mmx4.5mm单柱式立杆</t>
  </si>
  <si>
    <t>405-4-8-11</t>
  </si>
  <si>
    <t>ф219mmx6mm单柱式立杆</t>
  </si>
  <si>
    <t>405-4-8-12</t>
  </si>
  <si>
    <t>ф273mmx14mm单柱式立杆</t>
  </si>
  <si>
    <t>405-4-9</t>
  </si>
  <si>
    <t>悬臂式F杆</t>
  </si>
  <si>
    <t>405-4-9-4</t>
  </si>
  <si>
    <t>ф325mmx14mm双悬臂F杆</t>
  </si>
  <si>
    <t>支</t>
  </si>
  <si>
    <t>405-4-10</t>
  </si>
  <si>
    <t>标志附属设施</t>
  </si>
  <si>
    <t>405-4-10-1</t>
  </si>
  <si>
    <t>标志杆、立柱、钢管、法兰、螺母钢构件</t>
  </si>
  <si>
    <t>405-4-10-2</t>
  </si>
  <si>
    <t>混凝土基础（C25钢筋混凝土）</t>
  </si>
  <si>
    <t>405-4-10-3</t>
  </si>
  <si>
    <t>混凝土基础（C30钢筋混凝土）</t>
  </si>
  <si>
    <t>405-4-10-4</t>
  </si>
  <si>
    <t>龙门架、F杆、双悬臂维修翻新（除锈喷漆）</t>
  </si>
  <si>
    <t>405-4-10-5</t>
  </si>
  <si>
    <t>摆放节假日免费提示牌</t>
  </si>
  <si>
    <t>405-4-11</t>
  </si>
  <si>
    <t>里程标</t>
  </si>
  <si>
    <t>405-4-11-1</t>
  </si>
  <si>
    <t>公里牌0.7*0.48m（双面）</t>
  </si>
  <si>
    <t>405-4-12</t>
  </si>
  <si>
    <t>百米标</t>
  </si>
  <si>
    <t>405-4-12-1</t>
  </si>
  <si>
    <t>铝板百米桩（Φ100mm）</t>
  </si>
  <si>
    <t>405-4-13</t>
  </si>
  <si>
    <t>防护柱</t>
  </si>
  <si>
    <t>405-4-13-1</t>
  </si>
  <si>
    <t>收费亭防护柱φ219x6mm</t>
  </si>
  <si>
    <t>405-4-14</t>
  </si>
  <si>
    <t>示警桩</t>
  </si>
  <si>
    <t>405-4-14-1</t>
  </si>
  <si>
    <t>高压危险警示柱</t>
  </si>
  <si>
    <t>405-4-15</t>
  </si>
  <si>
    <t>反光柱</t>
  </si>
  <si>
    <t>405-4-15-1</t>
  </si>
  <si>
    <t>反光桩</t>
  </si>
  <si>
    <t>405-4-15-2</t>
  </si>
  <si>
    <t>菱形反光柱</t>
  </si>
  <si>
    <t>405-4-15-3</t>
  </si>
  <si>
    <t>反光柔性柱</t>
  </si>
  <si>
    <t>405-4-15-4</t>
  </si>
  <si>
    <t>3M反光柔性柱</t>
  </si>
  <si>
    <t>405-4-16</t>
  </si>
  <si>
    <t>广角镜</t>
  </si>
  <si>
    <t>405-5</t>
  </si>
  <si>
    <t>道路交通标线</t>
  </si>
  <si>
    <t>405-5-1</t>
  </si>
  <si>
    <t>标线清除</t>
  </si>
  <si>
    <t>405-5-1-1</t>
  </si>
  <si>
    <t>机械清除标线</t>
  </si>
  <si>
    <t>405-5-1-2</t>
  </si>
  <si>
    <t>高压水除机清除标线</t>
  </si>
  <si>
    <t>405-5-2</t>
  </si>
  <si>
    <t>热熔型涂料路面标线</t>
  </si>
  <si>
    <t>405-5-2-1</t>
  </si>
  <si>
    <t>热熔反光标线</t>
  </si>
  <si>
    <t>405-5-2-2</t>
  </si>
  <si>
    <t>震荡热熔标线</t>
  </si>
  <si>
    <t>405-5-2-3</t>
  </si>
  <si>
    <t>减速标线（二层）</t>
  </si>
  <si>
    <t>405-5-2-4</t>
  </si>
  <si>
    <t>减速标线（三层）</t>
  </si>
  <si>
    <t>405-5-2-5</t>
  </si>
  <si>
    <t>热熔反光标线（雨夜）</t>
  </si>
  <si>
    <t>405-5-2-6</t>
  </si>
  <si>
    <t>震荡热熔标线（雨夜）</t>
  </si>
  <si>
    <t>405-5-3</t>
  </si>
  <si>
    <t>标线涂料</t>
  </si>
  <si>
    <t>405-5-3-1</t>
  </si>
  <si>
    <t>涂沥青油</t>
  </si>
  <si>
    <t>405-5-3-2</t>
  </si>
  <si>
    <t>黑色新型涂料</t>
  </si>
  <si>
    <t>405-5-4</t>
  </si>
  <si>
    <t>橡胶减速带</t>
  </si>
  <si>
    <t>405-5-5</t>
  </si>
  <si>
    <t>突起路标</t>
  </si>
  <si>
    <t>405-5-5-1</t>
  </si>
  <si>
    <t>单面反光突起路标</t>
  </si>
  <si>
    <t>405-5-5-2</t>
  </si>
  <si>
    <t>双面反光突起路标</t>
  </si>
  <si>
    <t>405-5-5-3</t>
  </si>
  <si>
    <t>太阳能自发光突起路标</t>
  </si>
  <si>
    <t>405-5-5-4</t>
  </si>
  <si>
    <t>太阳能道钉（埋地）</t>
  </si>
  <si>
    <t>405-5-6-2</t>
  </si>
  <si>
    <t>波浪形/线形轮廓标</t>
  </si>
  <si>
    <t>405-5-6-6</t>
  </si>
  <si>
    <t>太阳能同步闪光轮廓标</t>
  </si>
  <si>
    <t>405-5-6</t>
  </si>
  <si>
    <t>轮廓标</t>
  </si>
  <si>
    <t>405-5-6-1</t>
  </si>
  <si>
    <t>附着式轮廓标</t>
  </si>
  <si>
    <t>405-5-8</t>
  </si>
  <si>
    <t>黄黑荧光油漆</t>
  </si>
  <si>
    <t>405-6</t>
  </si>
  <si>
    <t>防眩设施</t>
  </si>
  <si>
    <t>405-6-1</t>
  </si>
  <si>
    <t>更换、新增防眩板（整套）</t>
  </si>
  <si>
    <t>405-6-2</t>
  </si>
  <si>
    <t>防眩板</t>
  </si>
  <si>
    <t>405-6-2-1</t>
  </si>
  <si>
    <t>防眩面板</t>
  </si>
  <si>
    <t>块</t>
  </si>
  <si>
    <t>405-6-2-2</t>
  </si>
  <si>
    <t>防眩底板（1米）</t>
  </si>
  <si>
    <t>405-6-2-3</t>
  </si>
  <si>
    <t>防眩底板（1.5米）</t>
  </si>
  <si>
    <t>405-6-3</t>
  </si>
  <si>
    <t>防眩板托架</t>
  </si>
  <si>
    <t>405-6-3-1</t>
  </si>
  <si>
    <t>防眩板托架（桥梁段）</t>
  </si>
  <si>
    <t>405-6-3-2</t>
  </si>
  <si>
    <t>防眩板托架（路基段）</t>
  </si>
  <si>
    <t>405-6-4</t>
  </si>
  <si>
    <t>防眩板支架</t>
  </si>
  <si>
    <t>405-6-5</t>
  </si>
  <si>
    <t>防眩板夹码</t>
  </si>
  <si>
    <t>对</t>
  </si>
  <si>
    <t>405-6-6</t>
  </si>
  <si>
    <t>人字支架</t>
  </si>
  <si>
    <t>405-6-7</t>
  </si>
  <si>
    <t>新增、更换防眩板网</t>
  </si>
  <si>
    <t>405-7</t>
  </si>
  <si>
    <t>可移动防撞设施</t>
  </si>
  <si>
    <t>405-7-1</t>
  </si>
  <si>
    <t>防撞沙桶</t>
  </si>
  <si>
    <t>405-7-1-1</t>
  </si>
  <si>
    <t>600mm×800mm防撞桶</t>
  </si>
  <si>
    <t>405-7-1-2</t>
  </si>
  <si>
    <t>750mm×900mm防撞桶</t>
  </si>
  <si>
    <t>405-7-1-3</t>
  </si>
  <si>
    <t>900mm×950mm防撞桶</t>
  </si>
  <si>
    <t>405-7-1-4</t>
  </si>
  <si>
    <t>防撞沙桶高亮反光膜（八角膜）</t>
  </si>
  <si>
    <t>张</t>
  </si>
  <si>
    <t>405-7-1-5</t>
  </si>
  <si>
    <t>防撞沙桶反光膜（塑料小圆桶）</t>
  </si>
  <si>
    <t>405-7-1-6</t>
  </si>
  <si>
    <t>防撞桶加沙</t>
  </si>
  <si>
    <t>405-7-1-7</t>
  </si>
  <si>
    <t>封膜</t>
  </si>
  <si>
    <t>405-7-1-8</t>
  </si>
  <si>
    <t>玻璃钢沙桶盖</t>
  </si>
  <si>
    <t>405-7-1-9</t>
  </si>
  <si>
    <t>沙桶盖</t>
  </si>
  <si>
    <t>405-7-2</t>
  </si>
  <si>
    <t>警示锥</t>
  </si>
  <si>
    <t>405-7-2-1</t>
  </si>
  <si>
    <t>警示锥/路锥 /雪糕筒</t>
  </si>
  <si>
    <t>405-7-2-2</t>
  </si>
  <si>
    <t>甲供警示锥/路锥 /雪糕筒临时摆放及回收</t>
  </si>
  <si>
    <t>405-7-2-3</t>
  </si>
  <si>
    <t>锥套</t>
  </si>
  <si>
    <t>405-7-4</t>
  </si>
  <si>
    <t>隔离墩</t>
  </si>
  <si>
    <t>405-7-4-1</t>
  </si>
  <si>
    <t>隔离墩（水马）</t>
  </si>
  <si>
    <t>405-7-4-2</t>
  </si>
  <si>
    <t>隔离墩（石马）</t>
  </si>
  <si>
    <t>405-7-4-3</t>
  </si>
  <si>
    <t>隔离墩（水马加水）</t>
  </si>
  <si>
    <t>405-7-4-4</t>
  </si>
  <si>
    <t>隔离墩（水马加沙）</t>
  </si>
  <si>
    <t>405-7-4-5</t>
  </si>
  <si>
    <t>太阳能电子导向牌</t>
  </si>
  <si>
    <t>405-7-4-6</t>
  </si>
  <si>
    <t>施工提示牌、施工导向牌、路拦（1500m*500mm）</t>
  </si>
  <si>
    <t>405-7-4-7</t>
  </si>
  <si>
    <t>车道减少/增加牌（1000mm*1200mm）</t>
  </si>
  <si>
    <t>405-7-4-8</t>
  </si>
  <si>
    <t>限速标志牌圆牌1200mm</t>
  </si>
  <si>
    <t>405-8</t>
  </si>
  <si>
    <t>限高架日常维修</t>
  </si>
  <si>
    <t>405-8-1</t>
  </si>
  <si>
    <t>限高架基础</t>
  </si>
  <si>
    <t>405-8-1-1</t>
  </si>
  <si>
    <t>限高架旧基础拆除</t>
  </si>
  <si>
    <t>405-8-1-2</t>
  </si>
  <si>
    <t>新建C25混凝土基础</t>
  </si>
  <si>
    <t>405-8-1-3</t>
  </si>
  <si>
    <t>基础钢筋</t>
  </si>
  <si>
    <t>405-8-2</t>
  </si>
  <si>
    <t>车道限高架</t>
  </si>
  <si>
    <t>405-8-2-1</t>
  </si>
  <si>
    <t>车道限高架（普通型）</t>
  </si>
  <si>
    <t>405-8-2-2</t>
  </si>
  <si>
    <t>车道限高架（活动式）</t>
  </si>
  <si>
    <t>405-8-2-3</t>
  </si>
  <si>
    <t>车道限高架（单边柱）</t>
  </si>
  <si>
    <t>405-8-2-4</t>
  </si>
  <si>
    <t>车道限高架横梁</t>
  </si>
  <si>
    <t>405-8-2-5</t>
  </si>
  <si>
    <t>防撞架加固修复</t>
  </si>
  <si>
    <t>405-8-3</t>
  </si>
  <si>
    <t>限高架标志牌</t>
  </si>
  <si>
    <t>405-8-3-1</t>
  </si>
  <si>
    <t>警告三角标志牌1100mm</t>
  </si>
  <si>
    <t>405-8-3-2</t>
  </si>
  <si>
    <t>限高圆牌1000mm</t>
  </si>
  <si>
    <t>405-8-4</t>
  </si>
  <si>
    <t>立柱横梁反光膜</t>
  </si>
  <si>
    <t>405-8-5</t>
  </si>
  <si>
    <t>门架钢制作、安装（含热浸锌及油漆）</t>
  </si>
  <si>
    <t>405-8-6</t>
  </si>
  <si>
    <t>零星维修更换</t>
  </si>
  <si>
    <t>405-8-6-1</t>
  </si>
  <si>
    <t>零星维修更换活动式车道限高架铝管</t>
  </si>
  <si>
    <t>405-8-6-2</t>
  </si>
  <si>
    <t>零日维修更换活动式车道限高架立柱</t>
  </si>
  <si>
    <t>405-8-6-3</t>
  </si>
  <si>
    <t>零日维修更换活动式车道限高架活动配件</t>
  </si>
  <si>
    <t>405-8-6-4</t>
  </si>
  <si>
    <t>零日维修更换活动式车道限高钢丝绳</t>
  </si>
  <si>
    <t>405-9</t>
  </si>
  <si>
    <t>太阳能爆闪灯</t>
  </si>
  <si>
    <t>405-9-1</t>
  </si>
  <si>
    <t>夜间爆闪灯</t>
  </si>
  <si>
    <t>405-9-2</t>
  </si>
  <si>
    <t>太阳能黄闪灯</t>
  </si>
  <si>
    <t>405-9-3</t>
  </si>
  <si>
    <t>太阳能黄闪灯（同频）</t>
  </si>
  <si>
    <t>405-9-4</t>
  </si>
  <si>
    <t>太阳能红蓝爆闪灯</t>
  </si>
  <si>
    <t>405-9-5</t>
  </si>
  <si>
    <t>太阳能红蓝爆闪灯（同频）</t>
  </si>
  <si>
    <t>405-9-6</t>
  </si>
  <si>
    <t>加长型太阳能红蓝警示音爆闪灯</t>
  </si>
  <si>
    <t>405-9-7</t>
  </si>
  <si>
    <t>加长型太阳能红蓝爆闪灯</t>
  </si>
  <si>
    <t>405-9-8</t>
  </si>
  <si>
    <t>太阳能同步小黄闪灯（10颗灯珠）</t>
  </si>
  <si>
    <t>405-9-9</t>
  </si>
  <si>
    <t>更换太阳能电池</t>
  </si>
  <si>
    <t>405-9-9-1</t>
  </si>
  <si>
    <t>更换太阳能电池（10W)</t>
  </si>
  <si>
    <t>405-9-9-2</t>
  </si>
  <si>
    <t>更换太阳能电池（20W）</t>
  </si>
  <si>
    <t>405-9-9-3</t>
  </si>
  <si>
    <t>更换太阳能电池（30W）</t>
  </si>
  <si>
    <t>405-9-11</t>
  </si>
  <si>
    <t>自发光线形诱导标（太阳能）</t>
  </si>
  <si>
    <t>405-9-12</t>
  </si>
  <si>
    <t>圆灯（同频）</t>
  </si>
  <si>
    <t>405-9-13</t>
  </si>
  <si>
    <t>太阳能猫眼灯(同频)</t>
  </si>
  <si>
    <t>405-9-14</t>
  </si>
  <si>
    <t>太阳能猫眼灯(同频加强型)</t>
  </si>
  <si>
    <t>405-9-18</t>
  </si>
  <si>
    <t>太阳能边缘防雾警示灯</t>
  </si>
  <si>
    <t>405-9-18-1</t>
  </si>
  <si>
    <t>太阳能边缘防雾警示灯（塑壳）</t>
  </si>
  <si>
    <t>405-9-18-2</t>
  </si>
  <si>
    <t>太阳能边缘防雾警示灯（单面铝壳）</t>
  </si>
  <si>
    <t>405-9-19</t>
  </si>
  <si>
    <t>太阳能同步闪光警示灯</t>
  </si>
  <si>
    <t>405-9-19-1</t>
  </si>
  <si>
    <t>太阳能同步闪光警示灯（双面灯铝壳）</t>
  </si>
  <si>
    <t>405-9-19-2</t>
  </si>
  <si>
    <t>太阳能同步闪光警示灯（单面灯铝壳）</t>
  </si>
  <si>
    <t>405-9-19-3</t>
  </si>
  <si>
    <t>竖条形太阳能红蓝爆闪灯（红蓝各44颗灯珠）</t>
  </si>
  <si>
    <t>405-9-19-4</t>
  </si>
  <si>
    <t>太阳能路锥灯</t>
  </si>
  <si>
    <t>405-9-19-5</t>
  </si>
  <si>
    <t>太阳能爆闪灯（单2灯铝壳）</t>
  </si>
  <si>
    <t>405-9-19-6</t>
  </si>
  <si>
    <t>太阳能爆闪灯（双4灯铝壳）</t>
  </si>
  <si>
    <t>405-9-19-7</t>
  </si>
  <si>
    <t>超大太阳能爆闪灯（双4灯铝壳）</t>
  </si>
  <si>
    <t>405-9-19-8</t>
  </si>
  <si>
    <t>太阳能爆闪灯（双6灯铝壳）</t>
  </si>
  <si>
    <t>405-9-19-9</t>
  </si>
  <si>
    <t>超大太阳能爆闪灯（双6灯铝壳）</t>
  </si>
  <si>
    <t>405-9-19-10</t>
  </si>
  <si>
    <t>太阳能爆闪灯（带字加大型）</t>
  </si>
  <si>
    <t>405-9-19-11</t>
  </si>
  <si>
    <t>太阳能爆闪灯（竖款）</t>
  </si>
  <si>
    <t>405-9-19-12</t>
  </si>
  <si>
    <t>太阳能灯带（遥控款50米）</t>
  </si>
  <si>
    <t>405-9-19-13</t>
  </si>
  <si>
    <t>车身反光贴（5cm*30cm*120张）</t>
  </si>
  <si>
    <t>405-9-19-14</t>
  </si>
  <si>
    <t>太阳能仿真警车</t>
  </si>
  <si>
    <t>405-9-19-15</t>
  </si>
  <si>
    <t>高速路距提醒屏</t>
  </si>
  <si>
    <t>405-10</t>
  </si>
  <si>
    <t>隔音屏维修</t>
  </si>
  <si>
    <t>405-10-1</t>
  </si>
  <si>
    <t>隔音屏基础</t>
  </si>
  <si>
    <t>405-10-1-1</t>
  </si>
  <si>
    <t>基础混凝土C30</t>
  </si>
  <si>
    <t>405-10-2</t>
  </si>
  <si>
    <t>隔音屏钢立柱</t>
  </si>
  <si>
    <t>405-10-2-1</t>
  </si>
  <si>
    <t>国标H钢立柱（L2.47m*H2.5m）</t>
  </si>
  <si>
    <t>405-10-2-2</t>
  </si>
  <si>
    <t>国标H钢立柱（L2.47m*H3.0m）</t>
  </si>
  <si>
    <t>405-10-2-3</t>
  </si>
  <si>
    <t>国标H钢立柱（L2.47m*H3.5m）</t>
  </si>
  <si>
    <t>405-10-3</t>
  </si>
  <si>
    <t>隔音屏吸声屏</t>
  </si>
  <si>
    <t>405-10-3-1</t>
  </si>
  <si>
    <t>上弯吸声屏（2440*500*80，面板、背板均为1.0mm铝板，内置32kg/m3吸音棉）</t>
  </si>
  <si>
    <t>405-10-3-2</t>
  </si>
  <si>
    <t>下直吸声屏（2440*500*80，面板、背板均为1.0mm铝板，内置32kg/m3吸音棉）</t>
  </si>
  <si>
    <t>405-10-3-3</t>
  </si>
  <si>
    <t>上罩板（1.0mm锌板）</t>
  </si>
  <si>
    <t>405-10-3-4</t>
  </si>
  <si>
    <t>下罩板（2550*397*1.0mm锌板）</t>
  </si>
  <si>
    <t>405-10-3-5</t>
  </si>
  <si>
    <t>下罩板（小2550*214*1.0锌板）</t>
  </si>
  <si>
    <t>405-10-4</t>
  </si>
  <si>
    <t>隔音屏其他设施</t>
  </si>
  <si>
    <t>405-10-4-1</t>
  </si>
  <si>
    <t>钢丝绳（φ8mm）</t>
  </si>
  <si>
    <t>405-10-4-2</t>
  </si>
  <si>
    <t>隔音屏、钢结构及杆件喷漆</t>
  </si>
  <si>
    <t>405-10-4-3</t>
  </si>
  <si>
    <t>隔音屏上饰弯形板改造修复</t>
  </si>
  <si>
    <t>件</t>
  </si>
  <si>
    <t>405-11</t>
  </si>
  <si>
    <t>其他设施</t>
  </si>
  <si>
    <t>405-11-1</t>
  </si>
  <si>
    <t>桥梁防撞墙涂装（油性漆）</t>
  </si>
  <si>
    <t>包含水枪冲洗，清理，一遍底漆和两遍面漆</t>
  </si>
  <si>
    <t>405-11-2</t>
  </si>
  <si>
    <t>桥梁防撞墙涂装（古玛油漆）</t>
  </si>
  <si>
    <t>绿化景观</t>
  </si>
  <si>
    <t>406-1</t>
  </si>
  <si>
    <t>绿化补植</t>
  </si>
  <si>
    <t>406-1-1</t>
  </si>
  <si>
    <t>乔木补植</t>
  </si>
  <si>
    <t>406-1-1-1</t>
  </si>
  <si>
    <t>母生树(胸径40-50cm，成活养护3个月)</t>
  </si>
  <si>
    <t>株</t>
  </si>
  <si>
    <t>406-1-1-2</t>
  </si>
  <si>
    <t>榄仁</t>
  </si>
  <si>
    <t>406-1-1-2-1</t>
  </si>
  <si>
    <t>锦叶榄仁（胸径6-7cm）</t>
  </si>
  <si>
    <t>406-1-1-2-2</t>
  </si>
  <si>
    <t>锦叶榄仁（胸径8-9cm）</t>
  </si>
  <si>
    <t>406-1-1-2-3</t>
  </si>
  <si>
    <t>细叶榄仁（胸径10-12cm）</t>
  </si>
  <si>
    <t>406-1-1-3</t>
  </si>
  <si>
    <t>黄槐（胸径7-8cm、高度700-800cm）</t>
  </si>
  <si>
    <t>406-1-1-4</t>
  </si>
  <si>
    <t>木棉</t>
  </si>
  <si>
    <t>406-1-1-4-1</t>
  </si>
  <si>
    <t>木棉(胸径：10-13cm)</t>
  </si>
  <si>
    <t>406-1-1-5</t>
  </si>
  <si>
    <t>紫荆</t>
  </si>
  <si>
    <t>406-1-1-5-1</t>
  </si>
  <si>
    <t>红花紫荆(胸径：5-6cm)</t>
  </si>
  <si>
    <t>406-1-1-7</t>
  </si>
  <si>
    <t>小叶紫檀</t>
  </si>
  <si>
    <t>406-1-1-7-1</t>
  </si>
  <si>
    <t>小叶紫檀（胸径8-10cm）</t>
  </si>
  <si>
    <t>406-1-1-7-2</t>
  </si>
  <si>
    <t>小叶紫檀（胸径11-20cm）</t>
  </si>
  <si>
    <t>406-1-1-8</t>
  </si>
  <si>
    <t>风铃木</t>
  </si>
  <si>
    <t>406-1-1-8-1</t>
  </si>
  <si>
    <t>黄花风铃木（胸径8-10cm）</t>
  </si>
  <si>
    <t>406-1-1-8-2</t>
  </si>
  <si>
    <t>紫花风铃木（胸径8-10cm）</t>
  </si>
  <si>
    <t>406-1-1-8-3</t>
  </si>
  <si>
    <t>紫花风铃木（胸径10-15cm）</t>
  </si>
  <si>
    <t>406-1-1-9</t>
  </si>
  <si>
    <t>细叶紫薇(胸径9~10cm，养护期3个月)</t>
  </si>
  <si>
    <t>406-1-1-10</t>
  </si>
  <si>
    <t>马占相思(高度：100-120cm;冠幅：30-40cm)</t>
  </si>
  <si>
    <t>406-1-1-11</t>
  </si>
  <si>
    <t>垂叶榕</t>
  </si>
  <si>
    <t>406-1-1-13</t>
  </si>
  <si>
    <t>大叶紫薇（胸径7-8cm、高度500-600cm）</t>
  </si>
  <si>
    <t>406-1-2</t>
  </si>
  <si>
    <t>灌木及其他补植</t>
  </si>
  <si>
    <t>406-1-2-1</t>
  </si>
  <si>
    <t>白兰(规格：160*120cm)</t>
  </si>
  <si>
    <t>406-1-2-2</t>
  </si>
  <si>
    <t>垂榕柱（高度120cm，冠幅80cm）</t>
  </si>
  <si>
    <t>406-1-2-3</t>
  </si>
  <si>
    <t>勒杜鹃（高度80cm，冠幅80cm）</t>
  </si>
  <si>
    <t>406-1-2-4</t>
  </si>
  <si>
    <t>红绒球（高度100cm，冠幅100cm）</t>
  </si>
  <si>
    <t>406-1-2-5</t>
  </si>
  <si>
    <t>黄金榕（高度100cm，冠幅100cm）</t>
  </si>
  <si>
    <t>406-1-2-6</t>
  </si>
  <si>
    <t>红叶石楠（高度＞150cm）</t>
  </si>
  <si>
    <t>406-1-2-12</t>
  </si>
  <si>
    <t>夹竹桃</t>
  </si>
  <si>
    <t>406-1-2-12-1</t>
  </si>
  <si>
    <t>夹竹桃（高度80cm，冠幅60cm）</t>
  </si>
  <si>
    <t>406-1-2-13</t>
  </si>
  <si>
    <t>发财树</t>
  </si>
  <si>
    <t>406-1-2-13-1</t>
  </si>
  <si>
    <t>小发财树（高度20cm，冠幅20cm）</t>
  </si>
  <si>
    <t>盆</t>
  </si>
  <si>
    <t>406-1-2-13-2</t>
  </si>
  <si>
    <t>大发财树(高度150-180cm，冠幅100-120cm)</t>
  </si>
  <si>
    <t>406-1-2-18</t>
  </si>
  <si>
    <t>砂桔</t>
  </si>
  <si>
    <t>406-1-2-18-1</t>
  </si>
  <si>
    <t>大朱砂桔（高度180-220cm）</t>
  </si>
  <si>
    <t>406-1-2-18-2</t>
  </si>
  <si>
    <t>中朱砂桔（高度150-180cm）</t>
  </si>
  <si>
    <t>406-1-2-18-3</t>
  </si>
  <si>
    <t>小朱砂桔（高度130-180cm）</t>
  </si>
  <si>
    <t>406-1-2-18-5</t>
  </si>
  <si>
    <t>年桔（1.3-1.8米）</t>
  </si>
  <si>
    <t>406-1-2-21</t>
  </si>
  <si>
    <t>菊花</t>
  </si>
  <si>
    <t>406-1-2-21-1</t>
  </si>
  <si>
    <t>菊花(高度40cm，冠幅30cm)</t>
  </si>
  <si>
    <t>406-1-2-22</t>
  </si>
  <si>
    <t>一品红</t>
  </si>
  <si>
    <t>406-1-2-22-1</t>
  </si>
  <si>
    <t>一品红(高度40cm，冠幅30cm)</t>
  </si>
  <si>
    <t>406-1-2-23</t>
  </si>
  <si>
    <t>散尾葵(高度80cm，冠幅60cm)</t>
  </si>
  <si>
    <t>406-1-2-24</t>
  </si>
  <si>
    <t>青竹</t>
  </si>
  <si>
    <t>406-1-2-25</t>
  </si>
  <si>
    <t>富贵竹</t>
  </si>
  <si>
    <t>406-1-2-25-1</t>
  </si>
  <si>
    <t>富贵竹(40cm*20cm)</t>
  </si>
  <si>
    <t>406-1-3</t>
  </si>
  <si>
    <t>草本植物</t>
  </si>
  <si>
    <t>406-1-3-1</t>
  </si>
  <si>
    <t>肾蕨</t>
  </si>
  <si>
    <t>406-1-3-2</t>
  </si>
  <si>
    <t>银边草</t>
  </si>
  <si>
    <t>406-1-3-3</t>
  </si>
  <si>
    <t>台湾草皮</t>
  </si>
  <si>
    <t>406-1-3-4</t>
  </si>
  <si>
    <t>大叶油草</t>
  </si>
  <si>
    <t>406-1-3-5</t>
  </si>
  <si>
    <t>喷草籽</t>
  </si>
  <si>
    <t>406-2</t>
  </si>
  <si>
    <t>绿化其他设施</t>
  </si>
  <si>
    <t>406-2-2</t>
  </si>
  <si>
    <t>绿化土</t>
  </si>
  <si>
    <t>406-2-1</t>
  </si>
  <si>
    <t>点(散)布大卵石</t>
  </si>
  <si>
    <t>406-2-2-1</t>
  </si>
  <si>
    <t>回填种植土</t>
  </si>
  <si>
    <t>406-2-2-2</t>
  </si>
  <si>
    <t>花泥（8斤装）</t>
  </si>
  <si>
    <t>袋</t>
  </si>
  <si>
    <t>406-2-2-4</t>
  </si>
  <si>
    <t>泥炭土（8斤袋）</t>
  </si>
  <si>
    <t>406-2-2-5</t>
  </si>
  <si>
    <t>高效营养基质土</t>
  </si>
  <si>
    <t>406-2-3</t>
  </si>
  <si>
    <t>花盆</t>
  </si>
  <si>
    <t>406-2-3-1</t>
  </si>
  <si>
    <t>花盆（外径160cm）</t>
  </si>
  <si>
    <t>406-2-3-2</t>
  </si>
  <si>
    <t>花盆（外径280cm）</t>
  </si>
  <si>
    <t>406-2-4</t>
  </si>
  <si>
    <t>树铭牌（18*12CM）</t>
  </si>
  <si>
    <t>406-2-5</t>
  </si>
  <si>
    <t>生根剂</t>
  </si>
  <si>
    <t>房建工程</t>
  </si>
  <si>
    <t>407-1</t>
  </si>
  <si>
    <t>拆除工程</t>
  </si>
  <si>
    <t>407-1-1</t>
  </si>
  <si>
    <t>拆除平面块料</t>
  </si>
  <si>
    <t>407-1-3</t>
  </si>
  <si>
    <t>拆除墙面抹灰</t>
  </si>
  <si>
    <t>407-1-4</t>
  </si>
  <si>
    <t>门窗拆除</t>
  </si>
  <si>
    <t>407-1-9</t>
  </si>
  <si>
    <t>钻孔</t>
  </si>
  <si>
    <t>407-1-9-3</t>
  </si>
  <si>
    <t>排水管口钻孔</t>
  </si>
  <si>
    <t>407-1-10</t>
  </si>
  <si>
    <t>下水道疏通</t>
  </si>
  <si>
    <t>407-2</t>
  </si>
  <si>
    <t>土石方工程</t>
  </si>
  <si>
    <t>407-2-1</t>
  </si>
  <si>
    <t>挖土方</t>
  </si>
  <si>
    <t>407-2-2</t>
  </si>
  <si>
    <t>填土方</t>
  </si>
  <si>
    <t>407-2-3</t>
  </si>
  <si>
    <t>回填陶粒</t>
  </si>
  <si>
    <t>407-3</t>
  </si>
  <si>
    <t>楼地面工程</t>
  </si>
  <si>
    <t>407-3-1</t>
  </si>
  <si>
    <t>实木地板</t>
  </si>
  <si>
    <t>407-3-2</t>
  </si>
  <si>
    <t>石材地板</t>
  </si>
  <si>
    <t>407-3-3</t>
  </si>
  <si>
    <t>块料地板</t>
  </si>
  <si>
    <t>407-3-4</t>
  </si>
  <si>
    <t>窗台、门槛</t>
  </si>
  <si>
    <t>407-3-4-1</t>
  </si>
  <si>
    <t>大理石窗台、门槛</t>
  </si>
  <si>
    <t>407-3-5</t>
  </si>
  <si>
    <t>绝缘胶垫</t>
  </si>
  <si>
    <t>407-3-5-1</t>
  </si>
  <si>
    <t>绝缘胶垫（3mm）</t>
  </si>
  <si>
    <t>407-3-5-2</t>
  </si>
  <si>
    <t>绝缘胶垫（5mm）</t>
  </si>
  <si>
    <t>407-3-6</t>
  </si>
  <si>
    <t>步级</t>
  </si>
  <si>
    <t>407-3-7</t>
  </si>
  <si>
    <t>地面警示防滑条</t>
  </si>
  <si>
    <t>407-3-8</t>
  </si>
  <si>
    <t>地面防滑</t>
  </si>
  <si>
    <t>407-3-11</t>
  </si>
  <si>
    <t>407-4</t>
  </si>
  <si>
    <t>墙面装饰工程</t>
  </si>
  <si>
    <t>407-4-1</t>
  </si>
  <si>
    <t>刮腻子</t>
  </si>
  <si>
    <t>407-4-2</t>
  </si>
  <si>
    <t>墙面批荡</t>
  </si>
  <si>
    <t>407-4-3</t>
  </si>
  <si>
    <t>块料墙面</t>
  </si>
  <si>
    <t>407-4-4</t>
  </si>
  <si>
    <t>踢脚线</t>
  </si>
  <si>
    <t>407-4-4-1</t>
  </si>
  <si>
    <t>木踢脚线</t>
  </si>
  <si>
    <t>407-4-4-2</t>
  </si>
  <si>
    <t>块料踢脚线</t>
  </si>
  <si>
    <t>407-4-5</t>
  </si>
  <si>
    <t>墙面装饰板</t>
  </si>
  <si>
    <t>407-4-5-1</t>
  </si>
  <si>
    <t>12mm夹板底板</t>
  </si>
  <si>
    <t>407-4-5-2</t>
  </si>
  <si>
    <t>100mm厚轻钢龙骨埃特板</t>
  </si>
  <si>
    <t>407-4-5-3</t>
  </si>
  <si>
    <t>中纤板面板</t>
  </si>
  <si>
    <t>407-4-6</t>
  </si>
  <si>
    <t>墙纸</t>
  </si>
  <si>
    <t>407-4-8</t>
  </si>
  <si>
    <t>墙面面板</t>
  </si>
  <si>
    <t>407-5</t>
  </si>
  <si>
    <t>门窗工程</t>
  </si>
  <si>
    <t>407-5-1</t>
  </si>
  <si>
    <t>木质门</t>
  </si>
  <si>
    <t>407-5-1-1</t>
  </si>
  <si>
    <t>胶合板门</t>
  </si>
  <si>
    <t>407-5-1-2</t>
  </si>
  <si>
    <t>折叠防纱门</t>
  </si>
  <si>
    <t>407-5-1-3</t>
  </si>
  <si>
    <t>仿古实木木门（带铜制配件）</t>
  </si>
  <si>
    <t>407-5-1-5</t>
  </si>
  <si>
    <t>甲级防火门（木质）</t>
  </si>
  <si>
    <t>407-5-2</t>
  </si>
  <si>
    <t>金属门</t>
  </si>
  <si>
    <t>407-5-2-3</t>
  </si>
  <si>
    <t>不锈钢防盗门</t>
  </si>
  <si>
    <t>407-5-2-4</t>
  </si>
  <si>
    <t>铝合金门</t>
  </si>
  <si>
    <t>407-5-2-5</t>
  </si>
  <si>
    <t>铝合金钢化单玻璃门</t>
  </si>
  <si>
    <t>407-5-2-6</t>
  </si>
  <si>
    <t>铝合金双层真空钢化玻璃门</t>
  </si>
  <si>
    <t>407-5-2-9</t>
  </si>
  <si>
    <t>玻璃门维修</t>
  </si>
  <si>
    <t>407-5-3</t>
  </si>
  <si>
    <t>门套、门配件</t>
  </si>
  <si>
    <t>407-5-3-1</t>
  </si>
  <si>
    <t>单扇实木门套</t>
  </si>
  <si>
    <t>407-5-3-2</t>
  </si>
  <si>
    <t>双扇实木门套</t>
  </si>
  <si>
    <t>407-5-3-3</t>
  </si>
  <si>
    <t>门插销</t>
  </si>
  <si>
    <t>407-5-3-4</t>
  </si>
  <si>
    <t>闭门器</t>
  </si>
  <si>
    <t>407-5-3-5</t>
  </si>
  <si>
    <t>不锈钢门锁</t>
  </si>
  <si>
    <t>407-5-3-7</t>
  </si>
  <si>
    <t>门脚毛条</t>
  </si>
  <si>
    <t>407-5-4</t>
  </si>
  <si>
    <t>金属窗</t>
  </si>
  <si>
    <t>407-5-4-1</t>
  </si>
  <si>
    <t>塑钢窗</t>
  </si>
  <si>
    <t>407-5-4-2</t>
  </si>
  <si>
    <t>铝合金推拉窗</t>
  </si>
  <si>
    <t>407-5-4-3</t>
  </si>
  <si>
    <t>铝合金平开窗</t>
  </si>
  <si>
    <t>407-5-4-4</t>
  </si>
  <si>
    <t>铝合金纱窗</t>
  </si>
  <si>
    <t>407-5-4-7</t>
  </si>
  <si>
    <t>双层夹胶钢化玻璃</t>
  </si>
  <si>
    <t>407-5-5</t>
  </si>
  <si>
    <t>防盗网、窗配件</t>
  </si>
  <si>
    <t>407-5-5-1</t>
  </si>
  <si>
    <t>不锈钢防盗网</t>
  </si>
  <si>
    <t>407-5-5-2</t>
  </si>
  <si>
    <t>钢栏杆、防盗网维修</t>
  </si>
  <si>
    <t>407-5-5-3</t>
  </si>
  <si>
    <t>窗边打耐候胶</t>
  </si>
  <si>
    <t>407-5-5-4</t>
  </si>
  <si>
    <t>窗间缝隙塞防水砂浆</t>
  </si>
  <si>
    <t>407-5-5-5</t>
  </si>
  <si>
    <t>更换玻璃</t>
  </si>
  <si>
    <t>407-5-5-6</t>
  </si>
  <si>
    <t>更换窗帘</t>
  </si>
  <si>
    <t>407-5-5-7</t>
  </si>
  <si>
    <t>窗口门楣</t>
  </si>
  <si>
    <t>407-5-5-9</t>
  </si>
  <si>
    <t>贴玻璃膜</t>
  </si>
  <si>
    <t>407-5-5-11</t>
  </si>
  <si>
    <t>窗拉手维修</t>
  </si>
  <si>
    <t>407-6</t>
  </si>
  <si>
    <t>油漆工程</t>
  </si>
  <si>
    <t>407-6-1</t>
  </si>
  <si>
    <t>内墙油漆</t>
  </si>
  <si>
    <t>407-6-2</t>
  </si>
  <si>
    <t>外墙油漆</t>
  </si>
  <si>
    <t>407-6-3</t>
  </si>
  <si>
    <t>钢结构油漆</t>
  </si>
  <si>
    <t>407-6-4</t>
  </si>
  <si>
    <t>木材料油漆</t>
  </si>
  <si>
    <t>407-6-5</t>
  </si>
  <si>
    <t>金属氟碳漆</t>
  </si>
  <si>
    <t>407-6-6</t>
  </si>
  <si>
    <t>外墙氟碳漆</t>
  </si>
  <si>
    <t>407-7</t>
  </si>
  <si>
    <t>保温、隔热、防腐、防水工程</t>
  </si>
  <si>
    <t>407-7-1</t>
  </si>
  <si>
    <t>泡沫隔热板</t>
  </si>
  <si>
    <t>407-7-2</t>
  </si>
  <si>
    <t>隔音棉</t>
  </si>
  <si>
    <t>407-7-3</t>
  </si>
  <si>
    <t>防火岩棉板</t>
  </si>
  <si>
    <t>407-7-4</t>
  </si>
  <si>
    <t>木结构防腐</t>
  </si>
  <si>
    <t>407-7-5</t>
  </si>
  <si>
    <t>楼地面涂膜防水</t>
  </si>
  <si>
    <t>407-7-5-1</t>
  </si>
  <si>
    <t>K11水泥基防水涂料</t>
  </si>
  <si>
    <t>407-7-6</t>
  </si>
  <si>
    <t>屋面涂膜防水</t>
  </si>
  <si>
    <t>407-7-6-1</t>
  </si>
  <si>
    <t>聚氨酯防水涂抹橡胶</t>
  </si>
  <si>
    <t>407-7-7</t>
  </si>
  <si>
    <t>屋面刚性防水</t>
  </si>
  <si>
    <t>407-7-7-1</t>
  </si>
  <si>
    <t>屋面零星补漏防水</t>
  </si>
  <si>
    <t>407-8</t>
  </si>
  <si>
    <t>金属结构、天棚工程</t>
  </si>
  <si>
    <t>407-8-1</t>
  </si>
  <si>
    <t>钢筋及钢材铁件</t>
  </si>
  <si>
    <t>407-8-2</t>
  </si>
  <si>
    <t>不锈钢护栏</t>
  </si>
  <si>
    <t>407-8-3</t>
  </si>
  <si>
    <t>不锈钢货架</t>
  </si>
  <si>
    <t>407-8-4</t>
  </si>
  <si>
    <t>不锈钢柜子</t>
  </si>
  <si>
    <t>407-8-5</t>
  </si>
  <si>
    <t>不锈钢装挡板</t>
  </si>
  <si>
    <t>407-8-6</t>
  </si>
  <si>
    <t>不锈钢腐蚀板</t>
  </si>
  <si>
    <t>407-8-7</t>
  </si>
  <si>
    <t>不锈钢蚀刻牌</t>
  </si>
  <si>
    <t>407-8-8</t>
  </si>
  <si>
    <t>不锈钢国旗杆</t>
  </si>
  <si>
    <t>407-8-9</t>
  </si>
  <si>
    <t>不锈钢方管（25*25）</t>
  </si>
  <si>
    <t>407-8-10</t>
  </si>
  <si>
    <t>不锈钢宣传栏、边框</t>
  </si>
  <si>
    <t>407-8-10-1</t>
  </si>
  <si>
    <t>不锈钢宣传栏（挂墙式、原色）</t>
  </si>
  <si>
    <t>407-8-10-2</t>
  </si>
  <si>
    <t>不锈钢宣传栏（挂墙式、木色）</t>
  </si>
  <si>
    <t>407-8-10-3</t>
  </si>
  <si>
    <t>不锈钢宣传栏（竖立式、双面、原色）</t>
  </si>
  <si>
    <t>407-8-10-4</t>
  </si>
  <si>
    <t>不锈钢宣传栏（竖立式、双面、木色）</t>
  </si>
  <si>
    <t>407-8-10-5</t>
  </si>
  <si>
    <t>不锈钢边框内镶亚克力板（不含亚克力相框）</t>
  </si>
  <si>
    <t>407-8-10-6</t>
  </si>
  <si>
    <t>不锈钢边框内镶亚克力板（含亚克力相框）</t>
  </si>
  <si>
    <t>407-8-14</t>
  </si>
  <si>
    <t>天棚工程</t>
  </si>
  <si>
    <t>407-8-14-1</t>
  </si>
  <si>
    <t>铝扣板天花</t>
  </si>
  <si>
    <t>407-8-14-2</t>
  </si>
  <si>
    <t>石膏板天花</t>
  </si>
  <si>
    <t>407-9</t>
  </si>
  <si>
    <t>其他装饰工程</t>
  </si>
  <si>
    <t>407-9-1</t>
  </si>
  <si>
    <t>仿木格栅</t>
  </si>
  <si>
    <t>407-9-2</t>
  </si>
  <si>
    <t>卡布隆板</t>
  </si>
  <si>
    <t>407-9-3</t>
  </si>
  <si>
    <t>生态实木板</t>
  </si>
  <si>
    <t>407-9-4</t>
  </si>
  <si>
    <t>厕所隔断挡板</t>
  </si>
  <si>
    <t>407-9-9</t>
  </si>
  <si>
    <t>不锈钢票箱（规格：350*350*400mm）</t>
  </si>
  <si>
    <t>407-9-6</t>
  </si>
  <si>
    <t>装饰木桩</t>
  </si>
  <si>
    <t>407-9-7</t>
  </si>
  <si>
    <t>竹栏杆扶手</t>
  </si>
  <si>
    <t>407-9-8</t>
  </si>
  <si>
    <t>竹片装饰条</t>
  </si>
  <si>
    <t>407-9-10</t>
  </si>
  <si>
    <t>地插</t>
  </si>
  <si>
    <t>407-9-11</t>
  </si>
  <si>
    <t>灯箱</t>
  </si>
  <si>
    <t>407-9-12</t>
  </si>
  <si>
    <t>信箱</t>
  </si>
  <si>
    <t>407-10</t>
  </si>
  <si>
    <t>电气工程</t>
  </si>
  <si>
    <t>407-10-1</t>
  </si>
  <si>
    <t>金属线槽</t>
  </si>
  <si>
    <t>407-10-2</t>
  </si>
  <si>
    <t>52寸风扇</t>
  </si>
  <si>
    <t>407-10-3</t>
  </si>
  <si>
    <t>排气扇</t>
  </si>
  <si>
    <t>盏</t>
  </si>
  <si>
    <t>407-10-4</t>
  </si>
  <si>
    <t>吸顶灯</t>
  </si>
  <si>
    <t>台</t>
  </si>
  <si>
    <t>407-10-11</t>
  </si>
  <si>
    <t>300*1200卡式平板LED灯</t>
  </si>
  <si>
    <t>407-10-12</t>
  </si>
  <si>
    <t>600*1200卡式平板LED灯</t>
  </si>
  <si>
    <t>407-10-13</t>
  </si>
  <si>
    <t>600*600卡式平板LED灯</t>
  </si>
  <si>
    <t>407-10-32</t>
  </si>
  <si>
    <t>单控单联开关（10A 220V）</t>
  </si>
  <si>
    <t>407-10-33</t>
  </si>
  <si>
    <t>三联单控开关（10A 220V）</t>
  </si>
  <si>
    <t>407-10-34</t>
  </si>
  <si>
    <t>四联单控开关（10A 220V）</t>
  </si>
  <si>
    <t>407-11</t>
  </si>
  <si>
    <t>给排水工程</t>
  </si>
  <si>
    <t>407-11-1</t>
  </si>
  <si>
    <t>浴厕配件</t>
  </si>
  <si>
    <t>407-11-1-1</t>
  </si>
  <si>
    <t>花洒</t>
  </si>
  <si>
    <t>407-11-1-2</t>
  </si>
  <si>
    <t>铝合金毛巾架</t>
  </si>
  <si>
    <t>407-11-1-3</t>
  </si>
  <si>
    <t>洗手盆（陶瓷类）</t>
  </si>
  <si>
    <t>407-11-1-4</t>
  </si>
  <si>
    <t>更换洗手盆（不锈钢类）</t>
  </si>
  <si>
    <t>407-11-1-5</t>
  </si>
  <si>
    <t>坐便器</t>
  </si>
  <si>
    <t>407-11-1-6</t>
  </si>
  <si>
    <t>蹲便器</t>
  </si>
  <si>
    <t>407-11-1-7</t>
  </si>
  <si>
    <t>小便器</t>
  </si>
  <si>
    <t>407-11-1-8</t>
  </si>
  <si>
    <t>冲水箱</t>
  </si>
  <si>
    <t>407-11-1-9</t>
  </si>
  <si>
    <t>延时阀</t>
  </si>
  <si>
    <t>407-11-1-10</t>
  </si>
  <si>
    <t>拖把池</t>
  </si>
  <si>
    <t>407-11-1-11</t>
  </si>
  <si>
    <t>塑料地漏</t>
  </si>
  <si>
    <t>407-11-1-12</t>
  </si>
  <si>
    <t>不锈钢地漏</t>
  </si>
  <si>
    <t>407-11-1-13</t>
  </si>
  <si>
    <t>不锈钢水龙头</t>
  </si>
  <si>
    <t>407-11-1-14</t>
  </si>
  <si>
    <t>冷暖双用水龙头</t>
  </si>
  <si>
    <t>407-11-2</t>
  </si>
  <si>
    <t>给、排水管</t>
  </si>
  <si>
    <t>407-11-2-1</t>
  </si>
  <si>
    <t>PPR热熔管</t>
  </si>
  <si>
    <t>407-11-2-2</t>
  </si>
  <si>
    <t>Φ219镀锌钢管</t>
  </si>
  <si>
    <t>407-11-2-4</t>
  </si>
  <si>
    <t>PVC-U给水管 de25</t>
  </si>
  <si>
    <t>407-11-2-11</t>
  </si>
  <si>
    <t>Φ200mmPVC波纹管</t>
  </si>
  <si>
    <t>407-11-2-12</t>
  </si>
  <si>
    <t>Φ315mmPVC波纹管</t>
  </si>
  <si>
    <t>407-11-2-14</t>
  </si>
  <si>
    <t>D300 Ⅱ级混凝土排水管</t>
  </si>
  <si>
    <t>407-11-2-15</t>
  </si>
  <si>
    <t>D600 Ⅱ级混凝土排水管</t>
  </si>
  <si>
    <t>407-11-3</t>
  </si>
  <si>
    <t>雨水口</t>
  </si>
  <si>
    <t>407-11-3-1</t>
  </si>
  <si>
    <t>单箅雨水口</t>
  </si>
  <si>
    <t>407-11-3-2</t>
  </si>
  <si>
    <t>双箅雨水口</t>
  </si>
  <si>
    <t>407-11-3-3</t>
  </si>
  <si>
    <t>箅子</t>
  </si>
  <si>
    <t>407-11-5</t>
  </si>
  <si>
    <t>铸铁沙井盖板</t>
  </si>
  <si>
    <t>407-11-5-1</t>
  </si>
  <si>
    <t>铸铁沙井盖板（φ450）</t>
  </si>
  <si>
    <t>407-11-5-2</t>
  </si>
  <si>
    <t>铸铁沙井盖板（φ700）</t>
  </si>
  <si>
    <t>407-11-5-3</t>
  </si>
  <si>
    <t>铸铁沙井盖板（φ900）</t>
  </si>
  <si>
    <t>407-11-6</t>
  </si>
  <si>
    <t>球墨铸铁盖板</t>
  </si>
  <si>
    <t>407-11-7</t>
  </si>
  <si>
    <t>透水格栅镀锌盖板</t>
  </si>
  <si>
    <t>407-11-8</t>
  </si>
  <si>
    <t>生活用水箱外壳</t>
  </si>
  <si>
    <t>407-11-9</t>
  </si>
  <si>
    <t>水箱软管60CM</t>
  </si>
  <si>
    <t>407-12</t>
  </si>
  <si>
    <t>户外工程</t>
  </si>
  <si>
    <t>407-12-1</t>
  </si>
  <si>
    <t>路面混凝土</t>
  </si>
  <si>
    <t>407-12-1-1</t>
  </si>
  <si>
    <t>407-12-1-2</t>
  </si>
  <si>
    <t>407-12-1-3</t>
  </si>
  <si>
    <t>C25混凝土</t>
  </si>
  <si>
    <t>407-12-1-4</t>
  </si>
  <si>
    <t>407-12-1-5</t>
  </si>
  <si>
    <t>C40混凝土</t>
  </si>
  <si>
    <t>407-12-2</t>
  </si>
  <si>
    <t>户外铺砌</t>
  </si>
  <si>
    <t>407-12-2-1</t>
  </si>
  <si>
    <t>砌砖</t>
  </si>
  <si>
    <t>407-12-2-2</t>
  </si>
  <si>
    <t>人行道砖铺设（透水砖、彩砖等）</t>
  </si>
  <si>
    <t>407-12-2-4</t>
  </si>
  <si>
    <t>花基面文化石</t>
  </si>
  <si>
    <t>407-12-3</t>
  </si>
  <si>
    <t>围网</t>
  </si>
  <si>
    <t>407-12-3-1</t>
  </si>
  <si>
    <t>塑料围网</t>
  </si>
  <si>
    <t>407-12-3-2</t>
  </si>
  <si>
    <t>网球场围网</t>
  </si>
  <si>
    <t>407-12-3-3</t>
  </si>
  <si>
    <t>球场防风网</t>
  </si>
  <si>
    <t>407-12-3-4</t>
  </si>
  <si>
    <t>墙面镀锌钢网</t>
  </si>
  <si>
    <t>407-12-4</t>
  </si>
  <si>
    <t>球场</t>
  </si>
  <si>
    <t>407-12-4-1</t>
  </si>
  <si>
    <t>球场整平（打磨，裂缝处理）</t>
  </si>
  <si>
    <t>407-12-4-2</t>
  </si>
  <si>
    <t>球场石粉层</t>
  </si>
  <si>
    <t>407-12-4-3</t>
  </si>
  <si>
    <t>球场沥青层</t>
  </si>
  <si>
    <t>407-12-4-4</t>
  </si>
  <si>
    <t>球场硅胶PU面层（4mm厚）</t>
  </si>
  <si>
    <t>407-12-4-5</t>
  </si>
  <si>
    <t>球场划线</t>
  </si>
  <si>
    <t>407-12-4-6</t>
  </si>
  <si>
    <t>羽毛球网</t>
  </si>
  <si>
    <t>407-12-5</t>
  </si>
  <si>
    <t>门口企业文化标语</t>
  </si>
  <si>
    <t>407-12-6</t>
  </si>
  <si>
    <t>大理石板</t>
  </si>
  <si>
    <t>407-12-6-1</t>
  </si>
  <si>
    <t>印度红大理石板（刻字）</t>
  </si>
  <si>
    <t>407-12-6-2</t>
  </si>
  <si>
    <t>印度红大理石板（无刻字）</t>
  </si>
  <si>
    <t>407-12-6-3</t>
  </si>
  <si>
    <t>麻石烧面石板（刻字）</t>
  </si>
  <si>
    <t>407-12-6-4</t>
  </si>
  <si>
    <t>麻石烧面石板（无刻字）</t>
  </si>
  <si>
    <t>407-12-6-5</t>
  </si>
  <si>
    <t>大理石板（刻字）</t>
  </si>
  <si>
    <t>407-12-6-6</t>
  </si>
  <si>
    <t>大理石板（无刻字）</t>
  </si>
  <si>
    <t>407-12-6-7</t>
  </si>
  <si>
    <t>大理石地板（刻字）</t>
  </si>
  <si>
    <t>407-12-6-8</t>
  </si>
  <si>
    <t>大理石地板（无刻字）</t>
  </si>
  <si>
    <t>407-12-6-9</t>
  </si>
  <si>
    <t>仿古木石板</t>
  </si>
  <si>
    <t>407-13</t>
  </si>
  <si>
    <t>收费亭维护</t>
  </si>
  <si>
    <t>407-13-1</t>
  </si>
  <si>
    <t>收费亭制作与安装</t>
  </si>
  <si>
    <t>407-13-2</t>
  </si>
  <si>
    <t>收费亭防护钢维修</t>
  </si>
  <si>
    <t>407-13-3</t>
  </si>
  <si>
    <t>收费亭闭门器</t>
  </si>
  <si>
    <t>407-13-4</t>
  </si>
  <si>
    <t>收费亭门限位</t>
  </si>
  <si>
    <t>407-13-5</t>
  </si>
  <si>
    <t>收费亭门锁</t>
  </si>
  <si>
    <t>407-13-6</t>
  </si>
  <si>
    <t>收费亭抽屉导轨</t>
  </si>
  <si>
    <t>407-13-7</t>
  </si>
  <si>
    <t>收费亭后掩门密封胶条</t>
  </si>
  <si>
    <t>407-13-8</t>
  </si>
  <si>
    <t>收费亭不锈钢门铰</t>
  </si>
  <si>
    <t>407-13-9</t>
  </si>
  <si>
    <t>收费窗趟轨总成</t>
  </si>
  <si>
    <t>407-13-10</t>
  </si>
  <si>
    <t>收费窗不锈钢护壳</t>
  </si>
  <si>
    <t>407-13-11</t>
  </si>
  <si>
    <t>收费亭窗拉手</t>
  </si>
  <si>
    <t>407-13-12</t>
  </si>
  <si>
    <t>收费亭玻璃</t>
  </si>
  <si>
    <t>407-13-13</t>
  </si>
  <si>
    <t>收费窗插销</t>
  </si>
  <si>
    <t>407-13-14</t>
  </si>
  <si>
    <t>收费窗总成</t>
  </si>
  <si>
    <t>407-13-15</t>
  </si>
  <si>
    <t>收费亭贴膜</t>
  </si>
  <si>
    <t>407-13-16</t>
  </si>
  <si>
    <t>收费亭喷漆</t>
  </si>
  <si>
    <t>407-13-18</t>
  </si>
  <si>
    <t>收费亭铝天花板</t>
  </si>
  <si>
    <t>407-13-19</t>
  </si>
  <si>
    <t>收费亭加装防水顶盖</t>
  </si>
  <si>
    <t>407-13-20</t>
  </si>
  <si>
    <t>收费亭及厕所亭加装排气扇</t>
  </si>
  <si>
    <t>407-13-21</t>
  </si>
  <si>
    <t>收费亭固定撑板</t>
  </si>
  <si>
    <t>407-13-22</t>
  </si>
  <si>
    <t>收费亭氟炭漆铝复合板</t>
  </si>
  <si>
    <t>407-13-23</t>
  </si>
  <si>
    <t>不锈钢收费台</t>
  </si>
  <si>
    <t>407-13-24</t>
  </si>
  <si>
    <t>不锈钢抽屉</t>
  </si>
  <si>
    <t>407-13-25</t>
  </si>
  <si>
    <t>收费亭底层钢框架钢管</t>
  </si>
  <si>
    <t>407-13-26</t>
  </si>
  <si>
    <t>38×25矩形管</t>
  </si>
  <si>
    <t>407-13-27</t>
  </si>
  <si>
    <t>50*50*1.5mm不锈钢方管</t>
  </si>
  <si>
    <t>407-13-28</t>
  </si>
  <si>
    <t>50R（1/4）圆异形不锈钢管</t>
  </si>
  <si>
    <t>407-13-29</t>
  </si>
  <si>
    <t>静电地板</t>
  </si>
  <si>
    <t>407-13-30</t>
  </si>
  <si>
    <t>收费岛黄黑油漆</t>
  </si>
  <si>
    <t>407-13-31</t>
  </si>
  <si>
    <t>收费亭零星维修补漏</t>
  </si>
  <si>
    <t>407-13-32</t>
  </si>
  <si>
    <t>中间泡沫板</t>
  </si>
  <si>
    <t>407-13-35</t>
  </si>
  <si>
    <t>收费亭内接叠床</t>
  </si>
  <si>
    <t>407-14</t>
  </si>
  <si>
    <t>收费车道安全活动门</t>
  </si>
  <si>
    <t>407-14-1</t>
  </si>
  <si>
    <t>收费车道安全活动门维修</t>
  </si>
  <si>
    <t>407-14-2</t>
  </si>
  <si>
    <t>新增车道安全活动门</t>
  </si>
  <si>
    <t>407-14-3</t>
  </si>
  <si>
    <t>收费车道不锈钢维拉式活动闸</t>
  </si>
  <si>
    <t>407-18</t>
  </si>
  <si>
    <t>集装箱</t>
  </si>
  <si>
    <t>407-24</t>
  </si>
  <si>
    <t>雨棚涂装</t>
  </si>
  <si>
    <t>407-32</t>
  </si>
  <si>
    <t>拆除尿斗</t>
  </si>
  <si>
    <t>407-33</t>
  </si>
  <si>
    <t>安装尿斗</t>
  </si>
  <si>
    <t>407-42</t>
  </si>
  <si>
    <t>房建雨棚</t>
  </si>
  <si>
    <t>407-45</t>
  </si>
  <si>
    <t>家具保护、搬移（房间内）</t>
  </si>
  <si>
    <t>407-46</t>
  </si>
  <si>
    <t>防撞柱</t>
  </si>
  <si>
    <t>407-46-1</t>
  </si>
  <si>
    <t>车道多目枪防撞钢</t>
  </si>
  <si>
    <t>407-46-2</t>
  </si>
  <si>
    <t>自动发卡机钢护栏零星维修</t>
  </si>
  <si>
    <t>米</t>
  </si>
  <si>
    <t>407-46-3</t>
  </si>
  <si>
    <t>自动发卡机防撞钢零星维修</t>
  </si>
  <si>
    <t>407-46-4</t>
  </si>
  <si>
    <t>自动发卡机防撞钢制作与安装</t>
  </si>
  <si>
    <t>407-46-5</t>
  </si>
  <si>
    <t>车轮定位器</t>
  </si>
  <si>
    <t>407-47</t>
  </si>
  <si>
    <t>实木门制安（1.5m*2.8m）</t>
  </si>
  <si>
    <t>407-48</t>
  </si>
  <si>
    <t>热水器(40L双管加热)</t>
  </si>
  <si>
    <t>407-49</t>
  </si>
  <si>
    <t>D200PVC管排水管（含管件安装）</t>
  </si>
  <si>
    <t>407-50</t>
  </si>
  <si>
    <t>UPVC给水塑料管 de50</t>
  </si>
  <si>
    <t>407-51</t>
  </si>
  <si>
    <t>自动空气断路器安装（40A)</t>
  </si>
  <si>
    <t>407-52</t>
  </si>
  <si>
    <t>自动空气断路器安装（25A)</t>
  </si>
  <si>
    <t>407-53</t>
  </si>
  <si>
    <t>PVC电线管敷设 Φ75</t>
  </si>
  <si>
    <t>407-54</t>
  </si>
  <si>
    <t>PVC电线管敷设 Φ20</t>
  </si>
  <si>
    <t>407-55</t>
  </si>
  <si>
    <t>不锈钢排气罩</t>
  </si>
  <si>
    <t>407-56</t>
  </si>
  <si>
    <t>楼层牌</t>
  </si>
  <si>
    <t>505</t>
  </si>
  <si>
    <t>505-1</t>
  </si>
  <si>
    <t>505-1-1</t>
  </si>
  <si>
    <t>Gr-A-4E型</t>
  </si>
  <si>
    <t>505-1-2</t>
  </si>
  <si>
    <t>新增轮廓标</t>
  </si>
  <si>
    <t>505-1-3</t>
  </si>
  <si>
    <t>新型F型防阻块安装</t>
  </si>
  <si>
    <t>501-1-4</t>
  </si>
  <si>
    <t>旧板回收</t>
  </si>
  <si>
    <t>505-2</t>
  </si>
  <si>
    <t>新增隔音屏（路基段）</t>
  </si>
  <si>
    <t>505-2-1</t>
  </si>
  <si>
    <t>国标H钢立柱（L2.47m×H3.0m）</t>
  </si>
  <si>
    <t>条</t>
  </si>
  <si>
    <t>505-2-2</t>
  </si>
  <si>
    <t>国标H钢立柱（H3.5m/2.5m）</t>
  </si>
  <si>
    <t>505-2-3</t>
  </si>
  <si>
    <t>上罩板（1.0锌板）</t>
  </si>
  <si>
    <t>505-2-4</t>
  </si>
  <si>
    <t>下罩板（1.0锌板）</t>
  </si>
  <si>
    <t>505-2-5</t>
  </si>
  <si>
    <t>上弯吸声屏（2440*500*80）</t>
  </si>
  <si>
    <t>505-2-6</t>
  </si>
  <si>
    <t>下直吸声屏（2440*500*80 ）</t>
  </si>
  <si>
    <t>505-2-7</t>
  </si>
  <si>
    <t>钢丝绳（Φ8mm）</t>
  </si>
  <si>
    <t>505-2-8</t>
  </si>
  <si>
    <t>ф140mm管柱钢</t>
  </si>
  <si>
    <t>505-2-9</t>
  </si>
  <si>
    <t>法兰</t>
  </si>
  <si>
    <t>505-2-10</t>
  </si>
  <si>
    <t>砼基础（C30钢筋砼）</t>
  </si>
  <si>
    <t>505-2-11</t>
  </si>
  <si>
    <t>制安铝合金双层真空钢化玻璃门窗</t>
  </si>
  <si>
    <t>505-2-12</t>
  </si>
  <si>
    <t>桥梁防坠落</t>
  </si>
  <si>
    <t>507-1</t>
  </si>
  <si>
    <t>桥梁中分带增设防坠落网</t>
  </si>
  <si>
    <t>601</t>
  </si>
  <si>
    <t>路基应急</t>
  </si>
  <si>
    <t>601-1</t>
  </si>
  <si>
    <t>应急边坡抢修</t>
  </si>
  <si>
    <t>601-1-1</t>
  </si>
  <si>
    <t>601-1-2</t>
  </si>
  <si>
    <t>堆砌砂包</t>
  </si>
  <si>
    <t>601-1-3</t>
  </si>
  <si>
    <t>铺设彩条布</t>
  </si>
  <si>
    <t>601-1-4</t>
  </si>
  <si>
    <t>木板挡土</t>
  </si>
  <si>
    <t>601-1-5</t>
  </si>
  <si>
    <t>彩钢板围蔽（1.8高）</t>
  </si>
  <si>
    <t>601-1-6</t>
  </si>
  <si>
    <t>防水布遮盖冲刷边坡（防水PE蓬布）</t>
  </si>
  <si>
    <t>601-1-7</t>
  </si>
  <si>
    <t>防水布遮盖冲刷边坡（涤纶牛津布）</t>
  </si>
  <si>
    <t>602</t>
  </si>
  <si>
    <t>路面应急</t>
  </si>
  <si>
    <t>602-1</t>
  </si>
  <si>
    <t>其它应急措施</t>
  </si>
  <si>
    <t>602-1-1</t>
  </si>
  <si>
    <t>节假日、春运及特殊任务保畅通应急</t>
  </si>
  <si>
    <t>602-1-2</t>
  </si>
  <si>
    <t>防风防汛等应急措施</t>
  </si>
  <si>
    <t>602-1-3</t>
  </si>
  <si>
    <t>易倒伏树木整治(胸径30mm-80mm以内)</t>
  </si>
  <si>
    <t>棵</t>
  </si>
  <si>
    <t>602-1-4</t>
  </si>
  <si>
    <t>易倒伏树木整治(胸径80mm-150mm以内)</t>
  </si>
  <si>
    <t>计日工汇总表</t>
  </si>
  <si>
    <t>序号</t>
  </si>
  <si>
    <t>名称</t>
  </si>
  <si>
    <t>金 额（元）</t>
  </si>
  <si>
    <t>劳务</t>
  </si>
  <si>
    <t>材料</t>
  </si>
  <si>
    <t>施工机械</t>
  </si>
  <si>
    <t>劳务单价表</t>
  </si>
  <si>
    <t>子目名称</t>
  </si>
  <si>
    <t>暂定数量</t>
  </si>
  <si>
    <t>普通工</t>
  </si>
  <si>
    <t>工日</t>
  </si>
  <si>
    <t>焊工</t>
  </si>
  <si>
    <t>电工</t>
  </si>
  <si>
    <t>混凝土工</t>
  </si>
  <si>
    <t>钢筋工</t>
  </si>
  <si>
    <t>应急抢险人员</t>
  </si>
  <si>
    <t>抢修排险人员</t>
  </si>
  <si>
    <t>技术维修工</t>
  </si>
  <si>
    <t>工程师</t>
  </si>
  <si>
    <t>搬运工</t>
  </si>
  <si>
    <t>砌筑工</t>
  </si>
  <si>
    <t>木工（模板工）</t>
  </si>
  <si>
    <t>架子工（脚手架工）</t>
  </si>
  <si>
    <t>抹灰、镶贴工</t>
  </si>
  <si>
    <t>装饰木工</t>
  </si>
  <si>
    <t>油漆工</t>
  </si>
  <si>
    <t>金属制品安装工</t>
  </si>
  <si>
    <t>玻璃工</t>
  </si>
  <si>
    <t>防水工</t>
  </si>
  <si>
    <t>抹灰工（一般抹灰）</t>
  </si>
  <si>
    <t>管工</t>
  </si>
  <si>
    <t>机械工</t>
  </si>
  <si>
    <t>园艺绿化工</t>
  </si>
  <si>
    <t>材料单价表</t>
  </si>
  <si>
    <t>编号</t>
  </si>
  <si>
    <t>砂</t>
  </si>
  <si>
    <t>木糠（25kg/包）</t>
  </si>
  <si>
    <t>包</t>
  </si>
  <si>
    <t>水泥32.5</t>
  </si>
  <si>
    <t>水泥42.5</t>
  </si>
  <si>
    <t>钢筋</t>
  </si>
  <si>
    <t>锚杆HRB335Φ28</t>
  </si>
  <si>
    <t>预应力锚索（φ15.24）</t>
  </si>
  <si>
    <t>沥青</t>
  </si>
  <si>
    <t>碎石</t>
  </si>
  <si>
    <t>片石</t>
  </si>
  <si>
    <t>毛毡（2*2米)</t>
  </si>
  <si>
    <t>石灰（25kg/包）</t>
  </si>
  <si>
    <t>砂袋</t>
  </si>
  <si>
    <t>木桩</t>
  </si>
  <si>
    <t>C15片石混凝土</t>
  </si>
  <si>
    <t>C20砼</t>
  </si>
  <si>
    <t>C25砼</t>
  </si>
  <si>
    <t>C30砼</t>
  </si>
  <si>
    <t>石屑</t>
  </si>
  <si>
    <t>环保砖</t>
  </si>
  <si>
    <t>千块</t>
  </si>
  <si>
    <t>浆砌片石护面墙/护脚</t>
  </si>
  <si>
    <t>浆砌片石排水沟</t>
  </si>
  <si>
    <t>防（耐）酸碱鞋</t>
  </si>
  <si>
    <t>双</t>
  </si>
  <si>
    <t>成套危化品防护服（护目镜、手套）</t>
  </si>
  <si>
    <t>储油罐</t>
  </si>
  <si>
    <t>水泵</t>
  </si>
  <si>
    <t>购买发电机3Kw</t>
  </si>
  <si>
    <t>组</t>
  </si>
  <si>
    <t>防毒面具</t>
  </si>
  <si>
    <t>消油剂</t>
  </si>
  <si>
    <t>桶</t>
  </si>
  <si>
    <t>橡胶围油栏</t>
  </si>
  <si>
    <t>锥形交通路标</t>
  </si>
  <si>
    <t>电子导向牌</t>
  </si>
  <si>
    <t>施工提示牌</t>
  </si>
  <si>
    <t>方向导向牌</t>
  </si>
  <si>
    <t>限速标志牌</t>
  </si>
  <si>
    <t>反光锥</t>
  </si>
  <si>
    <t>砼隔离墩（石马）</t>
  </si>
  <si>
    <t>施工机械单价表</t>
  </si>
  <si>
    <t>1.5m3以下装载机</t>
  </si>
  <si>
    <t>台班</t>
  </si>
  <si>
    <t>1m3以内单斗挖掘机</t>
  </si>
  <si>
    <t>1.5m3以内单斗挖掘机</t>
  </si>
  <si>
    <t>挖掘机台班 (斗容量1.5m3)</t>
  </si>
  <si>
    <t>履带式推土机（功率240KW）</t>
  </si>
  <si>
    <t>3m3铲运机</t>
  </si>
  <si>
    <t>1.5t普通货车</t>
  </si>
  <si>
    <t>2t以内载货汽车</t>
  </si>
  <si>
    <t>5t以内自卸汽车</t>
  </si>
  <si>
    <t>8t以内自卸汽车</t>
  </si>
  <si>
    <t>10t以内自卸汽车</t>
  </si>
  <si>
    <t>15t以内自卸汽车</t>
  </si>
  <si>
    <t>15KW发电机</t>
  </si>
  <si>
    <t>30KW以内汽油发电机组</t>
  </si>
  <si>
    <t>100kW以内柴油发电机组</t>
  </si>
  <si>
    <t>6m3以内洒水车</t>
  </si>
  <si>
    <t>8m3洒水车</t>
  </si>
  <si>
    <t>随车吊车厢7米以内起重机</t>
  </si>
  <si>
    <t>随车吊车厢9米以内起重机</t>
  </si>
  <si>
    <t>10t以内汽车式起重机</t>
  </si>
  <si>
    <t>12t以内汽车式起重机</t>
  </si>
  <si>
    <t>16t以内汽车式起重机</t>
  </si>
  <si>
    <t>20t以内汽车式起重机</t>
  </si>
  <si>
    <t>25t以内汽车式起重机</t>
  </si>
  <si>
    <t>NK500/50t 汽车起重机</t>
  </si>
  <si>
    <t>高空作业车台班 10m以内</t>
  </si>
  <si>
    <t>最大作业12m以内高空作业车</t>
  </si>
  <si>
    <t>最大作业18m以内高空作业车</t>
  </si>
  <si>
    <t>最大作业20m以内高空作业车</t>
  </si>
  <si>
    <t>平板拖车（20t）</t>
  </si>
  <si>
    <t>平板拖车（40t）</t>
  </si>
  <si>
    <t>平板拖车（80t）</t>
  </si>
  <si>
    <t>混凝土搅拌输送车（7m3）</t>
  </si>
  <si>
    <t>混凝土泵送车（输送量60m3/h)</t>
  </si>
  <si>
    <t>长臂钩机（PC200)</t>
  </si>
  <si>
    <t>吸粪车</t>
  </si>
  <si>
    <t>桥梁检测车</t>
  </si>
  <si>
    <t>桥梁检测车（工作平台最大幅度10m）</t>
  </si>
  <si>
    <t>桥梁检测车（工作平台最大幅度16m）</t>
  </si>
  <si>
    <t>桥梁检测车（工作平台最大幅度20m）</t>
  </si>
  <si>
    <t>桥梁检测车（工作平台最大幅度24m以上）</t>
  </si>
  <si>
    <t>切割机</t>
  </si>
  <si>
    <t>铣刨机(2m宽)</t>
  </si>
  <si>
    <t>空压机（带风镐）</t>
  </si>
  <si>
    <t>夯实机</t>
  </si>
  <si>
    <t>炮机</t>
  </si>
  <si>
    <t>手持式凿除机</t>
  </si>
  <si>
    <t>电熔焊接机</t>
  </si>
  <si>
    <t>25吨汽车式起重机</t>
  </si>
  <si>
    <t>叉车</t>
  </si>
  <si>
    <t>划线车（SA-160普通款）</t>
  </si>
  <si>
    <t>应急抢险机械2t以内载货汽车</t>
  </si>
  <si>
    <t>抢修排险2t以内载货汽车</t>
  </si>
  <si>
    <t>抢修排险5t以内自卸汽车</t>
  </si>
  <si>
    <t>抢修排险30KW以内汽油发电机组</t>
  </si>
  <si>
    <t>抢修排险100kW以内柴油发电机组</t>
  </si>
  <si>
    <t>抢修排险随车吊车厢7米以内起重机</t>
  </si>
  <si>
    <t>抢修排险随车吊车厢9米以内起重机</t>
  </si>
  <si>
    <t>抢修排险12t以内汽车式起重机</t>
  </si>
  <si>
    <t>抢修排险20t以内汽车式起重机</t>
  </si>
  <si>
    <t>抢修排险最大作业12m以内高空作业车</t>
  </si>
  <si>
    <t>抢修排险最大作业20m以内高空作业车</t>
  </si>
  <si>
    <t>防撞车</t>
  </si>
  <si>
    <t>内燃污水泵φ100mm</t>
  </si>
  <si>
    <t>高压抽污车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</si>
</sst>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_ * #,##0_ ;_ * \-#,##0_ ;_ * &quot;-&quot;??_ ;_ @_ "/>
    <numFmt numFmtId="178" formatCode="#,##0_ "/>
    <numFmt numFmtId="179" formatCode="0_ "/>
    <numFmt numFmtId="180" formatCode="0.0_ "/>
  </numFmts>
  <fonts count="52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0"/>
    </font>
    <font>
      <b/>
      <sz val="10"/>
      <name val="宋体"/>
      <charset val="134"/>
    </font>
    <font>
      <sz val="9"/>
      <name val="宋体"/>
      <charset val="134"/>
      <scheme val="minor"/>
    </font>
    <font>
      <b/>
      <sz val="10"/>
      <color rgb="FF000000"/>
      <name val="宋体"/>
      <charset val="134"/>
    </font>
    <font>
      <b/>
      <sz val="20"/>
      <color rgb="FF000000"/>
      <name val="宋体"/>
      <charset val="134"/>
      <scheme val="minor"/>
    </font>
    <font>
      <sz val="10"/>
      <color rgb="FF000000"/>
      <name val="宋体"/>
      <charset val="134"/>
    </font>
    <font>
      <b/>
      <sz val="2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</font>
    <font>
      <sz val="12"/>
      <name val="smartSimSun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9"/>
      <name val="宋体"/>
      <charset val="134"/>
    </font>
    <font>
      <b/>
      <sz val="10"/>
      <name val="宋体"/>
      <charset val="134"/>
      <scheme val="minor"/>
    </font>
    <font>
      <sz val="9"/>
      <color rgb="FF000000"/>
      <name val="Arial Narrow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sz val="8"/>
      <color theme="1"/>
      <name val="宋体"/>
      <charset val="134"/>
    </font>
    <font>
      <sz val="11.3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9" fillId="0" borderId="11" applyNumberFormat="0" applyFill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4" borderId="13" applyNumberFormat="0" applyAlignment="0" applyProtection="0">
      <alignment vertical="center"/>
    </xf>
    <xf numFmtId="0" fontId="42" fillId="5" borderId="14" applyNumberFormat="0" applyAlignment="0" applyProtection="0">
      <alignment vertical="center"/>
    </xf>
    <xf numFmtId="0" fontId="43" fillId="5" borderId="13" applyNumberFormat="0" applyAlignment="0" applyProtection="0">
      <alignment vertical="center"/>
    </xf>
    <xf numFmtId="0" fontId="44" fillId="6" borderId="15" applyNumberFormat="0" applyAlignment="0" applyProtection="0">
      <alignment vertical="center"/>
    </xf>
    <xf numFmtId="0" fontId="45" fillId="0" borderId="16" applyNumberFormat="0" applyFill="0" applyAlignment="0" applyProtection="0">
      <alignment vertical="center"/>
    </xf>
    <xf numFmtId="0" fontId="46" fillId="0" borderId="17" applyNumberFormat="0" applyFill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8" fillId="8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51" fillId="11" borderId="0" applyNumberFormat="0" applyBorder="0" applyAlignment="0" applyProtection="0">
      <alignment vertical="center"/>
    </xf>
    <xf numFmtId="0" fontId="51" fillId="12" borderId="0" applyNumberFormat="0" applyBorder="0" applyAlignment="0" applyProtection="0">
      <alignment vertical="center"/>
    </xf>
    <xf numFmtId="0" fontId="50" fillId="13" borderId="0" applyNumberFormat="0" applyBorder="0" applyAlignment="0" applyProtection="0">
      <alignment vertical="center"/>
    </xf>
    <xf numFmtId="0" fontId="50" fillId="14" borderId="0" applyNumberFormat="0" applyBorder="0" applyAlignment="0" applyProtection="0">
      <alignment vertical="center"/>
    </xf>
    <xf numFmtId="0" fontId="51" fillId="15" borderId="0" applyNumberFormat="0" applyBorder="0" applyAlignment="0" applyProtection="0">
      <alignment vertical="center"/>
    </xf>
    <xf numFmtId="0" fontId="51" fillId="16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51" fillId="20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</cellStyleXfs>
  <cellXfs count="168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176" fontId="5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177" fontId="2" fillId="0" borderId="1" xfId="1" applyNumberFormat="1" applyFont="1" applyFill="1" applyBorder="1" applyAlignment="1" applyProtection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6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78" fontId="5" fillId="0" borderId="1" xfId="0" applyNumberFormat="1" applyFont="1" applyFill="1" applyBorder="1" applyAlignment="1" applyProtection="1">
      <alignment horizontal="center" vertical="center" wrapText="1"/>
    </xf>
    <xf numFmtId="176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 wrapText="1"/>
    </xf>
    <xf numFmtId="176" fontId="1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vertical="center" wrapText="1"/>
    </xf>
    <xf numFmtId="0" fontId="7" fillId="0" borderId="3" xfId="0" applyFont="1" applyFill="1" applyBorder="1" applyAlignment="1" applyProtection="1">
      <alignment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176" fontId="7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Protection="1">
      <alignment vertical="center"/>
    </xf>
    <xf numFmtId="0" fontId="0" fillId="0" borderId="0" xfId="0" applyFont="1" applyFill="1" applyAlignment="1" applyProtection="1">
      <alignment horizontal="center" vertical="center"/>
    </xf>
    <xf numFmtId="0" fontId="10" fillId="0" borderId="0" xfId="0" applyFont="1" applyFill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176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176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vertical="center" wrapText="1"/>
    </xf>
    <xf numFmtId="176" fontId="9" fillId="0" borderId="1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Alignment="1" applyProtection="1">
      <alignment horizontal="center" vertical="center" wrapText="1"/>
    </xf>
    <xf numFmtId="0" fontId="13" fillId="0" borderId="0" xfId="0" applyFont="1" applyFill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176" fontId="13" fillId="0" borderId="1" xfId="0" applyNumberFormat="1" applyFont="1" applyFill="1" applyBorder="1" applyAlignment="1" applyProtection="1">
      <alignment horizontal="center" vertical="center" wrapText="1"/>
    </xf>
    <xf numFmtId="178" fontId="13" fillId="0" borderId="1" xfId="0" applyNumberFormat="1" applyFont="1" applyFill="1" applyBorder="1" applyAlignment="1" applyProtection="1">
      <alignment horizontal="center" vertical="center" wrapText="1"/>
    </xf>
    <xf numFmtId="179" fontId="1" fillId="0" borderId="0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6" fillId="0" borderId="0" xfId="0" applyFont="1" applyFill="1" applyProtection="1">
      <alignment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vertical="center"/>
    </xf>
    <xf numFmtId="0" fontId="11" fillId="0" borderId="0" xfId="0" applyFont="1" applyFill="1" applyAlignment="1" applyProtection="1">
      <alignment horizontal="left" vertical="center" wrapText="1"/>
    </xf>
    <xf numFmtId="0" fontId="11" fillId="0" borderId="0" xfId="0" applyFont="1" applyFill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shrinkToFit="1"/>
    </xf>
    <xf numFmtId="0" fontId="11" fillId="0" borderId="1" xfId="0" applyFont="1" applyFill="1" applyBorder="1" applyAlignment="1" applyProtection="1">
      <alignment horizontal="center" wrapText="1"/>
    </xf>
    <xf numFmtId="176" fontId="11" fillId="0" borderId="1" xfId="0" applyNumberFormat="1" applyFont="1" applyFill="1" applyBorder="1" applyAlignment="1" applyProtection="1">
      <alignment vertical="center" wrapText="1"/>
    </xf>
    <xf numFmtId="0" fontId="11" fillId="0" borderId="1" xfId="0" applyFont="1" applyFill="1" applyBorder="1" applyAlignment="1" applyProtection="1">
      <alignment horizontal="right" wrapText="1"/>
    </xf>
    <xf numFmtId="0" fontId="6" fillId="0" borderId="1" xfId="0" applyFont="1" applyFill="1" applyBorder="1" applyAlignment="1" applyProtection="1">
      <alignment horizontal="center" wrapText="1"/>
    </xf>
    <xf numFmtId="176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 applyProtection="1">
      <alignment horizont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176" fontId="11" fillId="2" borderId="1" xfId="0" applyNumberFormat="1" applyFont="1" applyFill="1" applyBorder="1" applyAlignment="1" applyProtection="1">
      <alignment horizontal="center" vertical="center" wrapText="1"/>
    </xf>
    <xf numFmtId="176" fontId="11" fillId="2" borderId="1" xfId="0" applyNumberFormat="1" applyFont="1" applyFill="1" applyBorder="1" applyAlignment="1" applyProtection="1">
      <alignment horizontal="center" vertical="center" wrapText="1"/>
      <protection locked="0"/>
    </xf>
    <xf numFmtId="176" fontId="6" fillId="2" borderId="1" xfId="0" applyNumberFormat="1" applyFont="1" applyFill="1" applyBorder="1" applyAlignment="1" applyProtection="1">
      <alignment horizontal="center" vertical="center" wrapText="1"/>
    </xf>
    <xf numFmtId="176" fontId="11" fillId="0" borderId="1" xfId="0" applyNumberFormat="1" applyFont="1" applyFill="1" applyBorder="1" applyAlignment="1" applyProtection="1">
      <alignment horizontal="right" vertical="center" wrapText="1"/>
    </xf>
    <xf numFmtId="0" fontId="9" fillId="0" borderId="4" xfId="0" applyFont="1" applyBorder="1" applyAlignment="1" applyProtection="1">
      <alignment horizontal="center" vertical="center" wrapText="1"/>
    </xf>
    <xf numFmtId="179" fontId="9" fillId="0" borderId="1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vertical="center"/>
    </xf>
    <xf numFmtId="0" fontId="17" fillId="0" borderId="0" xfId="0" applyNumberFormat="1" applyFont="1" applyFill="1" applyAlignment="1" applyProtection="1">
      <alignment horizontal="center" vertical="center"/>
    </xf>
    <xf numFmtId="176" fontId="17" fillId="0" borderId="0" xfId="0" applyNumberFormat="1" applyFont="1" applyFill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2" fillId="0" borderId="0" xfId="0" applyFont="1" applyFill="1" applyProtection="1">
      <alignment vertical="center"/>
    </xf>
    <xf numFmtId="0" fontId="19" fillId="0" borderId="0" xfId="0" applyFont="1" applyFill="1" applyAlignment="1" applyProtection="1">
      <alignment horizontal="center" vertical="center"/>
    </xf>
    <xf numFmtId="0" fontId="19" fillId="0" borderId="0" xfId="0" applyFont="1" applyFill="1" applyProtection="1">
      <alignment vertical="center"/>
    </xf>
    <xf numFmtId="0" fontId="20" fillId="0" borderId="0" xfId="0" applyFont="1" applyFill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shrinkToFit="1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</xf>
    <xf numFmtId="176" fontId="11" fillId="0" borderId="1" xfId="0" applyNumberFormat="1" applyFont="1" applyBorder="1" applyAlignment="1" applyProtection="1">
      <alignment horizontal="center" vertical="center" wrapText="1"/>
    </xf>
    <xf numFmtId="176" fontId="11" fillId="0" borderId="1" xfId="0" applyNumberFormat="1" applyFont="1" applyBorder="1" applyAlignment="1" applyProtection="1">
      <alignment horizontal="center" vertical="center" wrapText="1"/>
      <protection locked="0"/>
    </xf>
    <xf numFmtId="179" fontId="21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176" fontId="13" fillId="0" borderId="0" xfId="0" applyNumberFormat="1" applyFont="1" applyFill="1" applyAlignment="1" applyProtection="1">
      <alignment horizontal="center" vertical="center"/>
    </xf>
    <xf numFmtId="176" fontId="10" fillId="0" borderId="0" xfId="0" applyNumberFormat="1" applyFont="1" applyFill="1" applyAlignment="1" applyProtection="1">
      <alignment horizontal="center" vertical="center" wrapText="1"/>
    </xf>
    <xf numFmtId="176" fontId="13" fillId="0" borderId="0" xfId="0" applyNumberFormat="1" applyFont="1" applyFill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shrinkToFit="1"/>
    </xf>
    <xf numFmtId="176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wrapText="1"/>
    </xf>
    <xf numFmtId="0" fontId="2" fillId="0" borderId="1" xfId="0" applyNumberFormat="1" applyFont="1" applyFill="1" applyBorder="1" applyAlignment="1" applyProtection="1">
      <alignment horizontal="right" wrapText="1"/>
    </xf>
    <xf numFmtId="176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 applyProtection="1">
      <alignment horizontal="right" wrapText="1"/>
    </xf>
    <xf numFmtId="176" fontId="13" fillId="0" borderId="1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Protection="1">
      <alignment vertical="center"/>
    </xf>
    <xf numFmtId="14" fontId="13" fillId="0" borderId="1" xfId="0" applyNumberFormat="1" applyFont="1" applyFill="1" applyBorder="1" applyAlignment="1" applyProtection="1">
      <alignment horizontal="center" vertical="center" wrapText="1"/>
    </xf>
    <xf numFmtId="176" fontId="23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 applyProtection="1">
      <alignment horizontal="center" vertical="center" wrapText="1"/>
    </xf>
    <xf numFmtId="176" fontId="21" fillId="0" borderId="1" xfId="0" applyNumberFormat="1" applyFont="1" applyFill="1" applyBorder="1" applyAlignment="1" applyProtection="1">
      <alignment horizontal="center" vertical="center" wrapText="1"/>
    </xf>
    <xf numFmtId="176" fontId="24" fillId="0" borderId="1" xfId="0" applyNumberFormat="1" applyFont="1" applyFill="1" applyBorder="1" applyAlignment="1" applyProtection="1">
      <alignment vertical="center" wrapText="1"/>
    </xf>
    <xf numFmtId="0" fontId="19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horizontal="left" vertical="center" wrapText="1"/>
    </xf>
    <xf numFmtId="0" fontId="2" fillId="0" borderId="0" xfId="0" applyFont="1" applyFill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 applyProtection="1">
      <alignment horizontal="right" vertical="center" wrapText="1"/>
    </xf>
    <xf numFmtId="0" fontId="24" fillId="0" borderId="1" xfId="0" applyFont="1" applyFill="1" applyBorder="1" applyAlignment="1" applyProtection="1">
      <alignment horizontal="center" vertical="center" wrapText="1"/>
    </xf>
    <xf numFmtId="176" fontId="24" fillId="0" borderId="1" xfId="0" applyNumberFormat="1" applyFont="1" applyFill="1" applyBorder="1" applyAlignment="1" applyProtection="1">
      <alignment horizontal="center" vertical="center" wrapText="1"/>
    </xf>
    <xf numFmtId="179" fontId="24" fillId="0" borderId="1" xfId="0" applyNumberFormat="1" applyFont="1" applyFill="1" applyBorder="1" applyAlignment="1" applyProtection="1">
      <alignment horizontal="center" vertical="center" wrapText="1"/>
    </xf>
    <xf numFmtId="179" fontId="2" fillId="0" borderId="1" xfId="0" applyNumberFormat="1" applyFont="1" applyFill="1" applyBorder="1" applyAlignment="1" applyProtection="1">
      <alignment vertical="center" wrapText="1"/>
    </xf>
    <xf numFmtId="0" fontId="25" fillId="0" borderId="0" xfId="0" applyFont="1" applyFill="1" applyAlignment="1" applyProtection="1">
      <alignment horizontal="center" wrapText="1"/>
    </xf>
    <xf numFmtId="0" fontId="25" fillId="0" borderId="0" xfId="0" applyFont="1" applyFill="1" applyAlignment="1" applyProtection="1">
      <alignment horizontal="center" vertical="center" wrapText="1"/>
    </xf>
    <xf numFmtId="176" fontId="25" fillId="0" borderId="0" xfId="0" applyNumberFormat="1" applyFont="1" applyFill="1" applyAlignment="1" applyProtection="1">
      <alignment horizontal="center" vertical="center" wrapText="1"/>
    </xf>
    <xf numFmtId="0" fontId="23" fillId="0" borderId="0" xfId="0" applyFont="1" applyFill="1" applyAlignment="1" applyProtection="1">
      <alignment vertical="center"/>
    </xf>
    <xf numFmtId="0" fontId="26" fillId="0" borderId="0" xfId="0" applyFont="1" applyFill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shrinkToFit="1"/>
    </xf>
    <xf numFmtId="0" fontId="2" fillId="0" borderId="1" xfId="0" applyFont="1" applyFill="1" applyBorder="1" applyAlignment="1" applyProtection="1">
      <alignment horizontal="left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wrapText="1"/>
    </xf>
    <xf numFmtId="176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vertical="center"/>
    </xf>
    <xf numFmtId="176" fontId="2" fillId="0" borderId="1" xfId="0" applyNumberFormat="1" applyFont="1" applyFill="1" applyBorder="1" applyAlignment="1" applyProtection="1">
      <alignment vertical="center" wrapText="1"/>
    </xf>
    <xf numFmtId="176" fontId="2" fillId="0" borderId="1" xfId="0" applyNumberFormat="1" applyFont="1" applyFill="1" applyBorder="1" applyAlignment="1" applyProtection="1">
      <alignment horizontal="right" vertical="center" wrapText="1"/>
    </xf>
    <xf numFmtId="0" fontId="24" fillId="0" borderId="1" xfId="0" applyFont="1" applyFill="1" applyBorder="1" applyAlignment="1" applyProtection="1">
      <alignment vertical="center" wrapText="1"/>
    </xf>
    <xf numFmtId="0" fontId="27" fillId="0" borderId="0" xfId="0" applyFont="1" applyFill="1" applyProtection="1">
      <alignment vertical="center"/>
    </xf>
    <xf numFmtId="0" fontId="28" fillId="0" borderId="0" xfId="0" applyFont="1" applyFill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 wrapText="1"/>
    </xf>
    <xf numFmtId="176" fontId="11" fillId="0" borderId="6" xfId="0" applyNumberFormat="1" applyFont="1" applyFill="1" applyBorder="1" applyAlignment="1" applyProtection="1">
      <alignment horizontal="center" vertical="center" shrinkToFit="1"/>
    </xf>
    <xf numFmtId="0" fontId="11" fillId="0" borderId="7" xfId="0" applyFont="1" applyFill="1" applyBorder="1" applyAlignment="1" applyProtection="1">
      <alignment horizontal="center" vertical="center" wrapText="1"/>
    </xf>
    <xf numFmtId="176" fontId="11" fillId="0" borderId="6" xfId="0" applyNumberFormat="1" applyFont="1" applyFill="1" applyBorder="1" applyAlignment="1" applyProtection="1">
      <alignment horizontal="center" vertical="center" wrapText="1" shrinkToFit="1"/>
    </xf>
    <xf numFmtId="0" fontId="29" fillId="0" borderId="4" xfId="0" applyFont="1" applyFill="1" applyBorder="1" applyAlignment="1" applyProtection="1">
      <alignment horizontal="center" vertical="center"/>
    </xf>
    <xf numFmtId="0" fontId="29" fillId="0" borderId="4" xfId="0" applyFont="1" applyFill="1" applyBorder="1" applyProtection="1">
      <alignment vertical="center"/>
    </xf>
    <xf numFmtId="177" fontId="29" fillId="0" borderId="4" xfId="1" applyNumberFormat="1" applyFont="1" applyFill="1" applyBorder="1" applyAlignment="1" applyProtection="1">
      <alignment horizontal="center" vertical="center"/>
    </xf>
    <xf numFmtId="2" fontId="5" fillId="0" borderId="6" xfId="0" applyNumberFormat="1" applyFont="1" applyFill="1" applyBorder="1" applyAlignment="1" applyProtection="1">
      <alignment horizontal="center" vertical="center" wrapText="1"/>
    </xf>
    <xf numFmtId="2" fontId="5" fillId="0" borderId="6" xfId="0" applyNumberFormat="1" applyFont="1" applyFill="1" applyBorder="1" applyAlignment="1" applyProtection="1">
      <alignment horizontal="center" vertical="center" wrapText="1"/>
    </xf>
    <xf numFmtId="179" fontId="5" fillId="0" borderId="6" xfId="1" applyNumberFormat="1" applyFont="1" applyFill="1" applyBorder="1" applyAlignment="1" applyProtection="1">
      <alignment horizontal="center" vertical="center" wrapText="1"/>
    </xf>
    <xf numFmtId="0" fontId="23" fillId="0" borderId="8" xfId="0" applyFont="1" applyFill="1" applyBorder="1" applyAlignment="1" applyProtection="1">
      <alignment vertical="center" wrapText="1"/>
    </xf>
    <xf numFmtId="177" fontId="5" fillId="0" borderId="6" xfId="1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Protection="1">
      <alignment vertical="center"/>
    </xf>
    <xf numFmtId="0" fontId="5" fillId="0" borderId="6" xfId="0" applyFont="1" applyFill="1" applyBorder="1" applyAlignment="1" applyProtection="1">
      <alignment horizontal="center" vertical="center" wrapText="1"/>
    </xf>
    <xf numFmtId="2" fontId="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176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179" fontId="9" fillId="0" borderId="1" xfId="1" applyNumberFormat="1" applyFont="1" applyFill="1" applyBorder="1" applyAlignment="1" applyProtection="1">
      <alignment horizontal="center" vertical="center" wrapText="1"/>
    </xf>
    <xf numFmtId="177" fontId="9" fillId="0" borderId="1" xfId="1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30" fillId="0" borderId="0" xfId="0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 vertical="center"/>
    </xf>
    <xf numFmtId="0" fontId="18" fillId="0" borderId="0" xfId="0" applyFont="1" applyFill="1" applyAlignment="1" applyProtection="1">
      <alignment horizontal="center" vertical="center"/>
    </xf>
    <xf numFmtId="0" fontId="12" fillId="0" borderId="0" xfId="0" applyNumberFormat="1" applyFont="1" applyAlignment="1" applyProtection="1">
      <alignment horizontal="center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179" fontId="11" fillId="0" borderId="1" xfId="1" applyNumberFormat="1" applyFont="1" applyBorder="1" applyAlignment="1" applyProtection="1">
      <alignment horizontal="center" vertical="center" wrapText="1"/>
    </xf>
    <xf numFmtId="10" fontId="16" fillId="0" borderId="0" xfId="3" applyNumberFormat="1" applyFont="1" applyProtection="1">
      <alignment vertical="center"/>
    </xf>
    <xf numFmtId="0" fontId="32" fillId="0" borderId="0" xfId="0" applyFont="1" applyProtection="1">
      <alignment vertical="center"/>
    </xf>
    <xf numFmtId="180" fontId="16" fillId="0" borderId="0" xfId="0" applyNumberFormat="1" applyFont="1" applyProtection="1">
      <alignment vertical="center"/>
    </xf>
    <xf numFmtId="179" fontId="11" fillId="0" borderId="1" xfId="1" applyNumberFormat="1" applyFont="1" applyBorder="1" applyAlignment="1" applyProtection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tyles" Target="styles.xml"/><Relationship Id="rId16" Type="http://schemas.openxmlformats.org/officeDocument/2006/relationships/sharedStrings" Target="sharedStrings.xml"/><Relationship Id="rId15" Type="http://schemas.openxmlformats.org/officeDocument/2006/relationships/theme" Target="theme/theme1.xml"/><Relationship Id="rId14" Type="http://schemas.openxmlformats.org/officeDocument/2006/relationships/customXml" Target="../customXml/item3.xml"/><Relationship Id="rId13" Type="http://schemas.openxmlformats.org/officeDocument/2006/relationships/customXml" Target="../customXml/item2.xml"/><Relationship Id="rId12" Type="http://schemas.openxmlformats.org/officeDocument/2006/relationships/customXml" Target="../customXml/item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view="pageBreakPreview" zoomScaleNormal="120" workbookViewId="0">
      <selection activeCell="E15" sqref="E15"/>
    </sheetView>
  </sheetViews>
  <sheetFormatPr defaultColWidth="9" defaultRowHeight="13.5" outlineLevelCol="7"/>
  <cols>
    <col min="1" max="1" width="9" style="49"/>
    <col min="2" max="2" width="12.75" style="49" customWidth="1"/>
    <col min="3" max="3" width="9" style="49"/>
    <col min="4" max="4" width="28.75" style="49" customWidth="1"/>
    <col min="5" max="5" width="23.75" style="49" customWidth="1"/>
    <col min="6" max="6" width="12.625" style="49"/>
    <col min="7" max="7" width="10.375" style="49" customWidth="1"/>
    <col min="8" max="8" width="12.625" style="49" customWidth="1"/>
    <col min="9" max="9" width="9.375" style="49"/>
    <col min="10" max="16384" width="9" style="49"/>
  </cols>
  <sheetData>
    <row r="1" ht="24.75" customHeight="1" spans="1:5">
      <c r="A1" s="161" t="s">
        <v>0</v>
      </c>
      <c r="B1" s="161"/>
      <c r="C1" s="161"/>
      <c r="D1" s="161"/>
      <c r="E1" s="161"/>
    </row>
    <row r="2" ht="22.5" customHeight="1" spans="1:5">
      <c r="A2" s="162" t="s">
        <v>1</v>
      </c>
      <c r="B2" s="162"/>
      <c r="C2" s="162"/>
      <c r="D2" s="162"/>
      <c r="E2" s="162"/>
    </row>
    <row r="3" ht="21" customHeight="1" spans="1:7">
      <c r="A3" s="163" t="s">
        <v>2</v>
      </c>
      <c r="B3" s="163" t="s">
        <v>3</v>
      </c>
      <c r="C3" s="163" t="s">
        <v>4</v>
      </c>
      <c r="D3" s="163"/>
      <c r="E3" s="163" t="s">
        <v>5</v>
      </c>
      <c r="G3" s="50"/>
    </row>
    <row r="4" ht="21" customHeight="1" spans="1:5">
      <c r="A4" s="163">
        <v>1</v>
      </c>
      <c r="B4" s="163">
        <v>100</v>
      </c>
      <c r="C4" s="163" t="s">
        <v>6</v>
      </c>
      <c r="D4" s="163"/>
      <c r="E4" s="164">
        <f>'100章'!F17</f>
        <v>15060</v>
      </c>
    </row>
    <row r="5" ht="21" customHeight="1" spans="1:5">
      <c r="A5" s="163">
        <v>2</v>
      </c>
      <c r="B5" s="163">
        <v>200</v>
      </c>
      <c r="C5" s="163" t="s">
        <v>7</v>
      </c>
      <c r="D5" s="163"/>
      <c r="E5" s="164">
        <f>'200章'!F56</f>
        <v>0</v>
      </c>
    </row>
    <row r="6" ht="21" customHeight="1" spans="1:5">
      <c r="A6" s="163">
        <v>3</v>
      </c>
      <c r="B6" s="163">
        <v>300</v>
      </c>
      <c r="C6" s="163" t="s">
        <v>8</v>
      </c>
      <c r="D6" s="163"/>
      <c r="E6" s="164">
        <f>'300章'!F17</f>
        <v>0</v>
      </c>
    </row>
    <row r="7" ht="21" customHeight="1" spans="1:5">
      <c r="A7" s="163">
        <v>4</v>
      </c>
      <c r="B7" s="163">
        <v>400</v>
      </c>
      <c r="C7" s="163" t="s">
        <v>9</v>
      </c>
      <c r="D7" s="163"/>
      <c r="E7" s="164">
        <f>'400章'!F814</f>
        <v>0</v>
      </c>
    </row>
    <row r="8" ht="21" customHeight="1" spans="1:5">
      <c r="A8" s="163">
        <v>5</v>
      </c>
      <c r="B8" s="163">
        <v>500</v>
      </c>
      <c r="C8" s="163" t="s">
        <v>10</v>
      </c>
      <c r="D8" s="163"/>
      <c r="E8" s="164">
        <f>'500章'!F26</f>
        <v>0</v>
      </c>
    </row>
    <row r="9" ht="21" customHeight="1" spans="1:5">
      <c r="A9" s="163">
        <v>6</v>
      </c>
      <c r="B9" s="163">
        <v>600</v>
      </c>
      <c r="C9" s="163" t="s">
        <v>11</v>
      </c>
      <c r="D9" s="163"/>
      <c r="E9" s="164">
        <f>'600章'!F20</f>
        <v>0</v>
      </c>
    </row>
    <row r="10" ht="21" customHeight="1" spans="1:5">
      <c r="A10" s="163">
        <v>7</v>
      </c>
      <c r="B10" s="163" t="s">
        <v>12</v>
      </c>
      <c r="C10" s="163"/>
      <c r="D10" s="163"/>
      <c r="E10" s="164">
        <f>ROUND(SUM(E4:E9),0)</f>
        <v>15060</v>
      </c>
    </row>
    <row r="11" ht="21" customHeight="1" spans="1:5">
      <c r="A11" s="163">
        <v>8</v>
      </c>
      <c r="B11" s="163" t="s">
        <v>13</v>
      </c>
      <c r="C11" s="163"/>
      <c r="D11" s="163"/>
      <c r="E11" s="168" t="s">
        <v>14</v>
      </c>
    </row>
    <row r="12" ht="33" customHeight="1" spans="1:5">
      <c r="A12" s="163">
        <v>9</v>
      </c>
      <c r="B12" s="163" t="s">
        <v>15</v>
      </c>
      <c r="C12" s="163"/>
      <c r="D12" s="163"/>
      <c r="E12" s="164">
        <f>E10</f>
        <v>15060</v>
      </c>
    </row>
    <row r="13" ht="21" customHeight="1" spans="1:5">
      <c r="A13" s="163">
        <v>10</v>
      </c>
      <c r="B13" s="163" t="s">
        <v>16</v>
      </c>
      <c r="C13" s="163"/>
      <c r="D13" s="163"/>
      <c r="E13" s="164">
        <f>计日工汇总表!C7</f>
        <v>0</v>
      </c>
    </row>
    <row r="14" ht="21" customHeight="1" spans="1:5">
      <c r="A14" s="163">
        <v>11</v>
      </c>
      <c r="B14" s="163" t="s">
        <v>17</v>
      </c>
      <c r="C14" s="163"/>
      <c r="D14" s="163"/>
      <c r="E14" s="164">
        <f>ROUND((E10-E4)*3%,0)</f>
        <v>0</v>
      </c>
    </row>
    <row r="15" ht="21" customHeight="1" spans="1:8">
      <c r="A15" s="163">
        <v>12</v>
      </c>
      <c r="B15" s="163" t="s">
        <v>18</v>
      </c>
      <c r="C15" s="163"/>
      <c r="D15" s="163"/>
      <c r="E15" s="164">
        <f>E10+E13+E14</f>
        <v>15060</v>
      </c>
      <c r="H15" s="165"/>
    </row>
    <row r="16" spans="5:5">
      <c r="E16" s="166"/>
    </row>
    <row r="19" spans="5:5">
      <c r="E19" s="167"/>
    </row>
  </sheetData>
  <sheetProtection password="CF42" sheet="1" formatCells="0" insertHyperlinks="0" autoFilter="0" objects="1"/>
  <mergeCells count="15">
    <mergeCell ref="A1:E1"/>
    <mergeCell ref="A2:E2"/>
    <mergeCell ref="C3:D3"/>
    <mergeCell ref="C4:D4"/>
    <mergeCell ref="C5:D5"/>
    <mergeCell ref="C6:D6"/>
    <mergeCell ref="C7:D7"/>
    <mergeCell ref="C8:D8"/>
    <mergeCell ref="C9:D9"/>
    <mergeCell ref="B10:D10"/>
    <mergeCell ref="B11:D11"/>
    <mergeCell ref="B12:D12"/>
    <mergeCell ref="B13:D13"/>
    <mergeCell ref="B14:D14"/>
    <mergeCell ref="B15:D15"/>
  </mergeCells>
  <printOptions horizontalCentered="1"/>
  <pageMargins left="0.590277777777778" right="0.590277777777778" top="0.60625" bottom="0.60625" header="0.196527777777778" footer="0.196527777777778"/>
  <pageSetup paperSize="9" scale="110" orientation="portrait" horizontalDpi="600"/>
  <headerFooter>
    <oddFooter>&amp;C第 &amp;P 页，共 &amp;N 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tabSelected="1" view="pageBreakPreview" zoomScaleNormal="100" workbookViewId="0">
      <pane xSplit="3" ySplit="3" topLeftCell="D30" activePane="bottomRight" state="frozen"/>
      <selection/>
      <selection pane="topRight"/>
      <selection pane="bottomLeft"/>
      <selection pane="bottomRight" activeCell="F23" sqref="F23"/>
    </sheetView>
  </sheetViews>
  <sheetFormatPr defaultColWidth="9" defaultRowHeight="13.5" outlineLevelCol="7"/>
  <cols>
    <col min="1" max="1" width="7.25" style="3" customWidth="1"/>
    <col min="2" max="2" width="28.875" style="3" customWidth="1"/>
    <col min="3" max="3" width="10.375" style="3" customWidth="1"/>
    <col min="4" max="5" width="10.375" style="4" customWidth="1"/>
    <col min="6" max="6" width="10.375" style="3" customWidth="1"/>
    <col min="7" max="7" width="12.75" style="4" customWidth="1"/>
    <col min="8" max="8" width="10.875" style="3" customWidth="1"/>
    <col min="9" max="16384" width="9" style="3"/>
  </cols>
  <sheetData>
    <row r="1" s="1" customFormat="1" ht="33" customHeight="1" spans="1:8">
      <c r="A1" s="5" t="s">
        <v>1914</v>
      </c>
      <c r="B1" s="5"/>
      <c r="C1" s="5"/>
      <c r="D1" s="5"/>
      <c r="E1" s="5"/>
      <c r="F1" s="5"/>
      <c r="G1" s="5"/>
      <c r="H1" s="5"/>
    </row>
    <row r="2" s="1" customFormat="1" ht="16.9" customHeight="1" spans="1:8">
      <c r="A2" s="6" t="s">
        <v>1</v>
      </c>
      <c r="B2" s="6"/>
      <c r="C2" s="6"/>
      <c r="D2" s="7"/>
      <c r="E2" s="7"/>
      <c r="F2" s="6"/>
      <c r="G2" s="7"/>
      <c r="H2" s="6"/>
    </row>
    <row r="3" s="1" customFormat="1" ht="18" customHeight="1" spans="1:8">
      <c r="A3" s="8" t="s">
        <v>1915</v>
      </c>
      <c r="B3" s="8" t="s">
        <v>1888</v>
      </c>
      <c r="C3" s="8" t="s">
        <v>23</v>
      </c>
      <c r="D3" s="9" t="s">
        <v>1889</v>
      </c>
      <c r="E3" s="10" t="s">
        <v>25</v>
      </c>
      <c r="F3" s="11" t="s">
        <v>26</v>
      </c>
      <c r="G3" s="10" t="s">
        <v>27</v>
      </c>
      <c r="H3" s="12" t="s">
        <v>28</v>
      </c>
    </row>
    <row r="4" s="1" customFormat="1" ht="18" customHeight="1" spans="1:8">
      <c r="A4" s="12">
        <v>1</v>
      </c>
      <c r="B4" s="8" t="s">
        <v>1916</v>
      </c>
      <c r="C4" s="8" t="s">
        <v>136</v>
      </c>
      <c r="D4" s="9">
        <v>5</v>
      </c>
      <c r="E4" s="13"/>
      <c r="F4" s="14">
        <f t="shared" ref="F4:F45" si="0">ROUND(D4*E4,0)</f>
        <v>0</v>
      </c>
      <c r="G4" s="9">
        <v>201</v>
      </c>
      <c r="H4" s="12"/>
    </row>
    <row r="5" s="1" customFormat="1" ht="18" customHeight="1" spans="1:8">
      <c r="A5" s="12">
        <v>2</v>
      </c>
      <c r="B5" s="8" t="s">
        <v>1917</v>
      </c>
      <c r="C5" s="8" t="s">
        <v>1918</v>
      </c>
      <c r="D5" s="9">
        <v>10</v>
      </c>
      <c r="E5" s="13"/>
      <c r="F5" s="14">
        <f t="shared" si="0"/>
        <v>0</v>
      </c>
      <c r="G5" s="9">
        <v>86.49</v>
      </c>
      <c r="H5" s="12"/>
    </row>
    <row r="6" s="1" customFormat="1" ht="18" customHeight="1" spans="1:8">
      <c r="A6" s="12">
        <v>3</v>
      </c>
      <c r="B6" s="8" t="s">
        <v>1919</v>
      </c>
      <c r="C6" s="8" t="s">
        <v>163</v>
      </c>
      <c r="D6" s="9">
        <v>5</v>
      </c>
      <c r="E6" s="13"/>
      <c r="F6" s="14">
        <f t="shared" si="0"/>
        <v>0</v>
      </c>
      <c r="G6" s="9">
        <v>318</v>
      </c>
      <c r="H6" s="12"/>
    </row>
    <row r="7" s="1" customFormat="1" ht="18" customHeight="1" spans="1:8">
      <c r="A7" s="12">
        <v>4</v>
      </c>
      <c r="B7" s="8" t="s">
        <v>1920</v>
      </c>
      <c r="C7" s="8" t="s">
        <v>163</v>
      </c>
      <c r="D7" s="9">
        <v>1</v>
      </c>
      <c r="E7" s="13"/>
      <c r="F7" s="14">
        <f t="shared" si="0"/>
        <v>0</v>
      </c>
      <c r="G7" s="9">
        <v>349</v>
      </c>
      <c r="H7" s="12"/>
    </row>
    <row r="8" s="1" customFormat="1" ht="18" customHeight="1" spans="1:8">
      <c r="A8" s="12">
        <v>5</v>
      </c>
      <c r="B8" s="8" t="s">
        <v>1921</v>
      </c>
      <c r="C8" s="8" t="s">
        <v>163</v>
      </c>
      <c r="D8" s="9">
        <v>1</v>
      </c>
      <c r="E8" s="13"/>
      <c r="F8" s="14">
        <f t="shared" si="0"/>
        <v>0</v>
      </c>
      <c r="G8" s="9">
        <v>3447</v>
      </c>
      <c r="H8" s="12"/>
    </row>
    <row r="9" s="1" customFormat="1" ht="18" customHeight="1" spans="1:8">
      <c r="A9" s="12">
        <v>6</v>
      </c>
      <c r="B9" s="8" t="s">
        <v>1922</v>
      </c>
      <c r="C9" s="8" t="s">
        <v>183</v>
      </c>
      <c r="D9" s="9">
        <v>1</v>
      </c>
      <c r="E9" s="13"/>
      <c r="F9" s="14">
        <f t="shared" si="0"/>
        <v>0</v>
      </c>
      <c r="G9" s="9">
        <v>23.88</v>
      </c>
      <c r="H9" s="12"/>
    </row>
    <row r="10" s="1" customFormat="1" ht="18" customHeight="1" spans="1:8">
      <c r="A10" s="12">
        <v>7</v>
      </c>
      <c r="B10" s="8" t="s">
        <v>1923</v>
      </c>
      <c r="C10" s="8" t="s">
        <v>183</v>
      </c>
      <c r="D10" s="9">
        <v>1</v>
      </c>
      <c r="E10" s="13"/>
      <c r="F10" s="14">
        <f t="shared" si="0"/>
        <v>0</v>
      </c>
      <c r="G10" s="9">
        <v>6.53</v>
      </c>
      <c r="H10" s="12"/>
    </row>
    <row r="11" s="1" customFormat="1" ht="18" customHeight="1" spans="1:8">
      <c r="A11" s="12">
        <v>8</v>
      </c>
      <c r="B11" s="8" t="s">
        <v>244</v>
      </c>
      <c r="C11" s="8" t="s">
        <v>183</v>
      </c>
      <c r="D11" s="9">
        <v>1</v>
      </c>
      <c r="E11" s="13"/>
      <c r="F11" s="14">
        <f t="shared" si="0"/>
        <v>0</v>
      </c>
      <c r="G11" s="9">
        <v>31.67</v>
      </c>
      <c r="H11" s="12"/>
    </row>
    <row r="12" s="1" customFormat="1" ht="18" customHeight="1" spans="1:8">
      <c r="A12" s="12">
        <v>9</v>
      </c>
      <c r="B12" s="8" t="s">
        <v>1924</v>
      </c>
      <c r="C12" s="8" t="s">
        <v>163</v>
      </c>
      <c r="D12" s="9">
        <v>1</v>
      </c>
      <c r="E12" s="13"/>
      <c r="F12" s="14">
        <f t="shared" si="0"/>
        <v>0</v>
      </c>
      <c r="G12" s="9">
        <v>5324</v>
      </c>
      <c r="H12" s="12"/>
    </row>
    <row r="13" s="1" customFormat="1" ht="18" customHeight="1" spans="1:8">
      <c r="A13" s="12">
        <v>10</v>
      </c>
      <c r="B13" s="8" t="s">
        <v>1925</v>
      </c>
      <c r="C13" s="8" t="s">
        <v>136</v>
      </c>
      <c r="D13" s="9">
        <v>1</v>
      </c>
      <c r="E13" s="13"/>
      <c r="F13" s="14">
        <f t="shared" si="0"/>
        <v>0</v>
      </c>
      <c r="G13" s="9">
        <v>110</v>
      </c>
      <c r="H13" s="12"/>
    </row>
    <row r="14" s="1" customFormat="1" ht="18" customHeight="1" spans="1:8">
      <c r="A14" s="12">
        <v>11</v>
      </c>
      <c r="B14" s="8" t="s">
        <v>1926</v>
      </c>
      <c r="C14" s="8" t="s">
        <v>136</v>
      </c>
      <c r="D14" s="9">
        <v>1</v>
      </c>
      <c r="E14" s="13"/>
      <c r="F14" s="14">
        <f t="shared" si="0"/>
        <v>0</v>
      </c>
      <c r="G14" s="9">
        <v>83</v>
      </c>
      <c r="H14" s="12"/>
    </row>
    <row r="15" s="1" customFormat="1" ht="18" customHeight="1" spans="1:8">
      <c r="A15" s="12">
        <v>12</v>
      </c>
      <c r="B15" s="8" t="s">
        <v>1927</v>
      </c>
      <c r="C15" s="8" t="s">
        <v>958</v>
      </c>
      <c r="D15" s="9">
        <v>1</v>
      </c>
      <c r="E15" s="13"/>
      <c r="F15" s="14">
        <f t="shared" si="0"/>
        <v>0</v>
      </c>
      <c r="G15" s="9">
        <v>26.82</v>
      </c>
      <c r="H15" s="12"/>
    </row>
    <row r="16" s="1" customFormat="1" ht="18" customHeight="1" spans="1:8">
      <c r="A16" s="12">
        <v>13</v>
      </c>
      <c r="B16" s="8" t="s">
        <v>1928</v>
      </c>
      <c r="C16" s="8" t="s">
        <v>1918</v>
      </c>
      <c r="D16" s="9">
        <v>1</v>
      </c>
      <c r="E16" s="13"/>
      <c r="F16" s="14">
        <f t="shared" si="0"/>
        <v>0</v>
      </c>
      <c r="G16" s="9">
        <v>174.95</v>
      </c>
      <c r="H16" s="12"/>
    </row>
    <row r="17" s="1" customFormat="1" ht="18" customHeight="1" spans="1:8">
      <c r="A17" s="12">
        <v>14</v>
      </c>
      <c r="B17" s="8" t="s">
        <v>364</v>
      </c>
      <c r="C17" s="8" t="s">
        <v>121</v>
      </c>
      <c r="D17" s="9">
        <v>1</v>
      </c>
      <c r="E17" s="13"/>
      <c r="F17" s="14">
        <f t="shared" si="0"/>
        <v>0</v>
      </c>
      <c r="G17" s="9">
        <v>2.27</v>
      </c>
      <c r="H17" s="12"/>
    </row>
    <row r="18" s="1" customFormat="1" ht="18" customHeight="1" spans="1:8">
      <c r="A18" s="12">
        <v>15</v>
      </c>
      <c r="B18" s="8" t="s">
        <v>1929</v>
      </c>
      <c r="C18" s="8" t="s">
        <v>276</v>
      </c>
      <c r="D18" s="9">
        <v>1</v>
      </c>
      <c r="E18" s="13"/>
      <c r="F18" s="14">
        <f t="shared" si="0"/>
        <v>0</v>
      </c>
      <c r="G18" s="9">
        <v>1.18</v>
      </c>
      <c r="H18" s="12"/>
    </row>
    <row r="19" s="1" customFormat="1" ht="18" customHeight="1" spans="1:8">
      <c r="A19" s="12">
        <v>16</v>
      </c>
      <c r="B19" s="8" t="s">
        <v>366</v>
      </c>
      <c r="C19" s="8" t="s">
        <v>276</v>
      </c>
      <c r="D19" s="9">
        <v>1</v>
      </c>
      <c r="E19" s="13"/>
      <c r="F19" s="14">
        <f t="shared" si="0"/>
        <v>0</v>
      </c>
      <c r="G19" s="9">
        <v>1.52</v>
      </c>
      <c r="H19" s="12"/>
    </row>
    <row r="20" s="1" customFormat="1" ht="18" customHeight="1" spans="1:8">
      <c r="A20" s="12">
        <v>17</v>
      </c>
      <c r="B20" s="8" t="s">
        <v>1930</v>
      </c>
      <c r="C20" s="8" t="s">
        <v>136</v>
      </c>
      <c r="D20" s="9">
        <v>1</v>
      </c>
      <c r="E20" s="13"/>
      <c r="F20" s="14">
        <f t="shared" si="0"/>
        <v>0</v>
      </c>
      <c r="G20" s="9">
        <v>1261.86</v>
      </c>
      <c r="H20" s="12"/>
    </row>
    <row r="21" s="1" customFormat="1" ht="18" customHeight="1" spans="1:8">
      <c r="A21" s="12">
        <v>18</v>
      </c>
      <c r="B21" s="8" t="s">
        <v>1931</v>
      </c>
      <c r="C21" s="8" t="s">
        <v>136</v>
      </c>
      <c r="D21" s="9">
        <v>1</v>
      </c>
      <c r="E21" s="13"/>
      <c r="F21" s="14">
        <f t="shared" si="0"/>
        <v>0</v>
      </c>
      <c r="G21" s="9">
        <v>633.88</v>
      </c>
      <c r="H21" s="12"/>
    </row>
    <row r="22" s="1" customFormat="1" ht="18" customHeight="1" spans="1:8">
      <c r="A22" s="12">
        <v>19</v>
      </c>
      <c r="B22" s="8" t="s">
        <v>1932</v>
      </c>
      <c r="C22" s="8" t="s">
        <v>136</v>
      </c>
      <c r="D22" s="9">
        <v>1</v>
      </c>
      <c r="E22" s="13"/>
      <c r="F22" s="14">
        <f t="shared" si="0"/>
        <v>0</v>
      </c>
      <c r="G22" s="9">
        <v>395.5</v>
      </c>
      <c r="H22" s="12"/>
    </row>
    <row r="23" s="1" customFormat="1" ht="18" customHeight="1" spans="1:8">
      <c r="A23" s="12">
        <v>20</v>
      </c>
      <c r="B23" s="8" t="s">
        <v>1933</v>
      </c>
      <c r="C23" s="8" t="s">
        <v>136</v>
      </c>
      <c r="D23" s="9">
        <v>1</v>
      </c>
      <c r="E23" s="13"/>
      <c r="F23" s="14">
        <f t="shared" si="0"/>
        <v>0</v>
      </c>
      <c r="G23" s="9">
        <v>409.5</v>
      </c>
      <c r="H23" s="12"/>
    </row>
    <row r="24" s="1" customFormat="1" ht="18" customHeight="1" spans="1:8">
      <c r="A24" s="12">
        <v>21</v>
      </c>
      <c r="B24" s="8" t="s">
        <v>1934</v>
      </c>
      <c r="C24" s="8" t="s">
        <v>136</v>
      </c>
      <c r="D24" s="9">
        <v>1</v>
      </c>
      <c r="E24" s="13"/>
      <c r="F24" s="14">
        <f t="shared" si="0"/>
        <v>0</v>
      </c>
      <c r="G24" s="9">
        <v>421</v>
      </c>
      <c r="H24" s="12"/>
    </row>
    <row r="25" s="1" customFormat="1" ht="18" customHeight="1" spans="1:8">
      <c r="A25" s="12">
        <v>22</v>
      </c>
      <c r="B25" s="8" t="s">
        <v>1935</v>
      </c>
      <c r="C25" s="8" t="s">
        <v>136</v>
      </c>
      <c r="D25" s="9">
        <v>1</v>
      </c>
      <c r="E25" s="13"/>
      <c r="F25" s="14">
        <f t="shared" si="0"/>
        <v>0</v>
      </c>
      <c r="G25" s="9">
        <v>71</v>
      </c>
      <c r="H25" s="12"/>
    </row>
    <row r="26" s="1" customFormat="1" ht="18" customHeight="1" spans="1:8">
      <c r="A26" s="12">
        <v>23</v>
      </c>
      <c r="B26" s="8" t="s">
        <v>1936</v>
      </c>
      <c r="C26" s="8" t="s">
        <v>1937</v>
      </c>
      <c r="D26" s="9">
        <v>1</v>
      </c>
      <c r="E26" s="13"/>
      <c r="F26" s="14">
        <f t="shared" si="0"/>
        <v>0</v>
      </c>
      <c r="G26" s="9">
        <v>428.07</v>
      </c>
      <c r="H26" s="12"/>
    </row>
    <row r="27" s="1" customFormat="1" ht="18" customHeight="1" spans="1:8">
      <c r="A27" s="12">
        <v>24</v>
      </c>
      <c r="B27" s="8" t="s">
        <v>1938</v>
      </c>
      <c r="C27" s="8" t="s">
        <v>136</v>
      </c>
      <c r="D27" s="9">
        <v>1</v>
      </c>
      <c r="E27" s="13"/>
      <c r="F27" s="14">
        <f t="shared" si="0"/>
        <v>0</v>
      </c>
      <c r="G27" s="9">
        <v>705.61</v>
      </c>
      <c r="H27" s="12"/>
    </row>
    <row r="28" s="1" customFormat="1" ht="18" customHeight="1" spans="1:8">
      <c r="A28" s="12">
        <v>25</v>
      </c>
      <c r="B28" s="8" t="s">
        <v>1939</v>
      </c>
      <c r="C28" s="8" t="s">
        <v>136</v>
      </c>
      <c r="D28" s="9">
        <v>10</v>
      </c>
      <c r="E28" s="13"/>
      <c r="F28" s="14">
        <f t="shared" si="0"/>
        <v>0</v>
      </c>
      <c r="G28" s="9">
        <v>793.08</v>
      </c>
      <c r="H28" s="12"/>
    </row>
    <row r="29" s="1" customFormat="1" ht="18" customHeight="1" spans="1:8">
      <c r="A29" s="12">
        <v>26</v>
      </c>
      <c r="B29" s="8" t="s">
        <v>1940</v>
      </c>
      <c r="C29" s="8" t="s">
        <v>1941</v>
      </c>
      <c r="D29" s="9">
        <v>1</v>
      </c>
      <c r="E29" s="13"/>
      <c r="F29" s="14">
        <f t="shared" si="0"/>
        <v>0</v>
      </c>
      <c r="G29" s="9">
        <v>57.49</v>
      </c>
      <c r="H29" s="12"/>
    </row>
    <row r="30" s="1" customFormat="1" ht="18" customHeight="1" spans="1:8">
      <c r="A30" s="12">
        <v>27</v>
      </c>
      <c r="B30" s="8" t="s">
        <v>1942</v>
      </c>
      <c r="C30" s="8" t="s">
        <v>697</v>
      </c>
      <c r="D30" s="9">
        <v>10</v>
      </c>
      <c r="E30" s="13"/>
      <c r="F30" s="14">
        <f t="shared" si="0"/>
        <v>0</v>
      </c>
      <c r="G30" s="9">
        <v>119.95</v>
      </c>
      <c r="H30" s="12"/>
    </row>
    <row r="31" s="1" customFormat="1" ht="18" customHeight="1" spans="1:8">
      <c r="A31" s="12">
        <v>28</v>
      </c>
      <c r="B31" s="8" t="s">
        <v>1943</v>
      </c>
      <c r="C31" s="8" t="s">
        <v>276</v>
      </c>
      <c r="D31" s="9">
        <v>0</v>
      </c>
      <c r="E31" s="13"/>
      <c r="F31" s="14">
        <f t="shared" si="0"/>
        <v>0</v>
      </c>
      <c r="G31" s="9">
        <v>18324.66</v>
      </c>
      <c r="H31" s="12"/>
    </row>
    <row r="32" s="1" customFormat="1" ht="18" customHeight="1" spans="1:8">
      <c r="A32" s="12">
        <v>29</v>
      </c>
      <c r="B32" s="8" t="s">
        <v>1944</v>
      </c>
      <c r="C32" s="8" t="s">
        <v>276</v>
      </c>
      <c r="D32" s="9">
        <v>0</v>
      </c>
      <c r="E32" s="13"/>
      <c r="F32" s="14">
        <f t="shared" si="0"/>
        <v>0</v>
      </c>
      <c r="G32" s="9">
        <v>6402.48</v>
      </c>
      <c r="H32" s="12"/>
    </row>
    <row r="33" s="1" customFormat="1" ht="18" customHeight="1" spans="1:8">
      <c r="A33" s="12">
        <v>30</v>
      </c>
      <c r="B33" s="8" t="s">
        <v>1945</v>
      </c>
      <c r="C33" s="8" t="s">
        <v>1946</v>
      </c>
      <c r="D33" s="9">
        <v>0</v>
      </c>
      <c r="E33" s="13"/>
      <c r="F33" s="14">
        <f t="shared" si="0"/>
        <v>0</v>
      </c>
      <c r="G33" s="9">
        <v>5699.85</v>
      </c>
      <c r="H33" s="12"/>
    </row>
    <row r="34" s="1" customFormat="1" ht="18" customHeight="1" spans="1:8">
      <c r="A34" s="12">
        <v>31</v>
      </c>
      <c r="B34" s="8" t="s">
        <v>1947</v>
      </c>
      <c r="C34" s="8" t="s">
        <v>276</v>
      </c>
      <c r="D34" s="9">
        <v>10</v>
      </c>
      <c r="E34" s="13"/>
      <c r="F34" s="14">
        <f t="shared" si="0"/>
        <v>0</v>
      </c>
      <c r="G34" s="9">
        <v>68.22</v>
      </c>
      <c r="H34" s="12"/>
    </row>
    <row r="35" s="1" customFormat="1" ht="18" customHeight="1" spans="1:8">
      <c r="A35" s="12">
        <v>32</v>
      </c>
      <c r="B35" s="8" t="s">
        <v>1948</v>
      </c>
      <c r="C35" s="8" t="s">
        <v>1949</v>
      </c>
      <c r="D35" s="9">
        <v>1</v>
      </c>
      <c r="E35" s="13"/>
      <c r="F35" s="14">
        <f t="shared" si="0"/>
        <v>0</v>
      </c>
      <c r="G35" s="9">
        <v>232.85</v>
      </c>
      <c r="H35" s="12"/>
    </row>
    <row r="36" s="1" customFormat="1" ht="18" customHeight="1" spans="1:8">
      <c r="A36" s="12">
        <v>33</v>
      </c>
      <c r="B36" s="8" t="s">
        <v>1950</v>
      </c>
      <c r="C36" s="8" t="s">
        <v>183</v>
      </c>
      <c r="D36" s="9">
        <v>1</v>
      </c>
      <c r="E36" s="13"/>
      <c r="F36" s="14">
        <f t="shared" si="0"/>
        <v>0</v>
      </c>
      <c r="G36" s="9">
        <v>469.7</v>
      </c>
      <c r="H36" s="12"/>
    </row>
    <row r="37" s="1" customFormat="1" ht="18" customHeight="1" spans="1:8">
      <c r="A37" s="12">
        <v>34</v>
      </c>
      <c r="B37" s="8" t="s">
        <v>1951</v>
      </c>
      <c r="C37" s="8" t="s">
        <v>276</v>
      </c>
      <c r="D37" s="9">
        <v>10</v>
      </c>
      <c r="E37" s="13"/>
      <c r="F37" s="14">
        <f t="shared" si="0"/>
        <v>0</v>
      </c>
      <c r="G37" s="9">
        <v>64.15</v>
      </c>
      <c r="H37" s="12"/>
    </row>
    <row r="38" s="1" customFormat="1" ht="18" customHeight="1" spans="1:8">
      <c r="A38" s="12">
        <v>35</v>
      </c>
      <c r="B38" s="8" t="s">
        <v>1952</v>
      </c>
      <c r="C38" s="8" t="s">
        <v>276</v>
      </c>
      <c r="D38" s="9">
        <v>5</v>
      </c>
      <c r="E38" s="13"/>
      <c r="F38" s="14">
        <f t="shared" si="0"/>
        <v>0</v>
      </c>
      <c r="G38" s="9">
        <v>2642.24</v>
      </c>
      <c r="H38" s="12"/>
    </row>
    <row r="39" s="1" customFormat="1" ht="18" customHeight="1" spans="1:8">
      <c r="A39" s="12">
        <v>36</v>
      </c>
      <c r="B39" s="8" t="s">
        <v>1953</v>
      </c>
      <c r="C39" s="8" t="s">
        <v>276</v>
      </c>
      <c r="D39" s="9">
        <v>1</v>
      </c>
      <c r="E39" s="13"/>
      <c r="F39" s="14">
        <f t="shared" si="0"/>
        <v>0</v>
      </c>
      <c r="G39" s="9">
        <v>556.76</v>
      </c>
      <c r="H39" s="12"/>
    </row>
    <row r="40" s="1" customFormat="1" ht="18" customHeight="1" spans="1:8">
      <c r="A40" s="12">
        <v>37</v>
      </c>
      <c r="B40" s="8" t="s">
        <v>1954</v>
      </c>
      <c r="C40" s="8" t="s">
        <v>276</v>
      </c>
      <c r="D40" s="9">
        <v>1</v>
      </c>
      <c r="E40" s="13"/>
      <c r="F40" s="14">
        <f t="shared" si="0"/>
        <v>0</v>
      </c>
      <c r="G40" s="9">
        <v>556.76</v>
      </c>
      <c r="H40" s="12"/>
    </row>
    <row r="41" s="1" customFormat="1" ht="18" customHeight="1" spans="1:8">
      <c r="A41" s="12">
        <v>38</v>
      </c>
      <c r="B41" s="8" t="s">
        <v>1955</v>
      </c>
      <c r="C41" s="8" t="s">
        <v>276</v>
      </c>
      <c r="D41" s="9">
        <v>1</v>
      </c>
      <c r="E41" s="13"/>
      <c r="F41" s="14">
        <f t="shared" si="0"/>
        <v>0</v>
      </c>
      <c r="G41" s="9">
        <v>556.76</v>
      </c>
      <c r="H41" s="12"/>
    </row>
    <row r="42" s="1" customFormat="1" ht="18" customHeight="1" spans="1:8">
      <c r="A42" s="12">
        <v>39</v>
      </c>
      <c r="B42" s="8" t="s">
        <v>1040</v>
      </c>
      <c r="C42" s="8" t="s">
        <v>276</v>
      </c>
      <c r="D42" s="9">
        <v>1</v>
      </c>
      <c r="E42" s="13"/>
      <c r="F42" s="14">
        <f t="shared" si="0"/>
        <v>0</v>
      </c>
      <c r="G42" s="9">
        <v>440.22</v>
      </c>
      <c r="H42" s="12"/>
    </row>
    <row r="43" s="1" customFormat="1" ht="18" customHeight="1" spans="1:8">
      <c r="A43" s="12">
        <v>40</v>
      </c>
      <c r="B43" s="8" t="s">
        <v>1956</v>
      </c>
      <c r="C43" s="8" t="s">
        <v>276</v>
      </c>
      <c r="D43" s="9">
        <v>1</v>
      </c>
      <c r="E43" s="13"/>
      <c r="F43" s="14">
        <f t="shared" si="0"/>
        <v>0</v>
      </c>
      <c r="G43" s="9">
        <v>64.69</v>
      </c>
      <c r="H43" s="12"/>
    </row>
    <row r="44" s="1" customFormat="1" ht="18" customHeight="1" spans="1:8">
      <c r="A44" s="12">
        <v>41</v>
      </c>
      <c r="B44" s="8" t="s">
        <v>980</v>
      </c>
      <c r="C44" s="8" t="s">
        <v>276</v>
      </c>
      <c r="D44" s="9">
        <v>1</v>
      </c>
      <c r="E44" s="13"/>
      <c r="F44" s="14">
        <f t="shared" si="0"/>
        <v>0</v>
      </c>
      <c r="G44" s="9">
        <v>287.71</v>
      </c>
      <c r="H44" s="12"/>
    </row>
    <row r="45" s="1" customFormat="1" ht="18" customHeight="1" spans="1:8">
      <c r="A45" s="12">
        <v>42</v>
      </c>
      <c r="B45" s="8" t="s">
        <v>1957</v>
      </c>
      <c r="C45" s="8" t="s">
        <v>183</v>
      </c>
      <c r="D45" s="9">
        <v>1</v>
      </c>
      <c r="E45" s="13"/>
      <c r="F45" s="14">
        <f t="shared" si="0"/>
        <v>0</v>
      </c>
      <c r="G45" s="9">
        <v>612.06</v>
      </c>
      <c r="H45" s="12"/>
    </row>
    <row r="46" s="1" customFormat="1" ht="18" customHeight="1" spans="1:8">
      <c r="A46" s="24"/>
      <c r="B46" s="18" t="s">
        <v>57</v>
      </c>
      <c r="C46" s="25"/>
      <c r="D46" s="20"/>
      <c r="E46" s="20"/>
      <c r="F46" s="26">
        <f>SUM(F4:F45)</f>
        <v>0</v>
      </c>
      <c r="G46" s="27"/>
      <c r="H46" s="20"/>
    </row>
    <row r="47" s="1" customFormat="1" ht="27.75" customHeight="1" spans="3:8">
      <c r="C47" s="21"/>
      <c r="D47" s="22"/>
      <c r="E47" s="22"/>
      <c r="F47" s="22"/>
      <c r="G47" s="22"/>
      <c r="H47" s="23"/>
    </row>
  </sheetData>
  <sheetProtection password="CF42" sheet="1" formatCells="0" insertHyperlinks="0" autoFilter="0" objects="1"/>
  <mergeCells count="2">
    <mergeCell ref="A1:H1"/>
    <mergeCell ref="A2:H2"/>
  </mergeCells>
  <printOptions horizontalCentered="1"/>
  <pageMargins left="0.196527777777778" right="0.196527777777778" top="0.60625" bottom="0.60625" header="0.196527777777778" footer="0.196527777777778"/>
  <pageSetup paperSize="9" scale="89" orientation="portrait" horizontalDpi="600"/>
  <headerFooter>
    <oddFooter>&amp;C第 &amp;P 页，共 &amp;N 页</oddFooter>
  </headerFooter>
  <rowBreaks count="2" manualBreakCount="2">
    <brk id="46" max="16383" man="1"/>
    <brk id="46" max="7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0"/>
  <sheetViews>
    <sheetView view="pageBreakPreview" zoomScaleNormal="100" workbookViewId="0">
      <pane xSplit="3" ySplit="3" topLeftCell="D54" activePane="bottomRight" state="frozen"/>
      <selection/>
      <selection pane="topRight"/>
      <selection pane="bottomLeft"/>
      <selection pane="bottomRight" activeCell="F69" sqref="F69"/>
    </sheetView>
  </sheetViews>
  <sheetFormatPr defaultColWidth="9" defaultRowHeight="13.5" outlineLevelCol="7"/>
  <cols>
    <col min="1" max="1" width="7.25" style="3" customWidth="1"/>
    <col min="2" max="2" width="32.9333333333333" style="3" customWidth="1"/>
    <col min="3" max="3" width="10.375" style="3" customWidth="1"/>
    <col min="4" max="6" width="10.375" style="4" customWidth="1"/>
    <col min="7" max="7" width="12.875" style="4" customWidth="1"/>
    <col min="8" max="8" width="10.875" style="4" customWidth="1"/>
    <col min="9" max="16384" width="9" style="3"/>
  </cols>
  <sheetData>
    <row r="1" s="1" customFormat="1" ht="26" customHeight="1" spans="1:8">
      <c r="A1" s="5" t="s">
        <v>1958</v>
      </c>
      <c r="B1" s="5"/>
      <c r="C1" s="5"/>
      <c r="D1" s="5"/>
      <c r="E1" s="5"/>
      <c r="F1" s="5"/>
      <c r="G1" s="5"/>
      <c r="H1" s="5"/>
    </row>
    <row r="2" s="2" customFormat="1" ht="16.9" customHeight="1" spans="1:8">
      <c r="A2" s="6" t="s">
        <v>1</v>
      </c>
      <c r="B2" s="6"/>
      <c r="C2" s="6"/>
      <c r="D2" s="7"/>
      <c r="E2" s="7"/>
      <c r="F2" s="7"/>
      <c r="G2" s="7"/>
      <c r="H2" s="7"/>
    </row>
    <row r="3" s="2" customFormat="1" ht="19.15" customHeight="1" spans="1:8">
      <c r="A3" s="8" t="s">
        <v>1915</v>
      </c>
      <c r="B3" s="8" t="s">
        <v>1888</v>
      </c>
      <c r="C3" s="8" t="s">
        <v>23</v>
      </c>
      <c r="D3" s="9" t="s">
        <v>1889</v>
      </c>
      <c r="E3" s="10" t="s">
        <v>25</v>
      </c>
      <c r="F3" s="11" t="s">
        <v>26</v>
      </c>
      <c r="G3" s="10" t="s">
        <v>27</v>
      </c>
      <c r="H3" s="12" t="s">
        <v>28</v>
      </c>
    </row>
    <row r="4" s="2" customFormat="1" ht="18" customHeight="1" spans="1:8">
      <c r="A4" s="12">
        <v>1</v>
      </c>
      <c r="B4" s="8" t="s">
        <v>1959</v>
      </c>
      <c r="C4" s="8" t="s">
        <v>1960</v>
      </c>
      <c r="D4" s="9">
        <v>15</v>
      </c>
      <c r="E4" s="13"/>
      <c r="F4" s="14">
        <f t="shared" ref="F4:F67" si="0">ROUND(D4*E4,0)</f>
        <v>0</v>
      </c>
      <c r="G4" s="15">
        <v>1027.51</v>
      </c>
      <c r="H4" s="12"/>
    </row>
    <row r="5" s="2" customFormat="1" ht="18" customHeight="1" spans="1:8">
      <c r="A5" s="12">
        <v>2</v>
      </c>
      <c r="B5" s="8" t="s">
        <v>1961</v>
      </c>
      <c r="C5" s="8" t="s">
        <v>1960</v>
      </c>
      <c r="D5" s="9">
        <v>10</v>
      </c>
      <c r="E5" s="13"/>
      <c r="F5" s="14">
        <f t="shared" si="0"/>
        <v>0</v>
      </c>
      <c r="G5" s="15">
        <v>2320.94</v>
      </c>
      <c r="H5" s="12"/>
    </row>
    <row r="6" s="2" customFormat="1" ht="18" customHeight="1" spans="1:8">
      <c r="A6" s="12">
        <v>3</v>
      </c>
      <c r="B6" s="8" t="s">
        <v>1962</v>
      </c>
      <c r="C6" s="8" t="s">
        <v>1960</v>
      </c>
      <c r="D6" s="9">
        <v>1</v>
      </c>
      <c r="E6" s="13"/>
      <c r="F6" s="14">
        <f t="shared" si="0"/>
        <v>0</v>
      </c>
      <c r="G6" s="9">
        <v>2599</v>
      </c>
      <c r="H6" s="12"/>
    </row>
    <row r="7" s="2" customFormat="1" ht="18" customHeight="1" spans="1:8">
      <c r="A7" s="12">
        <v>4</v>
      </c>
      <c r="B7" s="8" t="s">
        <v>1963</v>
      </c>
      <c r="C7" s="8" t="s">
        <v>1960</v>
      </c>
      <c r="D7" s="9">
        <v>1</v>
      </c>
      <c r="E7" s="13"/>
      <c r="F7" s="14">
        <f t="shared" si="0"/>
        <v>0</v>
      </c>
      <c r="G7" s="9">
        <v>2599</v>
      </c>
      <c r="H7" s="12"/>
    </row>
    <row r="8" s="2" customFormat="1" ht="18" customHeight="1" spans="1:8">
      <c r="A8" s="12">
        <v>5</v>
      </c>
      <c r="B8" s="8" t="s">
        <v>1964</v>
      </c>
      <c r="C8" s="8" t="s">
        <v>1960</v>
      </c>
      <c r="D8" s="9">
        <v>1</v>
      </c>
      <c r="E8" s="13"/>
      <c r="F8" s="14">
        <f t="shared" si="0"/>
        <v>0</v>
      </c>
      <c r="G8" s="9">
        <v>2193.51</v>
      </c>
      <c r="H8" s="12"/>
    </row>
    <row r="9" s="2" customFormat="1" ht="18" customHeight="1" spans="1:8">
      <c r="A9" s="12">
        <v>6</v>
      </c>
      <c r="B9" s="8" t="s">
        <v>1965</v>
      </c>
      <c r="C9" s="8" t="s">
        <v>1960</v>
      </c>
      <c r="D9" s="9">
        <v>1</v>
      </c>
      <c r="E9" s="13"/>
      <c r="F9" s="14">
        <f t="shared" si="0"/>
        <v>0</v>
      </c>
      <c r="G9" s="9">
        <v>1451.53</v>
      </c>
      <c r="H9" s="12"/>
    </row>
    <row r="10" s="2" customFormat="1" ht="18" customHeight="1" spans="1:8">
      <c r="A10" s="12">
        <v>8</v>
      </c>
      <c r="B10" s="8" t="s">
        <v>1966</v>
      </c>
      <c r="C10" s="8" t="s">
        <v>1960</v>
      </c>
      <c r="D10" s="9">
        <v>1</v>
      </c>
      <c r="E10" s="13"/>
      <c r="F10" s="14">
        <f t="shared" si="0"/>
        <v>0</v>
      </c>
      <c r="G10" s="9">
        <v>333.336</v>
      </c>
      <c r="H10" s="12"/>
    </row>
    <row r="11" s="2" customFormat="1" ht="18" customHeight="1" spans="1:8">
      <c r="A11" s="12">
        <v>10</v>
      </c>
      <c r="B11" s="8" t="s">
        <v>1967</v>
      </c>
      <c r="C11" s="8" t="s">
        <v>1960</v>
      </c>
      <c r="D11" s="9">
        <v>1</v>
      </c>
      <c r="E11" s="13"/>
      <c r="F11" s="14">
        <f t="shared" si="0"/>
        <v>0</v>
      </c>
      <c r="G11" s="15">
        <v>400</v>
      </c>
      <c r="H11" s="12"/>
    </row>
    <row r="12" s="2" customFormat="1" ht="18" customHeight="1" spans="1:8">
      <c r="A12" s="12">
        <v>13</v>
      </c>
      <c r="B12" s="8" t="s">
        <v>1968</v>
      </c>
      <c r="C12" s="8" t="s">
        <v>1960</v>
      </c>
      <c r="D12" s="9">
        <v>1</v>
      </c>
      <c r="E12" s="13"/>
      <c r="F12" s="14">
        <f t="shared" si="0"/>
        <v>0</v>
      </c>
      <c r="G12" s="15">
        <v>617.46</v>
      </c>
      <c r="H12" s="12"/>
    </row>
    <row r="13" s="2" customFormat="1" ht="18" customHeight="1" spans="1:8">
      <c r="A13" s="12">
        <v>14</v>
      </c>
      <c r="B13" s="8" t="s">
        <v>1969</v>
      </c>
      <c r="C13" s="8" t="s">
        <v>1960</v>
      </c>
      <c r="D13" s="9">
        <v>1</v>
      </c>
      <c r="E13" s="13"/>
      <c r="F13" s="14">
        <f t="shared" si="0"/>
        <v>0</v>
      </c>
      <c r="G13" s="9">
        <v>641.1</v>
      </c>
      <c r="H13" s="12"/>
    </row>
    <row r="14" s="2" customFormat="1" ht="18" customHeight="1" spans="1:8">
      <c r="A14" s="12">
        <v>15</v>
      </c>
      <c r="B14" s="8" t="s">
        <v>1970</v>
      </c>
      <c r="C14" s="8" t="s">
        <v>1960</v>
      </c>
      <c r="D14" s="9">
        <v>1</v>
      </c>
      <c r="E14" s="13"/>
      <c r="F14" s="14">
        <f t="shared" si="0"/>
        <v>0</v>
      </c>
      <c r="G14" s="9">
        <v>1687.58</v>
      </c>
      <c r="H14" s="12"/>
    </row>
    <row r="15" s="2" customFormat="1" ht="18" customHeight="1" spans="1:8">
      <c r="A15" s="12">
        <v>16</v>
      </c>
      <c r="B15" s="8" t="s">
        <v>1971</v>
      </c>
      <c r="C15" s="8" t="s">
        <v>1960</v>
      </c>
      <c r="D15" s="9">
        <v>1</v>
      </c>
      <c r="E15" s="13"/>
      <c r="F15" s="14">
        <f t="shared" si="0"/>
        <v>0</v>
      </c>
      <c r="G15" s="9">
        <v>2003.94</v>
      </c>
      <c r="H15" s="12"/>
    </row>
    <row r="16" s="2" customFormat="1" ht="18" customHeight="1" spans="1:8">
      <c r="A16" s="12">
        <v>17</v>
      </c>
      <c r="B16" s="8" t="s">
        <v>1972</v>
      </c>
      <c r="C16" s="8" t="s">
        <v>1960</v>
      </c>
      <c r="D16" s="9">
        <v>0</v>
      </c>
      <c r="E16" s="13"/>
      <c r="F16" s="14">
        <f t="shared" si="0"/>
        <v>0</v>
      </c>
      <c r="G16" s="9">
        <v>268.11</v>
      </c>
      <c r="H16" s="12"/>
    </row>
    <row r="17" s="2" customFormat="1" ht="18" customHeight="1" spans="1:8">
      <c r="A17" s="12">
        <v>18</v>
      </c>
      <c r="B17" s="8" t="s">
        <v>1973</v>
      </c>
      <c r="C17" s="8" t="s">
        <v>1960</v>
      </c>
      <c r="D17" s="9">
        <v>1</v>
      </c>
      <c r="E17" s="13"/>
      <c r="F17" s="14">
        <f t="shared" si="0"/>
        <v>0</v>
      </c>
      <c r="G17" s="15">
        <v>613.8</v>
      </c>
      <c r="H17" s="12"/>
    </row>
    <row r="18" s="2" customFormat="1" ht="18" customHeight="1" spans="1:8">
      <c r="A18" s="12">
        <v>19</v>
      </c>
      <c r="B18" s="8" t="s">
        <v>1974</v>
      </c>
      <c r="C18" s="8" t="s">
        <v>1960</v>
      </c>
      <c r="D18" s="9">
        <v>1</v>
      </c>
      <c r="E18" s="13"/>
      <c r="F18" s="14">
        <f t="shared" si="0"/>
        <v>0</v>
      </c>
      <c r="G18" s="15">
        <v>1343.37</v>
      </c>
      <c r="H18" s="12"/>
    </row>
    <row r="19" s="2" customFormat="1" ht="18" customHeight="1" spans="1:8">
      <c r="A19" s="12">
        <v>20</v>
      </c>
      <c r="B19" s="8" t="s">
        <v>1975</v>
      </c>
      <c r="C19" s="8" t="s">
        <v>1960</v>
      </c>
      <c r="D19" s="9">
        <v>1</v>
      </c>
      <c r="E19" s="13"/>
      <c r="F19" s="14">
        <f t="shared" si="0"/>
        <v>0</v>
      </c>
      <c r="G19" s="15">
        <v>728.23</v>
      </c>
      <c r="H19" s="12"/>
    </row>
    <row r="20" s="2" customFormat="1" ht="18" customHeight="1" spans="1:8">
      <c r="A20" s="12">
        <v>21</v>
      </c>
      <c r="B20" s="8" t="s">
        <v>1976</v>
      </c>
      <c r="C20" s="8" t="s">
        <v>1960</v>
      </c>
      <c r="D20" s="9">
        <v>1</v>
      </c>
      <c r="E20" s="13"/>
      <c r="F20" s="14">
        <f t="shared" si="0"/>
        <v>0</v>
      </c>
      <c r="G20" s="9">
        <v>907.02</v>
      </c>
      <c r="H20" s="12"/>
    </row>
    <row r="21" s="2" customFormat="1" ht="18" customHeight="1" spans="1:8">
      <c r="A21" s="12">
        <v>22</v>
      </c>
      <c r="B21" s="8" t="s">
        <v>1977</v>
      </c>
      <c r="C21" s="8" t="s">
        <v>1960</v>
      </c>
      <c r="D21" s="9">
        <v>1</v>
      </c>
      <c r="E21" s="13"/>
      <c r="F21" s="14">
        <f t="shared" si="0"/>
        <v>0</v>
      </c>
      <c r="G21" s="15">
        <v>1516.19</v>
      </c>
      <c r="H21" s="12"/>
    </row>
    <row r="22" s="2" customFormat="1" ht="18" customHeight="1" spans="1:8">
      <c r="A22" s="12">
        <v>23</v>
      </c>
      <c r="B22" s="8" t="s">
        <v>1978</v>
      </c>
      <c r="C22" s="8" t="s">
        <v>1960</v>
      </c>
      <c r="D22" s="9">
        <v>1</v>
      </c>
      <c r="E22" s="13"/>
      <c r="F22" s="14">
        <f t="shared" si="0"/>
        <v>0</v>
      </c>
      <c r="G22" s="15">
        <v>2332.6</v>
      </c>
      <c r="H22" s="12"/>
    </row>
    <row r="23" s="2" customFormat="1" ht="18" customHeight="1" spans="1:8">
      <c r="A23" s="12">
        <v>24</v>
      </c>
      <c r="B23" s="8" t="s">
        <v>1979</v>
      </c>
      <c r="C23" s="8" t="s">
        <v>1960</v>
      </c>
      <c r="D23" s="9">
        <v>1</v>
      </c>
      <c r="E23" s="13"/>
      <c r="F23" s="14">
        <f t="shared" si="0"/>
        <v>0</v>
      </c>
      <c r="G23" s="9">
        <v>749.45</v>
      </c>
      <c r="H23" s="12"/>
    </row>
    <row r="24" s="2" customFormat="1" ht="18" customHeight="1" spans="1:8">
      <c r="A24" s="12">
        <v>25</v>
      </c>
      <c r="B24" s="8" t="s">
        <v>1980</v>
      </c>
      <c r="C24" s="8" t="s">
        <v>1960</v>
      </c>
      <c r="D24" s="9">
        <v>1</v>
      </c>
      <c r="E24" s="13"/>
      <c r="F24" s="14">
        <f t="shared" si="0"/>
        <v>0</v>
      </c>
      <c r="G24" s="15">
        <v>973.29</v>
      </c>
      <c r="H24" s="12"/>
    </row>
    <row r="25" s="2" customFormat="1" ht="18" customHeight="1" spans="1:8">
      <c r="A25" s="12">
        <v>26</v>
      </c>
      <c r="B25" s="8" t="s">
        <v>1981</v>
      </c>
      <c r="C25" s="8" t="s">
        <v>1960</v>
      </c>
      <c r="D25" s="9">
        <v>1</v>
      </c>
      <c r="E25" s="13"/>
      <c r="F25" s="14">
        <f t="shared" si="0"/>
        <v>0</v>
      </c>
      <c r="G25" s="9">
        <v>1118.91</v>
      </c>
      <c r="H25" s="12"/>
    </row>
    <row r="26" s="2" customFormat="1" ht="18" customHeight="1" spans="1:8">
      <c r="A26" s="12">
        <v>27</v>
      </c>
      <c r="B26" s="8" t="s">
        <v>1982</v>
      </c>
      <c r="C26" s="8" t="s">
        <v>1960</v>
      </c>
      <c r="D26" s="9">
        <v>1</v>
      </c>
      <c r="E26" s="13"/>
      <c r="F26" s="14">
        <f t="shared" si="0"/>
        <v>0</v>
      </c>
      <c r="G26" s="15">
        <v>1367.49</v>
      </c>
      <c r="H26" s="12"/>
    </row>
    <row r="27" s="2" customFormat="1" ht="18" customHeight="1" spans="1:8">
      <c r="A27" s="12">
        <v>28</v>
      </c>
      <c r="B27" s="8" t="s">
        <v>1983</v>
      </c>
      <c r="C27" s="8" t="s">
        <v>1960</v>
      </c>
      <c r="D27" s="9">
        <v>1</v>
      </c>
      <c r="E27" s="13"/>
      <c r="F27" s="14">
        <f t="shared" si="0"/>
        <v>0</v>
      </c>
      <c r="G27" s="9">
        <v>2263.84</v>
      </c>
      <c r="H27" s="12"/>
    </row>
    <row r="28" s="2" customFormat="1" ht="18" customHeight="1" spans="1:8">
      <c r="A28" s="12">
        <v>29</v>
      </c>
      <c r="B28" s="8" t="s">
        <v>1984</v>
      </c>
      <c r="C28" s="8" t="s">
        <v>1960</v>
      </c>
      <c r="D28" s="9">
        <v>1</v>
      </c>
      <c r="E28" s="13"/>
      <c r="F28" s="14">
        <f t="shared" si="0"/>
        <v>0</v>
      </c>
      <c r="G28" s="9">
        <v>4136.18</v>
      </c>
      <c r="H28" s="12"/>
    </row>
    <row r="29" s="2" customFormat="1" ht="18" customHeight="1" spans="1:8">
      <c r="A29" s="12">
        <v>30</v>
      </c>
      <c r="B29" s="8" t="s">
        <v>1985</v>
      </c>
      <c r="C29" s="8" t="s">
        <v>1960</v>
      </c>
      <c r="D29" s="9">
        <v>1</v>
      </c>
      <c r="E29" s="13"/>
      <c r="F29" s="14">
        <f t="shared" si="0"/>
        <v>0</v>
      </c>
      <c r="G29" s="9">
        <v>583.34</v>
      </c>
      <c r="H29" s="12"/>
    </row>
    <row r="30" s="2" customFormat="1" ht="18" customHeight="1" spans="1:8">
      <c r="A30" s="12">
        <v>31</v>
      </c>
      <c r="B30" s="8" t="s">
        <v>1986</v>
      </c>
      <c r="C30" s="8" t="s">
        <v>1960</v>
      </c>
      <c r="D30" s="9">
        <v>1</v>
      </c>
      <c r="E30" s="13"/>
      <c r="F30" s="14">
        <f t="shared" si="0"/>
        <v>0</v>
      </c>
      <c r="G30" s="15">
        <v>933.04</v>
      </c>
      <c r="H30" s="12"/>
    </row>
    <row r="31" s="2" customFormat="1" ht="18" customHeight="1" spans="1:8">
      <c r="A31" s="12">
        <v>32</v>
      </c>
      <c r="B31" s="8" t="s">
        <v>1987</v>
      </c>
      <c r="C31" s="8" t="s">
        <v>1960</v>
      </c>
      <c r="D31" s="9">
        <v>1</v>
      </c>
      <c r="E31" s="13"/>
      <c r="F31" s="14">
        <f t="shared" si="0"/>
        <v>0</v>
      </c>
      <c r="G31" s="9">
        <v>1411.22</v>
      </c>
      <c r="H31" s="12"/>
    </row>
    <row r="32" s="2" customFormat="1" ht="18" customHeight="1" spans="1:8">
      <c r="A32" s="12">
        <v>33</v>
      </c>
      <c r="B32" s="8" t="s">
        <v>1988</v>
      </c>
      <c r="C32" s="8" t="s">
        <v>1960</v>
      </c>
      <c r="D32" s="9">
        <v>1</v>
      </c>
      <c r="E32" s="13"/>
      <c r="F32" s="14">
        <f t="shared" si="0"/>
        <v>0</v>
      </c>
      <c r="G32" s="15">
        <v>1632.82</v>
      </c>
      <c r="H32" s="12"/>
    </row>
    <row r="33" s="2" customFormat="1" ht="18" customHeight="1" spans="1:8">
      <c r="A33" s="12">
        <v>34</v>
      </c>
      <c r="B33" s="8" t="s">
        <v>1989</v>
      </c>
      <c r="C33" s="8" t="s">
        <v>1960</v>
      </c>
      <c r="D33" s="9">
        <v>1</v>
      </c>
      <c r="E33" s="13"/>
      <c r="F33" s="14">
        <f t="shared" si="0"/>
        <v>0</v>
      </c>
      <c r="G33" s="15">
        <v>1166.67</v>
      </c>
      <c r="H33" s="12"/>
    </row>
    <row r="34" s="2" customFormat="1" ht="18" customHeight="1" spans="1:8">
      <c r="A34" s="12">
        <v>35</v>
      </c>
      <c r="B34" s="8" t="s">
        <v>1990</v>
      </c>
      <c r="C34" s="8" t="s">
        <v>1960</v>
      </c>
      <c r="D34" s="9">
        <v>1</v>
      </c>
      <c r="E34" s="13"/>
      <c r="F34" s="14">
        <f t="shared" si="0"/>
        <v>0</v>
      </c>
      <c r="G34" s="15">
        <v>1822.919</v>
      </c>
      <c r="H34" s="12"/>
    </row>
    <row r="35" s="2" customFormat="1" ht="18" customHeight="1" spans="1:8">
      <c r="A35" s="12">
        <v>36</v>
      </c>
      <c r="B35" s="8" t="s">
        <v>1991</v>
      </c>
      <c r="C35" s="8" t="s">
        <v>1960</v>
      </c>
      <c r="D35" s="9">
        <v>1</v>
      </c>
      <c r="E35" s="13"/>
      <c r="F35" s="14">
        <f t="shared" si="0"/>
        <v>0</v>
      </c>
      <c r="G35" s="15">
        <v>2187.5</v>
      </c>
      <c r="H35" s="12"/>
    </row>
    <row r="36" s="2" customFormat="1" ht="18" customHeight="1" spans="1:8">
      <c r="A36" s="12">
        <v>37</v>
      </c>
      <c r="B36" s="8" t="s">
        <v>1992</v>
      </c>
      <c r="C36" s="8" t="s">
        <v>1960</v>
      </c>
      <c r="D36" s="9">
        <v>1</v>
      </c>
      <c r="E36" s="13"/>
      <c r="F36" s="14">
        <f t="shared" si="0"/>
        <v>0</v>
      </c>
      <c r="G36" s="9">
        <v>1500.31</v>
      </c>
      <c r="H36" s="12"/>
    </row>
    <row r="37" s="2" customFormat="1" ht="18" customHeight="1" spans="1:8">
      <c r="A37" s="12">
        <v>39</v>
      </c>
      <c r="B37" s="8" t="s">
        <v>1993</v>
      </c>
      <c r="C37" s="8" t="s">
        <v>1960</v>
      </c>
      <c r="D37" s="9">
        <v>1</v>
      </c>
      <c r="E37" s="13"/>
      <c r="F37" s="14">
        <f t="shared" si="0"/>
        <v>0</v>
      </c>
      <c r="G37" s="15">
        <v>1564.68</v>
      </c>
      <c r="H37" s="12"/>
    </row>
    <row r="38" s="2" customFormat="1" ht="18" customHeight="1" spans="1:8">
      <c r="A38" s="12">
        <v>41</v>
      </c>
      <c r="B38" s="8" t="s">
        <v>1994</v>
      </c>
      <c r="C38" s="8" t="s">
        <v>1960</v>
      </c>
      <c r="D38" s="9">
        <v>1</v>
      </c>
      <c r="E38" s="13"/>
      <c r="F38" s="14">
        <f t="shared" si="0"/>
        <v>0</v>
      </c>
      <c r="G38" s="9">
        <v>4243.36</v>
      </c>
      <c r="H38" s="12"/>
    </row>
    <row r="39" s="2" customFormat="1" ht="18" customHeight="1" spans="1:8">
      <c r="A39" s="12">
        <v>42</v>
      </c>
      <c r="B39" s="8" t="s">
        <v>1995</v>
      </c>
      <c r="C39" s="8" t="s">
        <v>1960</v>
      </c>
      <c r="D39" s="9">
        <v>1</v>
      </c>
      <c r="E39" s="13"/>
      <c r="F39" s="14">
        <f t="shared" si="0"/>
        <v>0</v>
      </c>
      <c r="G39" s="15">
        <v>1341.25</v>
      </c>
      <c r="H39" s="12"/>
    </row>
    <row r="40" s="2" customFormat="1" ht="18" customHeight="1" spans="1:8">
      <c r="A40" s="12">
        <v>43</v>
      </c>
      <c r="B40" s="16" t="s">
        <v>1996</v>
      </c>
      <c r="C40" s="16" t="s">
        <v>1960</v>
      </c>
      <c r="D40" s="9">
        <v>1</v>
      </c>
      <c r="E40" s="13"/>
      <c r="F40" s="14">
        <f t="shared" si="0"/>
        <v>0</v>
      </c>
      <c r="G40" s="15">
        <v>4665.2</v>
      </c>
      <c r="H40" s="12"/>
    </row>
    <row r="41" s="2" customFormat="1" ht="18" customHeight="1" spans="1:8">
      <c r="A41" s="12">
        <v>43.1</v>
      </c>
      <c r="B41" s="8" t="s">
        <v>1997</v>
      </c>
      <c r="C41" s="8" t="s">
        <v>1960</v>
      </c>
      <c r="D41" s="9">
        <v>0</v>
      </c>
      <c r="E41" s="13"/>
      <c r="F41" s="14">
        <f t="shared" si="0"/>
        <v>0</v>
      </c>
      <c r="G41" s="9">
        <v>6097.77</v>
      </c>
      <c r="H41" s="12"/>
    </row>
    <row r="42" s="2" customFormat="1" ht="18" customHeight="1" spans="1:8">
      <c r="A42" s="12">
        <v>43.2</v>
      </c>
      <c r="B42" s="8" t="s">
        <v>1998</v>
      </c>
      <c r="C42" s="8" t="s">
        <v>1960</v>
      </c>
      <c r="D42" s="9">
        <v>0</v>
      </c>
      <c r="E42" s="13"/>
      <c r="F42" s="14">
        <f t="shared" si="0"/>
        <v>0</v>
      </c>
      <c r="G42" s="9">
        <v>11129.72</v>
      </c>
      <c r="H42" s="12"/>
    </row>
    <row r="43" s="2" customFormat="1" ht="18" customHeight="1" spans="1:8">
      <c r="A43" s="12">
        <v>43.3</v>
      </c>
      <c r="B43" s="8" t="s">
        <v>1999</v>
      </c>
      <c r="C43" s="8" t="s">
        <v>1960</v>
      </c>
      <c r="D43" s="9">
        <v>0</v>
      </c>
      <c r="E43" s="13"/>
      <c r="F43" s="14">
        <f t="shared" si="0"/>
        <v>0</v>
      </c>
      <c r="G43" s="9">
        <v>12276.94</v>
      </c>
      <c r="H43" s="12"/>
    </row>
    <row r="44" s="2" customFormat="1" ht="18" customHeight="1" spans="1:8">
      <c r="A44" s="12">
        <v>43.4</v>
      </c>
      <c r="B44" s="8" t="s">
        <v>2000</v>
      </c>
      <c r="C44" s="8" t="s">
        <v>1960</v>
      </c>
      <c r="D44" s="9">
        <v>0</v>
      </c>
      <c r="E44" s="13"/>
      <c r="F44" s="14">
        <f t="shared" si="0"/>
        <v>0</v>
      </c>
      <c r="G44" s="9">
        <v>14528.58</v>
      </c>
      <c r="H44" s="12"/>
    </row>
    <row r="45" s="2" customFormat="1" ht="18" customHeight="1" spans="1:8">
      <c r="A45" s="12">
        <v>44</v>
      </c>
      <c r="B45" s="8" t="s">
        <v>2001</v>
      </c>
      <c r="C45" s="8" t="s">
        <v>1960</v>
      </c>
      <c r="D45" s="9">
        <v>0</v>
      </c>
      <c r="E45" s="13"/>
      <c r="F45" s="14">
        <f t="shared" si="0"/>
        <v>0</v>
      </c>
      <c r="G45" s="9">
        <v>270.13</v>
      </c>
      <c r="H45" s="12"/>
    </row>
    <row r="46" s="2" customFormat="1" ht="18" customHeight="1" spans="1:8">
      <c r="A46" s="12">
        <v>45</v>
      </c>
      <c r="B46" s="8" t="s">
        <v>2002</v>
      </c>
      <c r="C46" s="8" t="s">
        <v>1960</v>
      </c>
      <c r="D46" s="9">
        <v>0</v>
      </c>
      <c r="E46" s="13"/>
      <c r="F46" s="14">
        <f t="shared" si="0"/>
        <v>0</v>
      </c>
      <c r="G46" s="9">
        <v>4860.53</v>
      </c>
      <c r="H46" s="12"/>
    </row>
    <row r="47" s="2" customFormat="1" ht="18" customHeight="1" spans="1:8">
      <c r="A47" s="12">
        <v>46</v>
      </c>
      <c r="B47" s="8" t="s">
        <v>2003</v>
      </c>
      <c r="C47" s="8" t="s">
        <v>1960</v>
      </c>
      <c r="D47" s="9">
        <v>0</v>
      </c>
      <c r="E47" s="13"/>
      <c r="F47" s="14">
        <f t="shared" si="0"/>
        <v>0</v>
      </c>
      <c r="G47" s="9">
        <v>878.94</v>
      </c>
      <c r="H47" s="12"/>
    </row>
    <row r="48" s="2" customFormat="1" ht="18" customHeight="1" spans="1:8">
      <c r="A48" s="12">
        <v>47</v>
      </c>
      <c r="B48" s="8" t="s">
        <v>2004</v>
      </c>
      <c r="C48" s="8" t="s">
        <v>1960</v>
      </c>
      <c r="D48" s="9">
        <v>0</v>
      </c>
      <c r="E48" s="13"/>
      <c r="F48" s="14">
        <f t="shared" si="0"/>
        <v>0</v>
      </c>
      <c r="G48" s="9">
        <v>842.09</v>
      </c>
      <c r="H48" s="12"/>
    </row>
    <row r="49" s="2" customFormat="1" ht="18" customHeight="1" spans="1:8">
      <c r="A49" s="12">
        <v>48</v>
      </c>
      <c r="B49" s="8" t="s">
        <v>2005</v>
      </c>
      <c r="C49" s="8" t="s">
        <v>1960</v>
      </c>
      <c r="D49" s="9">
        <v>0</v>
      </c>
      <c r="E49" s="13"/>
      <c r="F49" s="14">
        <f t="shared" si="0"/>
        <v>0</v>
      </c>
      <c r="G49" s="9">
        <v>3528.06</v>
      </c>
      <c r="H49" s="12"/>
    </row>
    <row r="50" s="2" customFormat="1" ht="18" customHeight="1" spans="1:8">
      <c r="A50" s="12">
        <v>49</v>
      </c>
      <c r="B50" s="8" t="s">
        <v>2006</v>
      </c>
      <c r="C50" s="8" t="s">
        <v>1960</v>
      </c>
      <c r="D50" s="9">
        <v>0</v>
      </c>
      <c r="E50" s="13"/>
      <c r="F50" s="14">
        <f t="shared" si="0"/>
        <v>0</v>
      </c>
      <c r="G50" s="9">
        <v>126.08</v>
      </c>
      <c r="H50" s="12"/>
    </row>
    <row r="51" s="2" customFormat="1" ht="18" customHeight="1" spans="1:8">
      <c r="A51" s="12">
        <v>50</v>
      </c>
      <c r="B51" s="8" t="s">
        <v>2007</v>
      </c>
      <c r="C51" s="8" t="s">
        <v>1960</v>
      </c>
      <c r="D51" s="9">
        <v>0</v>
      </c>
      <c r="E51" s="13"/>
      <c r="F51" s="14">
        <f t="shared" si="0"/>
        <v>0</v>
      </c>
      <c r="G51" s="9">
        <v>251.61</v>
      </c>
      <c r="H51" s="12"/>
    </row>
    <row r="52" s="2" customFormat="1" ht="18" customHeight="1" spans="1:8">
      <c r="A52" s="12">
        <v>51</v>
      </c>
      <c r="B52" s="8" t="s">
        <v>2008</v>
      </c>
      <c r="C52" s="8" t="s">
        <v>1960</v>
      </c>
      <c r="D52" s="9">
        <v>0</v>
      </c>
      <c r="E52" s="13"/>
      <c r="F52" s="14">
        <f t="shared" si="0"/>
        <v>0</v>
      </c>
      <c r="G52" s="9">
        <v>2263.84</v>
      </c>
      <c r="H52" s="12"/>
    </row>
    <row r="53" s="2" customFormat="1" ht="18" customHeight="1" spans="1:8">
      <c r="A53" s="12">
        <v>52</v>
      </c>
      <c r="B53" s="8" t="s">
        <v>2009</v>
      </c>
      <c r="C53" s="8" t="s">
        <v>1960</v>
      </c>
      <c r="D53" s="9">
        <v>1</v>
      </c>
      <c r="E53" s="13"/>
      <c r="F53" s="14">
        <f t="shared" si="0"/>
        <v>0</v>
      </c>
      <c r="G53" s="9">
        <v>626.49</v>
      </c>
      <c r="H53" s="12"/>
    </row>
    <row r="54" s="2" customFormat="1" ht="18" customHeight="1" spans="1:8">
      <c r="A54" s="12">
        <v>53</v>
      </c>
      <c r="B54" s="8" t="s">
        <v>2010</v>
      </c>
      <c r="C54" s="8" t="s">
        <v>1960</v>
      </c>
      <c r="D54" s="9">
        <v>1</v>
      </c>
      <c r="E54" s="13"/>
      <c r="F54" s="14">
        <f t="shared" si="0"/>
        <v>0</v>
      </c>
      <c r="G54" s="9">
        <v>834.79</v>
      </c>
      <c r="H54" s="12"/>
    </row>
    <row r="55" s="2" customFormat="1" ht="18" customHeight="1" spans="1:8">
      <c r="A55" s="12">
        <v>54</v>
      </c>
      <c r="B55" s="8" t="s">
        <v>2011</v>
      </c>
      <c r="C55" s="8" t="s">
        <v>1960</v>
      </c>
      <c r="D55" s="9">
        <v>1</v>
      </c>
      <c r="E55" s="13"/>
      <c r="F55" s="14">
        <f t="shared" si="0"/>
        <v>0</v>
      </c>
      <c r="G55" s="9">
        <v>400</v>
      </c>
      <c r="H55" s="12"/>
    </row>
    <row r="56" s="2" customFormat="1" ht="18" customHeight="1" spans="1:8">
      <c r="A56" s="12">
        <v>55</v>
      </c>
      <c r="B56" s="8" t="s">
        <v>2012</v>
      </c>
      <c r="C56" s="8" t="s">
        <v>1960</v>
      </c>
      <c r="D56" s="9">
        <v>1</v>
      </c>
      <c r="E56" s="13"/>
      <c r="F56" s="14">
        <f t="shared" si="0"/>
        <v>0</v>
      </c>
      <c r="G56" s="9">
        <v>400</v>
      </c>
      <c r="H56" s="12"/>
    </row>
    <row r="57" s="2" customFormat="1" ht="18" customHeight="1" spans="1:8">
      <c r="A57" s="12">
        <v>56</v>
      </c>
      <c r="B57" s="8" t="s">
        <v>2013</v>
      </c>
      <c r="C57" s="8" t="s">
        <v>1960</v>
      </c>
      <c r="D57" s="9">
        <v>1</v>
      </c>
      <c r="E57" s="13"/>
      <c r="F57" s="14">
        <f t="shared" si="0"/>
        <v>0</v>
      </c>
      <c r="G57" s="9">
        <v>1212.48</v>
      </c>
      <c r="H57" s="12"/>
    </row>
    <row r="58" s="2" customFormat="1" ht="18" customHeight="1" spans="1:8">
      <c r="A58" s="12">
        <v>57</v>
      </c>
      <c r="B58" s="8" t="s">
        <v>2014</v>
      </c>
      <c r="C58" s="8" t="s">
        <v>1960</v>
      </c>
      <c r="D58" s="9">
        <v>1</v>
      </c>
      <c r="E58" s="13"/>
      <c r="F58" s="14">
        <f t="shared" si="0"/>
        <v>0</v>
      </c>
      <c r="G58" s="9">
        <v>618.92</v>
      </c>
      <c r="H58" s="12"/>
    </row>
    <row r="59" s="2" customFormat="1" ht="18" customHeight="1" spans="1:8">
      <c r="A59" s="12">
        <v>58</v>
      </c>
      <c r="B59" s="8" t="s">
        <v>2015</v>
      </c>
      <c r="C59" s="8" t="s">
        <v>1960</v>
      </c>
      <c r="D59" s="9">
        <v>1</v>
      </c>
      <c r="E59" s="13"/>
      <c r="F59" s="14">
        <f t="shared" si="0"/>
        <v>0</v>
      </c>
      <c r="G59" s="9">
        <v>1354.56</v>
      </c>
      <c r="H59" s="12"/>
    </row>
    <row r="60" s="2" customFormat="1" ht="18" customHeight="1" spans="1:8">
      <c r="A60" s="12">
        <v>59</v>
      </c>
      <c r="B60" s="8" t="s">
        <v>2016</v>
      </c>
      <c r="C60" s="8" t="s">
        <v>1960</v>
      </c>
      <c r="D60" s="9">
        <v>1</v>
      </c>
      <c r="E60" s="13"/>
      <c r="F60" s="14">
        <f t="shared" si="0"/>
        <v>0</v>
      </c>
      <c r="G60" s="9">
        <v>1528.82</v>
      </c>
      <c r="H60" s="12"/>
    </row>
    <row r="61" s="2" customFormat="1" ht="18" customHeight="1" spans="1:8">
      <c r="A61" s="12">
        <v>60</v>
      </c>
      <c r="B61" s="8" t="s">
        <v>2017</v>
      </c>
      <c r="C61" s="8" t="s">
        <v>1960</v>
      </c>
      <c r="D61" s="9">
        <v>1</v>
      </c>
      <c r="E61" s="13"/>
      <c r="F61" s="14">
        <f t="shared" si="0"/>
        <v>0</v>
      </c>
      <c r="G61" s="9">
        <v>2352.04</v>
      </c>
      <c r="H61" s="12"/>
    </row>
    <row r="62" s="2" customFormat="1" ht="18" customHeight="1" spans="1:8">
      <c r="A62" s="12">
        <v>61</v>
      </c>
      <c r="B62" s="8" t="s">
        <v>2018</v>
      </c>
      <c r="C62" s="8" t="s">
        <v>1960</v>
      </c>
      <c r="D62" s="9">
        <v>1</v>
      </c>
      <c r="E62" s="13"/>
      <c r="F62" s="14">
        <f t="shared" si="0"/>
        <v>0</v>
      </c>
      <c r="G62" s="9">
        <v>981.4</v>
      </c>
      <c r="H62" s="12"/>
    </row>
    <row r="63" s="2" customFormat="1" ht="18" customHeight="1" spans="1:8">
      <c r="A63" s="12">
        <v>62</v>
      </c>
      <c r="B63" s="8" t="s">
        <v>2019</v>
      </c>
      <c r="C63" s="8" t="s">
        <v>1960</v>
      </c>
      <c r="D63" s="9">
        <v>1</v>
      </c>
      <c r="E63" s="13"/>
      <c r="F63" s="14">
        <f t="shared" si="0"/>
        <v>0</v>
      </c>
      <c r="G63" s="9">
        <v>1378.89</v>
      </c>
      <c r="H63" s="12"/>
    </row>
    <row r="64" s="2" customFormat="1" ht="18" customHeight="1" spans="1:8">
      <c r="A64" s="12">
        <v>63</v>
      </c>
      <c r="B64" s="8" t="s">
        <v>2020</v>
      </c>
      <c r="C64" s="8" t="s">
        <v>1960</v>
      </c>
      <c r="D64" s="9">
        <v>1</v>
      </c>
      <c r="E64" s="13"/>
      <c r="F64" s="14">
        <f t="shared" si="0"/>
        <v>0</v>
      </c>
      <c r="G64" s="9">
        <v>940.81</v>
      </c>
      <c r="H64" s="12"/>
    </row>
    <row r="65" s="2" customFormat="1" ht="18" customHeight="1" spans="1:8">
      <c r="A65" s="12">
        <v>64</v>
      </c>
      <c r="B65" s="8" t="s">
        <v>2021</v>
      </c>
      <c r="C65" s="8" t="s">
        <v>1960</v>
      </c>
      <c r="D65" s="9">
        <v>1</v>
      </c>
      <c r="E65" s="13"/>
      <c r="F65" s="14">
        <f t="shared" si="0"/>
        <v>0</v>
      </c>
      <c r="G65" s="9">
        <v>1646.43</v>
      </c>
      <c r="H65" s="12"/>
    </row>
    <row r="66" s="2" customFormat="1" ht="18" customHeight="1" spans="1:8">
      <c r="A66" s="12">
        <v>65</v>
      </c>
      <c r="B66" s="8" t="s">
        <v>2022</v>
      </c>
      <c r="C66" s="8" t="s">
        <v>1960</v>
      </c>
      <c r="D66" s="9">
        <v>10</v>
      </c>
      <c r="E66" s="13"/>
      <c r="F66" s="14">
        <f t="shared" si="0"/>
        <v>0</v>
      </c>
      <c r="G66" s="9">
        <v>854.17</v>
      </c>
      <c r="H66" s="12"/>
    </row>
    <row r="67" s="2" customFormat="1" ht="18" customHeight="1" spans="1:8">
      <c r="A67" s="12">
        <v>66</v>
      </c>
      <c r="B67" s="8" t="s">
        <v>2023</v>
      </c>
      <c r="C67" s="8" t="s">
        <v>1960</v>
      </c>
      <c r="D67" s="9">
        <v>1</v>
      </c>
      <c r="E67" s="13"/>
      <c r="F67" s="14">
        <f t="shared" si="0"/>
        <v>0</v>
      </c>
      <c r="G67" s="9">
        <v>194.52</v>
      </c>
      <c r="H67" s="12"/>
    </row>
    <row r="68" s="2" customFormat="1" ht="18" customHeight="1" spans="1:8">
      <c r="A68" s="12">
        <v>67</v>
      </c>
      <c r="B68" s="8" t="s">
        <v>2024</v>
      </c>
      <c r="C68" s="8" t="s">
        <v>1960</v>
      </c>
      <c r="D68" s="9">
        <v>1</v>
      </c>
      <c r="E68" s="13"/>
      <c r="F68" s="14">
        <f>ROUND(D68*E68,0)</f>
        <v>0</v>
      </c>
      <c r="G68" s="9">
        <v>4489.08</v>
      </c>
      <c r="H68" s="12"/>
    </row>
    <row r="69" s="2" customFormat="1" ht="18" customHeight="1" spans="1:8">
      <c r="A69" s="17"/>
      <c r="B69" s="18" t="s">
        <v>57</v>
      </c>
      <c r="C69" s="19"/>
      <c r="D69" s="8"/>
      <c r="E69" s="8"/>
      <c r="F69" s="20">
        <f>SUM(F4:F68)</f>
        <v>0</v>
      </c>
      <c r="G69" s="9"/>
      <c r="H69" s="8"/>
    </row>
    <row r="70" s="1" customFormat="1" ht="27.75" customHeight="1" spans="3:8">
      <c r="C70" s="21"/>
      <c r="D70" s="22"/>
      <c r="E70" s="22"/>
      <c r="F70" s="22"/>
      <c r="G70" s="22"/>
      <c r="H70" s="23"/>
    </row>
  </sheetData>
  <sheetProtection algorithmName="SHA-512" hashValue="uiqv8YmlTt/GxQ59Jq8F+p1t//oDSpDGHW0WuxxU6JqyZW1Q3AaY/HQ9ctfXroebu+nfnkq3UjwMrTjBAfbLcg==" saltValue="+Ic9YUNlyGVEuAILFAyEFA==" spinCount="100000" sheet="1" formatCells="0" insertHyperlinks="0" autoFilter="0" objects="1"/>
  <mergeCells count="2">
    <mergeCell ref="A1:H1"/>
    <mergeCell ref="A2:H2"/>
  </mergeCells>
  <printOptions horizontalCentered="1"/>
  <pageMargins left="0.196527777777778" right="0.196527777777778" top="0.60625" bottom="0.60625" header="0.196527777777778" footer="0.196527777777778"/>
  <pageSetup paperSize="9" scale="97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1"/>
  <sheetViews>
    <sheetView view="pageBreakPreview" zoomScaleNormal="100" workbookViewId="0">
      <selection activeCell="A13" sqref="A13"/>
    </sheetView>
  </sheetViews>
  <sheetFormatPr defaultColWidth="9" defaultRowHeight="13.5" outlineLevelCol="7"/>
  <cols>
    <col min="1" max="1" width="9.125" style="48" customWidth="1"/>
    <col min="2" max="2" width="24.2416666666667" style="48" customWidth="1"/>
    <col min="3" max="3" width="4.875" style="48" customWidth="1"/>
    <col min="4" max="6" width="10.125" style="68" customWidth="1"/>
    <col min="7" max="7" width="12.625" style="68" customWidth="1"/>
    <col min="8" max="8" width="24.75" style="129" customWidth="1"/>
    <col min="9" max="16384" width="9" style="48"/>
  </cols>
  <sheetData>
    <row r="1" ht="24.75" customHeight="1" spans="1:8">
      <c r="A1" s="39" t="s">
        <v>19</v>
      </c>
      <c r="B1" s="39"/>
      <c r="C1" s="39"/>
      <c r="D1" s="39"/>
      <c r="E1" s="39"/>
      <c r="F1" s="39"/>
      <c r="G1" s="39"/>
      <c r="H1" s="130"/>
    </row>
    <row r="2" ht="22" customHeight="1" spans="1:8">
      <c r="A2" s="107" t="s">
        <v>1</v>
      </c>
      <c r="B2" s="107"/>
      <c r="C2" s="107"/>
      <c r="D2" s="108"/>
      <c r="E2" s="108"/>
      <c r="F2" s="108"/>
      <c r="G2" s="108"/>
      <c r="H2" s="107"/>
    </row>
    <row r="3" ht="19" customHeight="1" spans="1:8">
      <c r="A3" s="131" t="s">
        <v>20</v>
      </c>
      <c r="B3" s="132"/>
      <c r="C3" s="132"/>
      <c r="D3" s="132"/>
      <c r="E3" s="132"/>
      <c r="F3" s="132"/>
      <c r="G3" s="132"/>
      <c r="H3" s="133"/>
    </row>
    <row r="4" ht="20" customHeight="1" spans="1:8">
      <c r="A4" s="134" t="s">
        <v>21</v>
      </c>
      <c r="B4" s="134" t="s">
        <v>22</v>
      </c>
      <c r="C4" s="134" t="s">
        <v>23</v>
      </c>
      <c r="D4" s="135" t="s">
        <v>24</v>
      </c>
      <c r="E4" s="136" t="s">
        <v>25</v>
      </c>
      <c r="F4" s="137" t="s">
        <v>26</v>
      </c>
      <c r="G4" s="10" t="s">
        <v>27</v>
      </c>
      <c r="H4" s="135" t="s">
        <v>28</v>
      </c>
    </row>
    <row r="5" ht="20" customHeight="1" spans="1:8">
      <c r="A5" s="134">
        <v>101</v>
      </c>
      <c r="B5" s="134" t="s">
        <v>29</v>
      </c>
      <c r="C5" s="134"/>
      <c r="D5" s="134"/>
      <c r="E5" s="138"/>
      <c r="F5" s="138"/>
      <c r="G5" s="138"/>
      <c r="H5" s="139"/>
    </row>
    <row r="6" ht="20" customHeight="1" spans="1:8">
      <c r="A6" s="134" t="s">
        <v>30</v>
      </c>
      <c r="B6" s="134" t="s">
        <v>31</v>
      </c>
      <c r="C6" s="134"/>
      <c r="D6" s="134"/>
      <c r="E6" s="138"/>
      <c r="F6" s="140"/>
      <c r="G6" s="140"/>
      <c r="H6" s="139"/>
    </row>
    <row r="7" ht="31" customHeight="1" spans="1:8">
      <c r="A7" s="134" t="s">
        <v>32</v>
      </c>
      <c r="B7" s="134" t="s">
        <v>33</v>
      </c>
      <c r="C7" s="134" t="s">
        <v>34</v>
      </c>
      <c r="D7" s="141">
        <v>1</v>
      </c>
      <c r="E7" s="142">
        <v>5000</v>
      </c>
      <c r="F7" s="143">
        <f t="shared" ref="F7:F16" si="0">ROUND(E7*D7,0)</f>
        <v>5000</v>
      </c>
      <c r="G7" s="142">
        <v>5000</v>
      </c>
      <c r="H7" s="144" t="s">
        <v>35</v>
      </c>
    </row>
    <row r="8" ht="31" customHeight="1" spans="1:8">
      <c r="A8" s="134" t="s">
        <v>36</v>
      </c>
      <c r="B8" s="134" t="s">
        <v>37</v>
      </c>
      <c r="C8" s="134" t="s">
        <v>34</v>
      </c>
      <c r="D8" s="141">
        <v>1</v>
      </c>
      <c r="E8" s="142">
        <v>10000</v>
      </c>
      <c r="F8" s="143">
        <f t="shared" si="0"/>
        <v>10000</v>
      </c>
      <c r="G8" s="142">
        <v>10000</v>
      </c>
      <c r="H8" s="144" t="s">
        <v>35</v>
      </c>
    </row>
    <row r="9" ht="51" customHeight="1" spans="1:8">
      <c r="A9" s="134" t="s">
        <v>38</v>
      </c>
      <c r="B9" s="134" t="s">
        <v>39</v>
      </c>
      <c r="C9" s="134" t="s">
        <v>34</v>
      </c>
      <c r="D9" s="141">
        <v>1</v>
      </c>
      <c r="E9" s="141">
        <f>ROUND((F7+F8+F11+F12+F14+F15+F16+汇总表!E5+汇总表!E6+汇总表!E7+汇总表!E8+汇总表!E9)*0.4%,2)</f>
        <v>60</v>
      </c>
      <c r="F9" s="143">
        <f t="shared" si="0"/>
        <v>60</v>
      </c>
      <c r="G9" s="145"/>
      <c r="H9" s="17" t="s">
        <v>40</v>
      </c>
    </row>
    <row r="10" ht="25" customHeight="1" spans="1:8">
      <c r="A10" s="134">
        <v>102</v>
      </c>
      <c r="B10" s="134" t="s">
        <v>41</v>
      </c>
      <c r="C10" s="134"/>
      <c r="D10" s="141"/>
      <c r="E10" s="141"/>
      <c r="F10" s="145"/>
      <c r="G10" s="145"/>
      <c r="H10" s="146"/>
    </row>
    <row r="11" ht="42" customHeight="1" spans="1:8">
      <c r="A11" s="134" t="s">
        <v>42</v>
      </c>
      <c r="B11" s="134" t="s">
        <v>43</v>
      </c>
      <c r="C11" s="134" t="s">
        <v>34</v>
      </c>
      <c r="D11" s="141">
        <v>1</v>
      </c>
      <c r="E11" s="141">
        <f>ROUND((汇总表!E5+汇总表!E6+汇总表!E7+汇总表!E8+汇总表!E9)*0.2%,2)</f>
        <v>0</v>
      </c>
      <c r="F11" s="143">
        <f t="shared" si="0"/>
        <v>0</v>
      </c>
      <c r="G11" s="145"/>
      <c r="H11" s="147" t="s">
        <v>44</v>
      </c>
    </row>
    <row r="12" ht="42" customHeight="1" spans="1:8">
      <c r="A12" s="134" t="s">
        <v>45</v>
      </c>
      <c r="B12" s="134" t="s">
        <v>46</v>
      </c>
      <c r="C12" s="134" t="s">
        <v>34</v>
      </c>
      <c r="D12" s="141">
        <v>1</v>
      </c>
      <c r="E12" s="141">
        <f>ROUND((汇总表!E5+汇总表!E6+汇总表!E7+汇总表!E8+汇总表!E9)*0.4%,2)</f>
        <v>0</v>
      </c>
      <c r="F12" s="143">
        <f t="shared" si="0"/>
        <v>0</v>
      </c>
      <c r="G12" s="145"/>
      <c r="H12" s="147" t="s">
        <v>47</v>
      </c>
    </row>
    <row r="13" ht="42" customHeight="1" spans="1:8">
      <c r="A13" s="134" t="s">
        <v>48</v>
      </c>
      <c r="B13" s="134" t="s">
        <v>49</v>
      </c>
      <c r="C13" s="134" t="s">
        <v>34</v>
      </c>
      <c r="D13" s="141">
        <v>1</v>
      </c>
      <c r="E13" s="148"/>
      <c r="F13" s="143">
        <f t="shared" si="0"/>
        <v>0</v>
      </c>
      <c r="G13" s="145"/>
      <c r="H13" s="147" t="s">
        <v>50</v>
      </c>
    </row>
    <row r="14" ht="41.25" customHeight="1" spans="1:8">
      <c r="A14" s="134" t="s">
        <v>51</v>
      </c>
      <c r="B14" s="134" t="s">
        <v>52</v>
      </c>
      <c r="C14" s="134" t="s">
        <v>34</v>
      </c>
      <c r="D14" s="141">
        <v>1</v>
      </c>
      <c r="E14" s="141">
        <f>ROUND((汇总表!E5+汇总表!E6+汇总表!E7-SUM('400章'!F553:F813)+汇总表!E8+汇总表!E9)*0.8%,2)</f>
        <v>0</v>
      </c>
      <c r="F14" s="143">
        <f t="shared" si="0"/>
        <v>0</v>
      </c>
      <c r="G14" s="145"/>
      <c r="H14" s="147" t="s">
        <v>53</v>
      </c>
    </row>
    <row r="15" ht="21" customHeight="1" spans="1:8">
      <c r="A15" s="134">
        <v>103</v>
      </c>
      <c r="B15" s="134" t="s">
        <v>54</v>
      </c>
      <c r="C15" s="134" t="s">
        <v>34</v>
      </c>
      <c r="D15" s="145">
        <v>0</v>
      </c>
      <c r="E15" s="145">
        <v>0</v>
      </c>
      <c r="F15" s="145">
        <f t="shared" si="0"/>
        <v>0</v>
      </c>
      <c r="G15" s="145"/>
      <c r="H15" s="149"/>
    </row>
    <row r="16" ht="42" customHeight="1" spans="1:8">
      <c r="A16" s="134">
        <v>104</v>
      </c>
      <c r="B16" s="150" t="s">
        <v>55</v>
      </c>
      <c r="C16" s="150" t="s">
        <v>34</v>
      </c>
      <c r="D16" s="151">
        <v>1</v>
      </c>
      <c r="E16" s="148"/>
      <c r="F16" s="143">
        <f t="shared" si="0"/>
        <v>0</v>
      </c>
      <c r="G16" s="141">
        <v>483570</v>
      </c>
      <c r="H16" s="152" t="s">
        <v>56</v>
      </c>
    </row>
    <row r="17" ht="25" customHeight="1" spans="1:8">
      <c r="A17" s="33"/>
      <c r="B17" s="153" t="s">
        <v>57</v>
      </c>
      <c r="C17" s="154"/>
      <c r="D17" s="38"/>
      <c r="E17" s="38"/>
      <c r="F17" s="155">
        <f>SUM(F7:F16)</f>
        <v>15060</v>
      </c>
      <c r="G17" s="156"/>
      <c r="H17" s="157"/>
    </row>
    <row r="23" spans="4:4">
      <c r="D23" s="158"/>
    </row>
    <row r="26" spans="4:4">
      <c r="D26" s="158"/>
    </row>
    <row r="27" spans="4:4">
      <c r="D27" s="158"/>
    </row>
    <row r="28" spans="4:4">
      <c r="D28" s="158"/>
    </row>
    <row r="29" spans="4:4">
      <c r="D29" s="159"/>
    </row>
    <row r="210" spans="5:5">
      <c r="E210" s="160"/>
    </row>
    <row r="211" spans="5:5">
      <c r="E211" s="160"/>
    </row>
  </sheetData>
  <sheetProtection password="CF42" sheet="1" formatCells="0" insertHyperlinks="0" autoFilter="0" objects="1"/>
  <mergeCells count="4">
    <mergeCell ref="A1:H1"/>
    <mergeCell ref="A2:H2"/>
    <mergeCell ref="A3:H3"/>
    <mergeCell ref="B17:C17"/>
  </mergeCells>
  <printOptions horizontalCentered="1"/>
  <pageMargins left="0.590277777777778" right="0.590277777777778" top="0.590277777777778" bottom="0.590277777777778" header="0.196527777777778" footer="0.196527777777778"/>
  <pageSetup paperSize="9" scale="85" orientation="portrait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5"/>
  <sheetViews>
    <sheetView view="pageBreakPreview" zoomScaleNormal="100" workbookViewId="0">
      <pane ySplit="4" topLeftCell="A5" activePane="bottomLeft" state="frozen"/>
      <selection/>
      <selection pane="bottomLeft" activeCell="B24" sqref="B24"/>
    </sheetView>
  </sheetViews>
  <sheetFormatPr defaultColWidth="9" defaultRowHeight="13.5" outlineLevelCol="7"/>
  <cols>
    <col min="1" max="1" width="11.125" style="74" customWidth="1"/>
    <col min="2" max="2" width="31.25" style="74" customWidth="1"/>
    <col min="3" max="3" width="6.125" style="74" customWidth="1"/>
    <col min="4" max="4" width="9" style="74"/>
    <col min="5" max="6" width="11.375" style="74" customWidth="1"/>
    <col min="7" max="7" width="14.125" style="74" customWidth="1"/>
    <col min="8" max="8" width="16.875" style="118" customWidth="1"/>
    <col min="9" max="16384" width="9" style="75"/>
  </cols>
  <sheetData>
    <row r="1" ht="25.5" spans="1:8">
      <c r="A1" s="76" t="s">
        <v>19</v>
      </c>
      <c r="B1" s="76"/>
      <c r="C1" s="76"/>
      <c r="D1" s="76"/>
      <c r="E1" s="76"/>
      <c r="F1" s="76"/>
      <c r="G1" s="76"/>
      <c r="H1" s="119"/>
    </row>
    <row r="2" ht="18" customHeight="1" spans="1:8">
      <c r="A2" s="107" t="s">
        <v>1</v>
      </c>
      <c r="B2" s="107"/>
      <c r="C2" s="107"/>
      <c r="D2" s="108"/>
      <c r="E2" s="108"/>
      <c r="F2" s="107"/>
      <c r="G2" s="108"/>
      <c r="H2" s="107"/>
    </row>
    <row r="3" ht="18" customHeight="1" spans="1:8">
      <c r="A3" s="10" t="s">
        <v>7</v>
      </c>
      <c r="B3" s="10"/>
      <c r="C3" s="10"/>
      <c r="D3" s="10"/>
      <c r="E3" s="10"/>
      <c r="F3" s="10"/>
      <c r="G3" s="10"/>
      <c r="H3" s="10"/>
    </row>
    <row r="4" ht="15" customHeight="1" spans="1:8">
      <c r="A4" s="10" t="s">
        <v>21</v>
      </c>
      <c r="B4" s="10" t="s">
        <v>58</v>
      </c>
      <c r="C4" s="10" t="s">
        <v>23</v>
      </c>
      <c r="D4" s="120" t="s">
        <v>24</v>
      </c>
      <c r="E4" s="10" t="s">
        <v>25</v>
      </c>
      <c r="F4" s="11" t="s">
        <v>26</v>
      </c>
      <c r="G4" s="10" t="s">
        <v>27</v>
      </c>
      <c r="H4" s="120" t="s">
        <v>28</v>
      </c>
    </row>
    <row r="5" s="75" customFormat="1" ht="15" customHeight="1" spans="1:8">
      <c r="A5" s="10" t="s">
        <v>59</v>
      </c>
      <c r="B5" s="10" t="s">
        <v>60</v>
      </c>
      <c r="C5" s="10" t="s">
        <v>61</v>
      </c>
      <c r="D5" s="10"/>
      <c r="E5" s="10"/>
      <c r="F5" s="110"/>
      <c r="G5" s="98"/>
      <c r="H5" s="121" t="s">
        <v>62</v>
      </c>
    </row>
    <row r="6" ht="15" customHeight="1" spans="1:8">
      <c r="A6" s="10" t="s">
        <v>63</v>
      </c>
      <c r="B6" s="10" t="s">
        <v>64</v>
      </c>
      <c r="C6" s="10" t="s">
        <v>65</v>
      </c>
      <c r="D6" s="90">
        <v>8</v>
      </c>
      <c r="E6" s="122"/>
      <c r="F6" s="14">
        <f>ROUND(D6*E6,0)</f>
        <v>0</v>
      </c>
      <c r="G6" s="90">
        <v>12776.09</v>
      </c>
      <c r="H6" s="121"/>
    </row>
    <row r="7" ht="15" customHeight="1" spans="1:8">
      <c r="A7" s="10" t="s">
        <v>66</v>
      </c>
      <c r="B7" s="10" t="s">
        <v>67</v>
      </c>
      <c r="C7" s="10" t="s">
        <v>61</v>
      </c>
      <c r="D7" s="10"/>
      <c r="E7" s="10"/>
      <c r="F7" s="110"/>
      <c r="G7" s="90"/>
      <c r="H7" s="121"/>
    </row>
    <row r="8" ht="15" customHeight="1" spans="1:8">
      <c r="A8" s="10" t="s">
        <v>68</v>
      </c>
      <c r="B8" s="10" t="s">
        <v>69</v>
      </c>
      <c r="C8" s="10" t="s">
        <v>65</v>
      </c>
      <c r="D8" s="90">
        <v>8</v>
      </c>
      <c r="E8" s="122"/>
      <c r="F8" s="14">
        <f>ROUND(D8*E8,0)</f>
        <v>0</v>
      </c>
      <c r="G8" s="90">
        <v>10471.1945</v>
      </c>
      <c r="H8" s="121"/>
    </row>
    <row r="9" ht="15" customHeight="1" spans="1:8">
      <c r="A9" s="10" t="s">
        <v>70</v>
      </c>
      <c r="B9" s="10" t="s">
        <v>71</v>
      </c>
      <c r="C9" s="10" t="s">
        <v>65</v>
      </c>
      <c r="D9" s="90">
        <v>8</v>
      </c>
      <c r="E9" s="122"/>
      <c r="F9" s="14">
        <f>ROUND(D9*E9,0)</f>
        <v>0</v>
      </c>
      <c r="G9" s="90">
        <v>16880.21</v>
      </c>
      <c r="H9" s="121"/>
    </row>
    <row r="10" s="3" customFormat="1" ht="15" customHeight="1" spans="1:8">
      <c r="A10" s="123" t="s">
        <v>72</v>
      </c>
      <c r="B10" s="123" t="s">
        <v>73</v>
      </c>
      <c r="C10" s="123" t="s">
        <v>65</v>
      </c>
      <c r="D10" s="90">
        <v>8</v>
      </c>
      <c r="E10" s="122"/>
      <c r="F10" s="14">
        <f>ROUND(D10*E10,0)</f>
        <v>0</v>
      </c>
      <c r="G10" s="90">
        <v>4226.049</v>
      </c>
      <c r="H10" s="121"/>
    </row>
    <row r="11" s="3" customFormat="1" ht="15" customHeight="1" spans="1:8">
      <c r="A11" s="123" t="s">
        <v>74</v>
      </c>
      <c r="B11" s="123" t="s">
        <v>75</v>
      </c>
      <c r="C11" s="123" t="s">
        <v>65</v>
      </c>
      <c r="D11" s="90">
        <v>8</v>
      </c>
      <c r="E11" s="122"/>
      <c r="F11" s="14">
        <f>ROUND(D11*E11,0)</f>
        <v>0</v>
      </c>
      <c r="G11" s="90">
        <v>1531.31</v>
      </c>
      <c r="H11" s="121"/>
    </row>
    <row r="12" s="75" customFormat="1" ht="15" customHeight="1" spans="1:8">
      <c r="A12" s="10" t="s">
        <v>76</v>
      </c>
      <c r="B12" s="10" t="s">
        <v>77</v>
      </c>
      <c r="C12" s="10" t="s">
        <v>61</v>
      </c>
      <c r="D12" s="10"/>
      <c r="E12" s="10"/>
      <c r="F12" s="110"/>
      <c r="G12" s="124"/>
      <c r="H12" s="121"/>
    </row>
    <row r="13" ht="15" customHeight="1" spans="1:8">
      <c r="A13" s="10" t="s">
        <v>78</v>
      </c>
      <c r="B13" s="10" t="s">
        <v>79</v>
      </c>
      <c r="C13" s="10" t="s">
        <v>61</v>
      </c>
      <c r="D13" s="10"/>
      <c r="E13" s="10"/>
      <c r="F13" s="110"/>
      <c r="G13" s="124"/>
      <c r="H13" s="121"/>
    </row>
    <row r="14" ht="15" customHeight="1" spans="1:8">
      <c r="A14" s="10" t="s">
        <v>80</v>
      </c>
      <c r="B14" s="10" t="s">
        <v>81</v>
      </c>
      <c r="C14" s="10" t="s">
        <v>82</v>
      </c>
      <c r="D14" s="90">
        <v>8</v>
      </c>
      <c r="E14" s="122"/>
      <c r="F14" s="14">
        <f>ROUND(D14*E14,0)</f>
        <v>0</v>
      </c>
      <c r="G14" s="90">
        <v>38365.952</v>
      </c>
      <c r="H14" s="121"/>
    </row>
    <row r="15" ht="15" customHeight="1" spans="1:8">
      <c r="A15" s="10" t="s">
        <v>83</v>
      </c>
      <c r="B15" s="10" t="s">
        <v>84</v>
      </c>
      <c r="C15" s="10" t="s">
        <v>82</v>
      </c>
      <c r="D15" s="90">
        <v>8</v>
      </c>
      <c r="E15" s="122"/>
      <c r="F15" s="14">
        <f>ROUND(D15*E15,0)</f>
        <v>0</v>
      </c>
      <c r="G15" s="90">
        <v>21549.654</v>
      </c>
      <c r="H15" s="121"/>
    </row>
    <row r="16" ht="15" customHeight="1" spans="1:8">
      <c r="A16" s="10" t="s">
        <v>85</v>
      </c>
      <c r="B16" s="10" t="s">
        <v>86</v>
      </c>
      <c r="C16" s="10" t="s">
        <v>82</v>
      </c>
      <c r="D16" s="90">
        <v>3</v>
      </c>
      <c r="E16" s="122"/>
      <c r="F16" s="14">
        <f>ROUND(D16*E16,0)</f>
        <v>0</v>
      </c>
      <c r="G16" s="90">
        <v>40505.42</v>
      </c>
      <c r="H16" s="121"/>
    </row>
    <row r="17" ht="15" customHeight="1" spans="1:8">
      <c r="A17" s="10" t="s">
        <v>87</v>
      </c>
      <c r="B17" s="10" t="s">
        <v>88</v>
      </c>
      <c r="C17" s="10" t="s">
        <v>61</v>
      </c>
      <c r="D17" s="10"/>
      <c r="E17" s="10"/>
      <c r="F17" s="110"/>
      <c r="G17" s="90"/>
      <c r="H17" s="121"/>
    </row>
    <row r="18" ht="15" customHeight="1" spans="1:8">
      <c r="A18" s="10" t="s">
        <v>89</v>
      </c>
      <c r="B18" s="10" t="s">
        <v>90</v>
      </c>
      <c r="C18" s="10" t="s">
        <v>65</v>
      </c>
      <c r="D18" s="90">
        <v>8</v>
      </c>
      <c r="E18" s="122"/>
      <c r="F18" s="14">
        <f>ROUND(D18*E18,0)</f>
        <v>0</v>
      </c>
      <c r="G18" s="90">
        <v>129176.1422</v>
      </c>
      <c r="H18" s="121"/>
    </row>
    <row r="19" ht="27" customHeight="1" spans="1:8">
      <c r="A19" s="10" t="s">
        <v>91</v>
      </c>
      <c r="B19" s="10" t="s">
        <v>92</v>
      </c>
      <c r="C19" s="10" t="s">
        <v>93</v>
      </c>
      <c r="D19" s="90">
        <v>288</v>
      </c>
      <c r="E19" s="122"/>
      <c r="F19" s="14">
        <f>ROUND(D19*E19,0)</f>
        <v>0</v>
      </c>
      <c r="G19" s="90">
        <v>119.69</v>
      </c>
      <c r="H19" s="121"/>
    </row>
    <row r="20" ht="15" customHeight="1" spans="1:8">
      <c r="A20" s="10" t="s">
        <v>94</v>
      </c>
      <c r="B20" s="10" t="s">
        <v>95</v>
      </c>
      <c r="C20" s="10" t="s">
        <v>61</v>
      </c>
      <c r="D20" s="10"/>
      <c r="E20" s="10"/>
      <c r="F20" s="110"/>
      <c r="G20" s="90"/>
      <c r="H20" s="125"/>
    </row>
    <row r="21" ht="15" customHeight="1" spans="1:8">
      <c r="A21" s="10" t="s">
        <v>96</v>
      </c>
      <c r="B21" s="10" t="s">
        <v>97</v>
      </c>
      <c r="C21" s="10" t="s">
        <v>82</v>
      </c>
      <c r="D21" s="90">
        <v>8</v>
      </c>
      <c r="E21" s="122"/>
      <c r="F21" s="14">
        <f>ROUND(D21*E21,0)</f>
        <v>0</v>
      </c>
      <c r="G21" s="90">
        <v>26804.952</v>
      </c>
      <c r="H21" s="126"/>
    </row>
    <row r="22" ht="15" customHeight="1" spans="1:8">
      <c r="A22" s="10" t="s">
        <v>98</v>
      </c>
      <c r="B22" s="10" t="s">
        <v>99</v>
      </c>
      <c r="C22" s="10" t="s">
        <v>82</v>
      </c>
      <c r="D22" s="90">
        <v>8</v>
      </c>
      <c r="E22" s="122"/>
      <c r="F22" s="14">
        <f>ROUND(D22*E22,0)</f>
        <v>0</v>
      </c>
      <c r="G22" s="90">
        <v>14558.652</v>
      </c>
      <c r="H22" s="125"/>
    </row>
    <row r="23" ht="15" customHeight="1" spans="1:8">
      <c r="A23" s="10" t="s">
        <v>100</v>
      </c>
      <c r="B23" s="10" t="s">
        <v>101</v>
      </c>
      <c r="C23" s="10"/>
      <c r="D23" s="90"/>
      <c r="E23" s="90"/>
      <c r="F23" s="127"/>
      <c r="G23" s="90"/>
      <c r="H23" s="125"/>
    </row>
    <row r="24" ht="15" customHeight="1" spans="1:8">
      <c r="A24" s="10" t="s">
        <v>102</v>
      </c>
      <c r="B24" s="10" t="s">
        <v>103</v>
      </c>
      <c r="C24" s="10" t="s">
        <v>82</v>
      </c>
      <c r="D24" s="90">
        <v>1</v>
      </c>
      <c r="E24" s="122"/>
      <c r="F24" s="14">
        <f>ROUND(D24*E24,0)</f>
        <v>0</v>
      </c>
      <c r="G24" s="90">
        <v>39646.04</v>
      </c>
      <c r="H24" s="125"/>
    </row>
    <row r="25" ht="15" customHeight="1" spans="1:8">
      <c r="A25" s="10" t="s">
        <v>104</v>
      </c>
      <c r="B25" s="10" t="s">
        <v>105</v>
      </c>
      <c r="C25" s="10" t="s">
        <v>61</v>
      </c>
      <c r="D25" s="10"/>
      <c r="E25" s="10"/>
      <c r="F25" s="110"/>
      <c r="G25" s="90"/>
      <c r="H25" s="125"/>
    </row>
    <row r="26" ht="15" customHeight="1" spans="1:8">
      <c r="A26" s="10" t="s">
        <v>106</v>
      </c>
      <c r="B26" s="10" t="s">
        <v>107</v>
      </c>
      <c r="C26" s="10" t="s">
        <v>61</v>
      </c>
      <c r="D26" s="10"/>
      <c r="E26" s="10"/>
      <c r="F26" s="110"/>
      <c r="G26" s="90"/>
      <c r="H26" s="125"/>
    </row>
    <row r="27" ht="15" customHeight="1" spans="1:8">
      <c r="A27" s="10" t="s">
        <v>108</v>
      </c>
      <c r="B27" s="10" t="s">
        <v>109</v>
      </c>
      <c r="C27" s="10" t="s">
        <v>110</v>
      </c>
      <c r="D27" s="90">
        <v>1</v>
      </c>
      <c r="E27" s="122"/>
      <c r="F27" s="14">
        <f>ROUND(D27*E27,0)</f>
        <v>0</v>
      </c>
      <c r="G27" s="90">
        <v>2272</v>
      </c>
      <c r="H27" s="125"/>
    </row>
    <row r="28" ht="15" customHeight="1" spans="1:8">
      <c r="A28" s="10" t="s">
        <v>111</v>
      </c>
      <c r="B28" s="10" t="s">
        <v>112</v>
      </c>
      <c r="C28" s="10" t="s">
        <v>110</v>
      </c>
      <c r="D28" s="90">
        <v>1</v>
      </c>
      <c r="E28" s="122"/>
      <c r="F28" s="14">
        <f>ROUND(D28*E28,0)</f>
        <v>0</v>
      </c>
      <c r="G28" s="90">
        <v>944</v>
      </c>
      <c r="H28" s="125"/>
    </row>
    <row r="29" ht="15" customHeight="1" spans="1:8">
      <c r="A29" s="10" t="s">
        <v>113</v>
      </c>
      <c r="B29" s="10" t="s">
        <v>114</v>
      </c>
      <c r="C29" s="10" t="s">
        <v>61</v>
      </c>
      <c r="D29" s="10"/>
      <c r="E29" s="10"/>
      <c r="F29" s="110"/>
      <c r="G29" s="124"/>
      <c r="H29" s="125"/>
    </row>
    <row r="30" ht="15" customHeight="1" spans="1:8">
      <c r="A30" s="10" t="s">
        <v>115</v>
      </c>
      <c r="B30" s="10" t="s">
        <v>116</v>
      </c>
      <c r="C30" s="10" t="s">
        <v>65</v>
      </c>
      <c r="D30" s="90">
        <v>8</v>
      </c>
      <c r="E30" s="122"/>
      <c r="F30" s="14">
        <f t="shared" ref="F30:F32" si="0">ROUND(D30*E30,0)</f>
        <v>0</v>
      </c>
      <c r="G30" s="90">
        <v>33487.11</v>
      </c>
      <c r="H30" s="126"/>
    </row>
    <row r="31" ht="15" customHeight="1" spans="1:8">
      <c r="A31" s="10" t="s">
        <v>117</v>
      </c>
      <c r="B31" s="10" t="s">
        <v>118</v>
      </c>
      <c r="C31" s="10" t="s">
        <v>65</v>
      </c>
      <c r="D31" s="90">
        <v>8</v>
      </c>
      <c r="E31" s="122"/>
      <c r="F31" s="14">
        <f t="shared" si="0"/>
        <v>0</v>
      </c>
      <c r="G31" s="90">
        <v>23505.36</v>
      </c>
      <c r="H31" s="126"/>
    </row>
    <row r="32" ht="15" customHeight="1" spans="1:8">
      <c r="A32" s="10" t="s">
        <v>119</v>
      </c>
      <c r="B32" s="10" t="s">
        <v>120</v>
      </c>
      <c r="C32" s="10" t="s">
        <v>121</v>
      </c>
      <c r="D32" s="90">
        <v>50</v>
      </c>
      <c r="E32" s="122"/>
      <c r="F32" s="14">
        <f t="shared" si="0"/>
        <v>0</v>
      </c>
      <c r="G32" s="90">
        <v>5.5</v>
      </c>
      <c r="H32" s="126"/>
    </row>
    <row r="33" ht="15" customHeight="1" spans="1:8">
      <c r="A33" s="10" t="s">
        <v>122</v>
      </c>
      <c r="B33" s="10" t="s">
        <v>123</v>
      </c>
      <c r="C33" s="10" t="s">
        <v>61</v>
      </c>
      <c r="D33" s="10"/>
      <c r="E33" s="10"/>
      <c r="F33" s="110"/>
      <c r="G33" s="90"/>
      <c r="H33" s="125"/>
    </row>
    <row r="34" ht="15" customHeight="1" spans="1:8">
      <c r="A34" s="10" t="s">
        <v>124</v>
      </c>
      <c r="B34" s="10" t="s">
        <v>125</v>
      </c>
      <c r="C34" s="10" t="s">
        <v>82</v>
      </c>
      <c r="D34" s="90">
        <v>1</v>
      </c>
      <c r="E34" s="122"/>
      <c r="F34" s="14">
        <f t="shared" ref="F34:F36" si="1">ROUND(D34*E34,0)</f>
        <v>0</v>
      </c>
      <c r="G34" s="90">
        <v>2142.76</v>
      </c>
      <c r="H34" s="125"/>
    </row>
    <row r="35" ht="15" customHeight="1" spans="1:8">
      <c r="A35" s="10" t="s">
        <v>126</v>
      </c>
      <c r="B35" s="10" t="s">
        <v>127</v>
      </c>
      <c r="C35" s="10" t="s">
        <v>82</v>
      </c>
      <c r="D35" s="90">
        <v>1</v>
      </c>
      <c r="E35" s="122"/>
      <c r="F35" s="14">
        <f t="shared" si="1"/>
        <v>0</v>
      </c>
      <c r="G35" s="90">
        <v>2475.24</v>
      </c>
      <c r="H35" s="125"/>
    </row>
    <row r="36" ht="15" customHeight="1" spans="1:8">
      <c r="A36" s="10" t="s">
        <v>128</v>
      </c>
      <c r="B36" s="10" t="s">
        <v>129</v>
      </c>
      <c r="C36" s="10" t="s">
        <v>82</v>
      </c>
      <c r="D36" s="90">
        <v>1</v>
      </c>
      <c r="E36" s="122"/>
      <c r="F36" s="14">
        <f t="shared" si="1"/>
        <v>0</v>
      </c>
      <c r="G36" s="90">
        <v>8247.42</v>
      </c>
      <c r="H36" s="125"/>
    </row>
    <row r="37" s="75" customFormat="1" ht="15" customHeight="1" spans="1:8">
      <c r="A37" s="10" t="s">
        <v>130</v>
      </c>
      <c r="B37" s="10" t="s">
        <v>131</v>
      </c>
      <c r="C37" s="10" t="s">
        <v>61</v>
      </c>
      <c r="D37" s="10"/>
      <c r="E37" s="10"/>
      <c r="F37" s="110"/>
      <c r="G37" s="90"/>
      <c r="H37" s="125"/>
    </row>
    <row r="38" ht="15" customHeight="1" spans="1:8">
      <c r="A38" s="10" t="s">
        <v>132</v>
      </c>
      <c r="B38" s="10" t="s">
        <v>133</v>
      </c>
      <c r="C38" s="10" t="s">
        <v>61</v>
      </c>
      <c r="D38" s="10"/>
      <c r="E38" s="10"/>
      <c r="F38" s="110"/>
      <c r="G38" s="90"/>
      <c r="H38" s="125"/>
    </row>
    <row r="39" ht="15" customHeight="1" spans="1:8">
      <c r="A39" s="10" t="s">
        <v>134</v>
      </c>
      <c r="B39" s="10" t="s">
        <v>135</v>
      </c>
      <c r="C39" s="10" t="s">
        <v>136</v>
      </c>
      <c r="D39" s="90">
        <v>300</v>
      </c>
      <c r="E39" s="122"/>
      <c r="F39" s="14">
        <f t="shared" ref="F39:F45" si="2">ROUND(D39*E39,0)</f>
        <v>0</v>
      </c>
      <c r="G39" s="90">
        <v>221.24</v>
      </c>
      <c r="H39" s="125"/>
    </row>
    <row r="40" s="75" customFormat="1" ht="15" customHeight="1" spans="1:8">
      <c r="A40" s="10">
        <v>204</v>
      </c>
      <c r="B40" s="10" t="s">
        <v>137</v>
      </c>
      <c r="C40" s="10" t="s">
        <v>61</v>
      </c>
      <c r="D40" s="10"/>
      <c r="E40" s="10"/>
      <c r="F40" s="110"/>
      <c r="G40" s="90"/>
      <c r="H40" s="125"/>
    </row>
    <row r="41" ht="15" customHeight="1" spans="1:8">
      <c r="A41" s="123" t="s">
        <v>138</v>
      </c>
      <c r="B41" s="123" t="s">
        <v>139</v>
      </c>
      <c r="C41" s="123" t="s">
        <v>65</v>
      </c>
      <c r="D41" s="90">
        <v>2</v>
      </c>
      <c r="E41" s="122"/>
      <c r="F41" s="14">
        <f t="shared" si="2"/>
        <v>0</v>
      </c>
      <c r="G41" s="90">
        <v>27629.5</v>
      </c>
      <c r="H41" s="125"/>
    </row>
    <row r="42" ht="15" customHeight="1" spans="1:8">
      <c r="A42" s="123" t="s">
        <v>140</v>
      </c>
      <c r="B42" s="123" t="s">
        <v>141</v>
      </c>
      <c r="C42" s="123" t="s">
        <v>65</v>
      </c>
      <c r="D42" s="90">
        <v>2</v>
      </c>
      <c r="E42" s="122"/>
      <c r="F42" s="14">
        <f t="shared" si="2"/>
        <v>0</v>
      </c>
      <c r="G42" s="90">
        <v>13582.31</v>
      </c>
      <c r="H42" s="125"/>
    </row>
    <row r="43" ht="15" customHeight="1" spans="1:8">
      <c r="A43" s="123" t="s">
        <v>142</v>
      </c>
      <c r="B43" s="123" t="s">
        <v>143</v>
      </c>
      <c r="C43" s="123" t="s">
        <v>65</v>
      </c>
      <c r="D43" s="90">
        <v>2</v>
      </c>
      <c r="E43" s="122"/>
      <c r="F43" s="14">
        <f t="shared" si="2"/>
        <v>0</v>
      </c>
      <c r="G43" s="90">
        <v>75813.471</v>
      </c>
      <c r="H43" s="125"/>
    </row>
    <row r="44" ht="15" customHeight="1" spans="1:8">
      <c r="A44" s="123" t="s">
        <v>144</v>
      </c>
      <c r="B44" s="123" t="s">
        <v>145</v>
      </c>
      <c r="C44" s="123" t="s">
        <v>82</v>
      </c>
      <c r="D44" s="90">
        <v>1</v>
      </c>
      <c r="E44" s="122"/>
      <c r="F44" s="14">
        <f t="shared" si="2"/>
        <v>0</v>
      </c>
      <c r="G44" s="90">
        <v>7645</v>
      </c>
      <c r="H44" s="125"/>
    </row>
    <row r="45" ht="15" customHeight="1" spans="1:8">
      <c r="A45" s="123" t="s">
        <v>146</v>
      </c>
      <c r="B45" s="123" t="s">
        <v>147</v>
      </c>
      <c r="C45" s="123" t="s">
        <v>65</v>
      </c>
      <c r="D45" s="90">
        <v>2</v>
      </c>
      <c r="E45" s="122"/>
      <c r="F45" s="14">
        <f t="shared" si="2"/>
        <v>0</v>
      </c>
      <c r="G45" s="90">
        <v>23142.875</v>
      </c>
      <c r="H45" s="125"/>
    </row>
    <row r="46" ht="15" customHeight="1" spans="1:8">
      <c r="A46" s="10" t="s">
        <v>138</v>
      </c>
      <c r="B46" s="10" t="s">
        <v>141</v>
      </c>
      <c r="C46" s="10"/>
      <c r="D46" s="90"/>
      <c r="E46" s="90"/>
      <c r="F46" s="127"/>
      <c r="G46" s="90"/>
      <c r="H46" s="125"/>
    </row>
    <row r="47" ht="15" customHeight="1" spans="1:8">
      <c r="A47" s="10">
        <v>205</v>
      </c>
      <c r="B47" s="10" t="s">
        <v>148</v>
      </c>
      <c r="C47" s="10" t="s">
        <v>61</v>
      </c>
      <c r="D47" s="90"/>
      <c r="E47" s="90"/>
      <c r="F47" s="127"/>
      <c r="G47" s="90"/>
      <c r="H47" s="125"/>
    </row>
    <row r="48" ht="15" customHeight="1" spans="1:8">
      <c r="A48" s="10" t="s">
        <v>149</v>
      </c>
      <c r="B48" s="10" t="s">
        <v>150</v>
      </c>
      <c r="C48" s="10" t="s">
        <v>121</v>
      </c>
      <c r="D48" s="90">
        <v>1</v>
      </c>
      <c r="E48" s="122"/>
      <c r="F48" s="14">
        <f t="shared" ref="F48:F60" si="3">ROUND(D48*E48,0)</f>
        <v>0</v>
      </c>
      <c r="G48" s="90">
        <v>6.3</v>
      </c>
      <c r="H48" s="125"/>
    </row>
    <row r="49" ht="15" customHeight="1" spans="1:8">
      <c r="A49" s="10" t="s">
        <v>151</v>
      </c>
      <c r="B49" s="10" t="s">
        <v>152</v>
      </c>
      <c r="C49" s="10" t="s">
        <v>136</v>
      </c>
      <c r="D49" s="90">
        <v>1</v>
      </c>
      <c r="E49" s="122"/>
      <c r="F49" s="14">
        <f t="shared" si="3"/>
        <v>0</v>
      </c>
      <c r="G49" s="90">
        <v>16.07</v>
      </c>
      <c r="H49" s="125"/>
    </row>
    <row r="50" ht="15" customHeight="1" spans="1:8">
      <c r="A50" s="10" t="s">
        <v>153</v>
      </c>
      <c r="B50" s="10" t="s">
        <v>154</v>
      </c>
      <c r="C50" s="10" t="s">
        <v>121</v>
      </c>
      <c r="D50" s="90">
        <v>1</v>
      </c>
      <c r="E50" s="122"/>
      <c r="F50" s="14">
        <f t="shared" si="3"/>
        <v>0</v>
      </c>
      <c r="G50" s="90">
        <v>24</v>
      </c>
      <c r="H50" s="125"/>
    </row>
    <row r="51" ht="15" customHeight="1" spans="1:8">
      <c r="A51" s="10" t="s">
        <v>155</v>
      </c>
      <c r="B51" s="10" t="s">
        <v>156</v>
      </c>
      <c r="C51" s="10" t="s">
        <v>121</v>
      </c>
      <c r="D51" s="90">
        <v>1</v>
      </c>
      <c r="E51" s="122"/>
      <c r="F51" s="14">
        <f t="shared" si="3"/>
        <v>0</v>
      </c>
      <c r="G51" s="90">
        <v>16.68</v>
      </c>
      <c r="H51" s="125"/>
    </row>
    <row r="52" ht="15" customHeight="1" spans="1:8">
      <c r="A52" s="10" t="s">
        <v>157</v>
      </c>
      <c r="B52" s="10" t="s">
        <v>158</v>
      </c>
      <c r="C52" s="10" t="s">
        <v>136</v>
      </c>
      <c r="D52" s="90">
        <v>1</v>
      </c>
      <c r="E52" s="122"/>
      <c r="F52" s="14">
        <f t="shared" si="3"/>
        <v>0</v>
      </c>
      <c r="G52" s="90">
        <v>204.32</v>
      </c>
      <c r="H52" s="125"/>
    </row>
    <row r="53" ht="15" customHeight="1" spans="1:8">
      <c r="A53" s="10" t="s">
        <v>159</v>
      </c>
      <c r="B53" s="10" t="s">
        <v>160</v>
      </c>
      <c r="C53" s="10" t="s">
        <v>121</v>
      </c>
      <c r="D53" s="90">
        <v>1</v>
      </c>
      <c r="E53" s="122"/>
      <c r="F53" s="14">
        <f t="shared" si="3"/>
        <v>0</v>
      </c>
      <c r="G53" s="90">
        <v>72.96</v>
      </c>
      <c r="H53" s="125"/>
    </row>
    <row r="54" ht="15" customHeight="1" spans="1:8">
      <c r="A54" s="10" t="s">
        <v>161</v>
      </c>
      <c r="B54" s="10" t="s">
        <v>162</v>
      </c>
      <c r="C54" s="10" t="s">
        <v>163</v>
      </c>
      <c r="D54" s="90">
        <v>0.01</v>
      </c>
      <c r="E54" s="122"/>
      <c r="F54" s="14">
        <f t="shared" si="3"/>
        <v>0</v>
      </c>
      <c r="G54" s="90">
        <v>9600</v>
      </c>
      <c r="H54" s="125"/>
    </row>
    <row r="55" ht="30" customHeight="1" spans="1:8">
      <c r="A55" s="10" t="s">
        <v>164</v>
      </c>
      <c r="B55" s="10" t="s">
        <v>165</v>
      </c>
      <c r="C55" s="10" t="s">
        <v>82</v>
      </c>
      <c r="D55" s="90">
        <v>8</v>
      </c>
      <c r="E55" s="122"/>
      <c r="F55" s="14">
        <f t="shared" si="3"/>
        <v>0</v>
      </c>
      <c r="G55" s="90">
        <v>16603.83</v>
      </c>
      <c r="H55" s="125"/>
    </row>
    <row r="56" ht="21" customHeight="1" spans="1:8">
      <c r="A56" s="10" t="s">
        <v>61</v>
      </c>
      <c r="B56" s="111" t="s">
        <v>57</v>
      </c>
      <c r="C56" s="128"/>
      <c r="D56" s="112"/>
      <c r="E56" s="112"/>
      <c r="F56" s="113">
        <f>SUM(F6:F55)</f>
        <v>0</v>
      </c>
      <c r="G56" s="112"/>
      <c r="H56" s="114"/>
    </row>
    <row r="174" spans="7:7">
      <c r="G174" s="74">
        <v>766.4375</v>
      </c>
    </row>
    <row r="175" spans="7:7">
      <c r="G175" s="74">
        <v>767.4575</v>
      </c>
    </row>
  </sheetData>
  <sheetProtection password="CF42" sheet="1" formatCells="0" insertHyperlinks="0" autoFilter="0" objects="1"/>
  <autoFilter xmlns:etc="http://www.wps.cn/officeDocument/2017/etCustomData" ref="A1:H175" etc:filterBottomFollowUsedRange="0">
    <extLst/>
  </autoFilter>
  <mergeCells count="4">
    <mergeCell ref="A1:H1"/>
    <mergeCell ref="A2:H2"/>
    <mergeCell ref="A3:H3"/>
    <mergeCell ref="H5:H19"/>
  </mergeCells>
  <printOptions horizontalCentered="1"/>
  <pageMargins left="0.590277777777778" right="0.590277777777778" top="0.590277777777778" bottom="0.590277777777778" header="0.196527777777778" footer="0.196527777777778"/>
  <pageSetup paperSize="9" scale="80" orientation="portrait" horizontalDpi="600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0"/>
  <sheetViews>
    <sheetView view="pageBreakPreview" zoomScaleNormal="100" workbookViewId="0">
      <pane ySplit="4" topLeftCell="A5" activePane="bottomLeft" state="frozen"/>
      <selection/>
      <selection pane="bottomLeft" activeCell="C13" sqref="C13"/>
    </sheetView>
  </sheetViews>
  <sheetFormatPr defaultColWidth="9" defaultRowHeight="13.5" outlineLevelCol="7"/>
  <cols>
    <col min="1" max="1" width="10.375" style="106" customWidth="1"/>
    <col min="2" max="2" width="30.625" style="74" customWidth="1"/>
    <col min="3" max="3" width="6.125" style="74" customWidth="1"/>
    <col min="4" max="4" width="9" style="74"/>
    <col min="5" max="6" width="11.5" style="74" customWidth="1"/>
    <col min="7" max="7" width="14.875" style="74" customWidth="1"/>
    <col min="8" max="8" width="10.5" style="106" customWidth="1"/>
    <col min="9" max="16384" width="9" style="106"/>
  </cols>
  <sheetData>
    <row r="1" s="46" customFormat="1" ht="25.5" spans="1:8">
      <c r="A1" s="76" t="s">
        <v>19</v>
      </c>
      <c r="B1" s="76"/>
      <c r="C1" s="76"/>
      <c r="D1" s="76"/>
      <c r="E1" s="76"/>
      <c r="F1" s="76"/>
      <c r="G1" s="76"/>
      <c r="H1" s="76"/>
    </row>
    <row r="2" s="46" customFormat="1" ht="14.25" spans="1:8">
      <c r="A2" s="107" t="s">
        <v>1</v>
      </c>
      <c r="B2" s="108"/>
      <c r="C2" s="108"/>
      <c r="D2" s="108"/>
      <c r="E2" s="108"/>
      <c r="F2" s="108"/>
      <c r="G2" s="108"/>
      <c r="H2" s="108"/>
    </row>
    <row r="3" s="46" customFormat="1" ht="20" customHeight="1" spans="1:8">
      <c r="A3" s="10" t="s">
        <v>8</v>
      </c>
      <c r="B3" s="10"/>
      <c r="C3" s="10"/>
      <c r="D3" s="10"/>
      <c r="E3" s="10"/>
      <c r="F3" s="10"/>
      <c r="G3" s="10"/>
      <c r="H3" s="10"/>
    </row>
    <row r="4" s="46" customFormat="1" ht="20" customHeight="1" spans="1:8">
      <c r="A4" s="10" t="s">
        <v>21</v>
      </c>
      <c r="B4" s="10" t="s">
        <v>58</v>
      </c>
      <c r="C4" s="10" t="s">
        <v>23</v>
      </c>
      <c r="D4" s="10" t="s">
        <v>24</v>
      </c>
      <c r="E4" s="10" t="s">
        <v>25</v>
      </c>
      <c r="F4" s="11" t="s">
        <v>26</v>
      </c>
      <c r="G4" s="10" t="s">
        <v>27</v>
      </c>
      <c r="H4" s="88" t="s">
        <v>28</v>
      </c>
    </row>
    <row r="5" s="46" customFormat="1" ht="25" customHeight="1" spans="1:8">
      <c r="A5" s="41" t="s">
        <v>166</v>
      </c>
      <c r="B5" s="41" t="s">
        <v>167</v>
      </c>
      <c r="C5" s="41"/>
      <c r="D5" s="41"/>
      <c r="E5" s="41"/>
      <c r="F5" s="109"/>
      <c r="G5" s="41"/>
      <c r="H5" s="88"/>
    </row>
    <row r="6" s="46" customFormat="1" ht="25" customHeight="1" spans="1:8">
      <c r="A6" s="41" t="s">
        <v>168</v>
      </c>
      <c r="B6" s="41" t="s">
        <v>169</v>
      </c>
      <c r="C6" s="41"/>
      <c r="D6" s="41"/>
      <c r="E6" s="41"/>
      <c r="F6" s="109"/>
      <c r="G6" s="41"/>
      <c r="H6" s="88"/>
    </row>
    <row r="7" s="46" customFormat="1" ht="25" customHeight="1" spans="1:8">
      <c r="A7" s="41" t="s">
        <v>170</v>
      </c>
      <c r="B7" s="41" t="s">
        <v>171</v>
      </c>
      <c r="C7" s="41" t="s">
        <v>136</v>
      </c>
      <c r="D7" s="42">
        <v>10</v>
      </c>
      <c r="E7" s="89"/>
      <c r="F7" s="14">
        <f t="shared" ref="F7:F11" si="0">ROUND(D7*E7,0)</f>
        <v>0</v>
      </c>
      <c r="G7" s="42">
        <v>785.41</v>
      </c>
      <c r="H7" s="88"/>
    </row>
    <row r="8" s="46" customFormat="1" ht="25" customHeight="1" spans="1:8">
      <c r="A8" s="41" t="s">
        <v>172</v>
      </c>
      <c r="B8" s="41" t="s">
        <v>173</v>
      </c>
      <c r="C8" s="41" t="s">
        <v>136</v>
      </c>
      <c r="D8" s="42">
        <v>10</v>
      </c>
      <c r="E8" s="89"/>
      <c r="F8" s="14">
        <f t="shared" si="0"/>
        <v>0</v>
      </c>
      <c r="G8" s="42">
        <v>1319.56</v>
      </c>
      <c r="H8" s="88"/>
    </row>
    <row r="9" s="46" customFormat="1" ht="25" customHeight="1" spans="1:8">
      <c r="A9" s="10">
        <v>302</v>
      </c>
      <c r="B9" s="10" t="s">
        <v>174</v>
      </c>
      <c r="C9" s="10"/>
      <c r="D9" s="10"/>
      <c r="E9" s="10"/>
      <c r="F9" s="110"/>
      <c r="G9" s="10"/>
      <c r="H9" s="110"/>
    </row>
    <row r="10" s="46" customFormat="1" ht="25" customHeight="1" spans="1:8">
      <c r="A10" s="10" t="s">
        <v>175</v>
      </c>
      <c r="B10" s="10" t="s">
        <v>176</v>
      </c>
      <c r="C10" s="10"/>
      <c r="D10" s="10"/>
      <c r="E10" s="10"/>
      <c r="F10" s="110"/>
      <c r="G10" s="10"/>
      <c r="H10" s="110"/>
    </row>
    <row r="11" s="46" customFormat="1" ht="25" customHeight="1" spans="1:8">
      <c r="A11" s="10" t="s">
        <v>177</v>
      </c>
      <c r="B11" s="10" t="s">
        <v>178</v>
      </c>
      <c r="C11" s="10" t="s">
        <v>121</v>
      </c>
      <c r="D11" s="90">
        <v>10</v>
      </c>
      <c r="E11" s="89"/>
      <c r="F11" s="14">
        <f t="shared" si="0"/>
        <v>0</v>
      </c>
      <c r="G11" s="90">
        <v>17.56</v>
      </c>
      <c r="H11" s="90"/>
    </row>
    <row r="12" s="46" customFormat="1" ht="25" customHeight="1" spans="1:8">
      <c r="A12" s="41" t="s">
        <v>179</v>
      </c>
      <c r="B12" s="41" t="s">
        <v>180</v>
      </c>
      <c r="C12" s="41"/>
      <c r="D12" s="41"/>
      <c r="E12" s="41"/>
      <c r="F12" s="109"/>
      <c r="G12" s="41"/>
      <c r="H12" s="90"/>
    </row>
    <row r="13" s="46" customFormat="1" ht="25" customHeight="1" spans="1:8">
      <c r="A13" s="41" t="s">
        <v>181</v>
      </c>
      <c r="B13" s="41" t="s">
        <v>182</v>
      </c>
      <c r="C13" s="41" t="s">
        <v>183</v>
      </c>
      <c r="D13" s="42">
        <v>400</v>
      </c>
      <c r="E13" s="89"/>
      <c r="F13" s="14">
        <f>ROUND(D13*E13,0)</f>
        <v>0</v>
      </c>
      <c r="G13" s="42">
        <v>99.93</v>
      </c>
      <c r="H13" s="90"/>
    </row>
    <row r="14" s="46" customFormat="1" ht="25" customHeight="1" spans="1:8">
      <c r="A14" s="10">
        <v>303</v>
      </c>
      <c r="B14" s="10" t="s">
        <v>133</v>
      </c>
      <c r="C14" s="10"/>
      <c r="D14" s="10"/>
      <c r="E14" s="10"/>
      <c r="F14" s="110"/>
      <c r="G14" s="90"/>
      <c r="H14" s="110"/>
    </row>
    <row r="15" s="46" customFormat="1" ht="25" customHeight="1" spans="1:8">
      <c r="A15" s="10" t="s">
        <v>184</v>
      </c>
      <c r="B15" s="10" t="s">
        <v>185</v>
      </c>
      <c r="C15" s="10"/>
      <c r="D15" s="10"/>
      <c r="E15" s="10"/>
      <c r="F15" s="110"/>
      <c r="G15" s="90"/>
      <c r="H15" s="110"/>
    </row>
    <row r="16" s="46" customFormat="1" ht="25" customHeight="1" spans="1:8">
      <c r="A16" s="10" t="s">
        <v>186</v>
      </c>
      <c r="B16" s="41" t="s">
        <v>187</v>
      </c>
      <c r="C16" s="41" t="s">
        <v>183</v>
      </c>
      <c r="D16" s="42">
        <v>3</v>
      </c>
      <c r="E16" s="89"/>
      <c r="F16" s="14">
        <f>ROUND(D16*E16,0)</f>
        <v>0</v>
      </c>
      <c r="G16" s="42">
        <v>6772.0545</v>
      </c>
      <c r="H16" s="90"/>
    </row>
    <row r="17" s="46" customFormat="1" ht="25" customHeight="1" spans="1:8">
      <c r="A17" s="10" t="s">
        <v>61</v>
      </c>
      <c r="B17" s="111" t="s">
        <v>57</v>
      </c>
      <c r="C17" s="111"/>
      <c r="D17" s="112"/>
      <c r="E17" s="112"/>
      <c r="F17" s="113">
        <f>SUM(F5:F16)</f>
        <v>0</v>
      </c>
      <c r="G17" s="112"/>
      <c r="H17" s="114"/>
    </row>
    <row r="20" spans="1:7">
      <c r="A20" s="115"/>
      <c r="B20" s="116"/>
      <c r="C20" s="116"/>
      <c r="G20" s="117"/>
    </row>
    <row r="169" spans="7:7">
      <c r="G169" s="74">
        <v>766.4375</v>
      </c>
    </row>
    <row r="170" spans="7:7">
      <c r="G170" s="74">
        <v>767.4575</v>
      </c>
    </row>
  </sheetData>
  <sheetProtection password="CF42" sheet="1" formatCells="0" insertHyperlinks="0" autoFilter="0" objects="1"/>
  <mergeCells count="3">
    <mergeCell ref="A1:H1"/>
    <mergeCell ref="A2:D2"/>
    <mergeCell ref="A3:H3"/>
  </mergeCells>
  <printOptions horizontalCentered="1"/>
  <pageMargins left="0.590277777777778" right="0.590277777777778" top="0.590277777777778" bottom="0.590277777777778" header="0.196527777777778" footer="0.196527777777778"/>
  <pageSetup paperSize="9" scale="88" orientation="portrait" horizontalDpi="600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31"/>
  <sheetViews>
    <sheetView view="pageBreakPreview" zoomScaleNormal="100" workbookViewId="0">
      <pane ySplit="4" topLeftCell="A259" activePane="bottomLeft" state="frozen"/>
      <selection/>
      <selection pane="bottomLeft" activeCell="B276" sqref="B276"/>
    </sheetView>
  </sheetViews>
  <sheetFormatPr defaultColWidth="9" defaultRowHeight="12" outlineLevelCol="7"/>
  <cols>
    <col min="1" max="1" width="13.875" style="84" customWidth="1"/>
    <col min="2" max="2" width="35.5" style="84" customWidth="1"/>
    <col min="3" max="3" width="5.625" style="84" customWidth="1"/>
    <col min="4" max="6" width="10.125" style="85" customWidth="1"/>
    <col min="7" max="7" width="12.625" style="85" customWidth="1"/>
    <col min="8" max="8" width="16.75" style="83" customWidth="1"/>
    <col min="9" max="16384" width="9" style="73"/>
  </cols>
  <sheetData>
    <row r="1" ht="25.5" spans="1:8">
      <c r="A1" s="30" t="s">
        <v>19</v>
      </c>
      <c r="B1" s="30"/>
      <c r="C1" s="30"/>
      <c r="D1" s="86"/>
      <c r="E1" s="86"/>
      <c r="F1" s="86"/>
      <c r="G1" s="86"/>
      <c r="H1" s="5"/>
    </row>
    <row r="2" ht="19" customHeight="1" spans="1:7">
      <c r="A2" s="40" t="s">
        <v>1</v>
      </c>
      <c r="B2" s="40"/>
      <c r="C2" s="40"/>
      <c r="D2" s="87"/>
      <c r="E2" s="87"/>
      <c r="F2" s="87"/>
      <c r="G2" s="87"/>
    </row>
    <row r="3" ht="19" customHeight="1" spans="1:8">
      <c r="A3" s="41" t="s">
        <v>9</v>
      </c>
      <c r="B3" s="41"/>
      <c r="C3" s="41"/>
      <c r="D3" s="42"/>
      <c r="E3" s="42"/>
      <c r="F3" s="42"/>
      <c r="G3" s="42"/>
      <c r="H3" s="10"/>
    </row>
    <row r="4" ht="19" customHeight="1" spans="1:8">
      <c r="A4" s="41" t="s">
        <v>21</v>
      </c>
      <c r="B4" s="41" t="s">
        <v>58</v>
      </c>
      <c r="C4" s="41" t="s">
        <v>23</v>
      </c>
      <c r="D4" s="42" t="s">
        <v>24</v>
      </c>
      <c r="E4" s="10" t="s">
        <v>25</v>
      </c>
      <c r="F4" s="11" t="s">
        <v>26</v>
      </c>
      <c r="G4" s="10" t="s">
        <v>27</v>
      </c>
      <c r="H4" s="88" t="s">
        <v>28</v>
      </c>
    </row>
    <row r="5" s="73" customFormat="1" ht="17" customHeight="1" spans="1:8">
      <c r="A5" s="41" t="s">
        <v>188</v>
      </c>
      <c r="B5" s="41" t="s">
        <v>167</v>
      </c>
      <c r="C5" s="41" t="s">
        <v>61</v>
      </c>
      <c r="D5" s="42" t="s">
        <v>61</v>
      </c>
      <c r="E5" s="42"/>
      <c r="F5" s="42"/>
      <c r="G5" s="42"/>
      <c r="H5" s="10"/>
    </row>
    <row r="6" ht="17" customHeight="1" spans="1:8">
      <c r="A6" s="41" t="s">
        <v>189</v>
      </c>
      <c r="B6" s="41" t="s">
        <v>190</v>
      </c>
      <c r="C6" s="41" t="s">
        <v>61</v>
      </c>
      <c r="D6" s="42" t="s">
        <v>61</v>
      </c>
      <c r="E6" s="42"/>
      <c r="F6" s="42"/>
      <c r="G6" s="42"/>
      <c r="H6" s="10"/>
    </row>
    <row r="7" ht="17" customHeight="1" spans="1:8">
      <c r="A7" s="41" t="s">
        <v>191</v>
      </c>
      <c r="B7" s="41" t="s">
        <v>192</v>
      </c>
      <c r="C7" s="41" t="s">
        <v>121</v>
      </c>
      <c r="D7" s="42">
        <v>100</v>
      </c>
      <c r="E7" s="89"/>
      <c r="F7" s="14">
        <f t="shared" ref="F7:F10" si="0">ROUND(D7*E7,0)</f>
        <v>0</v>
      </c>
      <c r="G7" s="42">
        <v>11.2</v>
      </c>
      <c r="H7" s="90"/>
    </row>
    <row r="8" ht="17" customHeight="1" spans="1:8">
      <c r="A8" s="41" t="s">
        <v>193</v>
      </c>
      <c r="B8" s="41" t="s">
        <v>194</v>
      </c>
      <c r="C8" s="41" t="s">
        <v>121</v>
      </c>
      <c r="D8" s="42">
        <v>50</v>
      </c>
      <c r="E8" s="89"/>
      <c r="F8" s="14">
        <f t="shared" si="0"/>
        <v>0</v>
      </c>
      <c r="G8" s="42">
        <v>14.62</v>
      </c>
      <c r="H8" s="90"/>
    </row>
    <row r="9" ht="17" customHeight="1" spans="1:8">
      <c r="A9" s="91" t="s">
        <v>195</v>
      </c>
      <c r="B9" s="41" t="s">
        <v>196</v>
      </c>
      <c r="C9" s="41" t="s">
        <v>183</v>
      </c>
      <c r="D9" s="42">
        <v>16680</v>
      </c>
      <c r="E9" s="89"/>
      <c r="F9" s="14">
        <f t="shared" si="0"/>
        <v>0</v>
      </c>
      <c r="G9" s="42">
        <v>14.31</v>
      </c>
      <c r="H9" s="90"/>
    </row>
    <row r="10" ht="17" customHeight="1" spans="1:8">
      <c r="A10" s="91" t="s">
        <v>197</v>
      </c>
      <c r="B10" s="41" t="s">
        <v>198</v>
      </c>
      <c r="C10" s="41" t="s">
        <v>183</v>
      </c>
      <c r="D10" s="42">
        <v>3500</v>
      </c>
      <c r="E10" s="89"/>
      <c r="F10" s="14">
        <f t="shared" si="0"/>
        <v>0</v>
      </c>
      <c r="G10" s="42">
        <v>31.88</v>
      </c>
      <c r="H10" s="90"/>
    </row>
    <row r="11" ht="17" customHeight="1" spans="1:8">
      <c r="A11" s="41" t="s">
        <v>199</v>
      </c>
      <c r="B11" s="41" t="s">
        <v>200</v>
      </c>
      <c r="C11" s="41" t="s">
        <v>61</v>
      </c>
      <c r="D11" s="42" t="s">
        <v>61</v>
      </c>
      <c r="E11" s="42"/>
      <c r="F11" s="42"/>
      <c r="G11" s="42"/>
      <c r="H11" s="10"/>
    </row>
    <row r="12" s="73" customFormat="1" ht="17" customHeight="1" spans="1:8">
      <c r="A12" s="41" t="s">
        <v>201</v>
      </c>
      <c r="B12" s="41" t="s">
        <v>202</v>
      </c>
      <c r="C12" s="41" t="s">
        <v>136</v>
      </c>
      <c r="D12" s="42">
        <v>10</v>
      </c>
      <c r="E12" s="89"/>
      <c r="F12" s="14">
        <f>ROUND(D12*E12,0)</f>
        <v>0</v>
      </c>
      <c r="G12" s="42">
        <v>256.75</v>
      </c>
      <c r="H12" s="90"/>
    </row>
    <row r="13" ht="17" customHeight="1" spans="1:8">
      <c r="A13" s="91" t="s">
        <v>203</v>
      </c>
      <c r="B13" s="41" t="s">
        <v>204</v>
      </c>
      <c r="C13" s="41" t="s">
        <v>136</v>
      </c>
      <c r="D13" s="42">
        <v>1</v>
      </c>
      <c r="E13" s="89"/>
      <c r="F13" s="14">
        <f>ROUND(D13*E13,0)</f>
        <v>0</v>
      </c>
      <c r="G13" s="42">
        <v>33.975</v>
      </c>
      <c r="H13" s="92"/>
    </row>
    <row r="14" ht="17" customHeight="1" spans="1:8">
      <c r="A14" s="91" t="s">
        <v>205</v>
      </c>
      <c r="B14" s="41" t="s">
        <v>206</v>
      </c>
      <c r="C14" s="41" t="s">
        <v>61</v>
      </c>
      <c r="D14" s="91" t="s">
        <v>61</v>
      </c>
      <c r="E14" s="91"/>
      <c r="F14" s="91"/>
      <c r="G14" s="91"/>
      <c r="H14" s="10"/>
    </row>
    <row r="15" ht="17" customHeight="1" spans="1:8">
      <c r="A15" s="91" t="s">
        <v>207</v>
      </c>
      <c r="B15" s="41" t="s">
        <v>208</v>
      </c>
      <c r="C15" s="41" t="s">
        <v>136</v>
      </c>
      <c r="D15" s="42">
        <v>5</v>
      </c>
      <c r="E15" s="89"/>
      <c r="F15" s="14">
        <f t="shared" ref="F15:F17" si="1">ROUND(D15*E15,0)</f>
        <v>0</v>
      </c>
      <c r="G15" s="42">
        <v>925.29</v>
      </c>
      <c r="H15" s="90"/>
    </row>
    <row r="16" ht="17" customHeight="1" spans="1:8">
      <c r="A16" s="41" t="s">
        <v>209</v>
      </c>
      <c r="B16" s="41" t="s">
        <v>210</v>
      </c>
      <c r="C16" s="41" t="s">
        <v>136</v>
      </c>
      <c r="D16" s="42">
        <v>10</v>
      </c>
      <c r="E16" s="89"/>
      <c r="F16" s="14">
        <f t="shared" si="1"/>
        <v>0</v>
      </c>
      <c r="G16" s="42">
        <v>687.87</v>
      </c>
      <c r="H16" s="90"/>
    </row>
    <row r="17" ht="17" customHeight="1" spans="1:8">
      <c r="A17" s="41" t="s">
        <v>211</v>
      </c>
      <c r="B17" s="41" t="s">
        <v>212</v>
      </c>
      <c r="C17" s="41" t="s">
        <v>136</v>
      </c>
      <c r="D17" s="42">
        <v>10</v>
      </c>
      <c r="E17" s="89"/>
      <c r="F17" s="14">
        <f t="shared" si="1"/>
        <v>0</v>
      </c>
      <c r="G17" s="42">
        <v>314.75</v>
      </c>
      <c r="H17" s="90"/>
    </row>
    <row r="18" ht="17" customHeight="1" spans="1:8">
      <c r="A18" s="41" t="s">
        <v>213</v>
      </c>
      <c r="B18" s="41" t="s">
        <v>214</v>
      </c>
      <c r="C18" s="41" t="s">
        <v>61</v>
      </c>
      <c r="D18" s="42" t="s">
        <v>61</v>
      </c>
      <c r="E18" s="42"/>
      <c r="F18" s="42"/>
      <c r="G18" s="42"/>
      <c r="H18" s="10"/>
    </row>
    <row r="19" ht="17" customHeight="1" spans="1:8">
      <c r="A19" s="41" t="s">
        <v>215</v>
      </c>
      <c r="B19" s="41" t="s">
        <v>216</v>
      </c>
      <c r="C19" s="41" t="s">
        <v>136</v>
      </c>
      <c r="D19" s="42">
        <v>10</v>
      </c>
      <c r="E19" s="89"/>
      <c r="F19" s="14">
        <f t="shared" ref="F19:F21" si="2">ROUND(D19*E19,0)</f>
        <v>0</v>
      </c>
      <c r="G19" s="42">
        <v>31.61</v>
      </c>
      <c r="H19" s="90"/>
    </row>
    <row r="20" ht="17" customHeight="1" spans="1:8">
      <c r="A20" s="41" t="s">
        <v>217</v>
      </c>
      <c r="B20" s="41" t="s">
        <v>218</v>
      </c>
      <c r="C20" s="41" t="s">
        <v>136</v>
      </c>
      <c r="D20" s="42">
        <v>100</v>
      </c>
      <c r="E20" s="89"/>
      <c r="F20" s="14">
        <f t="shared" si="2"/>
        <v>0</v>
      </c>
      <c r="G20" s="42">
        <v>62.96</v>
      </c>
      <c r="H20" s="90"/>
    </row>
    <row r="21" ht="17" customHeight="1" spans="1:8">
      <c r="A21" s="41" t="s">
        <v>219</v>
      </c>
      <c r="B21" s="41" t="s">
        <v>220</v>
      </c>
      <c r="C21" s="41" t="s">
        <v>136</v>
      </c>
      <c r="D21" s="42">
        <v>149.05</v>
      </c>
      <c r="E21" s="89"/>
      <c r="F21" s="14">
        <f t="shared" si="2"/>
        <v>0</v>
      </c>
      <c r="G21" s="42">
        <v>70.58</v>
      </c>
      <c r="H21" s="90"/>
    </row>
    <row r="22" ht="17" customHeight="1" spans="1:8">
      <c r="A22" s="41" t="s">
        <v>221</v>
      </c>
      <c r="B22" s="41" t="s">
        <v>222</v>
      </c>
      <c r="C22" s="41" t="s">
        <v>61</v>
      </c>
      <c r="D22" s="42" t="s">
        <v>61</v>
      </c>
      <c r="E22" s="42"/>
      <c r="F22" s="42"/>
      <c r="G22" s="42"/>
      <c r="H22" s="10"/>
    </row>
    <row r="23" ht="17" customHeight="1" spans="1:8">
      <c r="A23" s="41" t="s">
        <v>223</v>
      </c>
      <c r="B23" s="41" t="s">
        <v>224</v>
      </c>
      <c r="C23" s="41" t="s">
        <v>61</v>
      </c>
      <c r="D23" s="42" t="s">
        <v>61</v>
      </c>
      <c r="E23" s="42"/>
      <c r="F23" s="42"/>
      <c r="G23" s="42"/>
      <c r="H23" s="10"/>
    </row>
    <row r="24" ht="17" customHeight="1" spans="1:8">
      <c r="A24" s="41" t="s">
        <v>225</v>
      </c>
      <c r="B24" s="41" t="s">
        <v>226</v>
      </c>
      <c r="C24" s="41" t="s">
        <v>136</v>
      </c>
      <c r="D24" s="42">
        <v>10</v>
      </c>
      <c r="E24" s="89"/>
      <c r="F24" s="14">
        <f>ROUND(D24*E24,0)</f>
        <v>0</v>
      </c>
      <c r="G24" s="42">
        <v>25.3</v>
      </c>
      <c r="H24" s="90"/>
    </row>
    <row r="25" ht="17" customHeight="1" spans="1:8">
      <c r="A25" s="41" t="s">
        <v>227</v>
      </c>
      <c r="B25" s="41" t="s">
        <v>228</v>
      </c>
      <c r="C25" s="41" t="s">
        <v>136</v>
      </c>
      <c r="D25" s="42">
        <v>10</v>
      </c>
      <c r="E25" s="89"/>
      <c r="F25" s="14">
        <f t="shared" ref="F25:F30" si="3">ROUND(D25*E25,0)</f>
        <v>0</v>
      </c>
      <c r="G25" s="42">
        <v>50.2</v>
      </c>
      <c r="H25" s="90"/>
    </row>
    <row r="26" ht="17" customHeight="1" spans="1:8">
      <c r="A26" s="41" t="s">
        <v>229</v>
      </c>
      <c r="B26" s="41" t="s">
        <v>230</v>
      </c>
      <c r="C26" s="41" t="s">
        <v>136</v>
      </c>
      <c r="D26" s="42">
        <v>10</v>
      </c>
      <c r="E26" s="89"/>
      <c r="F26" s="14">
        <f t="shared" si="3"/>
        <v>0</v>
      </c>
      <c r="G26" s="42">
        <v>103.77</v>
      </c>
      <c r="H26" s="90"/>
    </row>
    <row r="27" ht="17" customHeight="1" spans="1:8">
      <c r="A27" s="41" t="s">
        <v>231</v>
      </c>
      <c r="B27" s="41" t="s">
        <v>232</v>
      </c>
      <c r="C27" s="41" t="s">
        <v>136</v>
      </c>
      <c r="D27" s="42">
        <v>2</v>
      </c>
      <c r="E27" s="89"/>
      <c r="F27" s="14">
        <f t="shared" si="3"/>
        <v>0</v>
      </c>
      <c r="G27" s="42">
        <v>417.94</v>
      </c>
      <c r="H27" s="90"/>
    </row>
    <row r="28" ht="17" customHeight="1" spans="1:8">
      <c r="A28" s="41" t="s">
        <v>233</v>
      </c>
      <c r="B28" s="41" t="s">
        <v>234</v>
      </c>
      <c r="C28" s="41" t="s">
        <v>136</v>
      </c>
      <c r="D28" s="42">
        <v>2</v>
      </c>
      <c r="E28" s="89"/>
      <c r="F28" s="14">
        <f t="shared" si="3"/>
        <v>0</v>
      </c>
      <c r="G28" s="42">
        <v>234.04</v>
      </c>
      <c r="H28" s="90"/>
    </row>
    <row r="29" ht="17" customHeight="1" spans="1:8">
      <c r="A29" s="41" t="s">
        <v>235</v>
      </c>
      <c r="B29" s="41" t="s">
        <v>236</v>
      </c>
      <c r="C29" s="41" t="s">
        <v>136</v>
      </c>
      <c r="D29" s="42">
        <v>2</v>
      </c>
      <c r="E29" s="89"/>
      <c r="F29" s="14">
        <f t="shared" si="3"/>
        <v>0</v>
      </c>
      <c r="G29" s="42">
        <v>350.27</v>
      </c>
      <c r="H29" s="90"/>
    </row>
    <row r="30" ht="17" customHeight="1" spans="1:8">
      <c r="A30" s="41" t="s">
        <v>237</v>
      </c>
      <c r="B30" s="41" t="s">
        <v>238</v>
      </c>
      <c r="C30" s="41" t="s">
        <v>136</v>
      </c>
      <c r="D30" s="42">
        <v>2</v>
      </c>
      <c r="E30" s="89"/>
      <c r="F30" s="14">
        <f t="shared" si="3"/>
        <v>0</v>
      </c>
      <c r="G30" s="42">
        <v>116.7</v>
      </c>
      <c r="H30" s="90"/>
    </row>
    <row r="31" ht="17" customHeight="1" spans="1:8">
      <c r="A31" s="41" t="s">
        <v>239</v>
      </c>
      <c r="B31" s="41" t="s">
        <v>240</v>
      </c>
      <c r="C31" s="41" t="s">
        <v>61</v>
      </c>
      <c r="D31" s="42" t="s">
        <v>61</v>
      </c>
      <c r="E31" s="42"/>
      <c r="F31" s="42"/>
      <c r="G31" s="42"/>
      <c r="H31" s="10"/>
    </row>
    <row r="32" ht="17" customHeight="1" spans="1:8">
      <c r="A32" s="91" t="s">
        <v>241</v>
      </c>
      <c r="B32" s="41" t="s">
        <v>242</v>
      </c>
      <c r="C32" s="41" t="s">
        <v>183</v>
      </c>
      <c r="D32" s="42">
        <v>1</v>
      </c>
      <c r="E32" s="89"/>
      <c r="F32" s="14">
        <f t="shared" ref="F32:F38" si="4">ROUND(D32*E32,0)</f>
        <v>0</v>
      </c>
      <c r="G32" s="42">
        <v>167.55</v>
      </c>
      <c r="H32" s="93"/>
    </row>
    <row r="33" ht="17" customHeight="1" spans="1:8">
      <c r="A33" s="91" t="s">
        <v>243</v>
      </c>
      <c r="B33" s="41" t="s">
        <v>244</v>
      </c>
      <c r="C33" s="41" t="s">
        <v>183</v>
      </c>
      <c r="D33" s="42">
        <v>1</v>
      </c>
      <c r="E33" s="89"/>
      <c r="F33" s="14">
        <f t="shared" si="4"/>
        <v>0</v>
      </c>
      <c r="G33" s="42">
        <v>190.1</v>
      </c>
      <c r="H33" s="93"/>
    </row>
    <row r="34" ht="17" customHeight="1" spans="1:8">
      <c r="A34" s="91" t="s">
        <v>245</v>
      </c>
      <c r="B34" s="41" t="s">
        <v>246</v>
      </c>
      <c r="C34" s="41" t="s">
        <v>136</v>
      </c>
      <c r="D34" s="42">
        <v>1</v>
      </c>
      <c r="E34" s="89"/>
      <c r="F34" s="14">
        <f t="shared" si="4"/>
        <v>0</v>
      </c>
      <c r="G34" s="42">
        <v>1242.75</v>
      </c>
      <c r="H34" s="93"/>
    </row>
    <row r="35" ht="17" customHeight="1" spans="1:8">
      <c r="A35" s="91" t="s">
        <v>247</v>
      </c>
      <c r="B35" s="41" t="s">
        <v>248</v>
      </c>
      <c r="C35" s="41" t="s">
        <v>121</v>
      </c>
      <c r="D35" s="42">
        <v>1</v>
      </c>
      <c r="E35" s="89"/>
      <c r="F35" s="14">
        <f t="shared" si="4"/>
        <v>0</v>
      </c>
      <c r="G35" s="42">
        <v>216.86</v>
      </c>
      <c r="H35" s="42"/>
    </row>
    <row r="36" ht="17" customHeight="1" spans="1:8">
      <c r="A36" s="91" t="s">
        <v>249</v>
      </c>
      <c r="B36" s="41" t="s">
        <v>250</v>
      </c>
      <c r="C36" s="41" t="s">
        <v>251</v>
      </c>
      <c r="D36" s="42">
        <v>1</v>
      </c>
      <c r="E36" s="89"/>
      <c r="F36" s="14">
        <f t="shared" si="4"/>
        <v>0</v>
      </c>
      <c r="G36" s="42">
        <v>183.15</v>
      </c>
      <c r="H36" s="93"/>
    </row>
    <row r="37" s="83" customFormat="1" ht="17" customHeight="1" spans="1:8">
      <c r="A37" s="91" t="s">
        <v>252</v>
      </c>
      <c r="B37" s="41" t="s">
        <v>253</v>
      </c>
      <c r="C37" s="41" t="s">
        <v>121</v>
      </c>
      <c r="D37" s="42">
        <v>1</v>
      </c>
      <c r="E37" s="89"/>
      <c r="F37" s="14">
        <f t="shared" si="4"/>
        <v>0</v>
      </c>
      <c r="G37" s="42">
        <v>557.45</v>
      </c>
      <c r="H37" s="42"/>
    </row>
    <row r="38" ht="17" customHeight="1" spans="1:8">
      <c r="A38" s="91" t="s">
        <v>254</v>
      </c>
      <c r="B38" s="41" t="s">
        <v>255</v>
      </c>
      <c r="C38" s="41" t="s">
        <v>163</v>
      </c>
      <c r="D38" s="42">
        <v>0.01</v>
      </c>
      <c r="E38" s="89"/>
      <c r="F38" s="14">
        <f t="shared" si="4"/>
        <v>0</v>
      </c>
      <c r="G38" s="42">
        <v>9409</v>
      </c>
      <c r="H38" s="93"/>
    </row>
    <row r="39" ht="17" customHeight="1" spans="1:8">
      <c r="A39" s="91" t="s">
        <v>256</v>
      </c>
      <c r="B39" s="41" t="s">
        <v>257</v>
      </c>
      <c r="C39" s="41"/>
      <c r="D39" s="42"/>
      <c r="E39" s="42"/>
      <c r="F39" s="42"/>
      <c r="G39" s="91"/>
      <c r="H39" s="94"/>
    </row>
    <row r="40" ht="17" customHeight="1" spans="1:8">
      <c r="A40" s="91" t="s">
        <v>258</v>
      </c>
      <c r="B40" s="41" t="s">
        <v>259</v>
      </c>
      <c r="C40" s="41" t="s">
        <v>121</v>
      </c>
      <c r="D40" s="42">
        <v>5</v>
      </c>
      <c r="E40" s="89"/>
      <c r="F40" s="14">
        <f t="shared" ref="F40:F46" si="5">ROUND(D40*E40,0)</f>
        <v>0</v>
      </c>
      <c r="G40" s="42">
        <v>24.5</v>
      </c>
      <c r="H40" s="93"/>
    </row>
    <row r="41" ht="17" customHeight="1" spans="1:8">
      <c r="A41" s="41" t="s">
        <v>260</v>
      </c>
      <c r="B41" s="41" t="s">
        <v>261</v>
      </c>
      <c r="C41" s="41" t="s">
        <v>61</v>
      </c>
      <c r="D41" s="42" t="s">
        <v>61</v>
      </c>
      <c r="E41" s="42"/>
      <c r="F41" s="42"/>
      <c r="G41" s="42"/>
      <c r="H41" s="10"/>
    </row>
    <row r="42" ht="17" customHeight="1" spans="1:8">
      <c r="A42" s="41" t="s">
        <v>262</v>
      </c>
      <c r="B42" s="41" t="s">
        <v>263</v>
      </c>
      <c r="C42" s="41" t="s">
        <v>136</v>
      </c>
      <c r="D42" s="42">
        <v>50</v>
      </c>
      <c r="E42" s="89"/>
      <c r="F42" s="14">
        <f t="shared" si="5"/>
        <v>0</v>
      </c>
      <c r="G42" s="42">
        <v>659.92</v>
      </c>
      <c r="H42" s="90"/>
    </row>
    <row r="43" ht="17" customHeight="1" spans="1:8">
      <c r="A43" s="41" t="s">
        <v>264</v>
      </c>
      <c r="B43" s="41" t="s">
        <v>265</v>
      </c>
      <c r="C43" s="41" t="s">
        <v>61</v>
      </c>
      <c r="D43" s="42" t="s">
        <v>61</v>
      </c>
      <c r="E43" s="42"/>
      <c r="F43" s="42"/>
      <c r="G43" s="42"/>
      <c r="H43" s="10"/>
    </row>
    <row r="44" ht="17" customHeight="1" spans="1:8">
      <c r="A44" s="41" t="s">
        <v>266</v>
      </c>
      <c r="B44" s="41" t="s">
        <v>267</v>
      </c>
      <c r="C44" s="41" t="s">
        <v>136</v>
      </c>
      <c r="D44" s="42">
        <v>2</v>
      </c>
      <c r="E44" s="89"/>
      <c r="F44" s="14">
        <f t="shared" si="5"/>
        <v>0</v>
      </c>
      <c r="G44" s="42">
        <v>1322.6</v>
      </c>
      <c r="H44" s="90"/>
    </row>
    <row r="45" ht="17" customHeight="1" spans="1:8">
      <c r="A45" s="41" t="s">
        <v>268</v>
      </c>
      <c r="B45" s="41" t="s">
        <v>269</v>
      </c>
      <c r="C45" s="41" t="s">
        <v>136</v>
      </c>
      <c r="D45" s="42">
        <v>2</v>
      </c>
      <c r="E45" s="89"/>
      <c r="F45" s="14">
        <f t="shared" si="5"/>
        <v>0</v>
      </c>
      <c r="G45" s="42">
        <v>1344.53</v>
      </c>
      <c r="H45" s="90"/>
    </row>
    <row r="46" ht="17" customHeight="1" spans="1:8">
      <c r="A46" s="41" t="s">
        <v>270</v>
      </c>
      <c r="B46" s="41" t="s">
        <v>271</v>
      </c>
      <c r="C46" s="41" t="s">
        <v>136</v>
      </c>
      <c r="D46" s="42">
        <v>2</v>
      </c>
      <c r="E46" s="89"/>
      <c r="F46" s="14">
        <f t="shared" si="5"/>
        <v>0</v>
      </c>
      <c r="G46" s="42">
        <v>1387.81</v>
      </c>
      <c r="H46" s="90"/>
    </row>
    <row r="47" ht="17" customHeight="1" spans="1:8">
      <c r="A47" s="41" t="s">
        <v>272</v>
      </c>
      <c r="B47" s="41" t="s">
        <v>273</v>
      </c>
      <c r="C47" s="41" t="s">
        <v>61</v>
      </c>
      <c r="D47" s="42" t="s">
        <v>61</v>
      </c>
      <c r="E47" s="42"/>
      <c r="F47" s="42"/>
      <c r="G47" s="42"/>
      <c r="H47" s="10"/>
    </row>
    <row r="48" ht="17" customHeight="1" spans="1:8">
      <c r="A48" s="41" t="s">
        <v>274</v>
      </c>
      <c r="B48" s="41" t="s">
        <v>275</v>
      </c>
      <c r="C48" s="41" t="s">
        <v>276</v>
      </c>
      <c r="D48" s="42">
        <v>1</v>
      </c>
      <c r="E48" s="89"/>
      <c r="F48" s="14">
        <f t="shared" ref="F48:F52" si="6">ROUND(D48*E48,0)</f>
        <v>0</v>
      </c>
      <c r="G48" s="42">
        <v>590.2</v>
      </c>
      <c r="H48" s="90"/>
    </row>
    <row r="49" ht="17" customHeight="1" spans="1:8">
      <c r="A49" s="41" t="s">
        <v>277</v>
      </c>
      <c r="B49" s="41" t="s">
        <v>278</v>
      </c>
      <c r="C49" s="41" t="s">
        <v>276</v>
      </c>
      <c r="D49" s="42">
        <v>1</v>
      </c>
      <c r="E49" s="89"/>
      <c r="F49" s="14">
        <f t="shared" si="6"/>
        <v>0</v>
      </c>
      <c r="G49" s="42">
        <v>852.82</v>
      </c>
      <c r="H49" s="90"/>
    </row>
    <row r="50" ht="17" customHeight="1" spans="1:8">
      <c r="A50" s="41" t="s">
        <v>279</v>
      </c>
      <c r="B50" s="41" t="s">
        <v>280</v>
      </c>
      <c r="C50" s="41" t="s">
        <v>276</v>
      </c>
      <c r="D50" s="42">
        <v>1</v>
      </c>
      <c r="E50" s="89"/>
      <c r="F50" s="14">
        <f t="shared" si="6"/>
        <v>0</v>
      </c>
      <c r="G50" s="42">
        <v>974.39</v>
      </c>
      <c r="H50" s="90"/>
    </row>
    <row r="51" ht="17" customHeight="1" spans="1:8">
      <c r="A51" s="41" t="s">
        <v>281</v>
      </c>
      <c r="B51" s="41" t="s">
        <v>282</v>
      </c>
      <c r="C51" s="41" t="s">
        <v>276</v>
      </c>
      <c r="D51" s="42">
        <v>1</v>
      </c>
      <c r="E51" s="89"/>
      <c r="F51" s="14">
        <f t="shared" si="6"/>
        <v>0</v>
      </c>
      <c r="G51" s="42">
        <v>1084.56</v>
      </c>
      <c r="H51" s="90"/>
    </row>
    <row r="52" ht="17" customHeight="1" spans="1:8">
      <c r="A52" s="91" t="s">
        <v>283</v>
      </c>
      <c r="B52" s="41" t="s">
        <v>284</v>
      </c>
      <c r="C52" s="41" t="s">
        <v>136</v>
      </c>
      <c r="D52" s="42">
        <v>25</v>
      </c>
      <c r="E52" s="89"/>
      <c r="F52" s="14">
        <f t="shared" si="6"/>
        <v>0</v>
      </c>
      <c r="G52" s="42">
        <v>802.34</v>
      </c>
      <c r="H52" s="90"/>
    </row>
    <row r="53" ht="17" customHeight="1" spans="1:8">
      <c r="A53" s="91" t="s">
        <v>285</v>
      </c>
      <c r="B53" s="41" t="s">
        <v>286</v>
      </c>
      <c r="C53" s="41"/>
      <c r="D53" s="91"/>
      <c r="E53" s="91"/>
      <c r="F53" s="91"/>
      <c r="G53" s="91"/>
      <c r="H53" s="90"/>
    </row>
    <row r="54" ht="17" customHeight="1" spans="1:8">
      <c r="A54" s="91" t="s">
        <v>287</v>
      </c>
      <c r="B54" s="41" t="s">
        <v>288</v>
      </c>
      <c r="C54" s="41" t="s">
        <v>183</v>
      </c>
      <c r="D54" s="42">
        <v>2</v>
      </c>
      <c r="E54" s="89"/>
      <c r="F54" s="14">
        <f t="shared" ref="F54:F56" si="7">ROUND(D54*E54,0)</f>
        <v>0</v>
      </c>
      <c r="G54" s="42">
        <v>573.72</v>
      </c>
      <c r="H54" s="90"/>
    </row>
    <row r="55" ht="17" customHeight="1" spans="1:8">
      <c r="A55" s="91" t="s">
        <v>289</v>
      </c>
      <c r="B55" s="41" t="s">
        <v>290</v>
      </c>
      <c r="C55" s="41" t="s">
        <v>183</v>
      </c>
      <c r="D55" s="42">
        <v>2</v>
      </c>
      <c r="E55" s="89"/>
      <c r="F55" s="14">
        <f t="shared" si="7"/>
        <v>0</v>
      </c>
      <c r="G55" s="42">
        <v>1618.344</v>
      </c>
      <c r="H55" s="90"/>
    </row>
    <row r="56" s="83" customFormat="1" ht="17" customHeight="1" spans="1:8">
      <c r="A56" s="91" t="s">
        <v>291</v>
      </c>
      <c r="B56" s="41" t="s">
        <v>292</v>
      </c>
      <c r="C56" s="41" t="s">
        <v>183</v>
      </c>
      <c r="D56" s="42">
        <v>1</v>
      </c>
      <c r="E56" s="89"/>
      <c r="F56" s="14">
        <f t="shared" si="7"/>
        <v>0</v>
      </c>
      <c r="G56" s="42">
        <v>2668.626</v>
      </c>
      <c r="H56" s="90"/>
    </row>
    <row r="57" ht="17" customHeight="1" spans="1:8">
      <c r="A57" s="91" t="s">
        <v>293</v>
      </c>
      <c r="B57" s="41" t="s">
        <v>294</v>
      </c>
      <c r="C57" s="41"/>
      <c r="D57" s="91"/>
      <c r="E57" s="91"/>
      <c r="F57" s="91"/>
      <c r="G57" s="91"/>
      <c r="H57" s="90"/>
    </row>
    <row r="58" ht="17" customHeight="1" spans="1:8">
      <c r="A58" s="91" t="s">
        <v>295</v>
      </c>
      <c r="B58" s="41" t="s">
        <v>296</v>
      </c>
      <c r="C58" s="41" t="s">
        <v>183</v>
      </c>
      <c r="D58" s="42">
        <v>5</v>
      </c>
      <c r="E58" s="89"/>
      <c r="F58" s="14">
        <f t="shared" ref="F58:F62" si="8">ROUND(D58*E58,0)</f>
        <v>0</v>
      </c>
      <c r="G58" s="42">
        <v>27.95</v>
      </c>
      <c r="H58" s="90"/>
    </row>
    <row r="59" ht="17" customHeight="1" spans="1:8">
      <c r="A59" s="91" t="s">
        <v>297</v>
      </c>
      <c r="B59" s="41" t="s">
        <v>298</v>
      </c>
      <c r="C59" s="41" t="s">
        <v>183</v>
      </c>
      <c r="D59" s="42">
        <v>100</v>
      </c>
      <c r="E59" s="89"/>
      <c r="F59" s="14">
        <f t="shared" si="8"/>
        <v>0</v>
      </c>
      <c r="G59" s="42">
        <v>51.57</v>
      </c>
      <c r="H59" s="90"/>
    </row>
    <row r="60" ht="17" customHeight="1" spans="1:8">
      <c r="A60" s="91" t="s">
        <v>299</v>
      </c>
      <c r="B60" s="41" t="s">
        <v>300</v>
      </c>
      <c r="C60" s="41" t="s">
        <v>183</v>
      </c>
      <c r="D60" s="42">
        <v>5</v>
      </c>
      <c r="E60" s="89"/>
      <c r="F60" s="14">
        <f t="shared" si="8"/>
        <v>0</v>
      </c>
      <c r="G60" s="42">
        <v>64.592</v>
      </c>
      <c r="H60" s="90"/>
    </row>
    <row r="61" ht="17" customHeight="1" spans="1:8">
      <c r="A61" s="91" t="s">
        <v>301</v>
      </c>
      <c r="B61" s="41" t="s">
        <v>302</v>
      </c>
      <c r="C61" s="41" t="s">
        <v>183</v>
      </c>
      <c r="D61" s="42">
        <v>5</v>
      </c>
      <c r="E61" s="89"/>
      <c r="F61" s="14">
        <f t="shared" si="8"/>
        <v>0</v>
      </c>
      <c r="G61" s="42">
        <v>231.528</v>
      </c>
      <c r="H61" s="90"/>
    </row>
    <row r="62" ht="17" customHeight="1" spans="1:8">
      <c r="A62" s="91" t="s">
        <v>303</v>
      </c>
      <c r="B62" s="41" t="s">
        <v>304</v>
      </c>
      <c r="C62" s="41" t="s">
        <v>183</v>
      </c>
      <c r="D62" s="42">
        <v>5</v>
      </c>
      <c r="E62" s="89"/>
      <c r="F62" s="14">
        <f t="shared" si="8"/>
        <v>0</v>
      </c>
      <c r="G62" s="42">
        <v>407.808</v>
      </c>
      <c r="H62" s="90"/>
    </row>
    <row r="63" ht="17" customHeight="1" spans="1:8">
      <c r="A63" s="91" t="s">
        <v>305</v>
      </c>
      <c r="B63" s="41" t="s">
        <v>306</v>
      </c>
      <c r="C63" s="41"/>
      <c r="D63" s="91"/>
      <c r="E63" s="91"/>
      <c r="F63" s="91"/>
      <c r="G63" s="91"/>
      <c r="H63" s="90"/>
    </row>
    <row r="64" ht="17" customHeight="1" spans="1:8">
      <c r="A64" s="91" t="s">
        <v>307</v>
      </c>
      <c r="B64" s="41" t="s">
        <v>308</v>
      </c>
      <c r="C64" s="41" t="s">
        <v>183</v>
      </c>
      <c r="D64" s="42">
        <v>5</v>
      </c>
      <c r="E64" s="89"/>
      <c r="F64" s="14">
        <f t="shared" ref="F64:F69" si="9">ROUND(D64*E64,0)</f>
        <v>0</v>
      </c>
      <c r="G64" s="42">
        <v>80.184</v>
      </c>
      <c r="H64" s="90"/>
    </row>
    <row r="65" ht="17" customHeight="1" spans="1:8">
      <c r="A65" s="91" t="s">
        <v>309</v>
      </c>
      <c r="B65" s="41" t="s">
        <v>310</v>
      </c>
      <c r="C65" s="41"/>
      <c r="D65" s="91"/>
      <c r="E65" s="91"/>
      <c r="F65" s="91"/>
      <c r="G65" s="91"/>
      <c r="H65" s="90"/>
    </row>
    <row r="66" ht="17" customHeight="1" spans="1:8">
      <c r="A66" s="91" t="s">
        <v>311</v>
      </c>
      <c r="B66" s="41" t="s">
        <v>312</v>
      </c>
      <c r="C66" s="41" t="s">
        <v>183</v>
      </c>
      <c r="D66" s="42">
        <v>5</v>
      </c>
      <c r="E66" s="89"/>
      <c r="F66" s="14">
        <f t="shared" si="9"/>
        <v>0</v>
      </c>
      <c r="G66" s="42">
        <v>107.47</v>
      </c>
      <c r="H66" s="90"/>
    </row>
    <row r="67" ht="17" customHeight="1" spans="1:8">
      <c r="A67" s="91" t="s">
        <v>313</v>
      </c>
      <c r="B67" s="41" t="s">
        <v>314</v>
      </c>
      <c r="C67" s="41" t="s">
        <v>315</v>
      </c>
      <c r="D67" s="42">
        <v>1</v>
      </c>
      <c r="E67" s="89"/>
      <c r="F67" s="14">
        <f t="shared" si="9"/>
        <v>0</v>
      </c>
      <c r="G67" s="42">
        <v>535.71</v>
      </c>
      <c r="H67" s="90"/>
    </row>
    <row r="68" s="83" customFormat="1" ht="17" customHeight="1" spans="1:8">
      <c r="A68" s="91" t="s">
        <v>316</v>
      </c>
      <c r="B68" s="41" t="s">
        <v>317</v>
      </c>
      <c r="C68" s="41" t="s">
        <v>318</v>
      </c>
      <c r="D68" s="42">
        <v>1</v>
      </c>
      <c r="E68" s="89"/>
      <c r="F68" s="14">
        <f t="shared" si="9"/>
        <v>0</v>
      </c>
      <c r="G68" s="42">
        <v>2082.95</v>
      </c>
      <c r="H68" s="90"/>
    </row>
    <row r="69" s="83" customFormat="1" ht="17" customHeight="1" spans="1:8">
      <c r="A69" s="41" t="s">
        <v>319</v>
      </c>
      <c r="B69" s="41" t="s">
        <v>320</v>
      </c>
      <c r="C69" s="41" t="s">
        <v>136</v>
      </c>
      <c r="D69" s="42">
        <v>2</v>
      </c>
      <c r="E69" s="89"/>
      <c r="F69" s="14">
        <f t="shared" si="9"/>
        <v>0</v>
      </c>
      <c r="G69" s="42">
        <v>1550.52</v>
      </c>
      <c r="H69" s="90"/>
    </row>
    <row r="70" ht="17" customHeight="1" spans="1:8">
      <c r="A70" s="41" t="s">
        <v>321</v>
      </c>
      <c r="B70" s="41" t="s">
        <v>322</v>
      </c>
      <c r="C70" s="41" t="s">
        <v>61</v>
      </c>
      <c r="D70" s="42" t="s">
        <v>61</v>
      </c>
      <c r="E70" s="42"/>
      <c r="F70" s="42"/>
      <c r="G70" s="42"/>
      <c r="H70" s="10"/>
    </row>
    <row r="71" ht="17" customHeight="1" spans="1:8">
      <c r="A71" s="41" t="s">
        <v>323</v>
      </c>
      <c r="B71" s="41" t="s">
        <v>324</v>
      </c>
      <c r="C71" s="41"/>
      <c r="D71" s="42"/>
      <c r="E71" s="42"/>
      <c r="F71" s="42"/>
      <c r="G71" s="42"/>
      <c r="H71" s="90"/>
    </row>
    <row r="72" ht="17" customHeight="1" spans="1:8">
      <c r="A72" s="41" t="s">
        <v>325</v>
      </c>
      <c r="B72" s="41" t="s">
        <v>326</v>
      </c>
      <c r="C72" s="41" t="s">
        <v>121</v>
      </c>
      <c r="D72" s="42">
        <v>10</v>
      </c>
      <c r="E72" s="89"/>
      <c r="F72" s="14">
        <f t="shared" ref="F72:F75" si="10">ROUND(D72*E72,0)</f>
        <v>0</v>
      </c>
      <c r="G72" s="42">
        <v>50.03</v>
      </c>
      <c r="H72" s="90"/>
    </row>
    <row r="73" ht="17" customHeight="1" spans="1:8">
      <c r="A73" s="41" t="s">
        <v>327</v>
      </c>
      <c r="B73" s="41" t="s">
        <v>328</v>
      </c>
      <c r="C73" s="41" t="s">
        <v>121</v>
      </c>
      <c r="D73" s="42">
        <v>10</v>
      </c>
      <c r="E73" s="89"/>
      <c r="F73" s="14">
        <f t="shared" si="10"/>
        <v>0</v>
      </c>
      <c r="G73" s="42">
        <v>57.37</v>
      </c>
      <c r="H73" s="90"/>
    </row>
    <row r="74" ht="17" customHeight="1" spans="1:8">
      <c r="A74" s="41" t="s">
        <v>329</v>
      </c>
      <c r="B74" s="41" t="s">
        <v>330</v>
      </c>
      <c r="C74" s="41" t="s">
        <v>121</v>
      </c>
      <c r="D74" s="42">
        <v>10</v>
      </c>
      <c r="E74" s="89"/>
      <c r="F74" s="14">
        <f t="shared" si="10"/>
        <v>0</v>
      </c>
      <c r="G74" s="42">
        <v>62.52</v>
      </c>
      <c r="H74" s="90"/>
    </row>
    <row r="75" ht="17" customHeight="1" spans="1:8">
      <c r="A75" s="41" t="s">
        <v>331</v>
      </c>
      <c r="B75" s="41" t="s">
        <v>332</v>
      </c>
      <c r="C75" s="41" t="s">
        <v>136</v>
      </c>
      <c r="D75" s="42">
        <v>50</v>
      </c>
      <c r="E75" s="89"/>
      <c r="F75" s="14">
        <f t="shared" si="10"/>
        <v>0</v>
      </c>
      <c r="G75" s="42">
        <v>595.8</v>
      </c>
      <c r="H75" s="90"/>
    </row>
    <row r="76" ht="17" customHeight="1" spans="1:8">
      <c r="A76" s="41" t="s">
        <v>333</v>
      </c>
      <c r="B76" s="41" t="s">
        <v>334</v>
      </c>
      <c r="C76" s="41"/>
      <c r="D76" s="42"/>
      <c r="E76" s="42"/>
      <c r="F76" s="42"/>
      <c r="G76" s="91"/>
      <c r="H76" s="90"/>
    </row>
    <row r="77" ht="17" customHeight="1" spans="1:8">
      <c r="A77" s="41" t="s">
        <v>335</v>
      </c>
      <c r="B77" s="41" t="s">
        <v>336</v>
      </c>
      <c r="C77" s="41" t="s">
        <v>136</v>
      </c>
      <c r="D77" s="42">
        <v>10</v>
      </c>
      <c r="E77" s="89"/>
      <c r="F77" s="14">
        <f t="shared" ref="F77:F80" si="11">ROUND(D77*E77,0)</f>
        <v>0</v>
      </c>
      <c r="G77" s="42">
        <v>1375.84</v>
      </c>
      <c r="H77" s="90"/>
    </row>
    <row r="78" ht="17" customHeight="1" spans="1:8">
      <c r="A78" s="41" t="s">
        <v>337</v>
      </c>
      <c r="B78" s="41" t="s">
        <v>338</v>
      </c>
      <c r="C78" s="41" t="s">
        <v>183</v>
      </c>
      <c r="D78" s="42">
        <v>15</v>
      </c>
      <c r="E78" s="89"/>
      <c r="F78" s="14">
        <f t="shared" si="11"/>
        <v>0</v>
      </c>
      <c r="G78" s="42">
        <v>17.69</v>
      </c>
      <c r="H78" s="90"/>
    </row>
    <row r="79" ht="17" customHeight="1" spans="1:8">
      <c r="A79" s="41" t="s">
        <v>339</v>
      </c>
      <c r="B79" s="41" t="s">
        <v>340</v>
      </c>
      <c r="C79" s="41" t="s">
        <v>121</v>
      </c>
      <c r="D79" s="42">
        <v>100</v>
      </c>
      <c r="E79" s="89"/>
      <c r="F79" s="14">
        <f t="shared" si="11"/>
        <v>0</v>
      </c>
      <c r="G79" s="42">
        <v>30.18</v>
      </c>
      <c r="H79" s="90"/>
    </row>
    <row r="80" ht="17" customHeight="1" spans="1:8">
      <c r="A80" s="41" t="s">
        <v>341</v>
      </c>
      <c r="B80" s="41" t="s">
        <v>342</v>
      </c>
      <c r="C80" s="41" t="s">
        <v>136</v>
      </c>
      <c r="D80" s="42">
        <v>12</v>
      </c>
      <c r="E80" s="89"/>
      <c r="F80" s="14">
        <f t="shared" si="11"/>
        <v>0</v>
      </c>
      <c r="G80" s="42">
        <v>1200</v>
      </c>
      <c r="H80" s="90"/>
    </row>
    <row r="81" ht="17" customHeight="1" spans="1:8">
      <c r="A81" s="41" t="s">
        <v>343</v>
      </c>
      <c r="B81" s="41" t="s">
        <v>344</v>
      </c>
      <c r="C81" s="41"/>
      <c r="D81" s="42"/>
      <c r="E81" s="42"/>
      <c r="F81" s="42"/>
      <c r="G81" s="91"/>
      <c r="H81" s="90"/>
    </row>
    <row r="82" ht="17" customHeight="1" spans="1:8">
      <c r="A82" s="41" t="s">
        <v>345</v>
      </c>
      <c r="B82" s="41" t="s">
        <v>346</v>
      </c>
      <c r="C82" s="41" t="s">
        <v>251</v>
      </c>
      <c r="D82" s="42">
        <v>10</v>
      </c>
      <c r="E82" s="89"/>
      <c r="F82" s="14">
        <f t="shared" ref="F82:F84" si="12">ROUND(D82*E82,0)</f>
        <v>0</v>
      </c>
      <c r="G82" s="42">
        <v>9.64</v>
      </c>
      <c r="H82" s="90"/>
    </row>
    <row r="83" ht="17" customHeight="1" spans="1:8">
      <c r="A83" s="41" t="s">
        <v>347</v>
      </c>
      <c r="B83" s="41" t="s">
        <v>348</v>
      </c>
      <c r="C83" s="41" t="s">
        <v>121</v>
      </c>
      <c r="D83" s="42">
        <v>10</v>
      </c>
      <c r="E83" s="89"/>
      <c r="F83" s="14">
        <f t="shared" si="12"/>
        <v>0</v>
      </c>
      <c r="G83" s="42">
        <v>77.68</v>
      </c>
      <c r="H83" s="90"/>
    </row>
    <row r="84" ht="17" customHeight="1" spans="1:8">
      <c r="A84" s="91" t="s">
        <v>349</v>
      </c>
      <c r="B84" s="41" t="s">
        <v>350</v>
      </c>
      <c r="C84" s="41" t="s">
        <v>121</v>
      </c>
      <c r="D84" s="42">
        <v>10</v>
      </c>
      <c r="E84" s="89"/>
      <c r="F84" s="14">
        <f t="shared" si="12"/>
        <v>0</v>
      </c>
      <c r="G84" s="42">
        <v>129.5</v>
      </c>
      <c r="H84" s="90"/>
    </row>
    <row r="85" ht="17" customHeight="1" spans="1:8">
      <c r="A85" s="91" t="s">
        <v>351</v>
      </c>
      <c r="B85" s="41" t="s">
        <v>352</v>
      </c>
      <c r="C85" s="41"/>
      <c r="D85" s="91"/>
      <c r="E85" s="91"/>
      <c r="F85" s="91"/>
      <c r="G85" s="91"/>
      <c r="H85" s="90"/>
    </row>
    <row r="86" ht="17" customHeight="1" spans="1:8">
      <c r="A86" s="91" t="s">
        <v>353</v>
      </c>
      <c r="B86" s="41" t="s">
        <v>354</v>
      </c>
      <c r="C86" s="41" t="s">
        <v>136</v>
      </c>
      <c r="D86" s="42">
        <v>1</v>
      </c>
      <c r="E86" s="89"/>
      <c r="F86" s="14">
        <f t="shared" ref="F86:F93" si="13">ROUND(D86*E86,0)</f>
        <v>0</v>
      </c>
      <c r="G86" s="42">
        <v>1262.6</v>
      </c>
      <c r="H86" s="90"/>
    </row>
    <row r="87" ht="17" customHeight="1" spans="1:8">
      <c r="A87" s="91" t="s">
        <v>355</v>
      </c>
      <c r="B87" s="41" t="s">
        <v>356</v>
      </c>
      <c r="C87" s="41" t="s">
        <v>136</v>
      </c>
      <c r="D87" s="42">
        <v>1</v>
      </c>
      <c r="E87" s="89"/>
      <c r="F87" s="14">
        <f t="shared" si="13"/>
        <v>0</v>
      </c>
      <c r="G87" s="42">
        <v>1382.72</v>
      </c>
      <c r="H87" s="90"/>
    </row>
    <row r="88" ht="17" customHeight="1" spans="1:8">
      <c r="A88" s="91" t="s">
        <v>357</v>
      </c>
      <c r="B88" s="41" t="s">
        <v>358</v>
      </c>
      <c r="C88" s="41" t="s">
        <v>251</v>
      </c>
      <c r="D88" s="42">
        <v>10</v>
      </c>
      <c r="E88" s="89"/>
      <c r="F88" s="14">
        <f t="shared" si="13"/>
        <v>0</v>
      </c>
      <c r="G88" s="42">
        <v>9.249</v>
      </c>
      <c r="H88" s="90"/>
    </row>
    <row r="89" ht="17" customHeight="1" spans="1:8">
      <c r="A89" s="91" t="s">
        <v>359</v>
      </c>
      <c r="B89" s="41" t="s">
        <v>360</v>
      </c>
      <c r="C89" s="41" t="s">
        <v>121</v>
      </c>
      <c r="D89" s="42">
        <v>10</v>
      </c>
      <c r="E89" s="89"/>
      <c r="F89" s="14">
        <f t="shared" si="13"/>
        <v>0</v>
      </c>
      <c r="G89" s="42">
        <v>57.19</v>
      </c>
      <c r="H89" s="90"/>
    </row>
    <row r="90" s="83" customFormat="1" ht="17" customHeight="1" spans="1:8">
      <c r="A90" s="91" t="s">
        <v>361</v>
      </c>
      <c r="B90" s="41" t="s">
        <v>362</v>
      </c>
      <c r="C90" s="41" t="s">
        <v>136</v>
      </c>
      <c r="D90" s="42">
        <v>1</v>
      </c>
      <c r="E90" s="89"/>
      <c r="F90" s="14">
        <f t="shared" si="13"/>
        <v>0</v>
      </c>
      <c r="G90" s="42">
        <v>2615.3</v>
      </c>
      <c r="H90" s="90"/>
    </row>
    <row r="91" ht="17" customHeight="1" spans="1:8">
      <c r="A91" s="91" t="s">
        <v>363</v>
      </c>
      <c r="B91" s="41" t="s">
        <v>364</v>
      </c>
      <c r="C91" s="41" t="s">
        <v>121</v>
      </c>
      <c r="D91" s="42">
        <v>10</v>
      </c>
      <c r="E91" s="89"/>
      <c r="F91" s="14">
        <f t="shared" si="13"/>
        <v>0</v>
      </c>
      <c r="G91" s="42">
        <v>10.54</v>
      </c>
      <c r="H91" s="90"/>
    </row>
    <row r="92" ht="17" customHeight="1" spans="1:8">
      <c r="A92" s="91" t="s">
        <v>365</v>
      </c>
      <c r="B92" s="41" t="s">
        <v>366</v>
      </c>
      <c r="C92" s="41" t="s">
        <v>276</v>
      </c>
      <c r="D92" s="42">
        <v>10</v>
      </c>
      <c r="E92" s="89"/>
      <c r="F92" s="14">
        <f t="shared" si="13"/>
        <v>0</v>
      </c>
      <c r="G92" s="42">
        <v>2.3</v>
      </c>
      <c r="H92" s="90"/>
    </row>
    <row r="93" ht="17" customHeight="1" spans="1:8">
      <c r="A93" s="91" t="s">
        <v>367</v>
      </c>
      <c r="B93" s="41" t="s">
        <v>368</v>
      </c>
      <c r="C93" s="41" t="s">
        <v>121</v>
      </c>
      <c r="D93" s="42">
        <v>10</v>
      </c>
      <c r="E93" s="89"/>
      <c r="F93" s="14">
        <f t="shared" si="13"/>
        <v>0</v>
      </c>
      <c r="G93" s="42">
        <v>120.4</v>
      </c>
      <c r="H93" s="90"/>
    </row>
    <row r="94" ht="17" customHeight="1" spans="1:8">
      <c r="A94" s="41" t="s">
        <v>369</v>
      </c>
      <c r="B94" s="41" t="s">
        <v>174</v>
      </c>
      <c r="C94" s="41" t="s">
        <v>61</v>
      </c>
      <c r="D94" s="42" t="s">
        <v>61</v>
      </c>
      <c r="E94" s="42"/>
      <c r="F94" s="42"/>
      <c r="G94" s="42"/>
      <c r="H94" s="10"/>
    </row>
    <row r="95" ht="17" customHeight="1" spans="1:8">
      <c r="A95" s="91" t="s">
        <v>370</v>
      </c>
      <c r="B95" s="41" t="s">
        <v>371</v>
      </c>
      <c r="C95" s="41"/>
      <c r="D95" s="91"/>
      <c r="E95" s="91"/>
      <c r="F95" s="91"/>
      <c r="G95" s="91"/>
      <c r="H95" s="10"/>
    </row>
    <row r="96" ht="17" customHeight="1" spans="1:8">
      <c r="A96" s="91" t="s">
        <v>372</v>
      </c>
      <c r="B96" s="41" t="s">
        <v>373</v>
      </c>
      <c r="C96" s="41" t="s">
        <v>136</v>
      </c>
      <c r="D96" s="42">
        <v>1</v>
      </c>
      <c r="E96" s="89"/>
      <c r="F96" s="14">
        <f t="shared" ref="F96:F100" si="14">ROUND(D96*E96,0)</f>
        <v>0</v>
      </c>
      <c r="G96" s="42">
        <v>277.805</v>
      </c>
      <c r="H96" s="10"/>
    </row>
    <row r="97" ht="17" customHeight="1" spans="1:8">
      <c r="A97" s="91" t="s">
        <v>374</v>
      </c>
      <c r="B97" s="41" t="s">
        <v>375</v>
      </c>
      <c r="C97" s="41"/>
      <c r="D97" s="91"/>
      <c r="E97" s="91"/>
      <c r="F97" s="91"/>
      <c r="G97" s="91"/>
      <c r="H97" s="10"/>
    </row>
    <row r="98" ht="17" customHeight="1" spans="1:8">
      <c r="A98" s="91" t="s">
        <v>376</v>
      </c>
      <c r="B98" s="41" t="s">
        <v>377</v>
      </c>
      <c r="C98" s="41"/>
      <c r="D98" s="91"/>
      <c r="E98" s="91"/>
      <c r="F98" s="91"/>
      <c r="G98" s="91"/>
      <c r="H98" s="10"/>
    </row>
    <row r="99" ht="17" customHeight="1" spans="1:8">
      <c r="A99" s="91" t="s">
        <v>378</v>
      </c>
      <c r="B99" s="41" t="s">
        <v>379</v>
      </c>
      <c r="C99" s="41" t="s">
        <v>136</v>
      </c>
      <c r="D99" s="42">
        <v>1</v>
      </c>
      <c r="E99" s="89"/>
      <c r="F99" s="14">
        <f t="shared" si="14"/>
        <v>0</v>
      </c>
      <c r="G99" s="42">
        <v>100.04</v>
      </c>
      <c r="H99" s="10"/>
    </row>
    <row r="100" ht="17" customHeight="1" spans="1:8">
      <c r="A100" s="91" t="s">
        <v>380</v>
      </c>
      <c r="B100" s="41" t="s">
        <v>381</v>
      </c>
      <c r="C100" s="41" t="s">
        <v>136</v>
      </c>
      <c r="D100" s="42">
        <v>1</v>
      </c>
      <c r="E100" s="89"/>
      <c r="F100" s="14">
        <f t="shared" si="14"/>
        <v>0</v>
      </c>
      <c r="G100" s="42">
        <v>154.314</v>
      </c>
      <c r="H100" s="10"/>
    </row>
    <row r="101" ht="17" customHeight="1" spans="1:8">
      <c r="A101" s="91" t="s">
        <v>382</v>
      </c>
      <c r="B101" s="41" t="s">
        <v>383</v>
      </c>
      <c r="C101" s="41"/>
      <c r="D101" s="91"/>
      <c r="E101" s="91"/>
      <c r="F101" s="91"/>
      <c r="G101" s="91"/>
      <c r="H101" s="10"/>
    </row>
    <row r="102" ht="17" customHeight="1" spans="1:8">
      <c r="A102" s="91" t="s">
        <v>384</v>
      </c>
      <c r="B102" s="41" t="s">
        <v>385</v>
      </c>
      <c r="C102" s="41" t="s">
        <v>136</v>
      </c>
      <c r="D102" s="42">
        <v>1</v>
      </c>
      <c r="E102" s="89"/>
      <c r="F102" s="14">
        <f t="shared" ref="F102:F108" si="15">ROUND(D102*E102,0)</f>
        <v>0</v>
      </c>
      <c r="G102" s="42">
        <v>735.2</v>
      </c>
      <c r="H102" s="10"/>
    </row>
    <row r="103" ht="17" customHeight="1" spans="1:8">
      <c r="A103" s="91" t="s">
        <v>386</v>
      </c>
      <c r="B103" s="41" t="s">
        <v>387</v>
      </c>
      <c r="C103" s="41" t="s">
        <v>136</v>
      </c>
      <c r="D103" s="42">
        <v>1</v>
      </c>
      <c r="E103" s="89"/>
      <c r="F103" s="14">
        <f t="shared" si="15"/>
        <v>0</v>
      </c>
      <c r="G103" s="42">
        <v>788</v>
      </c>
      <c r="H103" s="10"/>
    </row>
    <row r="104" ht="17" customHeight="1" spans="1:8">
      <c r="A104" s="91" t="s">
        <v>388</v>
      </c>
      <c r="B104" s="41" t="s">
        <v>389</v>
      </c>
      <c r="C104" s="41"/>
      <c r="D104" s="91"/>
      <c r="E104" s="91"/>
      <c r="F104" s="91"/>
      <c r="G104" s="91"/>
      <c r="H104" s="10"/>
    </row>
    <row r="105" ht="17" customHeight="1" spans="1:8">
      <c r="A105" s="91" t="s">
        <v>390</v>
      </c>
      <c r="B105" s="41" t="s">
        <v>200</v>
      </c>
      <c r="C105" s="41"/>
      <c r="D105" s="91"/>
      <c r="E105" s="91"/>
      <c r="F105" s="91"/>
      <c r="G105" s="91"/>
      <c r="H105" s="10"/>
    </row>
    <row r="106" ht="17" customHeight="1" spans="1:8">
      <c r="A106" s="91" t="s">
        <v>391</v>
      </c>
      <c r="B106" s="41" t="s">
        <v>392</v>
      </c>
      <c r="C106" s="41" t="s">
        <v>121</v>
      </c>
      <c r="D106" s="42">
        <v>10</v>
      </c>
      <c r="E106" s="89"/>
      <c r="F106" s="14">
        <f t="shared" si="15"/>
        <v>0</v>
      </c>
      <c r="G106" s="42">
        <v>11.13</v>
      </c>
      <c r="H106" s="10"/>
    </row>
    <row r="107" ht="17" customHeight="1" spans="1:8">
      <c r="A107" s="91" t="s">
        <v>393</v>
      </c>
      <c r="B107" s="41" t="s">
        <v>394</v>
      </c>
      <c r="C107" s="41" t="s">
        <v>121</v>
      </c>
      <c r="D107" s="42">
        <v>10</v>
      </c>
      <c r="E107" s="89"/>
      <c r="F107" s="14">
        <f t="shared" si="15"/>
        <v>0</v>
      </c>
      <c r="G107" s="42">
        <v>14.08</v>
      </c>
      <c r="H107" s="10"/>
    </row>
    <row r="108" ht="17" customHeight="1" spans="1:8">
      <c r="A108" s="91" t="s">
        <v>395</v>
      </c>
      <c r="B108" s="41" t="s">
        <v>396</v>
      </c>
      <c r="C108" s="41" t="s">
        <v>121</v>
      </c>
      <c r="D108" s="42">
        <v>10</v>
      </c>
      <c r="E108" s="89"/>
      <c r="F108" s="14">
        <f t="shared" si="15"/>
        <v>0</v>
      </c>
      <c r="G108" s="42">
        <v>19.2</v>
      </c>
      <c r="H108" s="10"/>
    </row>
    <row r="109" ht="17" customHeight="1" spans="1:8">
      <c r="A109" s="91" t="s">
        <v>397</v>
      </c>
      <c r="B109" s="41" t="s">
        <v>398</v>
      </c>
      <c r="C109" s="41"/>
      <c r="D109" s="91"/>
      <c r="E109" s="91"/>
      <c r="F109" s="91"/>
      <c r="G109" s="91"/>
      <c r="H109" s="10"/>
    </row>
    <row r="110" ht="17" customHeight="1" spans="1:8">
      <c r="A110" s="91" t="s">
        <v>399</v>
      </c>
      <c r="B110" s="41" t="s">
        <v>400</v>
      </c>
      <c r="C110" s="41" t="s">
        <v>121</v>
      </c>
      <c r="D110" s="42">
        <v>10</v>
      </c>
      <c r="E110" s="89"/>
      <c r="F110" s="14">
        <f t="shared" ref="F110:F112" si="16">ROUND(D110*E110,0)</f>
        <v>0</v>
      </c>
      <c r="G110" s="42">
        <v>5.2</v>
      </c>
      <c r="H110" s="10"/>
    </row>
    <row r="111" ht="17" customHeight="1" spans="1:8">
      <c r="A111" s="91" t="s">
        <v>401</v>
      </c>
      <c r="B111" s="41" t="s">
        <v>402</v>
      </c>
      <c r="C111" s="41" t="s">
        <v>121</v>
      </c>
      <c r="D111" s="42">
        <v>10</v>
      </c>
      <c r="E111" s="89"/>
      <c r="F111" s="14">
        <f t="shared" si="16"/>
        <v>0</v>
      </c>
      <c r="G111" s="42">
        <v>6.5</v>
      </c>
      <c r="H111" s="10"/>
    </row>
    <row r="112" ht="17" customHeight="1" spans="1:8">
      <c r="A112" s="91" t="s">
        <v>403</v>
      </c>
      <c r="B112" s="41" t="s">
        <v>404</v>
      </c>
      <c r="C112" s="41" t="s">
        <v>121</v>
      </c>
      <c r="D112" s="42">
        <v>10</v>
      </c>
      <c r="E112" s="89"/>
      <c r="F112" s="14">
        <f t="shared" si="16"/>
        <v>0</v>
      </c>
      <c r="G112" s="42">
        <v>22.5</v>
      </c>
      <c r="H112" s="10"/>
    </row>
    <row r="113" ht="17" customHeight="1" spans="1:8">
      <c r="A113" s="91" t="s">
        <v>405</v>
      </c>
      <c r="B113" s="41" t="s">
        <v>406</v>
      </c>
      <c r="C113" s="41"/>
      <c r="D113" s="91"/>
      <c r="E113" s="91"/>
      <c r="F113" s="91"/>
      <c r="G113" s="91"/>
      <c r="H113" s="10"/>
    </row>
    <row r="114" s="83" customFormat="1" ht="17" customHeight="1" spans="1:8">
      <c r="A114" s="41" t="s">
        <v>407</v>
      </c>
      <c r="B114" s="41" t="s">
        <v>408</v>
      </c>
      <c r="C114" s="41" t="s">
        <v>121</v>
      </c>
      <c r="D114" s="42">
        <v>20</v>
      </c>
      <c r="E114" s="89"/>
      <c r="F114" s="14">
        <f t="shared" ref="F114:F121" si="17">ROUND(D114*E114,0)</f>
        <v>0</v>
      </c>
      <c r="G114" s="42">
        <v>600.64</v>
      </c>
      <c r="H114" s="10"/>
    </row>
    <row r="115" s="83" customFormat="1" ht="17" customHeight="1" spans="1:8">
      <c r="A115" s="41" t="s">
        <v>409</v>
      </c>
      <c r="B115" s="41" t="s">
        <v>410</v>
      </c>
      <c r="C115" s="41" t="s">
        <v>121</v>
      </c>
      <c r="D115" s="42">
        <v>1</v>
      </c>
      <c r="E115" s="89"/>
      <c r="F115" s="14">
        <f t="shared" si="17"/>
        <v>0</v>
      </c>
      <c r="G115" s="42">
        <v>487.86</v>
      </c>
      <c r="H115" s="10"/>
    </row>
    <row r="116" ht="17" customHeight="1" spans="1:8">
      <c r="A116" s="41" t="s">
        <v>411</v>
      </c>
      <c r="B116" s="41" t="s">
        <v>412</v>
      </c>
      <c r="C116" s="41" t="s">
        <v>183</v>
      </c>
      <c r="D116" s="42">
        <v>10</v>
      </c>
      <c r="E116" s="89"/>
      <c r="F116" s="14">
        <f t="shared" si="17"/>
        <v>0</v>
      </c>
      <c r="G116" s="42">
        <v>10.79</v>
      </c>
      <c r="H116" s="10"/>
    </row>
    <row r="117" ht="17" customHeight="1" spans="1:8">
      <c r="A117" s="41" t="s">
        <v>413</v>
      </c>
      <c r="B117" s="41" t="s">
        <v>414</v>
      </c>
      <c r="C117" s="41" t="s">
        <v>183</v>
      </c>
      <c r="D117" s="42">
        <v>1000</v>
      </c>
      <c r="E117" s="89"/>
      <c r="F117" s="14">
        <f t="shared" si="17"/>
        <v>0</v>
      </c>
      <c r="G117" s="42">
        <v>15.36</v>
      </c>
      <c r="H117" s="10"/>
    </row>
    <row r="118" ht="17" customHeight="1" spans="1:8">
      <c r="A118" s="41" t="s">
        <v>415</v>
      </c>
      <c r="B118" s="41" t="s">
        <v>416</v>
      </c>
      <c r="C118" s="41" t="s">
        <v>183</v>
      </c>
      <c r="D118" s="42">
        <v>10</v>
      </c>
      <c r="E118" s="89"/>
      <c r="F118" s="14">
        <f t="shared" si="17"/>
        <v>0</v>
      </c>
      <c r="G118" s="42">
        <v>40.4</v>
      </c>
      <c r="H118" s="10"/>
    </row>
    <row r="119" s="83" customFormat="1" ht="17" customHeight="1" spans="1:8">
      <c r="A119" s="41" t="s">
        <v>417</v>
      </c>
      <c r="B119" s="41" t="s">
        <v>418</v>
      </c>
      <c r="C119" s="41" t="s">
        <v>136</v>
      </c>
      <c r="D119" s="42">
        <v>0.01</v>
      </c>
      <c r="E119" s="89"/>
      <c r="F119" s="14">
        <f t="shared" si="17"/>
        <v>0</v>
      </c>
      <c r="G119" s="42">
        <v>20121.44</v>
      </c>
      <c r="H119" s="10"/>
    </row>
    <row r="120" ht="17" customHeight="1" spans="1:8">
      <c r="A120" s="41" t="s">
        <v>419</v>
      </c>
      <c r="B120" s="41" t="s">
        <v>420</v>
      </c>
      <c r="C120" s="41" t="s">
        <v>183</v>
      </c>
      <c r="D120" s="42">
        <v>10</v>
      </c>
      <c r="E120" s="89"/>
      <c r="F120" s="14">
        <f t="shared" si="17"/>
        <v>0</v>
      </c>
      <c r="G120" s="42">
        <v>24.41</v>
      </c>
      <c r="H120" s="90"/>
    </row>
    <row r="121" ht="17" customHeight="1" spans="1:8">
      <c r="A121" s="41" t="s">
        <v>421</v>
      </c>
      <c r="B121" s="41" t="s">
        <v>422</v>
      </c>
      <c r="C121" s="41" t="s">
        <v>183</v>
      </c>
      <c r="D121" s="42">
        <v>10</v>
      </c>
      <c r="E121" s="89"/>
      <c r="F121" s="14">
        <f t="shared" si="17"/>
        <v>0</v>
      </c>
      <c r="G121" s="42">
        <v>34.76</v>
      </c>
      <c r="H121" s="90"/>
    </row>
    <row r="122" ht="17" customHeight="1" spans="1:8">
      <c r="A122" s="91" t="s">
        <v>423</v>
      </c>
      <c r="B122" s="41" t="s">
        <v>424</v>
      </c>
      <c r="C122" s="41"/>
      <c r="D122" s="91"/>
      <c r="E122" s="91"/>
      <c r="F122" s="91"/>
      <c r="G122" s="91"/>
      <c r="H122" s="90"/>
    </row>
    <row r="123" ht="17" customHeight="1" spans="1:8">
      <c r="A123" s="91" t="s">
        <v>425</v>
      </c>
      <c r="B123" s="41" t="s">
        <v>426</v>
      </c>
      <c r="C123" s="41" t="s">
        <v>136</v>
      </c>
      <c r="D123" s="42">
        <v>1</v>
      </c>
      <c r="E123" s="89"/>
      <c r="F123" s="14">
        <f t="shared" ref="F123:F126" si="18">ROUND(D123*E123,0)</f>
        <v>0</v>
      </c>
      <c r="G123" s="42">
        <v>2760</v>
      </c>
      <c r="H123" s="90"/>
    </row>
    <row r="124" ht="17" customHeight="1" spans="1:8">
      <c r="A124" s="91" t="s">
        <v>427</v>
      </c>
      <c r="B124" s="41" t="s">
        <v>428</v>
      </c>
      <c r="C124" s="41" t="s">
        <v>136</v>
      </c>
      <c r="D124" s="42">
        <v>1</v>
      </c>
      <c r="E124" s="89"/>
      <c r="F124" s="14">
        <f t="shared" si="18"/>
        <v>0</v>
      </c>
      <c r="G124" s="42">
        <v>2726.25</v>
      </c>
      <c r="H124" s="90"/>
    </row>
    <row r="125" ht="17" customHeight="1" spans="1:8">
      <c r="A125" s="91" t="s">
        <v>429</v>
      </c>
      <c r="B125" s="41" t="s">
        <v>430</v>
      </c>
      <c r="C125" s="41" t="s">
        <v>136</v>
      </c>
      <c r="D125" s="42">
        <v>1</v>
      </c>
      <c r="E125" s="89"/>
      <c r="F125" s="14">
        <f t="shared" si="18"/>
        <v>0</v>
      </c>
      <c r="G125" s="42">
        <v>2255.81</v>
      </c>
      <c r="H125" s="90"/>
    </row>
    <row r="126" ht="17" customHeight="1" spans="1:8">
      <c r="A126" s="91" t="s">
        <v>431</v>
      </c>
      <c r="B126" s="41" t="s">
        <v>432</v>
      </c>
      <c r="C126" s="41" t="s">
        <v>136</v>
      </c>
      <c r="D126" s="42">
        <v>1</v>
      </c>
      <c r="E126" s="89"/>
      <c r="F126" s="14">
        <f t="shared" si="18"/>
        <v>0</v>
      </c>
      <c r="G126" s="42">
        <v>2430</v>
      </c>
      <c r="H126" s="90"/>
    </row>
    <row r="127" ht="17" customHeight="1" spans="1:8">
      <c r="A127" s="91" t="s">
        <v>433</v>
      </c>
      <c r="B127" s="41" t="s">
        <v>434</v>
      </c>
      <c r="C127" s="41"/>
      <c r="D127" s="42"/>
      <c r="E127" s="42"/>
      <c r="F127" s="42"/>
      <c r="G127" s="42"/>
      <c r="H127" s="90"/>
    </row>
    <row r="128" s="83" customFormat="1" ht="17" customHeight="1" spans="1:8">
      <c r="A128" s="91" t="s">
        <v>435</v>
      </c>
      <c r="B128" s="41" t="s">
        <v>412</v>
      </c>
      <c r="C128" s="41" t="s">
        <v>183</v>
      </c>
      <c r="D128" s="42">
        <v>1</v>
      </c>
      <c r="E128" s="89"/>
      <c r="F128" s="14">
        <f t="shared" ref="F128:F139" si="19">ROUND(D128*E128,0)</f>
        <v>0</v>
      </c>
      <c r="G128" s="42">
        <v>10.79</v>
      </c>
      <c r="H128" s="90"/>
    </row>
    <row r="129" s="83" customFormat="1" ht="17" customHeight="1" spans="1:8">
      <c r="A129" s="91" t="s">
        <v>436</v>
      </c>
      <c r="B129" s="41" t="s">
        <v>414</v>
      </c>
      <c r="C129" s="41" t="s">
        <v>183</v>
      </c>
      <c r="D129" s="42">
        <v>1</v>
      </c>
      <c r="E129" s="89"/>
      <c r="F129" s="14">
        <f t="shared" si="19"/>
        <v>0</v>
      </c>
      <c r="G129" s="42">
        <v>15.36</v>
      </c>
      <c r="H129" s="90"/>
    </row>
    <row r="130" ht="17" customHeight="1" spans="1:8">
      <c r="A130" s="91" t="s">
        <v>437</v>
      </c>
      <c r="B130" s="41" t="s">
        <v>438</v>
      </c>
      <c r="C130" s="41"/>
      <c r="D130" s="91"/>
      <c r="E130" s="91"/>
      <c r="F130" s="91"/>
      <c r="G130" s="42"/>
      <c r="H130" s="90"/>
    </row>
    <row r="131" ht="17" customHeight="1" spans="1:8">
      <c r="A131" s="91" t="s">
        <v>439</v>
      </c>
      <c r="B131" s="41" t="s">
        <v>440</v>
      </c>
      <c r="C131" s="41" t="s">
        <v>136</v>
      </c>
      <c r="D131" s="42">
        <v>1</v>
      </c>
      <c r="E131" s="89"/>
      <c r="F131" s="14">
        <f t="shared" si="19"/>
        <v>0</v>
      </c>
      <c r="G131" s="42">
        <v>1344.58</v>
      </c>
      <c r="H131" s="90"/>
    </row>
    <row r="132" ht="17" customHeight="1" spans="1:8">
      <c r="A132" s="91" t="s">
        <v>441</v>
      </c>
      <c r="B132" s="41" t="s">
        <v>442</v>
      </c>
      <c r="C132" s="41" t="s">
        <v>136</v>
      </c>
      <c r="D132" s="42">
        <v>1</v>
      </c>
      <c r="E132" s="89"/>
      <c r="F132" s="14">
        <f t="shared" si="19"/>
        <v>0</v>
      </c>
      <c r="G132" s="42">
        <v>1412.99</v>
      </c>
      <c r="H132" s="90"/>
    </row>
    <row r="133" ht="17" customHeight="1" spans="1:8">
      <c r="A133" s="91" t="s">
        <v>443</v>
      </c>
      <c r="B133" s="41" t="s">
        <v>444</v>
      </c>
      <c r="C133" s="41" t="s">
        <v>136</v>
      </c>
      <c r="D133" s="42">
        <v>1</v>
      </c>
      <c r="E133" s="89"/>
      <c r="F133" s="14">
        <f t="shared" si="19"/>
        <v>0</v>
      </c>
      <c r="G133" s="42">
        <v>1452.89</v>
      </c>
      <c r="H133" s="90"/>
    </row>
    <row r="134" ht="17" customHeight="1" spans="1:8">
      <c r="A134" s="91" t="s">
        <v>445</v>
      </c>
      <c r="B134" s="41" t="s">
        <v>446</v>
      </c>
      <c r="C134" s="41" t="s">
        <v>136</v>
      </c>
      <c r="D134" s="42">
        <v>1</v>
      </c>
      <c r="E134" s="89"/>
      <c r="F134" s="14">
        <f t="shared" si="19"/>
        <v>0</v>
      </c>
      <c r="G134" s="42">
        <v>3104.4</v>
      </c>
      <c r="H134" s="90"/>
    </row>
    <row r="135" ht="17" customHeight="1" spans="1:8">
      <c r="A135" s="91" t="s">
        <v>447</v>
      </c>
      <c r="B135" s="41" t="s">
        <v>448</v>
      </c>
      <c r="C135" s="41" t="s">
        <v>136</v>
      </c>
      <c r="D135" s="42">
        <v>0.01</v>
      </c>
      <c r="E135" s="89"/>
      <c r="F135" s="14">
        <f t="shared" si="19"/>
        <v>0</v>
      </c>
      <c r="G135" s="91">
        <v>12029.01</v>
      </c>
      <c r="H135" s="90"/>
    </row>
    <row r="136" ht="17" customHeight="1" spans="1:8">
      <c r="A136" s="91" t="s">
        <v>449</v>
      </c>
      <c r="B136" s="41" t="s">
        <v>450</v>
      </c>
      <c r="C136" s="41" t="s">
        <v>183</v>
      </c>
      <c r="D136" s="42">
        <v>1</v>
      </c>
      <c r="E136" s="89"/>
      <c r="F136" s="14">
        <f t="shared" si="19"/>
        <v>0</v>
      </c>
      <c r="G136" s="42">
        <v>26.2</v>
      </c>
      <c r="H136" s="90"/>
    </row>
    <row r="137" ht="17" customHeight="1" spans="1:8">
      <c r="A137" s="91" t="s">
        <v>451</v>
      </c>
      <c r="B137" s="41" t="s">
        <v>452</v>
      </c>
      <c r="C137" s="41" t="s">
        <v>121</v>
      </c>
      <c r="D137" s="42">
        <v>5</v>
      </c>
      <c r="E137" s="89"/>
      <c r="F137" s="14">
        <f t="shared" si="19"/>
        <v>0</v>
      </c>
      <c r="G137" s="42">
        <v>27.6</v>
      </c>
      <c r="H137" s="90"/>
    </row>
    <row r="138" ht="17" customHeight="1" spans="1:8">
      <c r="A138" s="91" t="s">
        <v>453</v>
      </c>
      <c r="B138" s="41" t="s">
        <v>454</v>
      </c>
      <c r="C138" s="41" t="s">
        <v>121</v>
      </c>
      <c r="D138" s="42">
        <v>5</v>
      </c>
      <c r="E138" s="89"/>
      <c r="F138" s="14">
        <f t="shared" si="19"/>
        <v>0</v>
      </c>
      <c r="G138" s="42">
        <v>25.5</v>
      </c>
      <c r="H138" s="90"/>
    </row>
    <row r="139" s="83" customFormat="1" ht="29" customHeight="1" spans="1:8">
      <c r="A139" s="91" t="s">
        <v>455</v>
      </c>
      <c r="B139" s="41" t="s">
        <v>456</v>
      </c>
      <c r="C139" s="41" t="s">
        <v>251</v>
      </c>
      <c r="D139" s="42">
        <v>10</v>
      </c>
      <c r="E139" s="89"/>
      <c r="F139" s="14">
        <f t="shared" si="19"/>
        <v>0</v>
      </c>
      <c r="G139" s="42">
        <v>8.34</v>
      </c>
      <c r="H139" s="90"/>
    </row>
    <row r="140" ht="17" customHeight="1" spans="1:8">
      <c r="A140" s="91" t="s">
        <v>457</v>
      </c>
      <c r="B140" s="41" t="s">
        <v>458</v>
      </c>
      <c r="C140" s="41"/>
      <c r="D140" s="91"/>
      <c r="E140" s="91"/>
      <c r="F140" s="91"/>
      <c r="G140" s="95"/>
      <c r="H140" s="90"/>
    </row>
    <row r="141" ht="17" customHeight="1" spans="1:8">
      <c r="A141" s="91" t="s">
        <v>459</v>
      </c>
      <c r="B141" s="41" t="s">
        <v>460</v>
      </c>
      <c r="C141" s="41" t="s">
        <v>461</v>
      </c>
      <c r="D141" s="42">
        <v>10</v>
      </c>
      <c r="E141" s="89"/>
      <c r="F141" s="14">
        <f t="shared" ref="F141:F150" si="20">ROUND(D141*E141,0)</f>
        <v>0</v>
      </c>
      <c r="G141" s="42">
        <v>9.912</v>
      </c>
      <c r="H141" s="90"/>
    </row>
    <row r="142" s="83" customFormat="1" ht="17" customHeight="1" spans="1:8">
      <c r="A142" s="91" t="s">
        <v>462</v>
      </c>
      <c r="B142" s="41" t="s">
        <v>463</v>
      </c>
      <c r="C142" s="41" t="s">
        <v>461</v>
      </c>
      <c r="D142" s="42">
        <v>10</v>
      </c>
      <c r="E142" s="89"/>
      <c r="F142" s="14">
        <f t="shared" si="20"/>
        <v>0</v>
      </c>
      <c r="G142" s="42">
        <v>10.9</v>
      </c>
      <c r="H142" s="90"/>
    </row>
    <row r="143" ht="17" customHeight="1" spans="1:8">
      <c r="A143" s="91" t="s">
        <v>464</v>
      </c>
      <c r="B143" s="41" t="s">
        <v>465</v>
      </c>
      <c r="C143" s="41" t="s">
        <v>461</v>
      </c>
      <c r="D143" s="42">
        <v>10</v>
      </c>
      <c r="E143" s="89"/>
      <c r="F143" s="14">
        <f t="shared" si="20"/>
        <v>0</v>
      </c>
      <c r="G143" s="42">
        <v>14.51</v>
      </c>
      <c r="H143" s="90"/>
    </row>
    <row r="144" ht="17" customHeight="1" spans="1:8">
      <c r="A144" s="91" t="s">
        <v>466</v>
      </c>
      <c r="B144" s="41" t="s">
        <v>467</v>
      </c>
      <c r="C144" s="41" t="s">
        <v>461</v>
      </c>
      <c r="D144" s="42">
        <v>10</v>
      </c>
      <c r="E144" s="89"/>
      <c r="F144" s="14">
        <f t="shared" si="20"/>
        <v>0</v>
      </c>
      <c r="G144" s="42">
        <v>22.54</v>
      </c>
      <c r="H144" s="90"/>
    </row>
    <row r="145" ht="17" customHeight="1" spans="1:8">
      <c r="A145" s="91" t="s">
        <v>468</v>
      </c>
      <c r="B145" s="41" t="s">
        <v>469</v>
      </c>
      <c r="C145" s="41" t="s">
        <v>461</v>
      </c>
      <c r="D145" s="42">
        <v>10</v>
      </c>
      <c r="E145" s="89"/>
      <c r="F145" s="14">
        <f t="shared" si="20"/>
        <v>0</v>
      </c>
      <c r="G145" s="42">
        <v>29.72</v>
      </c>
      <c r="H145" s="90"/>
    </row>
    <row r="146" ht="17" customHeight="1" spans="1:8">
      <c r="A146" s="91" t="s">
        <v>470</v>
      </c>
      <c r="B146" s="41" t="s">
        <v>471</v>
      </c>
      <c r="C146" s="41" t="s">
        <v>461</v>
      </c>
      <c r="D146" s="42">
        <v>10</v>
      </c>
      <c r="E146" s="89"/>
      <c r="F146" s="14">
        <f t="shared" si="20"/>
        <v>0</v>
      </c>
      <c r="G146" s="42">
        <v>54.4</v>
      </c>
      <c r="H146" s="90"/>
    </row>
    <row r="147" ht="17" customHeight="1" spans="1:8">
      <c r="A147" s="91" t="s">
        <v>472</v>
      </c>
      <c r="B147" s="41" t="s">
        <v>473</v>
      </c>
      <c r="C147" s="41" t="s">
        <v>461</v>
      </c>
      <c r="D147" s="42">
        <v>1</v>
      </c>
      <c r="E147" s="89"/>
      <c r="F147" s="14">
        <f t="shared" si="20"/>
        <v>0</v>
      </c>
      <c r="G147" s="42">
        <v>73.59</v>
      </c>
      <c r="H147" s="90"/>
    </row>
    <row r="148" ht="17" customHeight="1" spans="1:8">
      <c r="A148" s="91" t="s">
        <v>474</v>
      </c>
      <c r="B148" s="41" t="s">
        <v>475</v>
      </c>
      <c r="C148" s="41" t="s">
        <v>461</v>
      </c>
      <c r="D148" s="42">
        <v>1</v>
      </c>
      <c r="E148" s="89"/>
      <c r="F148" s="14">
        <f t="shared" si="20"/>
        <v>0</v>
      </c>
      <c r="G148" s="42">
        <v>117.73</v>
      </c>
      <c r="H148" s="90"/>
    </row>
    <row r="149" ht="17" customHeight="1" spans="1:8">
      <c r="A149" s="91" t="s">
        <v>476</v>
      </c>
      <c r="B149" s="41" t="s">
        <v>477</v>
      </c>
      <c r="C149" s="41" t="s">
        <v>276</v>
      </c>
      <c r="D149" s="42">
        <v>10</v>
      </c>
      <c r="E149" s="89"/>
      <c r="F149" s="14">
        <f t="shared" si="20"/>
        <v>0</v>
      </c>
      <c r="G149" s="42">
        <v>288.1</v>
      </c>
      <c r="H149" s="90"/>
    </row>
    <row r="150" s="83" customFormat="1" ht="17" customHeight="1" spans="1:8">
      <c r="A150" s="91" t="s">
        <v>478</v>
      </c>
      <c r="B150" s="41" t="s">
        <v>479</v>
      </c>
      <c r="C150" s="41" t="s">
        <v>121</v>
      </c>
      <c r="D150" s="42">
        <v>15</v>
      </c>
      <c r="E150" s="89"/>
      <c r="F150" s="14">
        <f t="shared" si="20"/>
        <v>0</v>
      </c>
      <c r="G150" s="42">
        <v>175.52</v>
      </c>
      <c r="H150" s="90"/>
    </row>
    <row r="151" ht="17" customHeight="1" spans="1:8">
      <c r="A151" s="91" t="s">
        <v>480</v>
      </c>
      <c r="B151" s="41" t="s">
        <v>481</v>
      </c>
      <c r="C151" s="41"/>
      <c r="D151" s="91"/>
      <c r="E151" s="91"/>
      <c r="F151" s="91"/>
      <c r="G151" s="42"/>
      <c r="H151" s="90"/>
    </row>
    <row r="152" ht="17" customHeight="1" spans="1:8">
      <c r="A152" s="91" t="s">
        <v>482</v>
      </c>
      <c r="B152" s="41" t="s">
        <v>483</v>
      </c>
      <c r="C152" s="41" t="s">
        <v>183</v>
      </c>
      <c r="D152" s="42">
        <v>20</v>
      </c>
      <c r="E152" s="89"/>
      <c r="F152" s="14">
        <f t="shared" ref="F152:F156" si="21">ROUND(D152*E152,0)</f>
        <v>0</v>
      </c>
      <c r="G152" s="91">
        <v>60.44</v>
      </c>
      <c r="H152" s="90"/>
    </row>
    <row r="153" ht="17" customHeight="1" spans="1:8">
      <c r="A153" s="91" t="s">
        <v>484</v>
      </c>
      <c r="B153" s="41" t="s">
        <v>485</v>
      </c>
      <c r="C153" s="41" t="s">
        <v>183</v>
      </c>
      <c r="D153" s="42">
        <v>10</v>
      </c>
      <c r="E153" s="89"/>
      <c r="F153" s="14">
        <f t="shared" si="21"/>
        <v>0</v>
      </c>
      <c r="G153" s="42">
        <v>126.25</v>
      </c>
      <c r="H153" s="90"/>
    </row>
    <row r="154" ht="17" customHeight="1" spans="1:8">
      <c r="A154" s="91" t="s">
        <v>486</v>
      </c>
      <c r="B154" s="41" t="s">
        <v>487</v>
      </c>
      <c r="C154" s="41"/>
      <c r="D154" s="91"/>
      <c r="E154" s="91"/>
      <c r="F154" s="91"/>
      <c r="G154" s="42"/>
      <c r="H154" s="90"/>
    </row>
    <row r="155" ht="17" customHeight="1" spans="1:8">
      <c r="A155" s="91" t="s">
        <v>488</v>
      </c>
      <c r="B155" s="41" t="s">
        <v>489</v>
      </c>
      <c r="C155" s="41" t="s">
        <v>136</v>
      </c>
      <c r="D155" s="42">
        <v>10</v>
      </c>
      <c r="E155" s="89"/>
      <c r="F155" s="14">
        <f t="shared" si="21"/>
        <v>0</v>
      </c>
      <c r="G155" s="42">
        <v>2354.11</v>
      </c>
      <c r="H155" s="90"/>
    </row>
    <row r="156" ht="17" customHeight="1" spans="1:8">
      <c r="A156" s="91" t="s">
        <v>490</v>
      </c>
      <c r="B156" s="41" t="s">
        <v>491</v>
      </c>
      <c r="C156" s="41" t="s">
        <v>136</v>
      </c>
      <c r="D156" s="42">
        <v>10</v>
      </c>
      <c r="E156" s="89"/>
      <c r="F156" s="14">
        <f t="shared" si="21"/>
        <v>0</v>
      </c>
      <c r="G156" s="42">
        <v>229.36</v>
      </c>
      <c r="H156" s="90"/>
    </row>
    <row r="157" ht="17" customHeight="1" spans="1:8">
      <c r="A157" s="91" t="s">
        <v>492</v>
      </c>
      <c r="B157" s="41" t="s">
        <v>493</v>
      </c>
      <c r="C157" s="41"/>
      <c r="D157" s="91"/>
      <c r="E157" s="91"/>
      <c r="F157" s="91"/>
      <c r="G157" s="91"/>
      <c r="H157" s="90"/>
    </row>
    <row r="158" ht="17" customHeight="1" spans="1:8">
      <c r="A158" s="91" t="s">
        <v>494</v>
      </c>
      <c r="B158" s="41" t="s">
        <v>257</v>
      </c>
      <c r="C158" s="41" t="s">
        <v>121</v>
      </c>
      <c r="D158" s="42">
        <v>10</v>
      </c>
      <c r="E158" s="89"/>
      <c r="F158" s="14">
        <f t="shared" ref="F158:F160" si="22">ROUND(D158*E158,0)</f>
        <v>0</v>
      </c>
      <c r="G158" s="42">
        <v>24.26</v>
      </c>
      <c r="H158" s="90"/>
    </row>
    <row r="159" ht="17" customHeight="1" spans="1:8">
      <c r="A159" s="91" t="s">
        <v>495</v>
      </c>
      <c r="B159" s="41" t="s">
        <v>496</v>
      </c>
      <c r="C159" s="41" t="s">
        <v>121</v>
      </c>
      <c r="D159" s="42">
        <v>10</v>
      </c>
      <c r="E159" s="89"/>
      <c r="F159" s="14">
        <f t="shared" si="22"/>
        <v>0</v>
      </c>
      <c r="G159" s="42">
        <v>21</v>
      </c>
      <c r="H159" s="90"/>
    </row>
    <row r="160" ht="17" customHeight="1" spans="1:8">
      <c r="A160" s="91" t="s">
        <v>497</v>
      </c>
      <c r="B160" s="41" t="s">
        <v>498</v>
      </c>
      <c r="C160" s="41" t="s">
        <v>121</v>
      </c>
      <c r="D160" s="42">
        <v>10</v>
      </c>
      <c r="E160" s="89"/>
      <c r="F160" s="14">
        <f t="shared" si="22"/>
        <v>0</v>
      </c>
      <c r="G160" s="42">
        <v>362.445</v>
      </c>
      <c r="H160" s="90"/>
    </row>
    <row r="161" ht="17" customHeight="1" spans="1:8">
      <c r="A161" s="41" t="s">
        <v>499</v>
      </c>
      <c r="B161" s="41" t="s">
        <v>133</v>
      </c>
      <c r="C161" s="41" t="s">
        <v>61</v>
      </c>
      <c r="D161" s="42" t="s">
        <v>61</v>
      </c>
      <c r="E161" s="42"/>
      <c r="F161" s="42"/>
      <c r="G161" s="42"/>
      <c r="H161" s="10"/>
    </row>
    <row r="162" ht="17" customHeight="1" spans="1:8">
      <c r="A162" s="41" t="s">
        <v>500</v>
      </c>
      <c r="B162" s="41" t="s">
        <v>501</v>
      </c>
      <c r="C162" s="41"/>
      <c r="D162" s="42"/>
      <c r="E162" s="42"/>
      <c r="F162" s="42"/>
      <c r="G162" s="42"/>
      <c r="H162" s="10"/>
    </row>
    <row r="163" ht="17" customHeight="1" spans="1:8">
      <c r="A163" s="41" t="s">
        <v>502</v>
      </c>
      <c r="B163" s="41" t="s">
        <v>503</v>
      </c>
      <c r="C163" s="41" t="s">
        <v>183</v>
      </c>
      <c r="D163" s="42">
        <v>10</v>
      </c>
      <c r="E163" s="89"/>
      <c r="F163" s="14">
        <f>ROUND(D163*E163,0)</f>
        <v>0</v>
      </c>
      <c r="G163" s="41">
        <v>174.02</v>
      </c>
      <c r="H163" s="10"/>
    </row>
    <row r="164" ht="17" customHeight="1" spans="1:8">
      <c r="A164" s="41" t="s">
        <v>504</v>
      </c>
      <c r="B164" s="41" t="s">
        <v>505</v>
      </c>
      <c r="C164" s="41" t="s">
        <v>61</v>
      </c>
      <c r="D164" s="42" t="s">
        <v>61</v>
      </c>
      <c r="E164" s="42"/>
      <c r="F164" s="42"/>
      <c r="G164" s="42"/>
      <c r="H164" s="10"/>
    </row>
    <row r="165" ht="17" customHeight="1" spans="1:8">
      <c r="A165" s="41" t="s">
        <v>506</v>
      </c>
      <c r="B165" s="41" t="s">
        <v>507</v>
      </c>
      <c r="C165" s="41" t="s">
        <v>61</v>
      </c>
      <c r="D165" s="42" t="s">
        <v>61</v>
      </c>
      <c r="E165" s="42"/>
      <c r="F165" s="42"/>
      <c r="G165" s="42"/>
      <c r="H165" s="10"/>
    </row>
    <row r="166" s="83" customFormat="1" ht="17" customHeight="1" spans="1:8">
      <c r="A166" s="41" t="s">
        <v>508</v>
      </c>
      <c r="B166" s="41" t="s">
        <v>509</v>
      </c>
      <c r="C166" s="41" t="s">
        <v>276</v>
      </c>
      <c r="D166" s="42">
        <v>1</v>
      </c>
      <c r="E166" s="89"/>
      <c r="F166" s="14">
        <f t="shared" ref="F166:F171" si="23">ROUND(D166*E166,0)</f>
        <v>0</v>
      </c>
      <c r="G166" s="42">
        <v>553.04</v>
      </c>
      <c r="H166" s="90"/>
    </row>
    <row r="167" ht="17" customHeight="1" spans="1:8">
      <c r="A167" s="41" t="s">
        <v>510</v>
      </c>
      <c r="B167" s="41" t="s">
        <v>511</v>
      </c>
      <c r="C167" s="41" t="s">
        <v>276</v>
      </c>
      <c r="D167" s="42">
        <v>1</v>
      </c>
      <c r="E167" s="89"/>
      <c r="F167" s="14">
        <f t="shared" si="23"/>
        <v>0</v>
      </c>
      <c r="G167" s="42">
        <v>45.7</v>
      </c>
      <c r="H167" s="90"/>
    </row>
    <row r="168" ht="17" customHeight="1" spans="1:8">
      <c r="A168" s="41" t="s">
        <v>512</v>
      </c>
      <c r="B168" s="41" t="s">
        <v>513</v>
      </c>
      <c r="C168" s="41" t="s">
        <v>276</v>
      </c>
      <c r="D168" s="42">
        <v>1</v>
      </c>
      <c r="E168" s="89"/>
      <c r="F168" s="14">
        <f t="shared" si="23"/>
        <v>0</v>
      </c>
      <c r="G168" s="42">
        <v>669.9</v>
      </c>
      <c r="H168" s="90"/>
    </row>
    <row r="169" ht="17" customHeight="1" spans="1:8">
      <c r="A169" s="41" t="s">
        <v>514</v>
      </c>
      <c r="B169" s="41" t="s">
        <v>515</v>
      </c>
      <c r="C169" s="41" t="s">
        <v>276</v>
      </c>
      <c r="D169" s="42">
        <v>1</v>
      </c>
      <c r="E169" s="89"/>
      <c r="F169" s="14">
        <f t="shared" si="23"/>
        <v>0</v>
      </c>
      <c r="G169" s="42">
        <v>23.2</v>
      </c>
      <c r="H169" s="90"/>
    </row>
    <row r="170" ht="17" customHeight="1" spans="1:8">
      <c r="A170" s="41" t="s">
        <v>516</v>
      </c>
      <c r="B170" s="41" t="s">
        <v>517</v>
      </c>
      <c r="C170" s="41" t="s">
        <v>276</v>
      </c>
      <c r="D170" s="42">
        <v>1</v>
      </c>
      <c r="E170" s="89"/>
      <c r="F170" s="14">
        <f t="shared" si="23"/>
        <v>0</v>
      </c>
      <c r="G170" s="42">
        <v>46.1</v>
      </c>
      <c r="H170" s="90"/>
    </row>
    <row r="171" ht="17" customHeight="1" spans="1:8">
      <c r="A171" s="41" t="s">
        <v>518</v>
      </c>
      <c r="B171" s="41" t="s">
        <v>519</v>
      </c>
      <c r="C171" s="41" t="s">
        <v>183</v>
      </c>
      <c r="D171" s="42">
        <v>1</v>
      </c>
      <c r="E171" s="89"/>
      <c r="F171" s="14">
        <f t="shared" si="23"/>
        <v>0</v>
      </c>
      <c r="G171" s="42">
        <v>1716.98</v>
      </c>
      <c r="H171" s="90"/>
    </row>
    <row r="172" ht="17" customHeight="1" spans="1:8">
      <c r="A172" s="41" t="s">
        <v>520</v>
      </c>
      <c r="B172" s="41" t="s">
        <v>521</v>
      </c>
      <c r="C172" s="41" t="s">
        <v>61</v>
      </c>
      <c r="D172" s="42" t="s">
        <v>61</v>
      </c>
      <c r="E172" s="42"/>
      <c r="F172" s="42"/>
      <c r="G172" s="42"/>
      <c r="H172" s="10"/>
    </row>
    <row r="173" ht="27" customHeight="1" spans="1:8">
      <c r="A173" s="41" t="s">
        <v>522</v>
      </c>
      <c r="B173" s="41" t="s">
        <v>523</v>
      </c>
      <c r="C173" s="41" t="s">
        <v>183</v>
      </c>
      <c r="D173" s="42">
        <v>1</v>
      </c>
      <c r="E173" s="89"/>
      <c r="F173" s="14">
        <f t="shared" ref="F173:F182" si="24">ROUND(D173*E173,0)</f>
        <v>0</v>
      </c>
      <c r="G173" s="9">
        <v>75.51</v>
      </c>
      <c r="H173" s="90" t="s">
        <v>524</v>
      </c>
    </row>
    <row r="174" ht="27" customHeight="1" spans="1:8">
      <c r="A174" s="41" t="s">
        <v>525</v>
      </c>
      <c r="B174" s="41" t="s">
        <v>526</v>
      </c>
      <c r="C174" s="41" t="s">
        <v>183</v>
      </c>
      <c r="D174" s="42">
        <v>1</v>
      </c>
      <c r="E174" s="89"/>
      <c r="F174" s="14">
        <f t="shared" si="24"/>
        <v>0</v>
      </c>
      <c r="G174" s="42">
        <v>89.44</v>
      </c>
      <c r="H174" s="90" t="s">
        <v>524</v>
      </c>
    </row>
    <row r="175" ht="27" customHeight="1" spans="1:8">
      <c r="A175" s="41" t="s">
        <v>527</v>
      </c>
      <c r="B175" s="41" t="s">
        <v>528</v>
      </c>
      <c r="C175" s="41" t="s">
        <v>183</v>
      </c>
      <c r="D175" s="42">
        <v>1</v>
      </c>
      <c r="E175" s="89"/>
      <c r="F175" s="14">
        <f t="shared" si="24"/>
        <v>0</v>
      </c>
      <c r="G175" s="42">
        <v>110.08</v>
      </c>
      <c r="H175" s="90" t="s">
        <v>524</v>
      </c>
    </row>
    <row r="176" ht="17" customHeight="1" spans="1:8">
      <c r="A176" s="91" t="s">
        <v>529</v>
      </c>
      <c r="B176" s="41" t="s">
        <v>530</v>
      </c>
      <c r="C176" s="41" t="s">
        <v>183</v>
      </c>
      <c r="D176" s="42">
        <v>1</v>
      </c>
      <c r="E176" s="89"/>
      <c r="F176" s="14">
        <f t="shared" si="24"/>
        <v>0</v>
      </c>
      <c r="G176" s="42">
        <v>211.36</v>
      </c>
      <c r="H176" s="90"/>
    </row>
    <row r="177" ht="31" customHeight="1" spans="1:8">
      <c r="A177" s="41" t="s">
        <v>531</v>
      </c>
      <c r="B177" s="41" t="s">
        <v>532</v>
      </c>
      <c r="C177" s="41" t="s">
        <v>183</v>
      </c>
      <c r="D177" s="42">
        <v>1</v>
      </c>
      <c r="E177" s="89"/>
      <c r="F177" s="14">
        <f t="shared" si="24"/>
        <v>0</v>
      </c>
      <c r="G177" s="42">
        <v>282.49</v>
      </c>
      <c r="H177" s="90" t="s">
        <v>533</v>
      </c>
    </row>
    <row r="178" ht="31" customHeight="1" spans="1:8">
      <c r="A178" s="41" t="s">
        <v>534</v>
      </c>
      <c r="B178" s="41" t="s">
        <v>535</v>
      </c>
      <c r="C178" s="41" t="s">
        <v>183</v>
      </c>
      <c r="D178" s="42">
        <v>250</v>
      </c>
      <c r="E178" s="89"/>
      <c r="F178" s="14">
        <f t="shared" si="24"/>
        <v>0</v>
      </c>
      <c r="G178" s="42">
        <v>308.66</v>
      </c>
      <c r="H178" s="90" t="s">
        <v>533</v>
      </c>
    </row>
    <row r="179" ht="31" customHeight="1" spans="1:8">
      <c r="A179" s="41" t="s">
        <v>536</v>
      </c>
      <c r="B179" s="41" t="s">
        <v>537</v>
      </c>
      <c r="C179" s="41" t="s">
        <v>183</v>
      </c>
      <c r="D179" s="42">
        <v>1</v>
      </c>
      <c r="E179" s="89"/>
      <c r="F179" s="14">
        <f t="shared" si="24"/>
        <v>0</v>
      </c>
      <c r="G179" s="42">
        <v>338.63</v>
      </c>
      <c r="H179" s="90" t="s">
        <v>533</v>
      </c>
    </row>
    <row r="180" ht="17" customHeight="1" spans="1:8">
      <c r="A180" s="41" t="s">
        <v>538</v>
      </c>
      <c r="B180" s="41" t="s">
        <v>539</v>
      </c>
      <c r="C180" s="41" t="s">
        <v>183</v>
      </c>
      <c r="D180" s="42">
        <v>1</v>
      </c>
      <c r="E180" s="89"/>
      <c r="F180" s="14">
        <f t="shared" si="24"/>
        <v>0</v>
      </c>
      <c r="G180" s="42">
        <v>414.22</v>
      </c>
      <c r="H180" s="90"/>
    </row>
    <row r="181" ht="17" customHeight="1" spans="1:8">
      <c r="A181" s="41" t="s">
        <v>540</v>
      </c>
      <c r="B181" s="41" t="s">
        <v>541</v>
      </c>
      <c r="C181" s="41" t="s">
        <v>276</v>
      </c>
      <c r="D181" s="42">
        <v>5</v>
      </c>
      <c r="E181" s="89"/>
      <c r="F181" s="14">
        <f t="shared" si="24"/>
        <v>0</v>
      </c>
      <c r="G181" s="42">
        <v>90.31</v>
      </c>
      <c r="H181" s="90" t="s">
        <v>542</v>
      </c>
    </row>
    <row r="182" ht="17" customHeight="1" spans="1:8">
      <c r="A182" s="41" t="s">
        <v>543</v>
      </c>
      <c r="B182" s="41" t="s">
        <v>544</v>
      </c>
      <c r="C182" s="41" t="s">
        <v>251</v>
      </c>
      <c r="D182" s="42">
        <v>10</v>
      </c>
      <c r="E182" s="89"/>
      <c r="F182" s="14">
        <f t="shared" si="24"/>
        <v>0</v>
      </c>
      <c r="G182" s="9">
        <v>8.75</v>
      </c>
      <c r="H182" s="90"/>
    </row>
    <row r="183" ht="17" customHeight="1" spans="1:8">
      <c r="A183" s="41" t="s">
        <v>545</v>
      </c>
      <c r="B183" s="41" t="s">
        <v>546</v>
      </c>
      <c r="C183" s="41" t="s">
        <v>61</v>
      </c>
      <c r="D183" s="42" t="s">
        <v>61</v>
      </c>
      <c r="E183" s="42"/>
      <c r="F183" s="42"/>
      <c r="G183" s="42"/>
      <c r="H183" s="10"/>
    </row>
    <row r="184" ht="17" customHeight="1" spans="1:8">
      <c r="A184" s="41" t="s">
        <v>547</v>
      </c>
      <c r="B184" s="41" t="s">
        <v>548</v>
      </c>
      <c r="C184" s="41" t="s">
        <v>61</v>
      </c>
      <c r="D184" s="42" t="s">
        <v>61</v>
      </c>
      <c r="E184" s="42"/>
      <c r="F184" s="42"/>
      <c r="G184" s="42"/>
      <c r="H184" s="10"/>
    </row>
    <row r="185" ht="17" customHeight="1" spans="1:8">
      <c r="A185" s="41" t="s">
        <v>549</v>
      </c>
      <c r="B185" s="41" t="s">
        <v>550</v>
      </c>
      <c r="C185" s="41" t="s">
        <v>183</v>
      </c>
      <c r="D185" s="42">
        <v>10</v>
      </c>
      <c r="E185" s="89"/>
      <c r="F185" s="14">
        <f t="shared" ref="F185:F187" si="25">ROUND(D185*E185,0)</f>
        <v>0</v>
      </c>
      <c r="G185" s="42">
        <v>129.03</v>
      </c>
      <c r="H185" s="90"/>
    </row>
    <row r="186" ht="17" customHeight="1" spans="1:8">
      <c r="A186" s="41" t="s">
        <v>551</v>
      </c>
      <c r="B186" s="41" t="s">
        <v>552</v>
      </c>
      <c r="C186" s="41" t="s">
        <v>183</v>
      </c>
      <c r="D186" s="42">
        <v>10</v>
      </c>
      <c r="E186" s="89"/>
      <c r="F186" s="14">
        <f t="shared" si="25"/>
        <v>0</v>
      </c>
      <c r="G186" s="9">
        <v>172.57</v>
      </c>
      <c r="H186" s="90"/>
    </row>
    <row r="187" ht="17" customHeight="1" spans="1:8">
      <c r="A187" s="41" t="s">
        <v>553</v>
      </c>
      <c r="B187" s="41" t="s">
        <v>554</v>
      </c>
      <c r="C187" s="41" t="s">
        <v>183</v>
      </c>
      <c r="D187" s="42">
        <v>1</v>
      </c>
      <c r="E187" s="89"/>
      <c r="F187" s="14">
        <f t="shared" si="25"/>
        <v>0</v>
      </c>
      <c r="G187" s="42">
        <v>763.9</v>
      </c>
      <c r="H187" s="90"/>
    </row>
    <row r="188" ht="17" customHeight="1" spans="1:8">
      <c r="A188" s="41" t="s">
        <v>555</v>
      </c>
      <c r="B188" s="41" t="s">
        <v>556</v>
      </c>
      <c r="C188" s="41" t="s">
        <v>61</v>
      </c>
      <c r="D188" s="42" t="s">
        <v>61</v>
      </c>
      <c r="E188" s="42"/>
      <c r="F188" s="42"/>
      <c r="G188" s="42"/>
      <c r="H188" s="10"/>
    </row>
    <row r="189" ht="17" customHeight="1" spans="1:8">
      <c r="A189" s="41" t="s">
        <v>557</v>
      </c>
      <c r="B189" s="41" t="s">
        <v>558</v>
      </c>
      <c r="C189" s="41" t="s">
        <v>61</v>
      </c>
      <c r="D189" s="42" t="s">
        <v>61</v>
      </c>
      <c r="E189" s="42"/>
      <c r="F189" s="42"/>
      <c r="G189" s="42"/>
      <c r="H189" s="10"/>
    </row>
    <row r="190" ht="17" customHeight="1" spans="1:8">
      <c r="A190" s="41" t="s">
        <v>559</v>
      </c>
      <c r="B190" s="41" t="s">
        <v>560</v>
      </c>
      <c r="C190" s="41" t="s">
        <v>136</v>
      </c>
      <c r="D190" s="42">
        <v>1</v>
      </c>
      <c r="E190" s="89"/>
      <c r="F190" s="14">
        <f t="shared" ref="F190:F195" si="26">ROUND(D190*E190,0)</f>
        <v>0</v>
      </c>
      <c r="G190" s="42">
        <v>4930.9</v>
      </c>
      <c r="H190" s="10"/>
    </row>
    <row r="191" ht="17" customHeight="1" spans="1:8">
      <c r="A191" s="41" t="s">
        <v>561</v>
      </c>
      <c r="B191" s="41" t="s">
        <v>271</v>
      </c>
      <c r="C191" s="41" t="s">
        <v>136</v>
      </c>
      <c r="D191" s="42">
        <v>1</v>
      </c>
      <c r="E191" s="89"/>
      <c r="F191" s="14">
        <f t="shared" si="26"/>
        <v>0</v>
      </c>
      <c r="G191" s="42">
        <v>1387.81</v>
      </c>
      <c r="H191" s="90"/>
    </row>
    <row r="192" ht="17" customHeight="1" spans="1:8">
      <c r="A192" s="41" t="s">
        <v>562</v>
      </c>
      <c r="B192" s="41" t="s">
        <v>563</v>
      </c>
      <c r="C192" s="41" t="s">
        <v>136</v>
      </c>
      <c r="D192" s="42">
        <v>1</v>
      </c>
      <c r="E192" s="89"/>
      <c r="F192" s="14">
        <f t="shared" si="26"/>
        <v>0</v>
      </c>
      <c r="G192" s="42">
        <v>1474.89</v>
      </c>
      <c r="H192" s="90"/>
    </row>
    <row r="193" ht="17" customHeight="1" spans="1:8">
      <c r="A193" s="41" t="s">
        <v>564</v>
      </c>
      <c r="B193" s="41" t="s">
        <v>565</v>
      </c>
      <c r="C193" s="41" t="s">
        <v>136</v>
      </c>
      <c r="D193" s="42">
        <v>1</v>
      </c>
      <c r="E193" s="89"/>
      <c r="F193" s="14">
        <f t="shared" si="26"/>
        <v>0</v>
      </c>
      <c r="G193" s="42">
        <v>1463.7</v>
      </c>
      <c r="H193" s="90"/>
    </row>
    <row r="194" ht="17" customHeight="1" spans="1:8">
      <c r="A194" s="41" t="s">
        <v>566</v>
      </c>
      <c r="B194" s="41" t="s">
        <v>567</v>
      </c>
      <c r="C194" s="41" t="s">
        <v>136</v>
      </c>
      <c r="D194" s="42">
        <v>1</v>
      </c>
      <c r="E194" s="89"/>
      <c r="F194" s="14">
        <f t="shared" si="26"/>
        <v>0</v>
      </c>
      <c r="G194" s="9">
        <v>1451.6</v>
      </c>
      <c r="H194" s="90"/>
    </row>
    <row r="195" ht="17" customHeight="1" spans="1:8">
      <c r="A195" s="41" t="s">
        <v>568</v>
      </c>
      <c r="B195" s="41" t="s">
        <v>569</v>
      </c>
      <c r="C195" s="41" t="s">
        <v>121</v>
      </c>
      <c r="D195" s="42">
        <v>15</v>
      </c>
      <c r="E195" s="89"/>
      <c r="F195" s="14">
        <f t="shared" si="26"/>
        <v>0</v>
      </c>
      <c r="G195" s="9">
        <v>621.84</v>
      </c>
      <c r="H195" s="90" t="s">
        <v>570</v>
      </c>
    </row>
    <row r="196" ht="17" customHeight="1" spans="1:8">
      <c r="A196" s="41" t="s">
        <v>571</v>
      </c>
      <c r="B196" s="41" t="s">
        <v>572</v>
      </c>
      <c r="C196" s="41"/>
      <c r="D196" s="42"/>
      <c r="E196" s="42"/>
      <c r="F196" s="42"/>
      <c r="G196" s="42"/>
      <c r="H196" s="10"/>
    </row>
    <row r="197" ht="17" customHeight="1" spans="1:8">
      <c r="A197" s="41" t="s">
        <v>573</v>
      </c>
      <c r="B197" s="41" t="s">
        <v>574</v>
      </c>
      <c r="C197" s="41" t="s">
        <v>183</v>
      </c>
      <c r="D197" s="42">
        <v>50</v>
      </c>
      <c r="E197" s="89"/>
      <c r="F197" s="14">
        <f>ROUND(D197*E197,0)</f>
        <v>0</v>
      </c>
      <c r="G197" s="42">
        <v>135.99</v>
      </c>
      <c r="H197" s="90" t="s">
        <v>570</v>
      </c>
    </row>
    <row r="198" ht="17" customHeight="1" spans="1:8">
      <c r="A198" s="41" t="s">
        <v>575</v>
      </c>
      <c r="B198" s="41" t="s">
        <v>576</v>
      </c>
      <c r="C198" s="41" t="s">
        <v>183</v>
      </c>
      <c r="D198" s="42">
        <v>50</v>
      </c>
      <c r="E198" s="89"/>
      <c r="F198" s="14">
        <f>ROUND(D198*E198,0)</f>
        <v>0</v>
      </c>
      <c r="G198" s="42">
        <v>248.21</v>
      </c>
      <c r="H198" s="90" t="s">
        <v>570</v>
      </c>
    </row>
    <row r="199" ht="17" customHeight="1" spans="1:8">
      <c r="A199" s="41" t="s">
        <v>577</v>
      </c>
      <c r="B199" s="41" t="s">
        <v>574</v>
      </c>
      <c r="C199" s="41" t="s">
        <v>183</v>
      </c>
      <c r="D199" s="42">
        <v>50</v>
      </c>
      <c r="E199" s="89"/>
      <c r="F199" s="14">
        <f>ROUND(D199*E199,0)</f>
        <v>0</v>
      </c>
      <c r="G199" s="9">
        <v>37.73</v>
      </c>
      <c r="H199" s="90" t="s">
        <v>578</v>
      </c>
    </row>
    <row r="200" ht="17" customHeight="1" spans="1:8">
      <c r="A200" s="41" t="s">
        <v>579</v>
      </c>
      <c r="B200" s="41" t="s">
        <v>580</v>
      </c>
      <c r="C200" s="41" t="s">
        <v>183</v>
      </c>
      <c r="D200" s="42">
        <v>10</v>
      </c>
      <c r="E200" s="89"/>
      <c r="F200" s="14">
        <f>ROUND(D200*E200,0)</f>
        <v>0</v>
      </c>
      <c r="G200" s="42">
        <v>108.42</v>
      </c>
      <c r="H200" s="90" t="s">
        <v>578</v>
      </c>
    </row>
    <row r="201" ht="17" customHeight="1" spans="1:8">
      <c r="A201" s="41" t="s">
        <v>581</v>
      </c>
      <c r="B201" s="96" t="s">
        <v>582</v>
      </c>
      <c r="C201" s="96" t="s">
        <v>61</v>
      </c>
      <c r="D201" s="42" t="s">
        <v>61</v>
      </c>
      <c r="E201" s="42"/>
      <c r="F201" s="42"/>
      <c r="G201" s="42"/>
      <c r="H201" s="10"/>
    </row>
    <row r="202" s="73" customFormat="1" ht="17" customHeight="1" spans="1:8">
      <c r="A202" s="41" t="s">
        <v>583</v>
      </c>
      <c r="B202" s="41" t="s">
        <v>584</v>
      </c>
      <c r="C202" s="41" t="s">
        <v>61</v>
      </c>
      <c r="D202" s="42" t="s">
        <v>61</v>
      </c>
      <c r="E202" s="42"/>
      <c r="F202" s="42"/>
      <c r="G202" s="42"/>
      <c r="H202" s="10"/>
    </row>
    <row r="203" ht="17" customHeight="1" spans="1:8">
      <c r="A203" s="41" t="s">
        <v>585</v>
      </c>
      <c r="B203" s="41" t="s">
        <v>586</v>
      </c>
      <c r="C203" s="41" t="s">
        <v>121</v>
      </c>
      <c r="D203" s="42">
        <v>10</v>
      </c>
      <c r="E203" s="89"/>
      <c r="F203" s="14">
        <f>ROUND(D203*E203,0)</f>
        <v>0</v>
      </c>
      <c r="G203" s="42">
        <v>61.09</v>
      </c>
      <c r="H203" s="97"/>
    </row>
    <row r="204" ht="17" customHeight="1" spans="1:8">
      <c r="A204" s="41" t="s">
        <v>587</v>
      </c>
      <c r="B204" s="96" t="s">
        <v>588</v>
      </c>
      <c r="C204" s="96" t="s">
        <v>121</v>
      </c>
      <c r="D204" s="42">
        <v>10</v>
      </c>
      <c r="E204" s="89"/>
      <c r="F204" s="14">
        <f>ROUND(D204*E204,0)</f>
        <v>0</v>
      </c>
      <c r="G204" s="42">
        <v>8.5</v>
      </c>
      <c r="H204" s="97"/>
    </row>
    <row r="205" ht="17" customHeight="1" spans="1:8">
      <c r="A205" s="41" t="s">
        <v>589</v>
      </c>
      <c r="B205" s="96" t="s">
        <v>590</v>
      </c>
      <c r="C205" s="96"/>
      <c r="D205" s="42"/>
      <c r="E205" s="42"/>
      <c r="F205" s="42"/>
      <c r="G205" s="42"/>
      <c r="H205" s="97"/>
    </row>
    <row r="206" ht="17" customHeight="1" spans="1:8">
      <c r="A206" s="41" t="s">
        <v>591</v>
      </c>
      <c r="B206" s="96" t="s">
        <v>592</v>
      </c>
      <c r="C206" s="96" t="s">
        <v>183</v>
      </c>
      <c r="D206" s="42">
        <v>10</v>
      </c>
      <c r="E206" s="89"/>
      <c r="F206" s="14">
        <f>ROUND(D206*E206,0)</f>
        <v>0</v>
      </c>
      <c r="G206" s="42">
        <v>27.6</v>
      </c>
      <c r="H206" s="97"/>
    </row>
    <row r="207" ht="17" customHeight="1" spans="1:8">
      <c r="A207" s="41" t="s">
        <v>593</v>
      </c>
      <c r="B207" s="96" t="s">
        <v>594</v>
      </c>
      <c r="C207" s="96" t="s">
        <v>61</v>
      </c>
      <c r="D207" s="42" t="s">
        <v>61</v>
      </c>
      <c r="E207" s="42"/>
      <c r="F207" s="42"/>
      <c r="G207" s="42"/>
      <c r="H207" s="10"/>
    </row>
    <row r="208" ht="17" customHeight="1" spans="1:8">
      <c r="A208" s="41" t="s">
        <v>595</v>
      </c>
      <c r="B208" s="96" t="s">
        <v>596</v>
      </c>
      <c r="C208" s="96" t="s">
        <v>183</v>
      </c>
      <c r="D208" s="42">
        <v>1</v>
      </c>
      <c r="E208" s="89"/>
      <c r="F208" s="14">
        <f t="shared" ref="F208:F213" si="27">ROUND(D208*E208,0)</f>
        <v>0</v>
      </c>
      <c r="G208" s="42">
        <v>7661.58</v>
      </c>
      <c r="H208" s="90"/>
    </row>
    <row r="209" ht="17" customHeight="1" spans="1:8">
      <c r="A209" s="41">
        <v>404</v>
      </c>
      <c r="B209" s="96" t="s">
        <v>597</v>
      </c>
      <c r="C209" s="96"/>
      <c r="D209" s="42"/>
      <c r="E209" s="42"/>
      <c r="F209" s="42"/>
      <c r="G209" s="42"/>
      <c r="H209" s="90"/>
    </row>
    <row r="210" ht="17" customHeight="1" spans="1:8">
      <c r="A210" s="41" t="s">
        <v>598</v>
      </c>
      <c r="B210" s="96" t="s">
        <v>599</v>
      </c>
      <c r="C210" s="96"/>
      <c r="D210" s="42"/>
      <c r="E210" s="42"/>
      <c r="F210" s="42"/>
      <c r="G210" s="42"/>
      <c r="H210" s="90"/>
    </row>
    <row r="211" ht="17" customHeight="1" spans="1:8">
      <c r="A211" s="41" t="s">
        <v>600</v>
      </c>
      <c r="B211" s="96" t="s">
        <v>601</v>
      </c>
      <c r="C211" s="96" t="s">
        <v>136</v>
      </c>
      <c r="D211" s="42">
        <v>1</v>
      </c>
      <c r="E211" s="89"/>
      <c r="F211" s="14">
        <f t="shared" si="27"/>
        <v>0</v>
      </c>
      <c r="G211" s="42">
        <v>2004.8</v>
      </c>
      <c r="H211" s="90"/>
    </row>
    <row r="212" ht="17" customHeight="1" spans="1:8">
      <c r="A212" s="41" t="s">
        <v>602</v>
      </c>
      <c r="B212" s="96" t="s">
        <v>603</v>
      </c>
      <c r="C212" s="96" t="s">
        <v>183</v>
      </c>
      <c r="D212" s="42">
        <v>10</v>
      </c>
      <c r="E212" s="89"/>
      <c r="F212" s="14">
        <f t="shared" si="27"/>
        <v>0</v>
      </c>
      <c r="G212" s="42">
        <v>195.21</v>
      </c>
      <c r="H212" s="90"/>
    </row>
    <row r="213" ht="17" customHeight="1" spans="1:8">
      <c r="A213" s="41" t="s">
        <v>604</v>
      </c>
      <c r="B213" s="96" t="s">
        <v>605</v>
      </c>
      <c r="C213" s="96" t="s">
        <v>183</v>
      </c>
      <c r="D213" s="42">
        <v>5</v>
      </c>
      <c r="E213" s="89"/>
      <c r="F213" s="14">
        <f t="shared" si="27"/>
        <v>0</v>
      </c>
      <c r="G213" s="42">
        <v>547.064</v>
      </c>
      <c r="H213" s="90"/>
    </row>
    <row r="214" ht="17" customHeight="1" spans="1:8">
      <c r="A214" s="41" t="s">
        <v>606</v>
      </c>
      <c r="B214" s="96" t="s">
        <v>607</v>
      </c>
      <c r="C214" s="96"/>
      <c r="D214" s="42"/>
      <c r="E214" s="42"/>
      <c r="F214" s="42"/>
      <c r="G214" s="91"/>
      <c r="H214" s="90"/>
    </row>
    <row r="215" ht="17" customHeight="1" spans="1:8">
      <c r="A215" s="41" t="s">
        <v>608</v>
      </c>
      <c r="B215" s="96" t="s">
        <v>609</v>
      </c>
      <c r="C215" s="96" t="s">
        <v>121</v>
      </c>
      <c r="D215" s="42">
        <v>1</v>
      </c>
      <c r="E215" s="89"/>
      <c r="F215" s="14">
        <f t="shared" ref="F215:F219" si="28">ROUND(D215*E215,0)</f>
        <v>0</v>
      </c>
      <c r="G215" s="42">
        <v>1351.8</v>
      </c>
      <c r="H215" s="90"/>
    </row>
    <row r="216" ht="17" customHeight="1" spans="1:8">
      <c r="A216" s="41" t="s">
        <v>610</v>
      </c>
      <c r="B216" s="96" t="s">
        <v>611</v>
      </c>
      <c r="C216" s="96" t="s">
        <v>121</v>
      </c>
      <c r="D216" s="42">
        <v>10</v>
      </c>
      <c r="E216" s="89"/>
      <c r="F216" s="14">
        <f t="shared" si="28"/>
        <v>0</v>
      </c>
      <c r="G216" s="42">
        <v>67</v>
      </c>
      <c r="H216" s="90"/>
    </row>
    <row r="217" ht="17" customHeight="1" spans="1:8">
      <c r="A217" s="41" t="s">
        <v>612</v>
      </c>
      <c r="B217" s="96" t="s">
        <v>613</v>
      </c>
      <c r="C217" s="96" t="s">
        <v>121</v>
      </c>
      <c r="D217" s="42">
        <v>10</v>
      </c>
      <c r="E217" s="89"/>
      <c r="F217" s="14">
        <f t="shared" si="28"/>
        <v>0</v>
      </c>
      <c r="G217" s="42">
        <v>90</v>
      </c>
      <c r="H217" s="90"/>
    </row>
    <row r="218" ht="17" customHeight="1" spans="1:8">
      <c r="A218" s="41" t="s">
        <v>614</v>
      </c>
      <c r="B218" s="96" t="s">
        <v>615</v>
      </c>
      <c r="C218" s="96" t="s">
        <v>121</v>
      </c>
      <c r="D218" s="42">
        <v>10</v>
      </c>
      <c r="E218" s="89"/>
      <c r="F218" s="14">
        <f t="shared" si="28"/>
        <v>0</v>
      </c>
      <c r="G218" s="42">
        <v>212.9</v>
      </c>
      <c r="H218" s="90"/>
    </row>
    <row r="219" ht="17" customHeight="1" spans="1:8">
      <c r="A219" s="41" t="s">
        <v>616</v>
      </c>
      <c r="B219" s="96" t="s">
        <v>617</v>
      </c>
      <c r="C219" s="96" t="s">
        <v>121</v>
      </c>
      <c r="D219" s="42">
        <v>10</v>
      </c>
      <c r="E219" s="89"/>
      <c r="F219" s="14">
        <f t="shared" si="28"/>
        <v>0</v>
      </c>
      <c r="G219" s="42">
        <v>21.1</v>
      </c>
      <c r="H219" s="90"/>
    </row>
    <row r="220" ht="17" customHeight="1" spans="1:8">
      <c r="A220" s="41" t="s">
        <v>618</v>
      </c>
      <c r="B220" s="96" t="s">
        <v>619</v>
      </c>
      <c r="C220" s="96"/>
      <c r="D220" s="42"/>
      <c r="E220" s="42"/>
      <c r="F220" s="42"/>
      <c r="G220" s="91"/>
      <c r="H220" s="90"/>
    </row>
    <row r="221" ht="17" customHeight="1" spans="1:8">
      <c r="A221" s="41" t="s">
        <v>620</v>
      </c>
      <c r="B221" s="96" t="s">
        <v>621</v>
      </c>
      <c r="C221" s="96" t="s">
        <v>183</v>
      </c>
      <c r="D221" s="42">
        <v>1</v>
      </c>
      <c r="E221" s="89"/>
      <c r="F221" s="14">
        <f t="shared" ref="F221:F223" si="29">ROUND(D221*E221,0)</f>
        <v>0</v>
      </c>
      <c r="G221" s="9">
        <v>350.87</v>
      </c>
      <c r="H221" s="90"/>
    </row>
    <row r="222" ht="17" customHeight="1" spans="1:8">
      <c r="A222" s="41" t="s">
        <v>622</v>
      </c>
      <c r="B222" s="96" t="s">
        <v>623</v>
      </c>
      <c r="C222" s="96" t="s">
        <v>183</v>
      </c>
      <c r="D222" s="42">
        <v>1</v>
      </c>
      <c r="E222" s="89"/>
      <c r="F222" s="14">
        <f t="shared" si="29"/>
        <v>0</v>
      </c>
      <c r="G222" s="9">
        <v>349.47</v>
      </c>
      <c r="H222" s="90"/>
    </row>
    <row r="223" ht="17" customHeight="1" spans="1:8">
      <c r="A223" s="41" t="s">
        <v>624</v>
      </c>
      <c r="B223" s="96" t="s">
        <v>625</v>
      </c>
      <c r="C223" s="96" t="s">
        <v>121</v>
      </c>
      <c r="D223" s="42">
        <v>1</v>
      </c>
      <c r="E223" s="89"/>
      <c r="F223" s="14">
        <f t="shared" si="29"/>
        <v>0</v>
      </c>
      <c r="G223" s="42">
        <v>1976.67</v>
      </c>
      <c r="H223" s="90"/>
    </row>
    <row r="224" ht="17" customHeight="1" spans="1:8">
      <c r="A224" s="41" t="s">
        <v>626</v>
      </c>
      <c r="B224" s="96" t="s">
        <v>627</v>
      </c>
      <c r="C224" s="96"/>
      <c r="D224" s="42"/>
      <c r="E224" s="42"/>
      <c r="F224" s="42"/>
      <c r="G224" s="91"/>
      <c r="H224" s="90"/>
    </row>
    <row r="225" ht="17" customHeight="1" spans="1:8">
      <c r="A225" s="41" t="s">
        <v>628</v>
      </c>
      <c r="B225" s="96" t="s">
        <v>574</v>
      </c>
      <c r="C225" s="96" t="s">
        <v>183</v>
      </c>
      <c r="D225" s="42">
        <v>10</v>
      </c>
      <c r="E225" s="89"/>
      <c r="F225" s="14">
        <f t="shared" ref="F225:F230" si="30">ROUND(D225*E225,0)</f>
        <v>0</v>
      </c>
      <c r="G225" s="42">
        <v>135.99</v>
      </c>
      <c r="H225" s="90"/>
    </row>
    <row r="226" ht="17" customHeight="1" spans="1:8">
      <c r="A226" s="41" t="s">
        <v>629</v>
      </c>
      <c r="B226" s="96" t="s">
        <v>630</v>
      </c>
      <c r="C226" s="96" t="s">
        <v>183</v>
      </c>
      <c r="D226" s="42">
        <v>10</v>
      </c>
      <c r="E226" s="89"/>
      <c r="F226" s="14">
        <f t="shared" si="30"/>
        <v>0</v>
      </c>
      <c r="G226" s="9">
        <v>238.28</v>
      </c>
      <c r="H226" s="90"/>
    </row>
    <row r="227" ht="17" customHeight="1" spans="1:8">
      <c r="A227" s="41" t="s">
        <v>631</v>
      </c>
      <c r="B227" s="96" t="s">
        <v>632</v>
      </c>
      <c r="C227" s="96"/>
      <c r="D227" s="42"/>
      <c r="E227" s="42"/>
      <c r="F227" s="42"/>
      <c r="G227" s="91"/>
      <c r="H227" s="90"/>
    </row>
    <row r="228" ht="17" customHeight="1" spans="1:8">
      <c r="A228" s="41" t="s">
        <v>633</v>
      </c>
      <c r="B228" s="96" t="s">
        <v>634</v>
      </c>
      <c r="C228" s="96" t="s">
        <v>121</v>
      </c>
      <c r="D228" s="42">
        <v>1</v>
      </c>
      <c r="E228" s="89"/>
      <c r="F228" s="14">
        <f t="shared" si="30"/>
        <v>0</v>
      </c>
      <c r="G228" s="42">
        <v>895.45</v>
      </c>
      <c r="H228" s="90"/>
    </row>
    <row r="229" ht="17" customHeight="1" spans="1:8">
      <c r="A229" s="41" t="s">
        <v>635</v>
      </c>
      <c r="B229" s="96" t="s">
        <v>636</v>
      </c>
      <c r="C229" s="96" t="s">
        <v>121</v>
      </c>
      <c r="D229" s="42">
        <v>1</v>
      </c>
      <c r="E229" s="89"/>
      <c r="F229" s="14">
        <f t="shared" si="30"/>
        <v>0</v>
      </c>
      <c r="G229" s="42">
        <v>1693.35</v>
      </c>
      <c r="H229" s="90"/>
    </row>
    <row r="230" ht="17" customHeight="1" spans="1:8">
      <c r="A230" s="41" t="s">
        <v>637</v>
      </c>
      <c r="B230" s="96" t="s">
        <v>638</v>
      </c>
      <c r="C230" s="96" t="s">
        <v>121</v>
      </c>
      <c r="D230" s="42">
        <v>1</v>
      </c>
      <c r="E230" s="89"/>
      <c r="F230" s="14">
        <f t="shared" si="30"/>
        <v>0</v>
      </c>
      <c r="G230" s="42">
        <v>1294.02</v>
      </c>
      <c r="H230" s="90"/>
    </row>
    <row r="231" ht="17" customHeight="1" spans="1:8">
      <c r="A231" s="41">
        <v>405</v>
      </c>
      <c r="B231" s="96" t="s">
        <v>639</v>
      </c>
      <c r="C231" s="96" t="s">
        <v>61</v>
      </c>
      <c r="D231" s="42" t="s">
        <v>61</v>
      </c>
      <c r="E231" s="42"/>
      <c r="F231" s="42"/>
      <c r="G231" s="42"/>
      <c r="H231" s="10"/>
    </row>
    <row r="232" ht="17" customHeight="1" spans="1:8">
      <c r="A232" s="41" t="s">
        <v>640</v>
      </c>
      <c r="B232" s="41" t="s">
        <v>641</v>
      </c>
      <c r="C232" s="41" t="s">
        <v>61</v>
      </c>
      <c r="D232" s="42" t="s">
        <v>61</v>
      </c>
      <c r="E232" s="42"/>
      <c r="F232" s="42"/>
      <c r="G232" s="42"/>
      <c r="H232" s="10"/>
    </row>
    <row r="233" ht="17" customHeight="1" spans="1:8">
      <c r="A233" s="41" t="s">
        <v>642</v>
      </c>
      <c r="B233" s="41" t="s">
        <v>643</v>
      </c>
      <c r="C233" s="41" t="s">
        <v>61</v>
      </c>
      <c r="D233" s="42" t="s">
        <v>61</v>
      </c>
      <c r="E233" s="42"/>
      <c r="F233" s="42"/>
      <c r="G233" s="42"/>
      <c r="H233" s="10"/>
    </row>
    <row r="234" s="73" customFormat="1" ht="17" customHeight="1" spans="1:8">
      <c r="A234" s="41" t="s">
        <v>644</v>
      </c>
      <c r="B234" s="41" t="s">
        <v>645</v>
      </c>
      <c r="C234" s="41" t="s">
        <v>136</v>
      </c>
      <c r="D234" s="42">
        <v>4</v>
      </c>
      <c r="E234" s="89"/>
      <c r="F234" s="14">
        <f>ROUND(D234*E234,0)</f>
        <v>0</v>
      </c>
      <c r="G234" s="42">
        <v>1816.2</v>
      </c>
      <c r="H234" s="90"/>
    </row>
    <row r="235" ht="17" customHeight="1" spans="1:8">
      <c r="A235" s="41" t="s">
        <v>646</v>
      </c>
      <c r="B235" s="41" t="s">
        <v>647</v>
      </c>
      <c r="C235" s="41"/>
      <c r="D235" s="42"/>
      <c r="E235" s="42"/>
      <c r="F235" s="42"/>
      <c r="G235" s="42"/>
      <c r="H235" s="90"/>
    </row>
    <row r="236" ht="17" customHeight="1" spans="1:8">
      <c r="A236" s="41" t="s">
        <v>648</v>
      </c>
      <c r="B236" s="41" t="s">
        <v>649</v>
      </c>
      <c r="C236" s="41" t="s">
        <v>121</v>
      </c>
      <c r="D236" s="42">
        <v>10</v>
      </c>
      <c r="E236" s="89"/>
      <c r="F236" s="14">
        <f>ROUND(D236*E236,0)</f>
        <v>0</v>
      </c>
      <c r="G236" s="42">
        <v>83.14</v>
      </c>
      <c r="H236" s="90"/>
    </row>
    <row r="237" ht="17" customHeight="1" spans="1:8">
      <c r="A237" s="41" t="s">
        <v>650</v>
      </c>
      <c r="B237" s="41" t="s">
        <v>651</v>
      </c>
      <c r="C237" s="41" t="s">
        <v>61</v>
      </c>
      <c r="D237" s="42" t="s">
        <v>61</v>
      </c>
      <c r="E237" s="42"/>
      <c r="F237" s="42"/>
      <c r="G237" s="42"/>
      <c r="H237" s="10"/>
    </row>
    <row r="238" ht="17" customHeight="1" spans="1:8">
      <c r="A238" s="41" t="s">
        <v>652</v>
      </c>
      <c r="B238" s="41" t="s">
        <v>653</v>
      </c>
      <c r="C238" s="41" t="s">
        <v>183</v>
      </c>
      <c r="D238" s="42">
        <v>50</v>
      </c>
      <c r="E238" s="89"/>
      <c r="F238" s="14">
        <f>ROUND(D238*E238,0)</f>
        <v>0</v>
      </c>
      <c r="G238" s="42">
        <v>25.01</v>
      </c>
      <c r="H238" s="90"/>
    </row>
    <row r="239" ht="17" customHeight="1" spans="1:8">
      <c r="A239" s="41" t="s">
        <v>654</v>
      </c>
      <c r="B239" s="41" t="s">
        <v>655</v>
      </c>
      <c r="C239" s="41" t="s">
        <v>61</v>
      </c>
      <c r="D239" s="42" t="s">
        <v>61</v>
      </c>
      <c r="E239" s="42"/>
      <c r="F239" s="42"/>
      <c r="G239" s="42"/>
      <c r="H239" s="10"/>
    </row>
    <row r="240" ht="17" customHeight="1" spans="1:8">
      <c r="A240" s="41" t="s">
        <v>656</v>
      </c>
      <c r="B240" s="41" t="s">
        <v>657</v>
      </c>
      <c r="C240" s="41" t="s">
        <v>183</v>
      </c>
      <c r="D240" s="42">
        <v>80</v>
      </c>
      <c r="E240" s="89"/>
      <c r="F240" s="14">
        <f t="shared" ref="F239:F244" si="31">ROUND(D240*E240,0)</f>
        <v>0</v>
      </c>
      <c r="G240" s="42">
        <v>208.06</v>
      </c>
      <c r="H240" s="90"/>
    </row>
    <row r="241" ht="17" customHeight="1" spans="1:8">
      <c r="A241" s="41" t="s">
        <v>658</v>
      </c>
      <c r="B241" s="41" t="s">
        <v>659</v>
      </c>
      <c r="C241" s="41" t="s">
        <v>183</v>
      </c>
      <c r="D241" s="42">
        <v>280</v>
      </c>
      <c r="E241" s="89"/>
      <c r="F241" s="14">
        <f t="shared" si="31"/>
        <v>0</v>
      </c>
      <c r="G241" s="42">
        <v>313.78</v>
      </c>
      <c r="H241" s="90"/>
    </row>
    <row r="242" ht="35" customHeight="1" spans="1:8">
      <c r="A242" s="41" t="s">
        <v>660</v>
      </c>
      <c r="B242" s="41" t="s">
        <v>661</v>
      </c>
      <c r="C242" s="41" t="s">
        <v>183</v>
      </c>
      <c r="D242" s="42">
        <v>1</v>
      </c>
      <c r="E242" s="89"/>
      <c r="F242" s="14">
        <f t="shared" si="31"/>
        <v>0</v>
      </c>
      <c r="G242" s="42">
        <v>471.9</v>
      </c>
      <c r="H242" s="90"/>
    </row>
    <row r="243" ht="35" customHeight="1" spans="1:8">
      <c r="A243" s="41" t="s">
        <v>662</v>
      </c>
      <c r="B243" s="41" t="s">
        <v>663</v>
      </c>
      <c r="C243" s="41" t="s">
        <v>183</v>
      </c>
      <c r="D243" s="42">
        <v>1</v>
      </c>
      <c r="E243" s="89"/>
      <c r="F243" s="14">
        <f t="shared" si="31"/>
        <v>0</v>
      </c>
      <c r="G243" s="42">
        <v>471.9</v>
      </c>
      <c r="H243" s="90"/>
    </row>
    <row r="244" ht="35" customHeight="1" spans="1:8">
      <c r="A244" s="41" t="s">
        <v>664</v>
      </c>
      <c r="B244" s="41" t="s">
        <v>665</v>
      </c>
      <c r="C244" s="41" t="s">
        <v>183</v>
      </c>
      <c r="D244" s="42">
        <v>1</v>
      </c>
      <c r="E244" s="89"/>
      <c r="F244" s="14">
        <f t="shared" si="31"/>
        <v>0</v>
      </c>
      <c r="G244" s="42">
        <v>391.78</v>
      </c>
      <c r="H244" s="90"/>
    </row>
    <row r="245" ht="17" customHeight="1" spans="1:8">
      <c r="A245" s="41" t="s">
        <v>662</v>
      </c>
      <c r="B245" s="41" t="s">
        <v>666</v>
      </c>
      <c r="C245" s="41"/>
      <c r="D245" s="42"/>
      <c r="E245" s="42"/>
      <c r="F245" s="42"/>
      <c r="G245" s="42"/>
      <c r="H245" s="90"/>
    </row>
    <row r="246" ht="17" customHeight="1" spans="1:8">
      <c r="A246" s="41" t="s">
        <v>667</v>
      </c>
      <c r="B246" s="41" t="s">
        <v>668</v>
      </c>
      <c r="C246" s="41" t="s">
        <v>276</v>
      </c>
      <c r="D246" s="42">
        <v>1</v>
      </c>
      <c r="E246" s="89"/>
      <c r="F246" s="14">
        <f t="shared" ref="F246:F249" si="32">ROUND(D246*E246,0)</f>
        <v>0</v>
      </c>
      <c r="G246" s="42">
        <v>993.42</v>
      </c>
      <c r="H246" s="90"/>
    </row>
    <row r="247" ht="17" customHeight="1" spans="1:8">
      <c r="A247" s="41" t="s">
        <v>669</v>
      </c>
      <c r="B247" s="41" t="s">
        <v>670</v>
      </c>
      <c r="C247" s="41" t="s">
        <v>276</v>
      </c>
      <c r="D247" s="42">
        <v>1</v>
      </c>
      <c r="E247" s="89"/>
      <c r="F247" s="14">
        <f t="shared" si="32"/>
        <v>0</v>
      </c>
      <c r="G247" s="42">
        <v>1110.275</v>
      </c>
      <c r="H247" s="90"/>
    </row>
    <row r="248" ht="17" customHeight="1" spans="1:8">
      <c r="A248" s="41" t="s">
        <v>671</v>
      </c>
      <c r="B248" s="41" t="s">
        <v>672</v>
      </c>
      <c r="C248" s="41" t="s">
        <v>276</v>
      </c>
      <c r="D248" s="42">
        <v>1</v>
      </c>
      <c r="E248" s="89"/>
      <c r="F248" s="14">
        <f t="shared" si="32"/>
        <v>0</v>
      </c>
      <c r="G248" s="42">
        <v>1119.875</v>
      </c>
      <c r="H248" s="90"/>
    </row>
    <row r="249" ht="17" customHeight="1" spans="1:8">
      <c r="A249" s="41" t="s">
        <v>673</v>
      </c>
      <c r="B249" s="41" t="s">
        <v>674</v>
      </c>
      <c r="C249" s="41" t="s">
        <v>276</v>
      </c>
      <c r="D249" s="42">
        <v>1</v>
      </c>
      <c r="E249" s="89"/>
      <c r="F249" s="14">
        <f t="shared" si="32"/>
        <v>0</v>
      </c>
      <c r="G249" s="42">
        <v>1177.371</v>
      </c>
      <c r="H249" s="90"/>
    </row>
    <row r="250" ht="17" customHeight="1" spans="1:8">
      <c r="A250" s="41" t="s">
        <v>675</v>
      </c>
      <c r="B250" s="41" t="s">
        <v>676</v>
      </c>
      <c r="C250" s="41" t="s">
        <v>61</v>
      </c>
      <c r="D250" s="42" t="s">
        <v>61</v>
      </c>
      <c r="E250" s="42"/>
      <c r="F250" s="42"/>
      <c r="G250" s="42"/>
      <c r="H250" s="10"/>
    </row>
    <row r="251" ht="17" customHeight="1" spans="1:8">
      <c r="A251" s="41" t="s">
        <v>677</v>
      </c>
      <c r="B251" s="41" t="s">
        <v>678</v>
      </c>
      <c r="C251" s="41" t="s">
        <v>461</v>
      </c>
      <c r="D251" s="42">
        <v>1</v>
      </c>
      <c r="E251" s="89"/>
      <c r="F251" s="14">
        <f>ROUND(D251*E251,0)</f>
        <v>0</v>
      </c>
      <c r="G251" s="42">
        <v>440.57</v>
      </c>
      <c r="H251" s="90"/>
    </row>
    <row r="252" ht="17" customHeight="1" spans="1:8">
      <c r="A252" s="41" t="s">
        <v>679</v>
      </c>
      <c r="B252" s="41" t="s">
        <v>680</v>
      </c>
      <c r="C252" s="41" t="s">
        <v>61</v>
      </c>
      <c r="D252" s="42" t="s">
        <v>61</v>
      </c>
      <c r="E252" s="42"/>
      <c r="F252" s="42"/>
      <c r="G252" s="42"/>
      <c r="H252" s="10"/>
    </row>
    <row r="253" ht="17" customHeight="1" spans="1:8">
      <c r="A253" s="41" t="s">
        <v>681</v>
      </c>
      <c r="B253" s="41" t="s">
        <v>682</v>
      </c>
      <c r="C253" s="41" t="s">
        <v>276</v>
      </c>
      <c r="D253" s="42">
        <v>10</v>
      </c>
      <c r="E253" s="89"/>
      <c r="F253" s="14">
        <f>ROUND(D253*E253,0)</f>
        <v>0</v>
      </c>
      <c r="G253" s="42">
        <v>117.3</v>
      </c>
      <c r="H253" s="90"/>
    </row>
    <row r="254" ht="17" customHeight="1" spans="1:8">
      <c r="A254" s="41" t="s">
        <v>683</v>
      </c>
      <c r="B254" s="41" t="s">
        <v>684</v>
      </c>
      <c r="C254" s="41" t="s">
        <v>276</v>
      </c>
      <c r="D254" s="42">
        <v>10</v>
      </c>
      <c r="E254" s="89"/>
      <c r="F254" s="14">
        <f>ROUND(D254*E254,0)</f>
        <v>0</v>
      </c>
      <c r="G254" s="42">
        <v>139</v>
      </c>
      <c r="H254" s="90"/>
    </row>
    <row r="255" ht="17" customHeight="1" spans="1:8">
      <c r="A255" s="41" t="s">
        <v>685</v>
      </c>
      <c r="B255" s="41" t="s">
        <v>686</v>
      </c>
      <c r="C255" s="41" t="s">
        <v>61</v>
      </c>
      <c r="D255" s="42" t="s">
        <v>61</v>
      </c>
      <c r="E255" s="42"/>
      <c r="F255" s="42"/>
      <c r="G255" s="42"/>
      <c r="H255" s="10"/>
    </row>
    <row r="256" ht="17" customHeight="1" spans="1:8">
      <c r="A256" s="41" t="s">
        <v>687</v>
      </c>
      <c r="B256" s="41" t="s">
        <v>688</v>
      </c>
      <c r="C256" s="41" t="s">
        <v>276</v>
      </c>
      <c r="D256" s="42">
        <v>1</v>
      </c>
      <c r="E256" s="89"/>
      <c r="F256" s="14">
        <f t="shared" ref="F256:F258" si="33">ROUND(D256*E256,0)</f>
        <v>0</v>
      </c>
      <c r="G256" s="42">
        <v>397.41</v>
      </c>
      <c r="H256" s="90"/>
    </row>
    <row r="257" ht="17" customHeight="1" spans="1:8">
      <c r="A257" s="41" t="s">
        <v>689</v>
      </c>
      <c r="B257" s="41" t="s">
        <v>690</v>
      </c>
      <c r="C257" s="41" t="s">
        <v>276</v>
      </c>
      <c r="D257" s="42">
        <v>1</v>
      </c>
      <c r="E257" s="89"/>
      <c r="F257" s="14">
        <f t="shared" si="33"/>
        <v>0</v>
      </c>
      <c r="G257" s="42">
        <v>363.4</v>
      </c>
      <c r="H257" s="90"/>
    </row>
    <row r="258" ht="17" customHeight="1" spans="1:8">
      <c r="A258" s="41" t="s">
        <v>691</v>
      </c>
      <c r="B258" s="41" t="s">
        <v>692</v>
      </c>
      <c r="C258" s="41" t="s">
        <v>276</v>
      </c>
      <c r="D258" s="42">
        <v>1</v>
      </c>
      <c r="E258" s="89"/>
      <c r="F258" s="14">
        <f t="shared" si="33"/>
        <v>0</v>
      </c>
      <c r="G258" s="42">
        <v>29.2</v>
      </c>
      <c r="H258" s="90"/>
    </row>
    <row r="259" ht="17" customHeight="1" spans="1:8">
      <c r="A259" s="41" t="s">
        <v>693</v>
      </c>
      <c r="B259" s="41" t="s">
        <v>694</v>
      </c>
      <c r="C259" s="41" t="s">
        <v>61</v>
      </c>
      <c r="D259" s="42" t="s">
        <v>61</v>
      </c>
      <c r="E259" s="42"/>
      <c r="F259" s="42"/>
      <c r="G259" s="42"/>
      <c r="H259" s="10"/>
    </row>
    <row r="260" ht="17" customHeight="1" spans="1:8">
      <c r="A260" s="41" t="s">
        <v>695</v>
      </c>
      <c r="B260" s="41" t="s">
        <v>696</v>
      </c>
      <c r="C260" s="41" t="s">
        <v>697</v>
      </c>
      <c r="D260" s="42">
        <v>300</v>
      </c>
      <c r="E260" s="89"/>
      <c r="F260" s="14">
        <f>ROUND(D260*E260,0)</f>
        <v>0</v>
      </c>
      <c r="G260" s="42">
        <v>5.06</v>
      </c>
      <c r="H260" s="90"/>
    </row>
    <row r="261" ht="17" customHeight="1" spans="1:8">
      <c r="A261" s="41" t="s">
        <v>698</v>
      </c>
      <c r="B261" s="41" t="s">
        <v>699</v>
      </c>
      <c r="C261" s="41" t="s">
        <v>136</v>
      </c>
      <c r="D261" s="42">
        <v>1</v>
      </c>
      <c r="E261" s="89"/>
      <c r="F261" s="14">
        <f>ROUND(D261*E261,0)</f>
        <v>0</v>
      </c>
      <c r="G261" s="42">
        <v>1647.4</v>
      </c>
      <c r="H261" s="90"/>
    </row>
    <row r="262" ht="17" customHeight="1" spans="1:8">
      <c r="A262" s="41" t="s">
        <v>700</v>
      </c>
      <c r="B262" s="41" t="s">
        <v>701</v>
      </c>
      <c r="C262" s="41" t="s">
        <v>276</v>
      </c>
      <c r="D262" s="42">
        <v>1</v>
      </c>
      <c r="E262" s="89"/>
      <c r="F262" s="14">
        <f>ROUND(D262*E262,0)</f>
        <v>0</v>
      </c>
      <c r="G262" s="9">
        <v>277.6</v>
      </c>
      <c r="H262" s="90"/>
    </row>
    <row r="263" ht="17" customHeight="1" spans="1:8">
      <c r="A263" s="41" t="s">
        <v>702</v>
      </c>
      <c r="B263" s="41" t="s">
        <v>703</v>
      </c>
      <c r="C263" s="41" t="s">
        <v>121</v>
      </c>
      <c r="D263" s="42">
        <v>10</v>
      </c>
      <c r="E263" s="89"/>
      <c r="F263" s="14">
        <f>ROUND(D263*E263,0)</f>
        <v>0</v>
      </c>
      <c r="G263" s="42">
        <v>36.7</v>
      </c>
      <c r="H263" s="90"/>
    </row>
    <row r="264" ht="17" customHeight="1" spans="1:8">
      <c r="A264" s="41" t="s">
        <v>704</v>
      </c>
      <c r="B264" s="41" t="s">
        <v>705</v>
      </c>
      <c r="C264" s="41" t="s">
        <v>61</v>
      </c>
      <c r="D264" s="42" t="s">
        <v>61</v>
      </c>
      <c r="E264" s="42"/>
      <c r="F264" s="42"/>
      <c r="G264" s="42"/>
      <c r="H264" s="10"/>
    </row>
    <row r="265" ht="17" customHeight="1" spans="1:8">
      <c r="A265" s="41" t="s">
        <v>706</v>
      </c>
      <c r="B265" s="41" t="s">
        <v>707</v>
      </c>
      <c r="C265" s="41" t="s">
        <v>183</v>
      </c>
      <c r="D265" s="42">
        <v>1</v>
      </c>
      <c r="E265" s="89"/>
      <c r="F265" s="14">
        <f t="shared" ref="F265:F270" si="34">ROUND(D265*E265,0)</f>
        <v>0</v>
      </c>
      <c r="G265" s="42">
        <v>2435.736</v>
      </c>
      <c r="H265" s="90"/>
    </row>
    <row r="266" ht="17" customHeight="1" spans="1:8">
      <c r="A266" s="41" t="s">
        <v>708</v>
      </c>
      <c r="B266" s="41" t="s">
        <v>709</v>
      </c>
      <c r="C266" s="41" t="s">
        <v>710</v>
      </c>
      <c r="D266" s="42">
        <v>1</v>
      </c>
      <c r="E266" s="89"/>
      <c r="F266" s="14">
        <f t="shared" si="34"/>
        <v>0</v>
      </c>
      <c r="G266" s="42">
        <v>1389.6</v>
      </c>
      <c r="H266" s="90"/>
    </row>
    <row r="267" ht="17" customHeight="1" spans="1:8">
      <c r="A267" s="41" t="s">
        <v>711</v>
      </c>
      <c r="B267" s="41" t="s">
        <v>712</v>
      </c>
      <c r="C267" s="41" t="s">
        <v>183</v>
      </c>
      <c r="D267" s="42">
        <v>1</v>
      </c>
      <c r="E267" s="89"/>
      <c r="F267" s="14">
        <f t="shared" si="34"/>
        <v>0</v>
      </c>
      <c r="G267" s="42">
        <v>2280.5925</v>
      </c>
      <c r="H267" s="90"/>
    </row>
    <row r="268" ht="17" customHeight="1" spans="1:8">
      <c r="A268" s="41" t="s">
        <v>713</v>
      </c>
      <c r="B268" s="41" t="s">
        <v>714</v>
      </c>
      <c r="C268" s="41" t="s">
        <v>697</v>
      </c>
      <c r="D268" s="42">
        <v>1</v>
      </c>
      <c r="E268" s="89"/>
      <c r="F268" s="14">
        <f t="shared" si="34"/>
        <v>0</v>
      </c>
      <c r="G268" s="42">
        <v>19413.912</v>
      </c>
      <c r="H268" s="98"/>
    </row>
    <row r="269" ht="17" customHeight="1" spans="1:8">
      <c r="A269" s="41" t="s">
        <v>715</v>
      </c>
      <c r="B269" s="41" t="s">
        <v>716</v>
      </c>
      <c r="C269" s="41" t="s">
        <v>697</v>
      </c>
      <c r="D269" s="42">
        <v>1</v>
      </c>
      <c r="E269" s="89"/>
      <c r="F269" s="14">
        <f t="shared" si="34"/>
        <v>0</v>
      </c>
      <c r="G269" s="42">
        <v>28928.628</v>
      </c>
      <c r="H269" s="98"/>
    </row>
    <row r="270" ht="17" customHeight="1" spans="1:8">
      <c r="A270" s="41" t="s">
        <v>717</v>
      </c>
      <c r="B270" s="41" t="s">
        <v>718</v>
      </c>
      <c r="C270" s="41" t="s">
        <v>697</v>
      </c>
      <c r="D270" s="42">
        <v>1</v>
      </c>
      <c r="E270" s="89"/>
      <c r="F270" s="14">
        <f t="shared" si="34"/>
        <v>0</v>
      </c>
      <c r="G270" s="42">
        <v>23533.255</v>
      </c>
      <c r="H270" s="98"/>
    </row>
    <row r="271" ht="17" customHeight="1" spans="1:8">
      <c r="A271" s="41" t="s">
        <v>719</v>
      </c>
      <c r="B271" s="41" t="s">
        <v>720</v>
      </c>
      <c r="C271" s="41" t="s">
        <v>61</v>
      </c>
      <c r="D271" s="42" t="s">
        <v>61</v>
      </c>
      <c r="E271" s="42"/>
      <c r="F271" s="42"/>
      <c r="G271" s="42"/>
      <c r="H271" s="10"/>
    </row>
    <row r="272" ht="17" customHeight="1" spans="1:8">
      <c r="A272" s="41" t="s">
        <v>721</v>
      </c>
      <c r="B272" s="41" t="s">
        <v>722</v>
      </c>
      <c r="C272" s="41" t="s">
        <v>61</v>
      </c>
      <c r="D272" s="42" t="s">
        <v>61</v>
      </c>
      <c r="E272" s="42"/>
      <c r="F272" s="42"/>
      <c r="G272" s="42"/>
      <c r="H272" s="10"/>
    </row>
    <row r="273" ht="17" customHeight="1" spans="1:8">
      <c r="A273" s="41" t="s">
        <v>723</v>
      </c>
      <c r="B273" s="41" t="s">
        <v>724</v>
      </c>
      <c r="C273" s="41" t="s">
        <v>183</v>
      </c>
      <c r="D273" s="42">
        <v>300</v>
      </c>
      <c r="E273" s="89"/>
      <c r="F273" s="14">
        <f t="shared" ref="F273:F278" si="35">ROUND(D273*E273,0)</f>
        <v>0</v>
      </c>
      <c r="G273" s="9">
        <v>170.57</v>
      </c>
      <c r="H273" s="90"/>
    </row>
    <row r="274" ht="17" customHeight="1" spans="1:8">
      <c r="A274" s="91" t="s">
        <v>725</v>
      </c>
      <c r="B274" s="41" t="s">
        <v>726</v>
      </c>
      <c r="C274" s="41" t="s">
        <v>183</v>
      </c>
      <c r="D274" s="42">
        <v>10</v>
      </c>
      <c r="E274" s="89"/>
      <c r="F274" s="14">
        <f t="shared" si="35"/>
        <v>0</v>
      </c>
      <c r="G274" s="42">
        <v>159.59</v>
      </c>
      <c r="H274" s="90"/>
    </row>
    <row r="275" ht="17" customHeight="1" spans="1:8">
      <c r="A275" s="41" t="s">
        <v>727</v>
      </c>
      <c r="B275" s="41" t="s">
        <v>728</v>
      </c>
      <c r="C275" s="41" t="s">
        <v>61</v>
      </c>
      <c r="D275" s="42" t="s">
        <v>61</v>
      </c>
      <c r="E275" s="42"/>
      <c r="F275" s="42"/>
      <c r="G275" s="42"/>
      <c r="H275" s="10"/>
    </row>
    <row r="276" ht="17" customHeight="1" spans="1:8">
      <c r="A276" s="41" t="s">
        <v>729</v>
      </c>
      <c r="B276" s="41" t="s">
        <v>730</v>
      </c>
      <c r="C276" s="41" t="s">
        <v>183</v>
      </c>
      <c r="D276" s="42">
        <v>10</v>
      </c>
      <c r="E276" s="89"/>
      <c r="F276" s="14">
        <f t="shared" si="35"/>
        <v>0</v>
      </c>
      <c r="G276" s="42">
        <v>87.28</v>
      </c>
      <c r="H276" s="90"/>
    </row>
    <row r="277" ht="17" customHeight="1" spans="1:8">
      <c r="A277" s="41" t="s">
        <v>731</v>
      </c>
      <c r="B277" s="41" t="s">
        <v>732</v>
      </c>
      <c r="C277" s="41" t="s">
        <v>183</v>
      </c>
      <c r="D277" s="42">
        <v>1</v>
      </c>
      <c r="E277" s="89"/>
      <c r="F277" s="14">
        <f t="shared" si="35"/>
        <v>0</v>
      </c>
      <c r="G277" s="42">
        <v>163.56</v>
      </c>
      <c r="H277" s="90"/>
    </row>
    <row r="278" ht="17" customHeight="1" spans="1:8">
      <c r="A278" s="41" t="s">
        <v>733</v>
      </c>
      <c r="B278" s="41" t="s">
        <v>734</v>
      </c>
      <c r="C278" s="41" t="s">
        <v>121</v>
      </c>
      <c r="D278" s="42">
        <v>5</v>
      </c>
      <c r="E278" s="89"/>
      <c r="F278" s="14">
        <f t="shared" si="35"/>
        <v>0</v>
      </c>
      <c r="G278" s="42">
        <v>133.51</v>
      </c>
      <c r="H278" s="90"/>
    </row>
    <row r="279" ht="17" customHeight="1" spans="1:8">
      <c r="A279" s="41" t="s">
        <v>735</v>
      </c>
      <c r="B279" s="41" t="s">
        <v>736</v>
      </c>
      <c r="C279" s="41" t="s">
        <v>61</v>
      </c>
      <c r="D279" s="42" t="s">
        <v>61</v>
      </c>
      <c r="E279" s="42"/>
      <c r="F279" s="42"/>
      <c r="G279" s="42"/>
      <c r="H279" s="10"/>
    </row>
    <row r="280" ht="17" customHeight="1" spans="1:8">
      <c r="A280" s="91" t="s">
        <v>737</v>
      </c>
      <c r="B280" s="41" t="s">
        <v>738</v>
      </c>
      <c r="C280" s="41" t="s">
        <v>136</v>
      </c>
      <c r="D280" s="42">
        <v>10</v>
      </c>
      <c r="E280" s="89"/>
      <c r="F280" s="14">
        <f>ROUND(D280*E280,0)</f>
        <v>0</v>
      </c>
      <c r="G280" s="42">
        <v>1537.4</v>
      </c>
      <c r="H280" s="10"/>
    </row>
    <row r="281" ht="17" customHeight="1" spans="1:8">
      <c r="A281" s="41" t="s">
        <v>739</v>
      </c>
      <c r="B281" s="41" t="s">
        <v>740</v>
      </c>
      <c r="C281" s="41" t="s">
        <v>461</v>
      </c>
      <c r="D281" s="42">
        <v>10</v>
      </c>
      <c r="E281" s="89"/>
      <c r="F281" s="14">
        <f>ROUND(D281*E281,0)</f>
        <v>0</v>
      </c>
      <c r="G281" s="42">
        <v>13.1</v>
      </c>
      <c r="H281" s="90"/>
    </row>
    <row r="282" ht="17" customHeight="1" spans="1:8">
      <c r="A282" s="41" t="s">
        <v>741</v>
      </c>
      <c r="B282" s="41" t="s">
        <v>742</v>
      </c>
      <c r="C282" s="41" t="s">
        <v>461</v>
      </c>
      <c r="D282" s="42">
        <v>10</v>
      </c>
      <c r="E282" s="89"/>
      <c r="F282" s="14">
        <f>ROUND(D282*E282,0)</f>
        <v>0</v>
      </c>
      <c r="G282" s="9">
        <v>180.792</v>
      </c>
      <c r="H282" s="90"/>
    </row>
    <row r="283" ht="17" customHeight="1" spans="1:8">
      <c r="A283" s="41" t="s">
        <v>743</v>
      </c>
      <c r="B283" s="41" t="s">
        <v>744</v>
      </c>
      <c r="C283" s="41" t="s">
        <v>697</v>
      </c>
      <c r="D283" s="42">
        <v>10</v>
      </c>
      <c r="E283" s="89"/>
      <c r="F283" s="14">
        <f>ROUND(D283*E283,0)</f>
        <v>0</v>
      </c>
      <c r="G283" s="9">
        <v>174.743</v>
      </c>
      <c r="H283" s="90"/>
    </row>
    <row r="284" ht="17" customHeight="1" spans="1:8">
      <c r="A284" s="41" t="s">
        <v>745</v>
      </c>
      <c r="B284" s="41" t="s">
        <v>746</v>
      </c>
      <c r="C284" s="41" t="s">
        <v>61</v>
      </c>
      <c r="D284" s="42" t="s">
        <v>61</v>
      </c>
      <c r="E284" s="42"/>
      <c r="F284" s="42"/>
      <c r="G284" s="42"/>
      <c r="H284" s="10"/>
    </row>
    <row r="285" ht="17" customHeight="1" spans="1:8">
      <c r="A285" s="41" t="s">
        <v>747</v>
      </c>
      <c r="B285" s="41" t="s">
        <v>748</v>
      </c>
      <c r="C285" s="41" t="s">
        <v>121</v>
      </c>
      <c r="D285" s="42">
        <v>200</v>
      </c>
      <c r="E285" s="89"/>
      <c r="F285" s="14">
        <f t="shared" ref="F285:F287" si="36">ROUND(D285*E285,0)</f>
        <v>0</v>
      </c>
      <c r="G285" s="42">
        <v>98.38</v>
      </c>
      <c r="H285" s="90"/>
    </row>
    <row r="286" ht="17" customHeight="1" spans="1:8">
      <c r="A286" s="41" t="s">
        <v>749</v>
      </c>
      <c r="B286" s="41" t="s">
        <v>750</v>
      </c>
      <c r="C286" s="41" t="s">
        <v>121</v>
      </c>
      <c r="D286" s="42">
        <v>60</v>
      </c>
      <c r="E286" s="89"/>
      <c r="F286" s="14">
        <f t="shared" si="36"/>
        <v>0</v>
      </c>
      <c r="G286" s="42">
        <v>175.57</v>
      </c>
      <c r="H286" s="90"/>
    </row>
    <row r="287" ht="17" customHeight="1" spans="1:8">
      <c r="A287" s="91" t="s">
        <v>751</v>
      </c>
      <c r="B287" s="41" t="s">
        <v>752</v>
      </c>
      <c r="C287" s="41" t="s">
        <v>121</v>
      </c>
      <c r="D287" s="42">
        <v>10</v>
      </c>
      <c r="E287" s="89"/>
      <c r="F287" s="14">
        <f t="shared" si="36"/>
        <v>0</v>
      </c>
      <c r="G287" s="42">
        <v>39.22</v>
      </c>
      <c r="H287" s="90"/>
    </row>
    <row r="288" ht="17" customHeight="1" spans="1:8">
      <c r="A288" s="41" t="s">
        <v>753</v>
      </c>
      <c r="B288" s="41" t="s">
        <v>754</v>
      </c>
      <c r="C288" s="41" t="s">
        <v>61</v>
      </c>
      <c r="D288" s="42" t="s">
        <v>61</v>
      </c>
      <c r="E288" s="42"/>
      <c r="F288" s="42"/>
      <c r="G288" s="42"/>
      <c r="H288" s="10"/>
    </row>
    <row r="289" ht="17" customHeight="1" spans="1:8">
      <c r="A289" s="41" t="s">
        <v>755</v>
      </c>
      <c r="B289" s="41" t="s">
        <v>756</v>
      </c>
      <c r="C289" s="41" t="s">
        <v>61</v>
      </c>
      <c r="D289" s="42" t="s">
        <v>61</v>
      </c>
      <c r="E289" s="42"/>
      <c r="F289" s="42"/>
      <c r="G289" s="42"/>
      <c r="H289" s="10"/>
    </row>
    <row r="290" ht="17" customHeight="1" spans="1:8">
      <c r="A290" s="41" t="s">
        <v>757</v>
      </c>
      <c r="B290" s="99" t="s">
        <v>758</v>
      </c>
      <c r="C290" s="41" t="s">
        <v>697</v>
      </c>
      <c r="D290" s="42">
        <v>10</v>
      </c>
      <c r="E290" s="89"/>
      <c r="F290" s="14">
        <f>ROUND(D290*E290,0)</f>
        <v>0</v>
      </c>
      <c r="G290" s="42">
        <v>296.65</v>
      </c>
      <c r="H290" s="90"/>
    </row>
    <row r="291" ht="17" customHeight="1" spans="1:8">
      <c r="A291" s="41" t="s">
        <v>759</v>
      </c>
      <c r="B291" s="41" t="s">
        <v>760</v>
      </c>
      <c r="C291" s="41" t="s">
        <v>697</v>
      </c>
      <c r="D291" s="42">
        <v>10</v>
      </c>
      <c r="E291" s="89"/>
      <c r="F291" s="14">
        <f>ROUND(D291*E291,0)</f>
        <v>0</v>
      </c>
      <c r="G291" s="42">
        <v>362.38</v>
      </c>
      <c r="H291" s="90"/>
    </row>
    <row r="292" ht="17" customHeight="1" spans="1:8">
      <c r="A292" s="41" t="s">
        <v>761</v>
      </c>
      <c r="B292" s="41" t="s">
        <v>762</v>
      </c>
      <c r="C292" s="41" t="s">
        <v>61</v>
      </c>
      <c r="D292" s="42" t="s">
        <v>61</v>
      </c>
      <c r="E292" s="42"/>
      <c r="F292" s="42"/>
      <c r="G292" s="42"/>
      <c r="H292" s="10"/>
    </row>
    <row r="293" ht="17" customHeight="1" spans="1:8">
      <c r="A293" s="41" t="s">
        <v>763</v>
      </c>
      <c r="B293" s="41" t="s">
        <v>764</v>
      </c>
      <c r="C293" s="41" t="s">
        <v>61</v>
      </c>
      <c r="D293" s="42" t="s">
        <v>61</v>
      </c>
      <c r="E293" s="42"/>
      <c r="F293" s="42"/>
      <c r="G293" s="42"/>
      <c r="H293" s="10"/>
    </row>
    <row r="294" ht="24" spans="1:8">
      <c r="A294" s="41" t="s">
        <v>765</v>
      </c>
      <c r="B294" s="41" t="s">
        <v>766</v>
      </c>
      <c r="C294" s="41" t="s">
        <v>697</v>
      </c>
      <c r="D294" s="42">
        <v>3</v>
      </c>
      <c r="E294" s="89"/>
      <c r="F294" s="14">
        <f>ROUND(D294*E294,0)</f>
        <v>0</v>
      </c>
      <c r="G294" s="42">
        <v>2032.26</v>
      </c>
      <c r="H294" s="90"/>
    </row>
    <row r="295" ht="36" customHeight="1" spans="1:8">
      <c r="A295" s="41" t="s">
        <v>767</v>
      </c>
      <c r="B295" s="41" t="s">
        <v>768</v>
      </c>
      <c r="C295" s="41" t="s">
        <v>697</v>
      </c>
      <c r="D295" s="42">
        <v>2</v>
      </c>
      <c r="E295" s="89"/>
      <c r="F295" s="14">
        <f>ROUND(D295*E295,0)</f>
        <v>0</v>
      </c>
      <c r="G295" s="42">
        <v>2725.32</v>
      </c>
      <c r="H295" s="90"/>
    </row>
    <row r="296" ht="17" customHeight="1" spans="1:8">
      <c r="A296" s="41" t="s">
        <v>769</v>
      </c>
      <c r="B296" s="41" t="s">
        <v>770</v>
      </c>
      <c r="C296" s="41" t="s">
        <v>61</v>
      </c>
      <c r="D296" s="42" t="s">
        <v>61</v>
      </c>
      <c r="E296" s="42"/>
      <c r="F296" s="42"/>
      <c r="G296" s="42"/>
      <c r="H296" s="10"/>
    </row>
    <row r="297" ht="17" customHeight="1" spans="1:8">
      <c r="A297" s="41" t="s">
        <v>771</v>
      </c>
      <c r="B297" s="41" t="s">
        <v>772</v>
      </c>
      <c r="C297" s="41" t="s">
        <v>121</v>
      </c>
      <c r="D297" s="42">
        <v>5</v>
      </c>
      <c r="E297" s="89"/>
      <c r="F297" s="14">
        <f t="shared" ref="F297:F299" si="37">ROUND(D297*E297,0)</f>
        <v>0</v>
      </c>
      <c r="G297" s="42">
        <v>715.24</v>
      </c>
      <c r="H297" s="90"/>
    </row>
    <row r="298" ht="17" customHeight="1" spans="1:8">
      <c r="A298" s="41" t="s">
        <v>773</v>
      </c>
      <c r="B298" s="41" t="s">
        <v>774</v>
      </c>
      <c r="C298" s="41" t="s">
        <v>121</v>
      </c>
      <c r="D298" s="42">
        <v>5</v>
      </c>
      <c r="E298" s="89"/>
      <c r="F298" s="14">
        <f t="shared" si="37"/>
        <v>0</v>
      </c>
      <c r="G298" s="42">
        <v>768.18</v>
      </c>
      <c r="H298" s="90"/>
    </row>
    <row r="299" ht="17" customHeight="1" spans="1:8">
      <c r="A299" s="41" t="s">
        <v>775</v>
      </c>
      <c r="B299" s="41" t="s">
        <v>776</v>
      </c>
      <c r="C299" s="41" t="s">
        <v>121</v>
      </c>
      <c r="D299" s="42">
        <v>5</v>
      </c>
      <c r="E299" s="89"/>
      <c r="F299" s="14">
        <f t="shared" si="37"/>
        <v>0</v>
      </c>
      <c r="G299" s="42">
        <v>1121.11</v>
      </c>
      <c r="H299" s="90"/>
    </row>
    <row r="300" ht="17" customHeight="1" spans="1:8">
      <c r="A300" s="41" t="s">
        <v>777</v>
      </c>
      <c r="B300" s="41" t="s">
        <v>778</v>
      </c>
      <c r="C300" s="41" t="s">
        <v>61</v>
      </c>
      <c r="D300" s="42" t="s">
        <v>61</v>
      </c>
      <c r="E300" s="42"/>
      <c r="F300" s="42"/>
      <c r="G300" s="42"/>
      <c r="H300" s="10"/>
    </row>
    <row r="301" ht="17" customHeight="1" spans="1:8">
      <c r="A301" s="41" t="s">
        <v>779</v>
      </c>
      <c r="B301" s="41" t="s">
        <v>780</v>
      </c>
      <c r="C301" s="41" t="s">
        <v>121</v>
      </c>
      <c r="D301" s="42">
        <v>10</v>
      </c>
      <c r="E301" s="89"/>
      <c r="F301" s="14">
        <f t="shared" ref="F301:F303" si="38">ROUND(D301*E301,0)</f>
        <v>0</v>
      </c>
      <c r="G301" s="9">
        <v>485.82</v>
      </c>
      <c r="H301" s="90"/>
    </row>
    <row r="302" ht="17" customHeight="1" spans="1:8">
      <c r="A302" s="41" t="s">
        <v>781</v>
      </c>
      <c r="B302" s="41" t="s">
        <v>782</v>
      </c>
      <c r="C302" s="41" t="s">
        <v>121</v>
      </c>
      <c r="D302" s="42">
        <v>8</v>
      </c>
      <c r="E302" s="89"/>
      <c r="F302" s="14">
        <f t="shared" si="38"/>
        <v>0</v>
      </c>
      <c r="G302" s="9">
        <v>661.09</v>
      </c>
      <c r="H302" s="90"/>
    </row>
    <row r="303" ht="17" customHeight="1" spans="1:8">
      <c r="A303" s="41" t="s">
        <v>783</v>
      </c>
      <c r="B303" s="41" t="s">
        <v>784</v>
      </c>
      <c r="C303" s="41" t="s">
        <v>121</v>
      </c>
      <c r="D303" s="42">
        <v>10</v>
      </c>
      <c r="E303" s="89"/>
      <c r="F303" s="14">
        <f t="shared" si="38"/>
        <v>0</v>
      </c>
      <c r="G303" s="9">
        <v>1032.89</v>
      </c>
      <c r="H303" s="90"/>
    </row>
    <row r="304" ht="17" customHeight="1" spans="1:8">
      <c r="A304" s="41" t="s">
        <v>785</v>
      </c>
      <c r="B304" s="41" t="s">
        <v>786</v>
      </c>
      <c r="C304" s="41" t="s">
        <v>61</v>
      </c>
      <c r="D304" s="42" t="s">
        <v>61</v>
      </c>
      <c r="E304" s="42"/>
      <c r="F304" s="42"/>
      <c r="G304" s="42"/>
      <c r="H304" s="10"/>
    </row>
    <row r="305" ht="17" customHeight="1" spans="1:8">
      <c r="A305" s="41" t="s">
        <v>787</v>
      </c>
      <c r="B305" s="41" t="s">
        <v>788</v>
      </c>
      <c r="C305" s="41" t="s">
        <v>121</v>
      </c>
      <c r="D305" s="42">
        <v>1</v>
      </c>
      <c r="E305" s="89"/>
      <c r="F305" s="14">
        <f t="shared" ref="F305:F312" si="39">ROUND(D305*E305,0)</f>
        <v>0</v>
      </c>
      <c r="G305" s="9">
        <v>377.487</v>
      </c>
      <c r="H305" s="90"/>
    </row>
    <row r="306" ht="17" customHeight="1" spans="1:8">
      <c r="A306" s="41" t="s">
        <v>789</v>
      </c>
      <c r="B306" s="41" t="s">
        <v>790</v>
      </c>
      <c r="C306" s="41" t="s">
        <v>121</v>
      </c>
      <c r="D306" s="42">
        <v>1</v>
      </c>
      <c r="E306" s="89"/>
      <c r="F306" s="14">
        <f t="shared" si="39"/>
        <v>0</v>
      </c>
      <c r="G306" s="9">
        <v>458.532</v>
      </c>
      <c r="H306" s="90"/>
    </row>
    <row r="307" ht="17" customHeight="1" spans="1:8">
      <c r="A307" s="41" t="s">
        <v>791</v>
      </c>
      <c r="B307" s="41" t="s">
        <v>792</v>
      </c>
      <c r="C307" s="41" t="s">
        <v>61</v>
      </c>
      <c r="D307" s="42" t="s">
        <v>61</v>
      </c>
      <c r="E307" s="42"/>
      <c r="F307" s="42"/>
      <c r="G307" s="42"/>
      <c r="H307" s="10"/>
    </row>
    <row r="308" ht="17" customHeight="1" spans="1:8">
      <c r="A308" s="41" t="s">
        <v>793</v>
      </c>
      <c r="B308" s="41" t="s">
        <v>794</v>
      </c>
      <c r="C308" s="41" t="s">
        <v>121</v>
      </c>
      <c r="D308" s="42">
        <v>15</v>
      </c>
      <c r="E308" s="89"/>
      <c r="F308" s="14">
        <f t="shared" si="39"/>
        <v>0</v>
      </c>
      <c r="G308" s="42">
        <v>316.14</v>
      </c>
      <c r="H308" s="100"/>
    </row>
    <row r="309" ht="17" customHeight="1" spans="1:8">
      <c r="A309" s="41" t="s">
        <v>795</v>
      </c>
      <c r="B309" s="41" t="s">
        <v>796</v>
      </c>
      <c r="C309" s="41" t="s">
        <v>121</v>
      </c>
      <c r="D309" s="42">
        <v>1</v>
      </c>
      <c r="E309" s="89"/>
      <c r="F309" s="14">
        <f t="shared" si="39"/>
        <v>0</v>
      </c>
      <c r="G309" s="42">
        <v>522</v>
      </c>
      <c r="H309" s="100"/>
    </row>
    <row r="310" ht="17" customHeight="1" spans="1:8">
      <c r="A310" s="41" t="s">
        <v>797</v>
      </c>
      <c r="B310" s="41" t="s">
        <v>798</v>
      </c>
      <c r="C310" s="41" t="s">
        <v>121</v>
      </c>
      <c r="D310" s="42">
        <v>10</v>
      </c>
      <c r="E310" s="89"/>
      <c r="F310" s="14">
        <f t="shared" si="39"/>
        <v>0</v>
      </c>
      <c r="G310" s="42">
        <v>608.72</v>
      </c>
      <c r="H310" s="100"/>
    </row>
    <row r="311" ht="17" customHeight="1" spans="1:8">
      <c r="A311" s="41" t="s">
        <v>799</v>
      </c>
      <c r="B311" s="41" t="s">
        <v>800</v>
      </c>
      <c r="C311" s="41" t="s">
        <v>121</v>
      </c>
      <c r="D311" s="42">
        <v>1</v>
      </c>
      <c r="E311" s="89"/>
      <c r="F311" s="14">
        <f t="shared" si="39"/>
        <v>0</v>
      </c>
      <c r="G311" s="42">
        <v>710.4375</v>
      </c>
      <c r="H311" s="100"/>
    </row>
    <row r="312" ht="17" customHeight="1" spans="1:8">
      <c r="A312" s="41" t="s">
        <v>801</v>
      </c>
      <c r="B312" s="41" t="s">
        <v>802</v>
      </c>
      <c r="C312" s="41" t="s">
        <v>121</v>
      </c>
      <c r="D312" s="42">
        <v>10</v>
      </c>
      <c r="E312" s="89"/>
      <c r="F312" s="14">
        <f t="shared" si="39"/>
        <v>0</v>
      </c>
      <c r="G312" s="42">
        <v>767.4575</v>
      </c>
      <c r="H312" s="100"/>
    </row>
    <row r="313" ht="17" customHeight="1" spans="1:8">
      <c r="A313" s="41" t="s">
        <v>803</v>
      </c>
      <c r="B313" s="41" t="s">
        <v>804</v>
      </c>
      <c r="C313" s="41" t="s">
        <v>61</v>
      </c>
      <c r="D313" s="42" t="s">
        <v>61</v>
      </c>
      <c r="E313" s="42"/>
      <c r="F313" s="42"/>
      <c r="G313" s="42"/>
      <c r="H313" s="10"/>
    </row>
    <row r="314" ht="17" customHeight="1" spans="1:8">
      <c r="A314" s="41" t="s">
        <v>805</v>
      </c>
      <c r="B314" s="41" t="s">
        <v>806</v>
      </c>
      <c r="C314" s="41" t="s">
        <v>183</v>
      </c>
      <c r="D314" s="42">
        <v>15</v>
      </c>
      <c r="E314" s="89"/>
      <c r="F314" s="14">
        <f t="shared" ref="F314:F322" si="40">ROUND(D314*E314,0)</f>
        <v>0</v>
      </c>
      <c r="G314" s="9">
        <v>106.8</v>
      </c>
      <c r="H314" s="90"/>
    </row>
    <row r="315" ht="17" customHeight="1" spans="1:8">
      <c r="A315" s="41" t="s">
        <v>807</v>
      </c>
      <c r="B315" s="41" t="s">
        <v>808</v>
      </c>
      <c r="C315" s="41" t="s">
        <v>183</v>
      </c>
      <c r="D315" s="42">
        <v>15</v>
      </c>
      <c r="E315" s="89"/>
      <c r="F315" s="14">
        <f t="shared" si="40"/>
        <v>0</v>
      </c>
      <c r="G315" s="9">
        <v>119.78</v>
      </c>
      <c r="H315" s="90"/>
    </row>
    <row r="316" ht="17" customHeight="1" spans="1:8">
      <c r="A316" s="41" t="s">
        <v>809</v>
      </c>
      <c r="B316" s="41" t="s">
        <v>810</v>
      </c>
      <c r="C316" s="41" t="s">
        <v>183</v>
      </c>
      <c r="D316" s="42">
        <v>15</v>
      </c>
      <c r="E316" s="89"/>
      <c r="F316" s="14">
        <f t="shared" si="40"/>
        <v>0</v>
      </c>
      <c r="G316" s="9">
        <v>163.93</v>
      </c>
      <c r="H316" s="90"/>
    </row>
    <row r="317" ht="17" customHeight="1" spans="1:8">
      <c r="A317" s="41" t="s">
        <v>811</v>
      </c>
      <c r="B317" s="41" t="s">
        <v>812</v>
      </c>
      <c r="C317" s="41" t="s">
        <v>183</v>
      </c>
      <c r="D317" s="42">
        <v>5</v>
      </c>
      <c r="E317" s="89"/>
      <c r="F317" s="14">
        <f t="shared" si="40"/>
        <v>0</v>
      </c>
      <c r="G317" s="9">
        <v>211.65</v>
      </c>
      <c r="H317" s="90"/>
    </row>
    <row r="318" ht="17" customHeight="1" spans="1:8">
      <c r="A318" s="41" t="s">
        <v>813</v>
      </c>
      <c r="B318" s="41" t="s">
        <v>814</v>
      </c>
      <c r="C318" s="41" t="s">
        <v>183</v>
      </c>
      <c r="D318" s="42">
        <v>5</v>
      </c>
      <c r="E318" s="89"/>
      <c r="F318" s="14">
        <f t="shared" si="40"/>
        <v>0</v>
      </c>
      <c r="G318" s="9">
        <v>261.73</v>
      </c>
      <c r="H318" s="90"/>
    </row>
    <row r="319" ht="17" customHeight="1" spans="1:8">
      <c r="A319" s="41" t="s">
        <v>815</v>
      </c>
      <c r="B319" s="41" t="s">
        <v>816</v>
      </c>
      <c r="C319" s="41" t="s">
        <v>183</v>
      </c>
      <c r="D319" s="42">
        <v>2</v>
      </c>
      <c r="E319" s="89"/>
      <c r="F319" s="14">
        <f t="shared" si="40"/>
        <v>0</v>
      </c>
      <c r="G319" s="9">
        <v>286.17</v>
      </c>
      <c r="H319" s="90"/>
    </row>
    <row r="320" ht="17" customHeight="1" spans="1:8">
      <c r="A320" s="41" t="s">
        <v>817</v>
      </c>
      <c r="B320" s="41" t="s">
        <v>818</v>
      </c>
      <c r="C320" s="41" t="s">
        <v>183</v>
      </c>
      <c r="D320" s="42">
        <v>2</v>
      </c>
      <c r="E320" s="89"/>
      <c r="F320" s="14">
        <f t="shared" si="40"/>
        <v>0</v>
      </c>
      <c r="G320" s="9">
        <v>300.13</v>
      </c>
      <c r="H320" s="90"/>
    </row>
    <row r="321" ht="17" customHeight="1" spans="1:8">
      <c r="A321" s="41" t="s">
        <v>819</v>
      </c>
      <c r="B321" s="41" t="s">
        <v>820</v>
      </c>
      <c r="C321" s="41" t="s">
        <v>183</v>
      </c>
      <c r="D321" s="42">
        <v>2</v>
      </c>
      <c r="E321" s="89"/>
      <c r="F321" s="14">
        <f t="shared" si="40"/>
        <v>0</v>
      </c>
      <c r="G321" s="9">
        <v>546.32</v>
      </c>
      <c r="H321" s="90"/>
    </row>
    <row r="322" ht="17" customHeight="1" spans="1:8">
      <c r="A322" s="41" t="s">
        <v>821</v>
      </c>
      <c r="B322" s="41" t="s">
        <v>822</v>
      </c>
      <c r="C322" s="41" t="s">
        <v>183</v>
      </c>
      <c r="D322" s="42">
        <v>2</v>
      </c>
      <c r="E322" s="89"/>
      <c r="F322" s="14">
        <f t="shared" si="40"/>
        <v>0</v>
      </c>
      <c r="G322" s="9">
        <v>1221.42</v>
      </c>
      <c r="H322" s="90"/>
    </row>
    <row r="323" ht="17" customHeight="1" spans="1:8">
      <c r="A323" s="41" t="s">
        <v>823</v>
      </c>
      <c r="B323" s="41" t="s">
        <v>824</v>
      </c>
      <c r="C323" s="41" t="s">
        <v>61</v>
      </c>
      <c r="D323" s="42" t="s">
        <v>61</v>
      </c>
      <c r="E323" s="42"/>
      <c r="F323" s="42"/>
      <c r="G323" s="42"/>
      <c r="H323" s="10"/>
    </row>
    <row r="324" ht="17" customHeight="1" spans="1:8">
      <c r="A324" s="41" t="s">
        <v>825</v>
      </c>
      <c r="B324" s="41" t="s">
        <v>826</v>
      </c>
      <c r="C324" s="41" t="s">
        <v>827</v>
      </c>
      <c r="D324" s="42">
        <v>1</v>
      </c>
      <c r="E324" s="89"/>
      <c r="F324" s="14">
        <f>ROUND(D324*E324,0)</f>
        <v>0</v>
      </c>
      <c r="G324" s="42">
        <v>41637</v>
      </c>
      <c r="H324" s="90"/>
    </row>
    <row r="325" ht="17" customHeight="1" spans="1:8">
      <c r="A325" s="41" t="s">
        <v>828</v>
      </c>
      <c r="B325" s="41" t="s">
        <v>829</v>
      </c>
      <c r="C325" s="41" t="s">
        <v>61</v>
      </c>
      <c r="D325" s="42" t="s">
        <v>61</v>
      </c>
      <c r="E325" s="42"/>
      <c r="F325" s="42"/>
      <c r="G325" s="42"/>
      <c r="H325" s="10"/>
    </row>
    <row r="326" ht="17" customHeight="1" spans="1:8">
      <c r="A326" s="41" t="s">
        <v>830</v>
      </c>
      <c r="B326" s="41" t="s">
        <v>831</v>
      </c>
      <c r="C326" s="41" t="s">
        <v>251</v>
      </c>
      <c r="D326" s="42">
        <v>10</v>
      </c>
      <c r="E326" s="89"/>
      <c r="F326" s="14">
        <f t="shared" ref="F326:F330" si="41">ROUND(D326*E326,0)</f>
        <v>0</v>
      </c>
      <c r="G326" s="42">
        <v>10.87</v>
      </c>
      <c r="H326" s="90"/>
    </row>
    <row r="327" ht="17" customHeight="1" spans="1:8">
      <c r="A327" s="41" t="s">
        <v>832</v>
      </c>
      <c r="B327" s="41" t="s">
        <v>833</v>
      </c>
      <c r="C327" s="41" t="s">
        <v>136</v>
      </c>
      <c r="D327" s="42">
        <v>1</v>
      </c>
      <c r="E327" s="89"/>
      <c r="F327" s="14">
        <f t="shared" si="41"/>
        <v>0</v>
      </c>
      <c r="G327" s="42">
        <v>1050.65</v>
      </c>
      <c r="H327" s="90"/>
    </row>
    <row r="328" ht="17" customHeight="1" spans="1:8">
      <c r="A328" s="41" t="s">
        <v>834</v>
      </c>
      <c r="B328" s="41" t="s">
        <v>835</v>
      </c>
      <c r="C328" s="41" t="s">
        <v>136</v>
      </c>
      <c r="D328" s="42">
        <v>1</v>
      </c>
      <c r="E328" s="89"/>
      <c r="F328" s="14">
        <f t="shared" si="41"/>
        <v>0</v>
      </c>
      <c r="G328" s="42">
        <v>1070.95</v>
      </c>
      <c r="H328" s="90"/>
    </row>
    <row r="329" ht="17" customHeight="1" spans="1:8">
      <c r="A329" s="41" t="s">
        <v>836</v>
      </c>
      <c r="B329" s="41" t="s">
        <v>837</v>
      </c>
      <c r="C329" s="41" t="s">
        <v>136</v>
      </c>
      <c r="D329" s="42">
        <v>10</v>
      </c>
      <c r="E329" s="89"/>
      <c r="F329" s="14">
        <f t="shared" si="41"/>
        <v>0</v>
      </c>
      <c r="G329" s="42"/>
      <c r="H329" s="90"/>
    </row>
    <row r="330" ht="17" customHeight="1" spans="1:8">
      <c r="A330" s="41" t="s">
        <v>838</v>
      </c>
      <c r="B330" s="41" t="s">
        <v>839</v>
      </c>
      <c r="C330" s="41" t="s">
        <v>82</v>
      </c>
      <c r="D330" s="42">
        <v>2</v>
      </c>
      <c r="E330" s="89"/>
      <c r="F330" s="14">
        <f t="shared" si="41"/>
        <v>0</v>
      </c>
      <c r="G330" s="42">
        <v>2268.97</v>
      </c>
      <c r="H330" s="90"/>
    </row>
    <row r="331" s="73" customFormat="1" ht="17" customHeight="1" spans="1:8">
      <c r="A331" s="41" t="s">
        <v>840</v>
      </c>
      <c r="B331" s="41" t="s">
        <v>841</v>
      </c>
      <c r="C331" s="41" t="s">
        <v>61</v>
      </c>
      <c r="D331" s="42" t="s">
        <v>61</v>
      </c>
      <c r="E331" s="42"/>
      <c r="F331" s="42"/>
      <c r="G331" s="42"/>
      <c r="H331" s="10"/>
    </row>
    <row r="332" ht="17" customHeight="1" spans="1:8">
      <c r="A332" s="41" t="s">
        <v>842</v>
      </c>
      <c r="B332" s="41" t="s">
        <v>843</v>
      </c>
      <c r="C332" s="41" t="s">
        <v>276</v>
      </c>
      <c r="D332" s="42">
        <v>10</v>
      </c>
      <c r="E332" s="89"/>
      <c r="F332" s="14">
        <f>ROUND(D332*E332,0)</f>
        <v>0</v>
      </c>
      <c r="G332" s="42">
        <v>174</v>
      </c>
      <c r="H332" s="90"/>
    </row>
    <row r="333" ht="17" customHeight="1" spans="1:8">
      <c r="A333" s="41" t="s">
        <v>844</v>
      </c>
      <c r="B333" s="41" t="s">
        <v>845</v>
      </c>
      <c r="C333" s="41" t="s">
        <v>61</v>
      </c>
      <c r="D333" s="42" t="s">
        <v>61</v>
      </c>
      <c r="E333" s="42"/>
      <c r="F333" s="42"/>
      <c r="G333" s="42"/>
      <c r="H333" s="10"/>
    </row>
    <row r="334" ht="17" customHeight="1" spans="1:8">
      <c r="A334" s="41" t="s">
        <v>846</v>
      </c>
      <c r="B334" s="41" t="s">
        <v>847</v>
      </c>
      <c r="C334" s="41" t="s">
        <v>276</v>
      </c>
      <c r="D334" s="42">
        <v>10</v>
      </c>
      <c r="E334" s="89"/>
      <c r="F334" s="14">
        <f>ROUND(D334*E334,0)</f>
        <v>0</v>
      </c>
      <c r="G334" s="9">
        <v>22.74</v>
      </c>
      <c r="H334" s="90"/>
    </row>
    <row r="335" ht="17" customHeight="1" spans="1:8">
      <c r="A335" s="41" t="s">
        <v>848</v>
      </c>
      <c r="B335" s="41" t="s">
        <v>849</v>
      </c>
      <c r="C335" s="41" t="s">
        <v>61</v>
      </c>
      <c r="D335" s="42" t="s">
        <v>61</v>
      </c>
      <c r="E335" s="42"/>
      <c r="F335" s="42"/>
      <c r="G335" s="42"/>
      <c r="H335" s="10"/>
    </row>
    <row r="336" ht="17" customHeight="1" spans="1:8">
      <c r="A336" s="41" t="s">
        <v>850</v>
      </c>
      <c r="B336" s="41" t="s">
        <v>851</v>
      </c>
      <c r="C336" s="41" t="s">
        <v>183</v>
      </c>
      <c r="D336" s="42">
        <v>10</v>
      </c>
      <c r="E336" s="89"/>
      <c r="F336" s="14">
        <f>ROUND(D336*E336,0)</f>
        <v>0</v>
      </c>
      <c r="G336" s="9">
        <v>705.36</v>
      </c>
      <c r="H336" s="90"/>
    </row>
    <row r="337" ht="17" customHeight="1" spans="1:8">
      <c r="A337" s="41" t="s">
        <v>852</v>
      </c>
      <c r="B337" s="41" t="s">
        <v>853</v>
      </c>
      <c r="C337" s="41" t="s">
        <v>61</v>
      </c>
      <c r="D337" s="42" t="s">
        <v>61</v>
      </c>
      <c r="E337" s="42"/>
      <c r="F337" s="42"/>
      <c r="G337" s="42"/>
      <c r="H337" s="10"/>
    </row>
    <row r="338" ht="17" customHeight="1" spans="1:8">
      <c r="A338" s="41" t="s">
        <v>854</v>
      </c>
      <c r="B338" s="41" t="s">
        <v>855</v>
      </c>
      <c r="C338" s="41" t="s">
        <v>276</v>
      </c>
      <c r="D338" s="42">
        <v>5</v>
      </c>
      <c r="E338" s="89"/>
      <c r="F338" s="14">
        <f t="shared" ref="F338:F344" si="42">ROUND(D338*E338,0)</f>
        <v>0</v>
      </c>
      <c r="G338" s="42">
        <v>592.93</v>
      </c>
      <c r="H338" s="90"/>
    </row>
    <row r="339" ht="17" customHeight="1" spans="1:8">
      <c r="A339" s="41" t="s">
        <v>856</v>
      </c>
      <c r="B339" s="41" t="s">
        <v>857</v>
      </c>
      <c r="C339" s="41" t="s">
        <v>61</v>
      </c>
      <c r="D339" s="42" t="s">
        <v>61</v>
      </c>
      <c r="E339" s="42"/>
      <c r="F339" s="42"/>
      <c r="G339" s="42"/>
      <c r="H339" s="10"/>
    </row>
    <row r="340" ht="17" customHeight="1" spans="1:8">
      <c r="A340" s="41" t="s">
        <v>858</v>
      </c>
      <c r="B340" s="41" t="s">
        <v>859</v>
      </c>
      <c r="C340" s="41" t="s">
        <v>276</v>
      </c>
      <c r="D340" s="42">
        <v>20</v>
      </c>
      <c r="E340" s="89"/>
      <c r="F340" s="14">
        <f t="shared" si="42"/>
        <v>0</v>
      </c>
      <c r="G340" s="42">
        <v>103.67</v>
      </c>
      <c r="H340" s="90"/>
    </row>
    <row r="341" ht="17" customHeight="1" spans="1:8">
      <c r="A341" s="41" t="s">
        <v>860</v>
      </c>
      <c r="B341" s="41" t="s">
        <v>861</v>
      </c>
      <c r="C341" s="41" t="s">
        <v>276</v>
      </c>
      <c r="D341" s="42">
        <v>5</v>
      </c>
      <c r="E341" s="89"/>
      <c r="F341" s="14">
        <f t="shared" si="42"/>
        <v>0</v>
      </c>
      <c r="G341" s="42">
        <v>112.67</v>
      </c>
      <c r="H341" s="90"/>
    </row>
    <row r="342" ht="17" customHeight="1" spans="1:8">
      <c r="A342" s="41" t="s">
        <v>862</v>
      </c>
      <c r="B342" s="41" t="s">
        <v>863</v>
      </c>
      <c r="C342" s="41" t="s">
        <v>276</v>
      </c>
      <c r="D342" s="42">
        <v>20</v>
      </c>
      <c r="E342" s="89"/>
      <c r="F342" s="14">
        <f t="shared" si="42"/>
        <v>0</v>
      </c>
      <c r="G342" s="9">
        <v>101.9</v>
      </c>
      <c r="H342" s="90"/>
    </row>
    <row r="343" ht="17" customHeight="1" spans="1:8">
      <c r="A343" s="41" t="s">
        <v>864</v>
      </c>
      <c r="B343" s="41" t="s">
        <v>865</v>
      </c>
      <c r="C343" s="41" t="s">
        <v>461</v>
      </c>
      <c r="D343" s="42">
        <v>1</v>
      </c>
      <c r="E343" s="89"/>
      <c r="F343" s="14">
        <f t="shared" si="42"/>
        <v>0</v>
      </c>
      <c r="G343" s="42">
        <v>220.64</v>
      </c>
      <c r="H343" s="90"/>
    </row>
    <row r="344" ht="17" customHeight="1" spans="1:8">
      <c r="A344" s="41" t="s">
        <v>866</v>
      </c>
      <c r="B344" s="41" t="s">
        <v>867</v>
      </c>
      <c r="C344" s="41" t="s">
        <v>318</v>
      </c>
      <c r="D344" s="42">
        <v>1</v>
      </c>
      <c r="E344" s="89"/>
      <c r="F344" s="14">
        <f t="shared" si="42"/>
        <v>0</v>
      </c>
      <c r="G344" s="9">
        <v>1475.35</v>
      </c>
      <c r="H344" s="90"/>
    </row>
    <row r="345" ht="17" customHeight="1" spans="1:8">
      <c r="A345" s="41" t="s">
        <v>868</v>
      </c>
      <c r="B345" s="41" t="s">
        <v>869</v>
      </c>
      <c r="C345" s="41" t="s">
        <v>61</v>
      </c>
      <c r="D345" s="42" t="s">
        <v>61</v>
      </c>
      <c r="E345" s="42"/>
      <c r="F345" s="42"/>
      <c r="G345" s="42"/>
      <c r="H345" s="10"/>
    </row>
    <row r="346" ht="17" customHeight="1" spans="1:8">
      <c r="A346" s="41" t="s">
        <v>870</v>
      </c>
      <c r="B346" s="41" t="s">
        <v>871</v>
      </c>
      <c r="C346" s="41" t="s">
        <v>61</v>
      </c>
      <c r="D346" s="42" t="s">
        <v>61</v>
      </c>
      <c r="E346" s="42"/>
      <c r="F346" s="42"/>
      <c r="G346" s="42"/>
      <c r="H346" s="10"/>
    </row>
    <row r="347" ht="17" customHeight="1" spans="1:8">
      <c r="A347" s="41" t="s">
        <v>872</v>
      </c>
      <c r="B347" s="41" t="s">
        <v>873</v>
      </c>
      <c r="C347" s="41" t="s">
        <v>121</v>
      </c>
      <c r="D347" s="42">
        <v>10</v>
      </c>
      <c r="E347" s="89"/>
      <c r="F347" s="14">
        <f t="shared" ref="F347:F355" si="43">ROUND(D347*E347,0)</f>
        <v>0</v>
      </c>
      <c r="G347" s="9">
        <v>16.6</v>
      </c>
      <c r="H347" s="90"/>
    </row>
    <row r="348" ht="17" customHeight="1" spans="1:8">
      <c r="A348" s="41" t="s">
        <v>874</v>
      </c>
      <c r="B348" s="41" t="s">
        <v>875</v>
      </c>
      <c r="C348" s="41" t="s">
        <v>121</v>
      </c>
      <c r="D348" s="42">
        <v>10</v>
      </c>
      <c r="E348" s="89"/>
      <c r="F348" s="14">
        <f t="shared" si="43"/>
        <v>0</v>
      </c>
      <c r="G348" s="9">
        <v>72.08</v>
      </c>
      <c r="H348" s="90"/>
    </row>
    <row r="349" ht="17" customHeight="1" spans="1:8">
      <c r="A349" s="41" t="s">
        <v>876</v>
      </c>
      <c r="B349" s="41" t="s">
        <v>877</v>
      </c>
      <c r="C349" s="41" t="s">
        <v>61</v>
      </c>
      <c r="D349" s="42" t="s">
        <v>61</v>
      </c>
      <c r="E349" s="42"/>
      <c r="F349" s="42"/>
      <c r="G349" s="42"/>
      <c r="H349" s="10"/>
    </row>
    <row r="350" ht="17" customHeight="1" spans="1:8">
      <c r="A350" s="41" t="s">
        <v>878</v>
      </c>
      <c r="B350" s="41" t="s">
        <v>879</v>
      </c>
      <c r="C350" s="41" t="s">
        <v>121</v>
      </c>
      <c r="D350" s="42">
        <v>10</v>
      </c>
      <c r="E350" s="89"/>
      <c r="F350" s="14">
        <f t="shared" si="43"/>
        <v>0</v>
      </c>
      <c r="G350" s="42">
        <v>59.15</v>
      </c>
      <c r="H350" s="90"/>
    </row>
    <row r="351" ht="17" customHeight="1" spans="1:8">
      <c r="A351" s="41" t="s">
        <v>880</v>
      </c>
      <c r="B351" s="41" t="s">
        <v>881</v>
      </c>
      <c r="C351" s="41" t="s">
        <v>121</v>
      </c>
      <c r="D351" s="42">
        <v>15</v>
      </c>
      <c r="E351" s="89"/>
      <c r="F351" s="14">
        <f t="shared" si="43"/>
        <v>0</v>
      </c>
      <c r="G351" s="42">
        <v>118.3</v>
      </c>
      <c r="H351" s="90"/>
    </row>
    <row r="352" ht="17" customHeight="1" spans="1:8">
      <c r="A352" s="41" t="s">
        <v>882</v>
      </c>
      <c r="B352" s="41" t="s">
        <v>883</v>
      </c>
      <c r="C352" s="41" t="s">
        <v>121</v>
      </c>
      <c r="D352" s="42">
        <v>15</v>
      </c>
      <c r="E352" s="89"/>
      <c r="F352" s="14">
        <f t="shared" si="43"/>
        <v>0</v>
      </c>
      <c r="G352" s="42">
        <v>88.73</v>
      </c>
      <c r="H352" s="90"/>
    </row>
    <row r="353" ht="17" customHeight="1" spans="1:8">
      <c r="A353" s="41" t="s">
        <v>884</v>
      </c>
      <c r="B353" s="41" t="s">
        <v>885</v>
      </c>
      <c r="C353" s="41" t="s">
        <v>121</v>
      </c>
      <c r="D353" s="42">
        <v>15</v>
      </c>
      <c r="E353" s="89"/>
      <c r="F353" s="14">
        <f t="shared" si="43"/>
        <v>0</v>
      </c>
      <c r="G353" s="42">
        <v>147.88</v>
      </c>
      <c r="H353" s="90"/>
    </row>
    <row r="354" ht="17" customHeight="1" spans="1:8">
      <c r="A354" s="41" t="s">
        <v>886</v>
      </c>
      <c r="B354" s="41" t="s">
        <v>887</v>
      </c>
      <c r="C354" s="41" t="s">
        <v>121</v>
      </c>
      <c r="D354" s="42">
        <v>15</v>
      </c>
      <c r="E354" s="89"/>
      <c r="F354" s="14">
        <f t="shared" si="43"/>
        <v>0</v>
      </c>
      <c r="G354" s="42">
        <v>220.31</v>
      </c>
      <c r="H354" s="90"/>
    </row>
    <row r="355" ht="17" customHeight="1" spans="1:8">
      <c r="A355" s="41" t="s">
        <v>888</v>
      </c>
      <c r="B355" s="41" t="s">
        <v>889</v>
      </c>
      <c r="C355" s="41" t="s">
        <v>121</v>
      </c>
      <c r="D355" s="42">
        <v>10</v>
      </c>
      <c r="E355" s="89"/>
      <c r="F355" s="14">
        <f t="shared" si="43"/>
        <v>0</v>
      </c>
      <c r="G355" s="42">
        <v>266.18</v>
      </c>
      <c r="H355" s="90"/>
    </row>
    <row r="356" ht="17" customHeight="1" spans="1:8">
      <c r="A356" s="41" t="s">
        <v>890</v>
      </c>
      <c r="B356" s="41" t="s">
        <v>891</v>
      </c>
      <c r="C356" s="41" t="s">
        <v>61</v>
      </c>
      <c r="D356" s="42" t="s">
        <v>61</v>
      </c>
      <c r="E356" s="42"/>
      <c r="F356" s="42"/>
      <c r="G356" s="42"/>
      <c r="H356" s="10"/>
    </row>
    <row r="357" ht="17" customHeight="1" spans="1:8">
      <c r="A357" s="41" t="s">
        <v>892</v>
      </c>
      <c r="B357" s="41" t="s">
        <v>893</v>
      </c>
      <c r="C357" s="41" t="s">
        <v>121</v>
      </c>
      <c r="D357" s="42">
        <v>5</v>
      </c>
      <c r="E357" s="89"/>
      <c r="F357" s="14">
        <f t="shared" ref="F357:F359" si="44">ROUND(D357*E357,0)</f>
        <v>0</v>
      </c>
      <c r="G357" s="42">
        <v>12.6</v>
      </c>
      <c r="H357" s="90"/>
    </row>
    <row r="358" ht="17" customHeight="1" spans="1:8">
      <c r="A358" s="41" t="s">
        <v>894</v>
      </c>
      <c r="B358" s="41" t="s">
        <v>895</v>
      </c>
      <c r="C358" s="41" t="s">
        <v>121</v>
      </c>
      <c r="D358" s="42">
        <v>10</v>
      </c>
      <c r="E358" s="89"/>
      <c r="F358" s="14">
        <f t="shared" si="44"/>
        <v>0</v>
      </c>
      <c r="G358" s="42">
        <v>51.63</v>
      </c>
      <c r="H358" s="90"/>
    </row>
    <row r="359" ht="17" customHeight="1" spans="1:8">
      <c r="A359" s="41" t="s">
        <v>896</v>
      </c>
      <c r="B359" s="41" t="s">
        <v>897</v>
      </c>
      <c r="C359" s="41" t="s">
        <v>183</v>
      </c>
      <c r="D359" s="42">
        <v>15</v>
      </c>
      <c r="E359" s="89"/>
      <c r="F359" s="14">
        <f t="shared" si="44"/>
        <v>0</v>
      </c>
      <c r="G359" s="42">
        <v>351.5</v>
      </c>
      <c r="H359" s="90"/>
    </row>
    <row r="360" ht="17" customHeight="1" spans="1:8">
      <c r="A360" s="41" t="s">
        <v>898</v>
      </c>
      <c r="B360" s="41" t="s">
        <v>899</v>
      </c>
      <c r="C360" s="41" t="s">
        <v>61</v>
      </c>
      <c r="D360" s="42" t="s">
        <v>61</v>
      </c>
      <c r="E360" s="42"/>
      <c r="F360" s="42"/>
      <c r="G360" s="42"/>
      <c r="H360" s="10"/>
    </row>
    <row r="361" ht="17" customHeight="1" spans="1:8">
      <c r="A361" s="41" t="s">
        <v>900</v>
      </c>
      <c r="B361" s="41" t="s">
        <v>901</v>
      </c>
      <c r="C361" s="41" t="s">
        <v>276</v>
      </c>
      <c r="D361" s="42">
        <v>50</v>
      </c>
      <c r="E361" s="89"/>
      <c r="F361" s="14">
        <f t="shared" ref="F361:F366" si="45">ROUND(D361*E361,0)</f>
        <v>0</v>
      </c>
      <c r="G361" s="9">
        <v>23.53</v>
      </c>
      <c r="H361" s="90"/>
    </row>
    <row r="362" ht="17" customHeight="1" spans="1:8">
      <c r="A362" s="41" t="s">
        <v>902</v>
      </c>
      <c r="B362" s="41" t="s">
        <v>903</v>
      </c>
      <c r="C362" s="41" t="s">
        <v>276</v>
      </c>
      <c r="D362" s="42">
        <v>100</v>
      </c>
      <c r="E362" s="89"/>
      <c r="F362" s="14">
        <f t="shared" si="45"/>
        <v>0</v>
      </c>
      <c r="G362" s="9">
        <v>38.83</v>
      </c>
      <c r="H362" s="90"/>
    </row>
    <row r="363" ht="17" customHeight="1" spans="1:8">
      <c r="A363" s="41" t="s">
        <v>904</v>
      </c>
      <c r="B363" s="41" t="s">
        <v>905</v>
      </c>
      <c r="C363" s="41" t="s">
        <v>276</v>
      </c>
      <c r="D363" s="42">
        <v>10</v>
      </c>
      <c r="E363" s="89"/>
      <c r="F363" s="14">
        <f t="shared" si="45"/>
        <v>0</v>
      </c>
      <c r="G363" s="9">
        <v>117.05</v>
      </c>
      <c r="H363" s="90"/>
    </row>
    <row r="364" ht="17" customHeight="1" spans="1:8">
      <c r="A364" s="41" t="s">
        <v>906</v>
      </c>
      <c r="B364" s="41" t="s">
        <v>907</v>
      </c>
      <c r="C364" s="41" t="s">
        <v>276</v>
      </c>
      <c r="D364" s="42">
        <v>15</v>
      </c>
      <c r="E364" s="89"/>
      <c r="F364" s="14">
        <f t="shared" si="45"/>
        <v>0</v>
      </c>
      <c r="G364" s="9">
        <v>374.81</v>
      </c>
      <c r="H364" s="90"/>
    </row>
    <row r="365" ht="17" customHeight="1" spans="1:8">
      <c r="A365" s="41" t="s">
        <v>908</v>
      </c>
      <c r="B365" s="41" t="s">
        <v>909</v>
      </c>
      <c r="C365" s="41" t="s">
        <v>276</v>
      </c>
      <c r="D365" s="42">
        <v>100</v>
      </c>
      <c r="E365" s="89"/>
      <c r="F365" s="14">
        <f t="shared" si="45"/>
        <v>0</v>
      </c>
      <c r="G365" s="42">
        <v>50</v>
      </c>
      <c r="H365" s="90"/>
    </row>
    <row r="366" ht="17" customHeight="1" spans="1:8">
      <c r="A366" s="41" t="s">
        <v>910</v>
      </c>
      <c r="B366" s="41" t="s">
        <v>911</v>
      </c>
      <c r="C366" s="41" t="s">
        <v>276</v>
      </c>
      <c r="D366" s="42">
        <v>50</v>
      </c>
      <c r="E366" s="89"/>
      <c r="F366" s="14">
        <f t="shared" si="45"/>
        <v>0</v>
      </c>
      <c r="G366" s="42">
        <v>155.63</v>
      </c>
      <c r="H366" s="90"/>
    </row>
    <row r="367" ht="17" customHeight="1" spans="1:8">
      <c r="A367" s="41" t="s">
        <v>912</v>
      </c>
      <c r="B367" s="41" t="s">
        <v>913</v>
      </c>
      <c r="C367" s="41" t="s">
        <v>61</v>
      </c>
      <c r="D367" s="42" t="s">
        <v>61</v>
      </c>
      <c r="E367" s="42"/>
      <c r="F367" s="42"/>
      <c r="G367" s="42"/>
      <c r="H367" s="10"/>
    </row>
    <row r="368" ht="17" customHeight="1" spans="1:8">
      <c r="A368" s="41" t="s">
        <v>914</v>
      </c>
      <c r="B368" s="41" t="s">
        <v>915</v>
      </c>
      <c r="C368" s="41" t="s">
        <v>276</v>
      </c>
      <c r="D368" s="42">
        <v>10</v>
      </c>
      <c r="E368" s="89"/>
      <c r="F368" s="14">
        <f>ROUND(D368*E368,0)</f>
        <v>0</v>
      </c>
      <c r="G368" s="9">
        <v>19.91</v>
      </c>
      <c r="H368" s="90"/>
    </row>
    <row r="369" ht="17" customHeight="1" spans="1:8">
      <c r="A369" s="41" t="s">
        <v>916</v>
      </c>
      <c r="B369" s="41" t="s">
        <v>917</v>
      </c>
      <c r="C369" s="41" t="s">
        <v>121</v>
      </c>
      <c r="D369" s="42">
        <v>100</v>
      </c>
      <c r="E369" s="89"/>
      <c r="F369" s="14">
        <f>ROUND(D369*E369,0)</f>
        <v>0</v>
      </c>
      <c r="G369" s="42">
        <v>55.96</v>
      </c>
      <c r="H369" s="90"/>
    </row>
    <row r="370" ht="17" customHeight="1" spans="1:8">
      <c r="A370" s="41" t="s">
        <v>918</v>
      </c>
      <c r="B370" s="41" t="s">
        <v>919</v>
      </c>
      <c r="C370" s="41" t="s">
        <v>61</v>
      </c>
      <c r="D370" s="42" t="s">
        <v>61</v>
      </c>
      <c r="E370" s="42"/>
      <c r="F370" s="42"/>
      <c r="G370" s="42"/>
      <c r="H370" s="10"/>
    </row>
    <row r="371" ht="17" customHeight="1" spans="1:8">
      <c r="A371" s="41" t="s">
        <v>920</v>
      </c>
      <c r="B371" s="41" t="s">
        <v>921</v>
      </c>
      <c r="C371" s="41" t="s">
        <v>697</v>
      </c>
      <c r="D371" s="42">
        <v>10</v>
      </c>
      <c r="E371" s="89"/>
      <c r="F371" s="14">
        <f t="shared" ref="F371:F375" si="46">ROUND(D371*E371,0)</f>
        <v>0</v>
      </c>
      <c r="G371" s="9">
        <v>122.05</v>
      </c>
      <c r="H371" s="90"/>
    </row>
    <row r="372" ht="17" customHeight="1" spans="1:8">
      <c r="A372" s="41" t="s">
        <v>922</v>
      </c>
      <c r="B372" s="41" t="s">
        <v>923</v>
      </c>
      <c r="C372" s="41" t="s">
        <v>61</v>
      </c>
      <c r="D372" s="42" t="s">
        <v>61</v>
      </c>
      <c r="E372" s="42"/>
      <c r="F372" s="42"/>
      <c r="G372" s="42"/>
      <c r="H372" s="10"/>
    </row>
    <row r="373" ht="17" customHeight="1" spans="1:8">
      <c r="A373" s="41" t="s">
        <v>924</v>
      </c>
      <c r="B373" s="41" t="s">
        <v>925</v>
      </c>
      <c r="C373" s="41" t="s">
        <v>926</v>
      </c>
      <c r="D373" s="42">
        <v>50</v>
      </c>
      <c r="E373" s="89"/>
      <c r="F373" s="14">
        <f t="shared" si="46"/>
        <v>0</v>
      </c>
      <c r="G373" s="42">
        <v>73.21</v>
      </c>
      <c r="H373" s="90"/>
    </row>
    <row r="374" ht="17" customHeight="1" spans="1:8">
      <c r="A374" s="41" t="s">
        <v>927</v>
      </c>
      <c r="B374" s="41" t="s">
        <v>928</v>
      </c>
      <c r="C374" s="41" t="s">
        <v>926</v>
      </c>
      <c r="D374" s="42">
        <v>20</v>
      </c>
      <c r="E374" s="89"/>
      <c r="F374" s="14">
        <f t="shared" si="46"/>
        <v>0</v>
      </c>
      <c r="G374" s="42">
        <v>69.93</v>
      </c>
      <c r="H374" s="90"/>
    </row>
    <row r="375" ht="17" customHeight="1" spans="1:8">
      <c r="A375" s="41" t="s">
        <v>929</v>
      </c>
      <c r="B375" s="41" t="s">
        <v>930</v>
      </c>
      <c r="C375" s="41" t="s">
        <v>926</v>
      </c>
      <c r="D375" s="42">
        <v>30</v>
      </c>
      <c r="E375" s="89"/>
      <c r="F375" s="14">
        <f t="shared" si="46"/>
        <v>0</v>
      </c>
      <c r="G375" s="42">
        <v>94.38</v>
      </c>
      <c r="H375" s="90"/>
    </row>
    <row r="376" ht="17" customHeight="1" spans="1:8">
      <c r="A376" s="41" t="s">
        <v>931</v>
      </c>
      <c r="B376" s="41" t="s">
        <v>932</v>
      </c>
      <c r="C376" s="41" t="s">
        <v>61</v>
      </c>
      <c r="D376" s="42" t="s">
        <v>61</v>
      </c>
      <c r="E376" s="42"/>
      <c r="F376" s="42"/>
      <c r="G376" s="42"/>
      <c r="H376" s="10"/>
    </row>
    <row r="377" ht="17" customHeight="1" spans="1:8">
      <c r="A377" s="41" t="s">
        <v>933</v>
      </c>
      <c r="B377" s="41" t="s">
        <v>934</v>
      </c>
      <c r="C377" s="41" t="s">
        <v>276</v>
      </c>
      <c r="D377" s="42">
        <v>10</v>
      </c>
      <c r="E377" s="89"/>
      <c r="F377" s="14">
        <f t="shared" ref="F377:F382" si="47">ROUND(D377*E377,0)</f>
        <v>0</v>
      </c>
      <c r="G377" s="9">
        <v>40.5</v>
      </c>
      <c r="H377" s="90"/>
    </row>
    <row r="378" ht="17" customHeight="1" spans="1:8">
      <c r="A378" s="41" t="s">
        <v>935</v>
      </c>
      <c r="B378" s="41" t="s">
        <v>936</v>
      </c>
      <c r="C378" s="41" t="s">
        <v>276</v>
      </c>
      <c r="D378" s="42">
        <v>10</v>
      </c>
      <c r="E378" s="89"/>
      <c r="F378" s="14">
        <f t="shared" si="47"/>
        <v>0</v>
      </c>
      <c r="G378" s="9">
        <v>40.5</v>
      </c>
      <c r="H378" s="90"/>
    </row>
    <row r="379" ht="17" customHeight="1" spans="1:8">
      <c r="A379" s="41" t="s">
        <v>937</v>
      </c>
      <c r="B379" s="41" t="s">
        <v>938</v>
      </c>
      <c r="C379" s="41" t="s">
        <v>276</v>
      </c>
      <c r="D379" s="42">
        <v>10</v>
      </c>
      <c r="E379" s="89"/>
      <c r="F379" s="14">
        <f t="shared" si="47"/>
        <v>0</v>
      </c>
      <c r="G379" s="42">
        <v>33.58</v>
      </c>
      <c r="H379" s="90"/>
    </row>
    <row r="380" ht="17" customHeight="1" spans="1:8">
      <c r="A380" s="41" t="s">
        <v>939</v>
      </c>
      <c r="B380" s="41" t="s">
        <v>940</v>
      </c>
      <c r="C380" s="41" t="s">
        <v>941</v>
      </c>
      <c r="D380" s="42">
        <v>10</v>
      </c>
      <c r="E380" s="89"/>
      <c r="F380" s="14">
        <f t="shared" si="47"/>
        <v>0</v>
      </c>
      <c r="G380" s="42">
        <v>36</v>
      </c>
      <c r="H380" s="90"/>
    </row>
    <row r="381" ht="17" customHeight="1" spans="1:8">
      <c r="A381" s="41" t="s">
        <v>942</v>
      </c>
      <c r="B381" s="41" t="s">
        <v>943</v>
      </c>
      <c r="C381" s="41" t="s">
        <v>276</v>
      </c>
      <c r="D381" s="42">
        <v>1</v>
      </c>
      <c r="E381" s="89"/>
      <c r="F381" s="14">
        <f t="shared" si="47"/>
        <v>0</v>
      </c>
      <c r="G381" s="42">
        <v>509.54</v>
      </c>
      <c r="H381" s="90"/>
    </row>
    <row r="382" ht="17" customHeight="1" spans="1:8">
      <c r="A382" s="41" t="s">
        <v>944</v>
      </c>
      <c r="B382" s="41" t="s">
        <v>945</v>
      </c>
      <c r="C382" s="41" t="s">
        <v>183</v>
      </c>
      <c r="D382" s="42">
        <v>50</v>
      </c>
      <c r="E382" s="89"/>
      <c r="F382" s="14">
        <f t="shared" si="47"/>
        <v>0</v>
      </c>
      <c r="G382" s="42">
        <v>222</v>
      </c>
      <c r="H382" s="90"/>
    </row>
    <row r="383" ht="17" customHeight="1" spans="1:8">
      <c r="A383" s="41" t="s">
        <v>946</v>
      </c>
      <c r="B383" s="41" t="s">
        <v>947</v>
      </c>
      <c r="C383" s="41" t="s">
        <v>61</v>
      </c>
      <c r="D383" s="42" t="s">
        <v>61</v>
      </c>
      <c r="E383" s="42"/>
      <c r="F383" s="42"/>
      <c r="G383" s="42"/>
      <c r="H383" s="10"/>
    </row>
    <row r="384" ht="17" customHeight="1" spans="1:8">
      <c r="A384" s="41" t="s">
        <v>948</v>
      </c>
      <c r="B384" s="41" t="s">
        <v>949</v>
      </c>
      <c r="C384" s="41" t="s">
        <v>61</v>
      </c>
      <c r="D384" s="42" t="s">
        <v>61</v>
      </c>
      <c r="E384" s="42"/>
      <c r="F384" s="42"/>
      <c r="G384" s="42"/>
      <c r="H384" s="10"/>
    </row>
    <row r="385" ht="17" customHeight="1" spans="1:8">
      <c r="A385" s="41" t="s">
        <v>950</v>
      </c>
      <c r="B385" s="41" t="s">
        <v>951</v>
      </c>
      <c r="C385" s="41" t="s">
        <v>276</v>
      </c>
      <c r="D385" s="42">
        <v>16</v>
      </c>
      <c r="E385" s="89"/>
      <c r="F385" s="14">
        <f t="shared" ref="F385:F393" si="48">ROUND(D385*E385,0)</f>
        <v>0</v>
      </c>
      <c r="G385" s="42">
        <v>336.86</v>
      </c>
      <c r="H385" s="90"/>
    </row>
    <row r="386" ht="17" customHeight="1" spans="1:8">
      <c r="A386" s="41" t="s">
        <v>952</v>
      </c>
      <c r="B386" s="41" t="s">
        <v>953</v>
      </c>
      <c r="C386" s="41" t="s">
        <v>276</v>
      </c>
      <c r="D386" s="42">
        <v>1</v>
      </c>
      <c r="E386" s="89"/>
      <c r="F386" s="14">
        <f t="shared" si="48"/>
        <v>0</v>
      </c>
      <c r="G386" s="42">
        <v>505.64</v>
      </c>
      <c r="H386" s="90"/>
    </row>
    <row r="387" ht="17" customHeight="1" spans="1:8">
      <c r="A387" s="41" t="s">
        <v>954</v>
      </c>
      <c r="B387" s="41" t="s">
        <v>955</v>
      </c>
      <c r="C387" s="41" t="s">
        <v>276</v>
      </c>
      <c r="D387" s="42">
        <v>10</v>
      </c>
      <c r="E387" s="89"/>
      <c r="F387" s="14">
        <f t="shared" si="48"/>
        <v>0</v>
      </c>
      <c r="G387" s="42">
        <v>627.49</v>
      </c>
      <c r="H387" s="90"/>
    </row>
    <row r="388" ht="17" customHeight="1" spans="1:8">
      <c r="A388" s="101" t="s">
        <v>956</v>
      </c>
      <c r="B388" s="41" t="s">
        <v>957</v>
      </c>
      <c r="C388" s="41" t="s">
        <v>958</v>
      </c>
      <c r="D388" s="42">
        <v>1</v>
      </c>
      <c r="E388" s="89"/>
      <c r="F388" s="14">
        <f t="shared" si="48"/>
        <v>0</v>
      </c>
      <c r="G388" s="42">
        <v>290.59</v>
      </c>
      <c r="H388" s="90"/>
    </row>
    <row r="389" ht="17" customHeight="1" spans="1:8">
      <c r="A389" s="101" t="s">
        <v>959</v>
      </c>
      <c r="B389" s="41" t="s">
        <v>960</v>
      </c>
      <c r="C389" s="41" t="s">
        <v>958</v>
      </c>
      <c r="D389" s="42">
        <v>30</v>
      </c>
      <c r="E389" s="89"/>
      <c r="F389" s="14">
        <f t="shared" si="48"/>
        <v>0</v>
      </c>
      <c r="G389" s="42">
        <v>174.66</v>
      </c>
      <c r="H389" s="90"/>
    </row>
    <row r="390" ht="17" customHeight="1" spans="1:8">
      <c r="A390" s="101" t="s">
        <v>961</v>
      </c>
      <c r="B390" s="41" t="s">
        <v>962</v>
      </c>
      <c r="C390" s="41" t="s">
        <v>136</v>
      </c>
      <c r="D390" s="42">
        <v>5</v>
      </c>
      <c r="E390" s="89"/>
      <c r="F390" s="14">
        <f t="shared" si="48"/>
        <v>0</v>
      </c>
      <c r="G390" s="42">
        <v>272.67</v>
      </c>
      <c r="H390" s="90"/>
    </row>
    <row r="391" ht="17" customHeight="1" spans="1:8">
      <c r="A391" s="101" t="s">
        <v>963</v>
      </c>
      <c r="B391" s="41" t="s">
        <v>964</v>
      </c>
      <c r="C391" s="41" t="s">
        <v>121</v>
      </c>
      <c r="D391" s="42">
        <v>10</v>
      </c>
      <c r="E391" s="89"/>
      <c r="F391" s="14">
        <f t="shared" si="48"/>
        <v>0</v>
      </c>
      <c r="G391" s="42">
        <v>53.81</v>
      </c>
      <c r="H391" s="90"/>
    </row>
    <row r="392" ht="17" customHeight="1" spans="1:8">
      <c r="A392" s="101" t="s">
        <v>965</v>
      </c>
      <c r="B392" s="41" t="s">
        <v>966</v>
      </c>
      <c r="C392" s="41" t="s">
        <v>276</v>
      </c>
      <c r="D392" s="42">
        <v>10</v>
      </c>
      <c r="E392" s="89"/>
      <c r="F392" s="14">
        <f t="shared" si="48"/>
        <v>0</v>
      </c>
      <c r="G392" s="42">
        <v>150</v>
      </c>
      <c r="H392" s="90"/>
    </row>
    <row r="393" ht="17" customHeight="1" spans="1:8">
      <c r="A393" s="101" t="s">
        <v>967</v>
      </c>
      <c r="B393" s="41" t="s">
        <v>968</v>
      </c>
      <c r="C393" s="41" t="s">
        <v>276</v>
      </c>
      <c r="D393" s="42">
        <v>1</v>
      </c>
      <c r="E393" s="89"/>
      <c r="F393" s="14">
        <f t="shared" si="48"/>
        <v>0</v>
      </c>
      <c r="G393" s="42">
        <v>150</v>
      </c>
      <c r="H393" s="90"/>
    </row>
    <row r="394" ht="17" customHeight="1" spans="1:8">
      <c r="A394" s="101" t="s">
        <v>969</v>
      </c>
      <c r="B394" s="41" t="s">
        <v>970</v>
      </c>
      <c r="C394" s="41" t="s">
        <v>61</v>
      </c>
      <c r="D394" s="42" t="s">
        <v>61</v>
      </c>
      <c r="E394" s="42"/>
      <c r="F394" s="42"/>
      <c r="G394" s="42"/>
      <c r="H394" s="10"/>
    </row>
    <row r="395" ht="17" customHeight="1" spans="1:8">
      <c r="A395" s="101" t="s">
        <v>971</v>
      </c>
      <c r="B395" s="41" t="s">
        <v>972</v>
      </c>
      <c r="C395" s="41" t="s">
        <v>276</v>
      </c>
      <c r="D395" s="42">
        <v>10</v>
      </c>
      <c r="E395" s="89"/>
      <c r="F395" s="14">
        <f t="shared" ref="F395:F397" si="49">ROUND(D395*E395,0)</f>
        <v>0</v>
      </c>
      <c r="G395" s="9">
        <v>84.49</v>
      </c>
      <c r="H395" s="90"/>
    </row>
    <row r="396" ht="17" customHeight="1" spans="1:8">
      <c r="A396" s="101" t="s">
        <v>973</v>
      </c>
      <c r="B396" s="41" t="s">
        <v>974</v>
      </c>
      <c r="C396" s="41" t="s">
        <v>276</v>
      </c>
      <c r="D396" s="42">
        <v>200</v>
      </c>
      <c r="E396" s="89"/>
      <c r="F396" s="14">
        <f t="shared" si="49"/>
        <v>0</v>
      </c>
      <c r="G396" s="42">
        <v>3.58</v>
      </c>
      <c r="H396" s="90"/>
    </row>
    <row r="397" ht="17" customHeight="1" spans="1:8">
      <c r="A397" s="41" t="s">
        <v>975</v>
      </c>
      <c r="B397" s="41" t="s">
        <v>976</v>
      </c>
      <c r="C397" s="41" t="s">
        <v>276</v>
      </c>
      <c r="D397" s="42">
        <v>10</v>
      </c>
      <c r="E397" s="89"/>
      <c r="F397" s="14">
        <f t="shared" si="49"/>
        <v>0</v>
      </c>
      <c r="G397" s="42">
        <v>13.72</v>
      </c>
      <c r="H397" s="90"/>
    </row>
    <row r="398" ht="17" customHeight="1" spans="1:8">
      <c r="A398" s="41" t="s">
        <v>977</v>
      </c>
      <c r="B398" s="41" t="s">
        <v>978</v>
      </c>
      <c r="C398" s="41" t="s">
        <v>61</v>
      </c>
      <c r="D398" s="42" t="s">
        <v>61</v>
      </c>
      <c r="E398" s="42"/>
      <c r="F398" s="42"/>
      <c r="G398" s="42"/>
      <c r="H398" s="10"/>
    </row>
    <row r="399" ht="17" customHeight="1" spans="1:8">
      <c r="A399" s="41" t="s">
        <v>979</v>
      </c>
      <c r="B399" s="41" t="s">
        <v>980</v>
      </c>
      <c r="C399" s="41" t="s">
        <v>276</v>
      </c>
      <c r="D399" s="42">
        <v>10</v>
      </c>
      <c r="E399" s="89"/>
      <c r="F399" s="14">
        <f t="shared" ref="F399:F406" si="50">ROUND(D399*E399,0)</f>
        <v>0</v>
      </c>
      <c r="G399" s="9">
        <v>313.21</v>
      </c>
      <c r="H399" s="90"/>
    </row>
    <row r="400" ht="17" customHeight="1" spans="1:8">
      <c r="A400" s="41" t="s">
        <v>981</v>
      </c>
      <c r="B400" s="41" t="s">
        <v>982</v>
      </c>
      <c r="C400" s="41" t="s">
        <v>183</v>
      </c>
      <c r="D400" s="42">
        <v>40</v>
      </c>
      <c r="E400" s="89"/>
      <c r="F400" s="14">
        <f t="shared" si="50"/>
        <v>0</v>
      </c>
      <c r="G400" s="9">
        <v>1171.88</v>
      </c>
      <c r="H400" s="90"/>
    </row>
    <row r="401" ht="17" customHeight="1" spans="1:8">
      <c r="A401" s="41" t="s">
        <v>983</v>
      </c>
      <c r="B401" s="41" t="s">
        <v>984</v>
      </c>
      <c r="C401" s="41" t="s">
        <v>82</v>
      </c>
      <c r="D401" s="42">
        <v>20</v>
      </c>
      <c r="E401" s="89"/>
      <c r="F401" s="14">
        <f t="shared" si="50"/>
        <v>0</v>
      </c>
      <c r="G401" s="42">
        <v>288.18</v>
      </c>
      <c r="H401" s="90"/>
    </row>
    <row r="402" ht="17" customHeight="1" spans="1:8">
      <c r="A402" s="41" t="s">
        <v>985</v>
      </c>
      <c r="B402" s="41" t="s">
        <v>986</v>
      </c>
      <c r="C402" s="41" t="s">
        <v>136</v>
      </c>
      <c r="D402" s="42">
        <v>5</v>
      </c>
      <c r="E402" s="89"/>
      <c r="F402" s="14">
        <f t="shared" si="50"/>
        <v>0</v>
      </c>
      <c r="G402" s="42">
        <v>342.19</v>
      </c>
      <c r="H402" s="90"/>
    </row>
    <row r="403" ht="17" customHeight="1" spans="1:8">
      <c r="A403" s="41" t="s">
        <v>987</v>
      </c>
      <c r="B403" s="41" t="s">
        <v>988</v>
      </c>
      <c r="C403" s="41" t="s">
        <v>276</v>
      </c>
      <c r="D403" s="42">
        <v>10</v>
      </c>
      <c r="E403" s="89"/>
      <c r="F403" s="14">
        <f t="shared" si="50"/>
        <v>0</v>
      </c>
      <c r="G403" s="42">
        <v>2773.2</v>
      </c>
      <c r="H403" s="90"/>
    </row>
    <row r="404" ht="36" customHeight="1" spans="1:8">
      <c r="A404" s="41" t="s">
        <v>989</v>
      </c>
      <c r="B404" s="41" t="s">
        <v>990</v>
      </c>
      <c r="C404" s="41" t="s">
        <v>276</v>
      </c>
      <c r="D404" s="42">
        <v>10</v>
      </c>
      <c r="E404" s="89"/>
      <c r="F404" s="14">
        <f t="shared" si="50"/>
        <v>0</v>
      </c>
      <c r="G404" s="42">
        <v>578</v>
      </c>
      <c r="H404" s="90"/>
    </row>
    <row r="405" ht="17" customHeight="1" spans="1:8">
      <c r="A405" s="41" t="s">
        <v>991</v>
      </c>
      <c r="B405" s="41" t="s">
        <v>992</v>
      </c>
      <c r="C405" s="41" t="s">
        <v>276</v>
      </c>
      <c r="D405" s="42">
        <v>10</v>
      </c>
      <c r="E405" s="89"/>
      <c r="F405" s="14">
        <f t="shared" si="50"/>
        <v>0</v>
      </c>
      <c r="G405" s="42">
        <v>643.6</v>
      </c>
      <c r="H405" s="90"/>
    </row>
    <row r="406" ht="17" customHeight="1" spans="1:8">
      <c r="A406" s="41" t="s">
        <v>993</v>
      </c>
      <c r="B406" s="41" t="s">
        <v>994</v>
      </c>
      <c r="C406" s="41" t="s">
        <v>276</v>
      </c>
      <c r="D406" s="42">
        <v>10</v>
      </c>
      <c r="E406" s="89"/>
      <c r="F406" s="14">
        <f t="shared" si="50"/>
        <v>0</v>
      </c>
      <c r="G406" s="42">
        <v>677.7</v>
      </c>
      <c r="H406" s="90"/>
    </row>
    <row r="407" ht="17" customHeight="1" spans="1:8">
      <c r="A407" s="41" t="s">
        <v>995</v>
      </c>
      <c r="B407" s="41" t="s">
        <v>996</v>
      </c>
      <c r="C407" s="41" t="s">
        <v>61</v>
      </c>
      <c r="D407" s="42" t="s">
        <v>61</v>
      </c>
      <c r="E407" s="42"/>
      <c r="F407" s="42"/>
      <c r="G407" s="42"/>
      <c r="H407" s="10"/>
    </row>
    <row r="408" ht="17" customHeight="1" spans="1:8">
      <c r="A408" s="41" t="s">
        <v>997</v>
      </c>
      <c r="B408" s="41" t="s">
        <v>998</v>
      </c>
      <c r="C408" s="41" t="s">
        <v>61</v>
      </c>
      <c r="D408" s="42" t="s">
        <v>61</v>
      </c>
      <c r="E408" s="42"/>
      <c r="F408" s="42"/>
      <c r="G408" s="42"/>
      <c r="H408" s="10"/>
    </row>
    <row r="409" ht="17" customHeight="1" spans="1:8">
      <c r="A409" s="41" t="s">
        <v>999</v>
      </c>
      <c r="B409" s="41" t="s">
        <v>1000</v>
      </c>
      <c r="C409" s="41" t="s">
        <v>136</v>
      </c>
      <c r="D409" s="42">
        <v>1</v>
      </c>
      <c r="E409" s="89"/>
      <c r="F409" s="14">
        <f t="shared" ref="F409:F411" si="51">ROUND(D409*E409,0)</f>
        <v>0</v>
      </c>
      <c r="G409" s="9">
        <v>865.66</v>
      </c>
      <c r="H409" s="90"/>
    </row>
    <row r="410" ht="17" customHeight="1" spans="1:8">
      <c r="A410" s="41" t="s">
        <v>1001</v>
      </c>
      <c r="B410" s="41" t="s">
        <v>1002</v>
      </c>
      <c r="C410" s="41" t="s">
        <v>136</v>
      </c>
      <c r="D410" s="42">
        <v>1</v>
      </c>
      <c r="E410" s="89"/>
      <c r="F410" s="14">
        <f t="shared" si="51"/>
        <v>0</v>
      </c>
      <c r="G410" s="9">
        <v>934.3</v>
      </c>
      <c r="H410" s="90"/>
    </row>
    <row r="411" ht="17" customHeight="1" spans="1:8">
      <c r="A411" s="41" t="s">
        <v>1003</v>
      </c>
      <c r="B411" s="41" t="s">
        <v>1004</v>
      </c>
      <c r="C411" s="41" t="s">
        <v>251</v>
      </c>
      <c r="D411" s="42">
        <v>1</v>
      </c>
      <c r="E411" s="89"/>
      <c r="F411" s="14">
        <f t="shared" si="51"/>
        <v>0</v>
      </c>
      <c r="G411" s="9">
        <v>7.27</v>
      </c>
      <c r="H411" s="90"/>
    </row>
    <row r="412" ht="17" customHeight="1" spans="1:8">
      <c r="A412" s="41" t="s">
        <v>1005</v>
      </c>
      <c r="B412" s="41" t="s">
        <v>1006</v>
      </c>
      <c r="C412" s="41" t="s">
        <v>61</v>
      </c>
      <c r="D412" s="42" t="s">
        <v>61</v>
      </c>
      <c r="E412" s="42"/>
      <c r="F412" s="42"/>
      <c r="G412" s="42"/>
      <c r="H412" s="10"/>
    </row>
    <row r="413" ht="17" customHeight="1" spans="1:8">
      <c r="A413" s="41" t="s">
        <v>1007</v>
      </c>
      <c r="B413" s="41" t="s">
        <v>1008</v>
      </c>
      <c r="C413" s="41" t="s">
        <v>318</v>
      </c>
      <c r="D413" s="42">
        <v>1</v>
      </c>
      <c r="E413" s="89"/>
      <c r="F413" s="14">
        <f t="shared" ref="F413:F417" si="52">ROUND(D413*E413,0)</f>
        <v>0</v>
      </c>
      <c r="G413" s="42">
        <v>3398.4</v>
      </c>
      <c r="H413" s="90"/>
    </row>
    <row r="414" ht="17" customHeight="1" spans="1:8">
      <c r="A414" s="41" t="s">
        <v>1009</v>
      </c>
      <c r="B414" s="41" t="s">
        <v>1010</v>
      </c>
      <c r="C414" s="41" t="s">
        <v>318</v>
      </c>
      <c r="D414" s="42">
        <v>1</v>
      </c>
      <c r="E414" s="89"/>
      <c r="F414" s="14">
        <f t="shared" si="52"/>
        <v>0</v>
      </c>
      <c r="G414" s="42">
        <v>6032.33</v>
      </c>
      <c r="H414" s="90"/>
    </row>
    <row r="415" ht="17" customHeight="1" spans="1:8">
      <c r="A415" s="41" t="s">
        <v>1011</v>
      </c>
      <c r="B415" s="41" t="s">
        <v>1012</v>
      </c>
      <c r="C415" s="41" t="s">
        <v>318</v>
      </c>
      <c r="D415" s="42">
        <v>1</v>
      </c>
      <c r="E415" s="89"/>
      <c r="F415" s="14">
        <f t="shared" si="52"/>
        <v>0</v>
      </c>
      <c r="G415" s="42">
        <v>2798.1</v>
      </c>
      <c r="H415" s="90"/>
    </row>
    <row r="416" ht="17" customHeight="1" spans="1:8">
      <c r="A416" s="41" t="s">
        <v>1013</v>
      </c>
      <c r="B416" s="41" t="s">
        <v>1014</v>
      </c>
      <c r="C416" s="41" t="s">
        <v>827</v>
      </c>
      <c r="D416" s="42">
        <v>1</v>
      </c>
      <c r="E416" s="89"/>
      <c r="F416" s="14">
        <f t="shared" si="52"/>
        <v>0</v>
      </c>
      <c r="G416" s="42">
        <v>771.18</v>
      </c>
      <c r="H416" s="90"/>
    </row>
    <row r="417" ht="17" customHeight="1" spans="1:8">
      <c r="A417" s="41" t="s">
        <v>1015</v>
      </c>
      <c r="B417" s="41" t="s">
        <v>1016</v>
      </c>
      <c r="C417" s="41" t="s">
        <v>82</v>
      </c>
      <c r="D417" s="42">
        <v>1</v>
      </c>
      <c r="E417" s="89"/>
      <c r="F417" s="14">
        <f t="shared" si="52"/>
        <v>0</v>
      </c>
      <c r="G417" s="42">
        <v>1009.26</v>
      </c>
      <c r="H417" s="90"/>
    </row>
    <row r="418" ht="17" customHeight="1" spans="1:8">
      <c r="A418" s="41" t="s">
        <v>1017</v>
      </c>
      <c r="B418" s="41" t="s">
        <v>1018</v>
      </c>
      <c r="C418" s="41" t="s">
        <v>61</v>
      </c>
      <c r="D418" s="42" t="s">
        <v>61</v>
      </c>
      <c r="E418" s="42"/>
      <c r="F418" s="42"/>
      <c r="G418" s="42"/>
      <c r="H418" s="10"/>
    </row>
    <row r="419" ht="17" customHeight="1" spans="1:8">
      <c r="A419" s="41" t="s">
        <v>1019</v>
      </c>
      <c r="B419" s="41" t="s">
        <v>1020</v>
      </c>
      <c r="C419" s="41" t="s">
        <v>926</v>
      </c>
      <c r="D419" s="42">
        <v>1</v>
      </c>
      <c r="E419" s="89"/>
      <c r="F419" s="14">
        <f t="shared" ref="F419:F422" si="53">ROUND(D419*E419,0)</f>
        <v>0</v>
      </c>
      <c r="G419" s="9">
        <v>285.56</v>
      </c>
      <c r="H419" s="90"/>
    </row>
    <row r="420" ht="17" customHeight="1" spans="1:8">
      <c r="A420" s="41" t="s">
        <v>1021</v>
      </c>
      <c r="B420" s="41" t="s">
        <v>1022</v>
      </c>
      <c r="C420" s="41" t="s">
        <v>926</v>
      </c>
      <c r="D420" s="42">
        <v>1</v>
      </c>
      <c r="E420" s="89"/>
      <c r="F420" s="14">
        <f t="shared" si="53"/>
        <v>0</v>
      </c>
      <c r="G420" s="9">
        <v>391.18</v>
      </c>
      <c r="H420" s="90"/>
    </row>
    <row r="421" ht="17" customHeight="1" spans="1:8">
      <c r="A421" s="41" t="s">
        <v>1023</v>
      </c>
      <c r="B421" s="41" t="s">
        <v>1024</v>
      </c>
      <c r="C421" s="41" t="s">
        <v>121</v>
      </c>
      <c r="D421" s="42">
        <v>1</v>
      </c>
      <c r="E421" s="89"/>
      <c r="F421" s="14">
        <f t="shared" si="53"/>
        <v>0</v>
      </c>
      <c r="G421" s="9">
        <v>351.32</v>
      </c>
      <c r="H421" s="90"/>
    </row>
    <row r="422" ht="17" customHeight="1" spans="1:8">
      <c r="A422" s="41" t="s">
        <v>1025</v>
      </c>
      <c r="B422" s="41" t="s">
        <v>1026</v>
      </c>
      <c r="C422" s="41" t="s">
        <v>251</v>
      </c>
      <c r="D422" s="42">
        <v>1</v>
      </c>
      <c r="E422" s="89"/>
      <c r="F422" s="14">
        <f t="shared" si="53"/>
        <v>0</v>
      </c>
      <c r="G422" s="9">
        <v>8.68</v>
      </c>
      <c r="H422" s="90"/>
    </row>
    <row r="423" ht="17" customHeight="1" spans="1:8">
      <c r="A423" s="41" t="s">
        <v>1027</v>
      </c>
      <c r="B423" s="41" t="s">
        <v>1028</v>
      </c>
      <c r="C423" s="41" t="s">
        <v>61</v>
      </c>
      <c r="D423" s="42" t="s">
        <v>61</v>
      </c>
      <c r="E423" s="42"/>
      <c r="F423" s="42"/>
      <c r="G423" s="42"/>
      <c r="H423" s="10"/>
    </row>
    <row r="424" ht="17" customHeight="1" spans="1:8">
      <c r="A424" s="41" t="s">
        <v>1029</v>
      </c>
      <c r="B424" s="41" t="s">
        <v>1030</v>
      </c>
      <c r="C424" s="41" t="s">
        <v>183</v>
      </c>
      <c r="D424" s="42">
        <v>1</v>
      </c>
      <c r="E424" s="89"/>
      <c r="F424" s="14">
        <f t="shared" ref="F424:F427" si="54">ROUND(D424*E424,0)</f>
        <v>0</v>
      </c>
      <c r="G424" s="42">
        <v>1101.8</v>
      </c>
      <c r="H424" s="90"/>
    </row>
    <row r="425" ht="17" customHeight="1" spans="1:8">
      <c r="A425" s="41" t="s">
        <v>1031</v>
      </c>
      <c r="B425" s="41" t="s">
        <v>1032</v>
      </c>
      <c r="C425" s="41" t="s">
        <v>183</v>
      </c>
      <c r="D425" s="42">
        <v>1</v>
      </c>
      <c r="E425" s="89"/>
      <c r="F425" s="14">
        <f t="shared" si="54"/>
        <v>0</v>
      </c>
      <c r="G425" s="42">
        <v>1447.1</v>
      </c>
      <c r="H425" s="90"/>
    </row>
    <row r="426" ht="17" customHeight="1" spans="1:8">
      <c r="A426" s="41" t="s">
        <v>1033</v>
      </c>
      <c r="B426" s="41" t="s">
        <v>1034</v>
      </c>
      <c r="C426" s="41" t="s">
        <v>697</v>
      </c>
      <c r="D426" s="42">
        <v>1</v>
      </c>
      <c r="E426" s="89"/>
      <c r="F426" s="14">
        <f t="shared" si="54"/>
        <v>0</v>
      </c>
      <c r="G426" s="42">
        <v>1130</v>
      </c>
      <c r="H426" s="90"/>
    </row>
    <row r="427" ht="17" customHeight="1" spans="1:8">
      <c r="A427" s="41" t="s">
        <v>1035</v>
      </c>
      <c r="B427" s="41" t="s">
        <v>1036</v>
      </c>
      <c r="C427" s="41" t="s">
        <v>183</v>
      </c>
      <c r="D427" s="42">
        <v>10</v>
      </c>
      <c r="E427" s="89"/>
      <c r="F427" s="14">
        <f t="shared" si="54"/>
        <v>0</v>
      </c>
      <c r="G427" s="42">
        <v>538.1</v>
      </c>
      <c r="H427" s="90"/>
    </row>
    <row r="428" ht="17" customHeight="1" spans="1:8">
      <c r="A428" s="41" t="s">
        <v>1037</v>
      </c>
      <c r="B428" s="41" t="s">
        <v>1038</v>
      </c>
      <c r="C428" s="41" t="s">
        <v>61</v>
      </c>
      <c r="D428" s="42" t="s">
        <v>61</v>
      </c>
      <c r="E428" s="42"/>
      <c r="F428" s="42"/>
      <c r="G428" s="42"/>
      <c r="H428" s="10"/>
    </row>
    <row r="429" ht="17" customHeight="1" spans="1:8">
      <c r="A429" s="41" t="s">
        <v>1039</v>
      </c>
      <c r="B429" s="41" t="s">
        <v>1040</v>
      </c>
      <c r="C429" s="41" t="s">
        <v>276</v>
      </c>
      <c r="D429" s="42">
        <v>50</v>
      </c>
      <c r="E429" s="89"/>
      <c r="F429" s="14">
        <f t="shared" ref="F429:F436" si="55">ROUND(D429*E429,0)</f>
        <v>0</v>
      </c>
      <c r="G429" s="9">
        <v>71.35</v>
      </c>
      <c r="H429" s="90"/>
    </row>
    <row r="430" ht="17" customHeight="1" spans="1:8">
      <c r="A430" s="41" t="s">
        <v>1041</v>
      </c>
      <c r="B430" s="41" t="s">
        <v>1042</v>
      </c>
      <c r="C430" s="41" t="s">
        <v>276</v>
      </c>
      <c r="D430" s="42">
        <v>1</v>
      </c>
      <c r="E430" s="89"/>
      <c r="F430" s="14">
        <f t="shared" si="55"/>
        <v>0</v>
      </c>
      <c r="G430" s="9">
        <v>1886.18</v>
      </c>
      <c r="H430" s="90"/>
    </row>
    <row r="431" ht="17" customHeight="1" spans="1:8">
      <c r="A431" s="41" t="s">
        <v>1043</v>
      </c>
      <c r="B431" s="41" t="s">
        <v>1044</v>
      </c>
      <c r="C431" s="41" t="s">
        <v>276</v>
      </c>
      <c r="D431" s="42">
        <v>1</v>
      </c>
      <c r="E431" s="89"/>
      <c r="F431" s="14">
        <f t="shared" si="55"/>
        <v>0</v>
      </c>
      <c r="G431" s="42">
        <v>1791.93</v>
      </c>
      <c r="H431" s="90"/>
    </row>
    <row r="432" ht="17" customHeight="1" spans="1:8">
      <c r="A432" s="41" t="s">
        <v>1045</v>
      </c>
      <c r="B432" s="41" t="s">
        <v>1046</v>
      </c>
      <c r="C432" s="41" t="s">
        <v>276</v>
      </c>
      <c r="D432" s="42">
        <v>1</v>
      </c>
      <c r="E432" s="89"/>
      <c r="F432" s="14">
        <f t="shared" si="55"/>
        <v>0</v>
      </c>
      <c r="G432" s="9">
        <v>2476.43</v>
      </c>
      <c r="H432" s="90"/>
    </row>
    <row r="433" ht="17" customHeight="1" spans="1:8">
      <c r="A433" s="41" t="s">
        <v>1047</v>
      </c>
      <c r="B433" s="41" t="s">
        <v>1048</v>
      </c>
      <c r="C433" s="41" t="s">
        <v>276</v>
      </c>
      <c r="D433" s="42">
        <v>5</v>
      </c>
      <c r="E433" s="89"/>
      <c r="F433" s="14">
        <f t="shared" si="55"/>
        <v>0</v>
      </c>
      <c r="G433" s="42">
        <v>2757.68</v>
      </c>
      <c r="H433" s="90"/>
    </row>
    <row r="434" ht="17" customHeight="1" spans="1:8">
      <c r="A434" s="41" t="s">
        <v>1049</v>
      </c>
      <c r="B434" s="41" t="s">
        <v>1050</v>
      </c>
      <c r="C434" s="41" t="s">
        <v>276</v>
      </c>
      <c r="D434" s="42">
        <v>1</v>
      </c>
      <c r="E434" s="89"/>
      <c r="F434" s="14">
        <f t="shared" si="55"/>
        <v>0</v>
      </c>
      <c r="G434" s="9">
        <v>2945.18</v>
      </c>
      <c r="H434" s="90"/>
    </row>
    <row r="435" ht="17" customHeight="1" spans="1:8">
      <c r="A435" s="41" t="s">
        <v>1051</v>
      </c>
      <c r="B435" s="41" t="s">
        <v>1052</v>
      </c>
      <c r="C435" s="41" t="s">
        <v>276</v>
      </c>
      <c r="D435" s="42">
        <v>1</v>
      </c>
      <c r="E435" s="89"/>
      <c r="F435" s="14">
        <f t="shared" si="55"/>
        <v>0</v>
      </c>
      <c r="G435" s="9">
        <v>3038.93</v>
      </c>
      <c r="H435" s="90"/>
    </row>
    <row r="436" ht="17" customHeight="1" spans="1:8">
      <c r="A436" s="41" t="s">
        <v>1053</v>
      </c>
      <c r="B436" s="41" t="s">
        <v>1054</v>
      </c>
      <c r="C436" s="41" t="s">
        <v>276</v>
      </c>
      <c r="D436" s="42">
        <v>1</v>
      </c>
      <c r="E436" s="89"/>
      <c r="F436" s="14">
        <f t="shared" si="55"/>
        <v>0</v>
      </c>
      <c r="G436" s="9">
        <v>124.65</v>
      </c>
      <c r="H436" s="90"/>
    </row>
    <row r="437" ht="17" customHeight="1" spans="1:8">
      <c r="A437" s="41" t="s">
        <v>1055</v>
      </c>
      <c r="B437" s="41" t="s">
        <v>1056</v>
      </c>
      <c r="C437" s="41" t="s">
        <v>61</v>
      </c>
      <c r="D437" s="42" t="s">
        <v>61</v>
      </c>
      <c r="E437" s="42"/>
      <c r="F437" s="42"/>
      <c r="G437" s="42"/>
      <c r="H437" s="10"/>
    </row>
    <row r="438" ht="17" customHeight="1" spans="1:8">
      <c r="A438" s="41" t="s">
        <v>1057</v>
      </c>
      <c r="B438" s="41" t="s">
        <v>1058</v>
      </c>
      <c r="C438" s="41" t="s">
        <v>276</v>
      </c>
      <c r="D438" s="42">
        <v>1</v>
      </c>
      <c r="E438" s="89"/>
      <c r="F438" s="14">
        <f t="shared" ref="F438:F444" si="56">ROUND(D438*E438,0)</f>
        <v>0</v>
      </c>
      <c r="G438" s="9">
        <v>525.93</v>
      </c>
      <c r="H438" s="90"/>
    </row>
    <row r="439" ht="17" customHeight="1" spans="1:8">
      <c r="A439" s="41" t="s">
        <v>1059</v>
      </c>
      <c r="B439" s="41" t="s">
        <v>1060</v>
      </c>
      <c r="C439" s="41" t="s">
        <v>276</v>
      </c>
      <c r="D439" s="42">
        <v>1</v>
      </c>
      <c r="E439" s="89"/>
      <c r="F439" s="14">
        <f t="shared" si="56"/>
        <v>0</v>
      </c>
      <c r="G439" s="9">
        <v>650.9</v>
      </c>
      <c r="H439" s="90"/>
    </row>
    <row r="440" ht="17" customHeight="1" spans="1:8">
      <c r="A440" s="41" t="s">
        <v>1061</v>
      </c>
      <c r="B440" s="41" t="s">
        <v>1062</v>
      </c>
      <c r="C440" s="41" t="s">
        <v>276</v>
      </c>
      <c r="D440" s="42">
        <v>1</v>
      </c>
      <c r="E440" s="89"/>
      <c r="F440" s="14">
        <f t="shared" si="56"/>
        <v>0</v>
      </c>
      <c r="G440" s="9">
        <v>775.88</v>
      </c>
      <c r="H440" s="90"/>
    </row>
    <row r="441" ht="17" customHeight="1" spans="1:8">
      <c r="A441" s="41" t="s">
        <v>1063</v>
      </c>
      <c r="B441" s="41" t="s">
        <v>1064</v>
      </c>
      <c r="C441" s="41" t="s">
        <v>697</v>
      </c>
      <c r="D441" s="42">
        <v>10</v>
      </c>
      <c r="E441" s="89"/>
      <c r="F441" s="14">
        <f t="shared" si="56"/>
        <v>0</v>
      </c>
      <c r="G441" s="42">
        <v>1533.95</v>
      </c>
      <c r="H441" s="90"/>
    </row>
    <row r="442" ht="17" customHeight="1" spans="1:8">
      <c r="A442" s="41" t="s">
        <v>1065</v>
      </c>
      <c r="B442" s="41" t="s">
        <v>1066</v>
      </c>
      <c r="C442" s="41" t="s">
        <v>276</v>
      </c>
      <c r="D442" s="42">
        <v>50</v>
      </c>
      <c r="E442" s="89"/>
      <c r="F442" s="14">
        <f t="shared" si="56"/>
        <v>0</v>
      </c>
      <c r="G442" s="42">
        <v>182.86</v>
      </c>
      <c r="H442" s="90"/>
    </row>
    <row r="443" ht="17" customHeight="1" spans="1:8">
      <c r="A443" s="41" t="s">
        <v>1067</v>
      </c>
      <c r="B443" s="41" t="s">
        <v>1068</v>
      </c>
      <c r="C443" s="41" t="s">
        <v>276</v>
      </c>
      <c r="D443" s="42">
        <v>50</v>
      </c>
      <c r="E443" s="89"/>
      <c r="F443" s="14">
        <f t="shared" si="56"/>
        <v>0</v>
      </c>
      <c r="G443" s="9">
        <v>305.32</v>
      </c>
      <c r="H443" s="90"/>
    </row>
    <row r="444" ht="17" customHeight="1" spans="1:8">
      <c r="A444" s="41" t="s">
        <v>1069</v>
      </c>
      <c r="B444" s="41" t="s">
        <v>1070</v>
      </c>
      <c r="C444" s="41" t="s">
        <v>276</v>
      </c>
      <c r="D444" s="42">
        <v>1</v>
      </c>
      <c r="E444" s="89"/>
      <c r="F444" s="14">
        <f t="shared" si="56"/>
        <v>0</v>
      </c>
      <c r="G444" s="42">
        <v>484.26</v>
      </c>
      <c r="H444" s="90"/>
    </row>
    <row r="445" ht="17" customHeight="1" spans="1:8">
      <c r="A445" s="41" t="s">
        <v>1071</v>
      </c>
      <c r="B445" s="41" t="s">
        <v>1072</v>
      </c>
      <c r="C445" s="41" t="s">
        <v>61</v>
      </c>
      <c r="D445" s="42" t="s">
        <v>61</v>
      </c>
      <c r="E445" s="42"/>
      <c r="F445" s="42"/>
      <c r="G445" s="42"/>
      <c r="H445" s="10"/>
    </row>
    <row r="446" ht="17" customHeight="1" spans="1:8">
      <c r="A446" s="41" t="s">
        <v>1073</v>
      </c>
      <c r="B446" s="41" t="s">
        <v>1074</v>
      </c>
      <c r="C446" s="41" t="s">
        <v>276</v>
      </c>
      <c r="D446" s="42">
        <v>1</v>
      </c>
      <c r="E446" s="89"/>
      <c r="F446" s="14">
        <f t="shared" ref="F446:F463" si="57">ROUND(D446*E446,0)</f>
        <v>0</v>
      </c>
      <c r="G446" s="42">
        <v>1891.03</v>
      </c>
      <c r="H446" s="90"/>
    </row>
    <row r="447" ht="17" customHeight="1" spans="1:8">
      <c r="A447" s="91" t="s">
        <v>1075</v>
      </c>
      <c r="B447" s="41" t="s">
        <v>1076</v>
      </c>
      <c r="C447" s="41" t="s">
        <v>276</v>
      </c>
      <c r="D447" s="42">
        <v>1</v>
      </c>
      <c r="E447" s="89"/>
      <c r="F447" s="14">
        <f t="shared" si="57"/>
        <v>0</v>
      </c>
      <c r="G447" s="42">
        <v>2076.93</v>
      </c>
      <c r="H447" s="90"/>
    </row>
    <row r="448" ht="17" customHeight="1" spans="1:8">
      <c r="A448" s="91" t="s">
        <v>1077</v>
      </c>
      <c r="B448" s="41" t="s">
        <v>1078</v>
      </c>
      <c r="C448" s="41"/>
      <c r="D448" s="91"/>
      <c r="E448" s="91"/>
      <c r="F448" s="91"/>
      <c r="G448" s="91"/>
      <c r="H448" s="90"/>
    </row>
    <row r="449" ht="17" customHeight="1" spans="1:8">
      <c r="A449" s="91" t="s">
        <v>1079</v>
      </c>
      <c r="B449" s="41" t="s">
        <v>1080</v>
      </c>
      <c r="C449" s="41" t="s">
        <v>276</v>
      </c>
      <c r="D449" s="42">
        <v>1</v>
      </c>
      <c r="E449" s="89"/>
      <c r="F449" s="14">
        <f t="shared" si="57"/>
        <v>0</v>
      </c>
      <c r="G449" s="42">
        <v>2383.27</v>
      </c>
      <c r="H449" s="90"/>
    </row>
    <row r="450" ht="17" customHeight="1" spans="1:8">
      <c r="A450" s="91" t="s">
        <v>1081</v>
      </c>
      <c r="B450" s="41" t="s">
        <v>1082</v>
      </c>
      <c r="C450" s="41" t="s">
        <v>276</v>
      </c>
      <c r="D450" s="42">
        <v>1</v>
      </c>
      <c r="E450" s="89"/>
      <c r="F450" s="14">
        <f t="shared" si="57"/>
        <v>0</v>
      </c>
      <c r="G450" s="42">
        <v>2168.27</v>
      </c>
      <c r="H450" s="90"/>
    </row>
    <row r="451" ht="17" customHeight="1" spans="1:8">
      <c r="A451" s="91" t="s">
        <v>1083</v>
      </c>
      <c r="B451" s="41" t="s">
        <v>1084</v>
      </c>
      <c r="C451" s="41" t="s">
        <v>276</v>
      </c>
      <c r="D451" s="42">
        <v>1</v>
      </c>
      <c r="E451" s="89"/>
      <c r="F451" s="14">
        <f t="shared" si="57"/>
        <v>0</v>
      </c>
      <c r="G451" s="42">
        <v>1740</v>
      </c>
      <c r="H451" s="90"/>
    </row>
    <row r="452" ht="17" customHeight="1" spans="1:8">
      <c r="A452" s="91" t="s">
        <v>1085</v>
      </c>
      <c r="B452" s="41" t="s">
        <v>1086</v>
      </c>
      <c r="C452" s="41" t="s">
        <v>276</v>
      </c>
      <c r="D452" s="42">
        <v>1</v>
      </c>
      <c r="E452" s="89"/>
      <c r="F452" s="14">
        <f t="shared" si="57"/>
        <v>0</v>
      </c>
      <c r="G452" s="42">
        <v>91</v>
      </c>
      <c r="H452" s="90"/>
    </row>
    <row r="453" ht="17" customHeight="1" spans="1:8">
      <c r="A453" s="91" t="s">
        <v>1087</v>
      </c>
      <c r="B453" s="41" t="s">
        <v>1088</v>
      </c>
      <c r="C453" s="41" t="s">
        <v>276</v>
      </c>
      <c r="D453" s="42">
        <v>1</v>
      </c>
      <c r="E453" s="89"/>
      <c r="F453" s="14">
        <f t="shared" si="57"/>
        <v>0</v>
      </c>
      <c r="G453" s="42">
        <v>825.6</v>
      </c>
      <c r="H453" s="90"/>
    </row>
    <row r="454" ht="17" customHeight="1" spans="1:8">
      <c r="A454" s="91" t="s">
        <v>1089</v>
      </c>
      <c r="B454" s="41" t="s">
        <v>1090</v>
      </c>
      <c r="C454" s="41" t="s">
        <v>276</v>
      </c>
      <c r="D454" s="42">
        <v>5</v>
      </c>
      <c r="E454" s="89"/>
      <c r="F454" s="14">
        <f t="shared" si="57"/>
        <v>0</v>
      </c>
      <c r="G454" s="42">
        <v>1051.1</v>
      </c>
      <c r="H454" s="90"/>
    </row>
    <row r="455" ht="17" customHeight="1" spans="1:8">
      <c r="A455" s="91" t="s">
        <v>1091</v>
      </c>
      <c r="B455" s="41" t="s">
        <v>1092</v>
      </c>
      <c r="C455" s="41" t="s">
        <v>276</v>
      </c>
      <c r="D455" s="42">
        <v>1</v>
      </c>
      <c r="E455" s="89"/>
      <c r="F455" s="14">
        <f t="shared" si="57"/>
        <v>0</v>
      </c>
      <c r="G455" s="42">
        <v>1569.77</v>
      </c>
      <c r="H455" s="90"/>
    </row>
    <row r="456" ht="17" customHeight="1" spans="1:8">
      <c r="A456" s="91" t="s">
        <v>1093</v>
      </c>
      <c r="B456" s="41" t="s">
        <v>1094</v>
      </c>
      <c r="C456" s="41" t="s">
        <v>276</v>
      </c>
      <c r="D456" s="42">
        <v>1</v>
      </c>
      <c r="E456" s="89"/>
      <c r="F456" s="14">
        <f t="shared" si="57"/>
        <v>0</v>
      </c>
      <c r="G456" s="42">
        <v>1214.53</v>
      </c>
      <c r="H456" s="90"/>
    </row>
    <row r="457" ht="17" customHeight="1" spans="1:8">
      <c r="A457" s="91" t="s">
        <v>1095</v>
      </c>
      <c r="B457" s="41" t="s">
        <v>1096</v>
      </c>
      <c r="C457" s="41" t="s">
        <v>276</v>
      </c>
      <c r="D457" s="42">
        <v>1</v>
      </c>
      <c r="E457" s="89"/>
      <c r="F457" s="14">
        <f t="shared" si="57"/>
        <v>0</v>
      </c>
      <c r="G457" s="42">
        <v>1797.77</v>
      </c>
      <c r="H457" s="90"/>
    </row>
    <row r="458" ht="17" customHeight="1" spans="1:8">
      <c r="A458" s="91" t="s">
        <v>1097</v>
      </c>
      <c r="B458" s="41" t="s">
        <v>1098</v>
      </c>
      <c r="C458" s="41" t="s">
        <v>276</v>
      </c>
      <c r="D458" s="42">
        <v>1</v>
      </c>
      <c r="E458" s="89"/>
      <c r="F458" s="14">
        <f t="shared" si="57"/>
        <v>0</v>
      </c>
      <c r="G458" s="42">
        <v>1410.53</v>
      </c>
      <c r="H458" s="90"/>
    </row>
    <row r="459" ht="17" customHeight="1" spans="1:8">
      <c r="A459" s="91" t="s">
        <v>1099</v>
      </c>
      <c r="B459" s="41" t="s">
        <v>1100</v>
      </c>
      <c r="C459" s="41" t="s">
        <v>276</v>
      </c>
      <c r="D459" s="42">
        <v>1</v>
      </c>
      <c r="E459" s="89"/>
      <c r="F459" s="14">
        <f t="shared" si="57"/>
        <v>0</v>
      </c>
      <c r="G459" s="42">
        <v>1185.53</v>
      </c>
      <c r="H459" s="90"/>
    </row>
    <row r="460" ht="17" customHeight="1" spans="1:8">
      <c r="A460" s="91" t="s">
        <v>1101</v>
      </c>
      <c r="B460" s="41" t="s">
        <v>1102</v>
      </c>
      <c r="C460" s="41" t="s">
        <v>697</v>
      </c>
      <c r="D460" s="42">
        <v>1</v>
      </c>
      <c r="E460" s="89"/>
      <c r="F460" s="14">
        <f t="shared" si="57"/>
        <v>0</v>
      </c>
      <c r="G460" s="42">
        <v>1298.82</v>
      </c>
      <c r="H460" s="90"/>
    </row>
    <row r="461" ht="17" customHeight="1" spans="1:8">
      <c r="A461" s="91" t="s">
        <v>1103</v>
      </c>
      <c r="B461" s="41" t="s">
        <v>1104</v>
      </c>
      <c r="C461" s="41" t="s">
        <v>697</v>
      </c>
      <c r="D461" s="42">
        <v>1</v>
      </c>
      <c r="E461" s="89"/>
      <c r="F461" s="14">
        <f t="shared" si="57"/>
        <v>0</v>
      </c>
      <c r="G461" s="42">
        <v>88.3</v>
      </c>
      <c r="H461" s="90"/>
    </row>
    <row r="462" ht="17" customHeight="1" spans="1:8">
      <c r="A462" s="91" t="s">
        <v>1105</v>
      </c>
      <c r="B462" s="41" t="s">
        <v>1106</v>
      </c>
      <c r="C462" s="41" t="s">
        <v>276</v>
      </c>
      <c r="D462" s="42">
        <v>5</v>
      </c>
      <c r="E462" s="89"/>
      <c r="F462" s="14">
        <f t="shared" si="57"/>
        <v>0</v>
      </c>
      <c r="G462" s="42">
        <v>3352.44</v>
      </c>
      <c r="H462" s="90"/>
    </row>
    <row r="463" ht="17" customHeight="1" spans="1:8">
      <c r="A463" s="91" t="s">
        <v>1107</v>
      </c>
      <c r="B463" s="41" t="s">
        <v>1108</v>
      </c>
      <c r="C463" s="41" t="s">
        <v>276</v>
      </c>
      <c r="D463" s="42">
        <v>1</v>
      </c>
      <c r="E463" s="89"/>
      <c r="F463" s="14">
        <f t="shared" si="57"/>
        <v>0</v>
      </c>
      <c r="G463" s="42">
        <v>5217.2</v>
      </c>
      <c r="H463" s="90"/>
    </row>
    <row r="464" ht="17" customHeight="1" spans="1:8">
      <c r="A464" s="41" t="s">
        <v>1109</v>
      </c>
      <c r="B464" s="41" t="s">
        <v>1110</v>
      </c>
      <c r="C464" s="41" t="s">
        <v>61</v>
      </c>
      <c r="D464" s="42" t="s">
        <v>61</v>
      </c>
      <c r="E464" s="42"/>
      <c r="F464" s="42"/>
      <c r="G464" s="42"/>
      <c r="H464" s="10"/>
    </row>
    <row r="465" ht="17" customHeight="1" spans="1:8">
      <c r="A465" s="41" t="s">
        <v>1111</v>
      </c>
      <c r="B465" s="41" t="s">
        <v>1112</v>
      </c>
      <c r="C465" s="41" t="s">
        <v>61</v>
      </c>
      <c r="D465" s="42" t="s">
        <v>61</v>
      </c>
      <c r="E465" s="42"/>
      <c r="F465" s="42"/>
      <c r="G465" s="42"/>
      <c r="H465" s="10"/>
    </row>
    <row r="466" ht="17" customHeight="1" spans="1:8">
      <c r="A466" s="41" t="s">
        <v>1113</v>
      </c>
      <c r="B466" s="41" t="s">
        <v>1114</v>
      </c>
      <c r="C466" s="41" t="s">
        <v>136</v>
      </c>
      <c r="D466" s="42">
        <v>1</v>
      </c>
      <c r="E466" s="89"/>
      <c r="F466" s="14">
        <f>ROUND(D466*E466,0)</f>
        <v>0</v>
      </c>
      <c r="G466" s="42">
        <v>1372.5</v>
      </c>
      <c r="H466" s="90"/>
    </row>
    <row r="467" ht="17" customHeight="1" spans="1:8">
      <c r="A467" s="41" t="s">
        <v>1115</v>
      </c>
      <c r="B467" s="41" t="s">
        <v>1116</v>
      </c>
      <c r="C467" s="41" t="s">
        <v>61</v>
      </c>
      <c r="D467" s="42" t="s">
        <v>61</v>
      </c>
      <c r="E467" s="42"/>
      <c r="F467" s="42"/>
      <c r="G467" s="42"/>
      <c r="H467" s="10"/>
    </row>
    <row r="468" ht="17" customHeight="1" spans="1:8">
      <c r="A468" s="41" t="s">
        <v>1117</v>
      </c>
      <c r="B468" s="41" t="s">
        <v>1118</v>
      </c>
      <c r="C468" s="41" t="s">
        <v>827</v>
      </c>
      <c r="D468" s="42">
        <v>1</v>
      </c>
      <c r="E468" s="89"/>
      <c r="F468" s="14">
        <f>ROUND(D468*E468,0)</f>
        <v>0</v>
      </c>
      <c r="G468" s="9">
        <v>997.99</v>
      </c>
      <c r="H468" s="90"/>
    </row>
    <row r="469" ht="17" customHeight="1" spans="1:8">
      <c r="A469" s="41" t="s">
        <v>1119</v>
      </c>
      <c r="B469" s="41" t="s">
        <v>1120</v>
      </c>
      <c r="C469" s="41" t="s">
        <v>827</v>
      </c>
      <c r="D469" s="42">
        <v>1</v>
      </c>
      <c r="E469" s="89"/>
      <c r="F469" s="14">
        <f>ROUND(D469*E469,0)</f>
        <v>0</v>
      </c>
      <c r="G469" s="9">
        <v>1129.31</v>
      </c>
      <c r="H469" s="90"/>
    </row>
    <row r="470" ht="17" customHeight="1" spans="1:8">
      <c r="A470" s="41" t="s">
        <v>1121</v>
      </c>
      <c r="B470" s="41" t="s">
        <v>1122</v>
      </c>
      <c r="C470" s="41" t="s">
        <v>827</v>
      </c>
      <c r="D470" s="42">
        <v>1</v>
      </c>
      <c r="E470" s="89"/>
      <c r="F470" s="14">
        <f>ROUND(D470*E470,0)</f>
        <v>0</v>
      </c>
      <c r="G470" s="9">
        <v>1224.53</v>
      </c>
      <c r="H470" s="90"/>
    </row>
    <row r="471" ht="17" customHeight="1" spans="1:8">
      <c r="A471" s="41" t="s">
        <v>1123</v>
      </c>
      <c r="B471" s="41" t="s">
        <v>1124</v>
      </c>
      <c r="C471" s="41" t="s">
        <v>61</v>
      </c>
      <c r="D471" s="42" t="s">
        <v>61</v>
      </c>
      <c r="E471" s="42"/>
      <c r="F471" s="42"/>
      <c r="G471" s="42"/>
      <c r="H471" s="10"/>
    </row>
    <row r="472" ht="24" spans="1:8">
      <c r="A472" s="41" t="s">
        <v>1125</v>
      </c>
      <c r="B472" s="41" t="s">
        <v>1126</v>
      </c>
      <c r="C472" s="41" t="s">
        <v>926</v>
      </c>
      <c r="D472" s="42">
        <v>1</v>
      </c>
      <c r="E472" s="89"/>
      <c r="F472" s="14">
        <f t="shared" ref="F472:F476" si="58">ROUND(D472*E472,0)</f>
        <v>0</v>
      </c>
      <c r="G472" s="42">
        <v>674.66</v>
      </c>
      <c r="H472" s="90"/>
    </row>
    <row r="473" ht="24" spans="1:8">
      <c r="A473" s="41" t="s">
        <v>1127</v>
      </c>
      <c r="B473" s="41" t="s">
        <v>1128</v>
      </c>
      <c r="C473" s="41" t="s">
        <v>926</v>
      </c>
      <c r="D473" s="42">
        <v>1</v>
      </c>
      <c r="E473" s="89"/>
      <c r="F473" s="14">
        <f t="shared" si="58"/>
        <v>0</v>
      </c>
      <c r="G473" s="42">
        <v>674.66</v>
      </c>
      <c r="H473" s="90"/>
    </row>
    <row r="474" s="73" customFormat="1" ht="17" customHeight="1" spans="1:8">
      <c r="A474" s="41" t="s">
        <v>1129</v>
      </c>
      <c r="B474" s="41" t="s">
        <v>1130</v>
      </c>
      <c r="C474" s="41" t="s">
        <v>926</v>
      </c>
      <c r="D474" s="42">
        <v>5</v>
      </c>
      <c r="E474" s="89"/>
      <c r="F474" s="14">
        <f t="shared" si="58"/>
        <v>0</v>
      </c>
      <c r="G474" s="32">
        <v>169.78</v>
      </c>
      <c r="H474" s="90"/>
    </row>
    <row r="475" ht="17" customHeight="1" spans="1:8">
      <c r="A475" s="41" t="s">
        <v>1131</v>
      </c>
      <c r="B475" s="41" t="s">
        <v>1132</v>
      </c>
      <c r="C475" s="41" t="s">
        <v>926</v>
      </c>
      <c r="D475" s="42">
        <v>1</v>
      </c>
      <c r="E475" s="89"/>
      <c r="F475" s="14">
        <f t="shared" si="58"/>
        <v>0</v>
      </c>
      <c r="G475" s="9">
        <v>182.38</v>
      </c>
      <c r="H475" s="90"/>
    </row>
    <row r="476" ht="17" customHeight="1" spans="1:8">
      <c r="A476" s="41" t="s">
        <v>1133</v>
      </c>
      <c r="B476" s="41" t="s">
        <v>1134</v>
      </c>
      <c r="C476" s="41" t="s">
        <v>926</v>
      </c>
      <c r="D476" s="42">
        <v>1</v>
      </c>
      <c r="E476" s="89"/>
      <c r="F476" s="14">
        <f t="shared" si="58"/>
        <v>0</v>
      </c>
      <c r="G476" s="9">
        <v>127.8</v>
      </c>
      <c r="H476" s="90"/>
    </row>
    <row r="477" ht="17" customHeight="1" spans="1:8">
      <c r="A477" s="41" t="s">
        <v>1135</v>
      </c>
      <c r="B477" s="41" t="s">
        <v>1136</v>
      </c>
      <c r="C477" s="41" t="s">
        <v>61</v>
      </c>
      <c r="D477" s="42" t="s">
        <v>61</v>
      </c>
      <c r="E477" s="42"/>
      <c r="F477" s="42"/>
      <c r="G477" s="42"/>
      <c r="H477" s="10"/>
    </row>
    <row r="478" ht="17" customHeight="1" spans="1:8">
      <c r="A478" s="41" t="s">
        <v>1137</v>
      </c>
      <c r="B478" s="41" t="s">
        <v>1138</v>
      </c>
      <c r="C478" s="41" t="s">
        <v>697</v>
      </c>
      <c r="D478" s="42">
        <v>1</v>
      </c>
      <c r="E478" s="89"/>
      <c r="F478" s="14">
        <f>ROUND(D478*E478,0)</f>
        <v>0</v>
      </c>
      <c r="G478" s="9">
        <v>61.36</v>
      </c>
      <c r="H478" s="90"/>
    </row>
    <row r="479" ht="17" customHeight="1" spans="1:8">
      <c r="A479" s="41" t="s">
        <v>1139</v>
      </c>
      <c r="B479" s="41" t="s">
        <v>1140</v>
      </c>
      <c r="C479" s="41" t="s">
        <v>121</v>
      </c>
      <c r="D479" s="42">
        <v>10</v>
      </c>
      <c r="E479" s="89"/>
      <c r="F479" s="14">
        <f>ROUND(D479*E479,0)</f>
        <v>0</v>
      </c>
      <c r="G479" s="9">
        <v>67.89</v>
      </c>
      <c r="H479" s="90"/>
    </row>
    <row r="480" ht="17" customHeight="1" spans="1:8">
      <c r="A480" s="41" t="s">
        <v>1141</v>
      </c>
      <c r="B480" s="41" t="s">
        <v>1142</v>
      </c>
      <c r="C480" s="41" t="s">
        <v>1143</v>
      </c>
      <c r="D480" s="42">
        <v>5</v>
      </c>
      <c r="E480" s="89"/>
      <c r="F480" s="14">
        <f>ROUND(D480*E480,0)</f>
        <v>0</v>
      </c>
      <c r="G480" s="9">
        <v>153.92</v>
      </c>
      <c r="H480" s="90"/>
    </row>
    <row r="481" ht="17" customHeight="1" spans="1:8">
      <c r="A481" s="41" t="s">
        <v>1144</v>
      </c>
      <c r="B481" s="41" t="s">
        <v>1145</v>
      </c>
      <c r="C481" s="41" t="s">
        <v>61</v>
      </c>
      <c r="D481" s="42" t="s">
        <v>61</v>
      </c>
      <c r="E481" s="42"/>
      <c r="F481" s="42"/>
      <c r="G481" s="42"/>
      <c r="H481" s="10"/>
    </row>
    <row r="482" ht="36" spans="1:8">
      <c r="A482" s="41" t="s">
        <v>1146</v>
      </c>
      <c r="B482" s="41" t="s">
        <v>1147</v>
      </c>
      <c r="C482" s="41" t="s">
        <v>121</v>
      </c>
      <c r="D482" s="42">
        <v>10</v>
      </c>
      <c r="E482" s="89"/>
      <c r="F482" s="14">
        <f>ROUND(D482*E482,0)</f>
        <v>0</v>
      </c>
      <c r="G482" s="42">
        <v>32.07</v>
      </c>
      <c r="H482" s="90" t="s">
        <v>1148</v>
      </c>
    </row>
    <row r="483" ht="36" spans="1:8">
      <c r="A483" s="41" t="s">
        <v>1149</v>
      </c>
      <c r="B483" s="41" t="s">
        <v>1150</v>
      </c>
      <c r="C483" s="41" t="s">
        <v>121</v>
      </c>
      <c r="D483" s="42">
        <v>10</v>
      </c>
      <c r="E483" s="89"/>
      <c r="F483" s="14">
        <f>ROUND(D483*E483,0)</f>
        <v>0</v>
      </c>
      <c r="G483" s="42">
        <v>47.85</v>
      </c>
      <c r="H483" s="90" t="s">
        <v>1148</v>
      </c>
    </row>
    <row r="484" ht="17" customHeight="1" spans="1:8">
      <c r="A484" s="41">
        <v>406</v>
      </c>
      <c r="B484" s="41" t="s">
        <v>1151</v>
      </c>
      <c r="C484" s="41" t="s">
        <v>61</v>
      </c>
      <c r="D484" s="42" t="s">
        <v>61</v>
      </c>
      <c r="E484" s="42"/>
      <c r="F484" s="42"/>
      <c r="G484" s="42"/>
      <c r="H484" s="10"/>
    </row>
    <row r="485" ht="17" customHeight="1" spans="1:8">
      <c r="A485" s="41" t="s">
        <v>1152</v>
      </c>
      <c r="B485" s="41" t="s">
        <v>1153</v>
      </c>
      <c r="C485" s="41" t="s">
        <v>61</v>
      </c>
      <c r="D485" s="42" t="s">
        <v>61</v>
      </c>
      <c r="E485" s="42"/>
      <c r="F485" s="42"/>
      <c r="G485" s="42"/>
      <c r="H485" s="10"/>
    </row>
    <row r="486" ht="17" customHeight="1" spans="1:8">
      <c r="A486" s="41" t="s">
        <v>1154</v>
      </c>
      <c r="B486" s="41" t="s">
        <v>1155</v>
      </c>
      <c r="C486" s="41" t="s">
        <v>61</v>
      </c>
      <c r="D486" s="42" t="s">
        <v>61</v>
      </c>
      <c r="E486" s="42"/>
      <c r="F486" s="42"/>
      <c r="G486" s="42"/>
      <c r="H486" s="10"/>
    </row>
    <row r="487" s="73" customFormat="1" ht="17" customHeight="1" spans="1:8">
      <c r="A487" s="41" t="s">
        <v>1156</v>
      </c>
      <c r="B487" s="41" t="s">
        <v>1157</v>
      </c>
      <c r="C487" s="41" t="s">
        <v>1158</v>
      </c>
      <c r="D487" s="42">
        <v>1</v>
      </c>
      <c r="E487" s="89"/>
      <c r="F487" s="14">
        <f t="shared" ref="F487:F492" si="59">ROUND(D487*E487,0)</f>
        <v>0</v>
      </c>
      <c r="G487" s="102">
        <v>31039.11</v>
      </c>
      <c r="H487" s="90"/>
    </row>
    <row r="488" ht="17" customHeight="1" spans="1:8">
      <c r="A488" s="41" t="s">
        <v>1159</v>
      </c>
      <c r="B488" s="41" t="s">
        <v>1160</v>
      </c>
      <c r="C488" s="41" t="s">
        <v>61</v>
      </c>
      <c r="D488" s="42" t="s">
        <v>61</v>
      </c>
      <c r="E488" s="42"/>
      <c r="F488" s="42"/>
      <c r="G488" s="42"/>
      <c r="H488" s="10"/>
    </row>
    <row r="489" ht="17" customHeight="1" spans="1:8">
      <c r="A489" s="41" t="s">
        <v>1161</v>
      </c>
      <c r="B489" s="41" t="s">
        <v>1162</v>
      </c>
      <c r="C489" s="41" t="s">
        <v>1158</v>
      </c>
      <c r="D489" s="42">
        <v>1</v>
      </c>
      <c r="E489" s="89"/>
      <c r="F489" s="14">
        <f t="shared" si="59"/>
        <v>0</v>
      </c>
      <c r="G489" s="9">
        <v>1267.6</v>
      </c>
      <c r="H489" s="90"/>
    </row>
    <row r="490" ht="17" customHeight="1" spans="1:8">
      <c r="A490" s="41" t="s">
        <v>1163</v>
      </c>
      <c r="B490" s="41" t="s">
        <v>1164</v>
      </c>
      <c r="C490" s="41" t="s">
        <v>1158</v>
      </c>
      <c r="D490" s="42">
        <v>1</v>
      </c>
      <c r="E490" s="89"/>
      <c r="F490" s="14">
        <f t="shared" si="59"/>
        <v>0</v>
      </c>
      <c r="G490" s="9">
        <v>2118.76</v>
      </c>
      <c r="H490" s="90"/>
    </row>
    <row r="491" ht="17" customHeight="1" spans="1:8">
      <c r="A491" s="41" t="s">
        <v>1165</v>
      </c>
      <c r="B491" s="41" t="s">
        <v>1166</v>
      </c>
      <c r="C491" s="41" t="s">
        <v>1158</v>
      </c>
      <c r="D491" s="42">
        <v>1</v>
      </c>
      <c r="E491" s="89"/>
      <c r="F491" s="14">
        <f t="shared" si="59"/>
        <v>0</v>
      </c>
      <c r="G491" s="9">
        <v>2885.04</v>
      </c>
      <c r="H491" s="90"/>
    </row>
    <row r="492" ht="17" customHeight="1" spans="1:8">
      <c r="A492" s="41" t="s">
        <v>1167</v>
      </c>
      <c r="B492" s="41" t="s">
        <v>1168</v>
      </c>
      <c r="C492" s="41" t="s">
        <v>1158</v>
      </c>
      <c r="D492" s="42">
        <v>1</v>
      </c>
      <c r="E492" s="89"/>
      <c r="F492" s="14">
        <f t="shared" si="59"/>
        <v>0</v>
      </c>
      <c r="G492" s="9">
        <v>700.7</v>
      </c>
      <c r="H492" s="90"/>
    </row>
    <row r="493" ht="17" customHeight="1" spans="1:8">
      <c r="A493" s="41" t="s">
        <v>1169</v>
      </c>
      <c r="B493" s="41" t="s">
        <v>1170</v>
      </c>
      <c r="C493" s="41"/>
      <c r="D493" s="42" t="s">
        <v>61</v>
      </c>
      <c r="E493" s="42"/>
      <c r="F493" s="42"/>
      <c r="G493" s="42"/>
      <c r="H493" s="10"/>
    </row>
    <row r="494" ht="17" customHeight="1" spans="1:8">
      <c r="A494" s="41" t="s">
        <v>1171</v>
      </c>
      <c r="B494" s="41" t="s">
        <v>1172</v>
      </c>
      <c r="C494" s="41" t="s">
        <v>1158</v>
      </c>
      <c r="D494" s="42">
        <v>1</v>
      </c>
      <c r="E494" s="89"/>
      <c r="F494" s="14">
        <f>ROUND(D494*E494,0)</f>
        <v>0</v>
      </c>
      <c r="G494" s="9">
        <v>1122.86</v>
      </c>
      <c r="H494" s="90"/>
    </row>
    <row r="495" ht="17" customHeight="1" spans="1:8">
      <c r="A495" s="41" t="s">
        <v>1173</v>
      </c>
      <c r="B495" s="41" t="s">
        <v>1174</v>
      </c>
      <c r="C495" s="41" t="s">
        <v>61</v>
      </c>
      <c r="D495" s="42" t="s">
        <v>61</v>
      </c>
      <c r="E495" s="42"/>
      <c r="F495" s="42"/>
      <c r="G495" s="42"/>
      <c r="H495" s="10"/>
    </row>
    <row r="496" ht="17" customHeight="1" spans="1:8">
      <c r="A496" s="41" t="s">
        <v>1175</v>
      </c>
      <c r="B496" s="41" t="s">
        <v>1176</v>
      </c>
      <c r="C496" s="41" t="s">
        <v>1158</v>
      </c>
      <c r="D496" s="42">
        <v>5</v>
      </c>
      <c r="E496" s="89"/>
      <c r="F496" s="14">
        <f>ROUND(D496*E496,0)</f>
        <v>0</v>
      </c>
      <c r="G496" s="9">
        <v>366.74</v>
      </c>
      <c r="H496" s="90"/>
    </row>
    <row r="497" ht="17" customHeight="1" spans="1:8">
      <c r="A497" s="41" t="s">
        <v>1177</v>
      </c>
      <c r="B497" s="41" t="s">
        <v>1178</v>
      </c>
      <c r="C497" s="41" t="s">
        <v>61</v>
      </c>
      <c r="D497" s="42" t="s">
        <v>61</v>
      </c>
      <c r="E497" s="42"/>
      <c r="F497" s="42"/>
      <c r="G497" s="42"/>
      <c r="H497" s="10"/>
    </row>
    <row r="498" ht="17" customHeight="1" spans="1:8">
      <c r="A498" s="41" t="s">
        <v>1179</v>
      </c>
      <c r="B498" s="41" t="s">
        <v>1180</v>
      </c>
      <c r="C498" s="41" t="s">
        <v>1158</v>
      </c>
      <c r="D498" s="42">
        <v>1</v>
      </c>
      <c r="E498" s="89"/>
      <c r="F498" s="14">
        <f>ROUND(D498*E498,0)</f>
        <v>0</v>
      </c>
      <c r="G498" s="9">
        <v>746.15</v>
      </c>
      <c r="H498" s="90"/>
    </row>
    <row r="499" ht="17" customHeight="1" spans="1:8">
      <c r="A499" s="41" t="s">
        <v>1181</v>
      </c>
      <c r="B499" s="41" t="s">
        <v>1182</v>
      </c>
      <c r="C499" s="41" t="s">
        <v>1158</v>
      </c>
      <c r="D499" s="42">
        <v>1</v>
      </c>
      <c r="E499" s="89"/>
      <c r="F499" s="14">
        <f>ROUND(D499*E499,0)</f>
        <v>0</v>
      </c>
      <c r="G499" s="9">
        <v>2099.09</v>
      </c>
      <c r="H499" s="90"/>
    </row>
    <row r="500" ht="17" customHeight="1" spans="1:8">
      <c r="A500" s="41" t="s">
        <v>1183</v>
      </c>
      <c r="B500" s="41" t="s">
        <v>1184</v>
      </c>
      <c r="C500" s="41" t="s">
        <v>61</v>
      </c>
      <c r="D500" s="42" t="s">
        <v>61</v>
      </c>
      <c r="E500" s="42"/>
      <c r="F500" s="42"/>
      <c r="G500" s="42"/>
      <c r="H500" s="10"/>
    </row>
    <row r="501" ht="17" customHeight="1" spans="1:8">
      <c r="A501" s="41" t="s">
        <v>1185</v>
      </c>
      <c r="B501" s="41" t="s">
        <v>1186</v>
      </c>
      <c r="C501" s="41" t="s">
        <v>1158</v>
      </c>
      <c r="D501" s="42">
        <v>1</v>
      </c>
      <c r="E501" s="89"/>
      <c r="F501" s="14">
        <f t="shared" ref="F501:F507" si="60">ROUND(D501*E501,0)</f>
        <v>0</v>
      </c>
      <c r="G501" s="42">
        <v>1046.1</v>
      </c>
      <c r="H501" s="90"/>
    </row>
    <row r="502" ht="17" customHeight="1" spans="1:8">
      <c r="A502" s="41" t="s">
        <v>1187</v>
      </c>
      <c r="B502" s="41" t="s">
        <v>1188</v>
      </c>
      <c r="C502" s="41" t="s">
        <v>1158</v>
      </c>
      <c r="D502" s="42">
        <v>1</v>
      </c>
      <c r="E502" s="89"/>
      <c r="F502" s="14">
        <f t="shared" si="60"/>
        <v>0</v>
      </c>
      <c r="G502" s="42">
        <v>1046.1</v>
      </c>
      <c r="H502" s="90"/>
    </row>
    <row r="503" ht="17" customHeight="1" spans="1:8">
      <c r="A503" s="41" t="s">
        <v>1189</v>
      </c>
      <c r="B503" s="41" t="s">
        <v>1190</v>
      </c>
      <c r="C503" s="41" t="s">
        <v>1158</v>
      </c>
      <c r="D503" s="42">
        <v>1</v>
      </c>
      <c r="E503" s="89"/>
      <c r="F503" s="14">
        <f t="shared" si="60"/>
        <v>0</v>
      </c>
      <c r="G503" s="42">
        <v>3223.16</v>
      </c>
      <c r="H503" s="90"/>
    </row>
    <row r="504" ht="17" customHeight="1" spans="1:8">
      <c r="A504" s="41" t="s">
        <v>1191</v>
      </c>
      <c r="B504" s="41" t="s">
        <v>1192</v>
      </c>
      <c r="C504" s="41" t="s">
        <v>1158</v>
      </c>
      <c r="D504" s="42">
        <v>1</v>
      </c>
      <c r="E504" s="89"/>
      <c r="F504" s="14">
        <f t="shared" si="60"/>
        <v>0</v>
      </c>
      <c r="G504" s="42">
        <v>3615.6</v>
      </c>
      <c r="H504" s="90"/>
    </row>
    <row r="505" ht="17" customHeight="1" spans="1:8">
      <c r="A505" s="41" t="s">
        <v>1193</v>
      </c>
      <c r="B505" s="41" t="s">
        <v>1194</v>
      </c>
      <c r="C505" s="41" t="s">
        <v>1158</v>
      </c>
      <c r="D505" s="42">
        <v>1</v>
      </c>
      <c r="E505" s="89"/>
      <c r="F505" s="14">
        <f t="shared" si="60"/>
        <v>0</v>
      </c>
      <c r="G505" s="42">
        <v>170.77</v>
      </c>
      <c r="H505" s="90"/>
    </row>
    <row r="506" ht="17" customHeight="1" spans="1:8">
      <c r="A506" s="41" t="s">
        <v>1195</v>
      </c>
      <c r="B506" s="41" t="s">
        <v>1196</v>
      </c>
      <c r="C506" s="41" t="s">
        <v>1158</v>
      </c>
      <c r="D506" s="42">
        <v>1</v>
      </c>
      <c r="E506" s="89"/>
      <c r="F506" s="14">
        <f t="shared" si="60"/>
        <v>0</v>
      </c>
      <c r="G506" s="42">
        <v>481.94</v>
      </c>
      <c r="H506" s="90"/>
    </row>
    <row r="507" ht="17" customHeight="1" spans="1:8">
      <c r="A507" s="41" t="s">
        <v>1197</v>
      </c>
      <c r="B507" s="41" t="s">
        <v>1198</v>
      </c>
      <c r="C507" s="41" t="s">
        <v>1158</v>
      </c>
      <c r="D507" s="42">
        <v>1</v>
      </c>
      <c r="E507" s="89"/>
      <c r="F507" s="14">
        <f t="shared" si="60"/>
        <v>0</v>
      </c>
      <c r="G507" s="42">
        <v>699.84</v>
      </c>
      <c r="H507" s="90"/>
    </row>
    <row r="508" ht="17" customHeight="1" spans="1:8">
      <c r="A508" s="41" t="s">
        <v>1199</v>
      </c>
      <c r="B508" s="41" t="s">
        <v>1200</v>
      </c>
      <c r="C508" s="41" t="s">
        <v>61</v>
      </c>
      <c r="D508" s="42" t="s">
        <v>61</v>
      </c>
      <c r="E508" s="42"/>
      <c r="F508" s="42"/>
      <c r="G508" s="42"/>
      <c r="H508" s="10"/>
    </row>
    <row r="509" ht="17" customHeight="1" spans="1:8">
      <c r="A509" s="41" t="s">
        <v>1201</v>
      </c>
      <c r="B509" s="41" t="s">
        <v>1202</v>
      </c>
      <c r="C509" s="41" t="s">
        <v>1158</v>
      </c>
      <c r="D509" s="42">
        <v>5</v>
      </c>
      <c r="E509" s="89"/>
      <c r="F509" s="14">
        <f t="shared" ref="F509:F514" si="61">ROUND(D509*E509,0)</f>
        <v>0</v>
      </c>
      <c r="G509" s="9">
        <v>208.74</v>
      </c>
      <c r="H509" s="90"/>
    </row>
    <row r="510" ht="17" customHeight="1" spans="1:8">
      <c r="A510" s="41" t="s">
        <v>1203</v>
      </c>
      <c r="B510" s="41" t="s">
        <v>1204</v>
      </c>
      <c r="C510" s="41" t="s">
        <v>1158</v>
      </c>
      <c r="D510" s="42">
        <v>5</v>
      </c>
      <c r="E510" s="89"/>
      <c r="F510" s="14">
        <f t="shared" si="61"/>
        <v>0</v>
      </c>
      <c r="G510" s="9">
        <v>313.28</v>
      </c>
      <c r="H510" s="90"/>
    </row>
    <row r="511" ht="17" customHeight="1" spans="1:8">
      <c r="A511" s="41" t="s">
        <v>1205</v>
      </c>
      <c r="B511" s="41" t="s">
        <v>1206</v>
      </c>
      <c r="C511" s="41" t="s">
        <v>1158</v>
      </c>
      <c r="D511" s="42">
        <v>5</v>
      </c>
      <c r="E511" s="89"/>
      <c r="F511" s="14">
        <f t="shared" si="61"/>
        <v>0</v>
      </c>
      <c r="G511" s="42">
        <v>153.76</v>
      </c>
      <c r="H511" s="90"/>
    </row>
    <row r="512" ht="17" customHeight="1" spans="1:8">
      <c r="A512" s="41" t="s">
        <v>1207</v>
      </c>
      <c r="B512" s="41" t="s">
        <v>1208</v>
      </c>
      <c r="C512" s="41" t="s">
        <v>1158</v>
      </c>
      <c r="D512" s="42">
        <v>5</v>
      </c>
      <c r="E512" s="89"/>
      <c r="F512" s="14">
        <f t="shared" si="61"/>
        <v>0</v>
      </c>
      <c r="G512" s="9">
        <v>183.28</v>
      </c>
      <c r="H512" s="90"/>
    </row>
    <row r="513" ht="17" customHeight="1" spans="1:8">
      <c r="A513" s="41" t="s">
        <v>1209</v>
      </c>
      <c r="B513" s="41" t="s">
        <v>1210</v>
      </c>
      <c r="C513" s="41" t="s">
        <v>1158</v>
      </c>
      <c r="D513" s="42">
        <v>5</v>
      </c>
      <c r="E513" s="89"/>
      <c r="F513" s="14">
        <f t="shared" si="61"/>
        <v>0</v>
      </c>
      <c r="G513" s="9">
        <v>142.13</v>
      </c>
      <c r="H513" s="90"/>
    </row>
    <row r="514" ht="17" customHeight="1" spans="1:8">
      <c r="A514" s="41" t="s">
        <v>1211</v>
      </c>
      <c r="B514" s="41" t="s">
        <v>1212</v>
      </c>
      <c r="C514" s="41" t="s">
        <v>1158</v>
      </c>
      <c r="D514" s="42">
        <v>5</v>
      </c>
      <c r="E514" s="89"/>
      <c r="F514" s="14">
        <f t="shared" si="61"/>
        <v>0</v>
      </c>
      <c r="G514" s="9">
        <v>694.75</v>
      </c>
      <c r="H514" s="90"/>
    </row>
    <row r="515" ht="17" customHeight="1" spans="1:8">
      <c r="A515" s="41" t="s">
        <v>1213</v>
      </c>
      <c r="B515" s="41" t="s">
        <v>1214</v>
      </c>
      <c r="C515" s="41" t="s">
        <v>61</v>
      </c>
      <c r="D515" s="42" t="s">
        <v>61</v>
      </c>
      <c r="E515" s="42"/>
      <c r="F515" s="42"/>
      <c r="G515" s="42"/>
      <c r="H515" s="10"/>
    </row>
    <row r="516" ht="17" customHeight="1" spans="1:8">
      <c r="A516" s="41" t="s">
        <v>1215</v>
      </c>
      <c r="B516" s="41" t="s">
        <v>1216</v>
      </c>
      <c r="C516" s="41" t="s">
        <v>1158</v>
      </c>
      <c r="D516" s="42">
        <v>5</v>
      </c>
      <c r="E516" s="89"/>
      <c r="F516" s="14">
        <f>ROUND(D516*E516,0)</f>
        <v>0</v>
      </c>
      <c r="G516" s="9">
        <v>69.7</v>
      </c>
      <c r="H516" s="90"/>
    </row>
    <row r="517" ht="17" customHeight="1" spans="1:8">
      <c r="A517" s="41" t="s">
        <v>1217</v>
      </c>
      <c r="B517" s="41" t="s">
        <v>1218</v>
      </c>
      <c r="C517" s="41" t="s">
        <v>61</v>
      </c>
      <c r="D517" s="42" t="s">
        <v>61</v>
      </c>
      <c r="E517" s="42"/>
      <c r="F517" s="42"/>
      <c r="G517" s="42"/>
      <c r="H517" s="10"/>
    </row>
    <row r="518" ht="17" customHeight="1" spans="1:8">
      <c r="A518" s="41" t="s">
        <v>1219</v>
      </c>
      <c r="B518" s="41" t="s">
        <v>1220</v>
      </c>
      <c r="C518" s="41" t="s">
        <v>1221</v>
      </c>
      <c r="D518" s="42">
        <v>5</v>
      </c>
      <c r="E518" s="89"/>
      <c r="F518" s="14">
        <f>ROUND(D518*E518,0)</f>
        <v>0</v>
      </c>
      <c r="G518" s="9">
        <v>84.45</v>
      </c>
      <c r="H518" s="90"/>
    </row>
    <row r="519" ht="17" customHeight="1" spans="1:8">
      <c r="A519" s="41" t="s">
        <v>1222</v>
      </c>
      <c r="B519" s="41" t="s">
        <v>1223</v>
      </c>
      <c r="C519" s="41" t="s">
        <v>1221</v>
      </c>
      <c r="D519" s="42">
        <v>1</v>
      </c>
      <c r="E519" s="89"/>
      <c r="F519" s="14">
        <f>ROUND(D519*E519,0)</f>
        <v>0</v>
      </c>
      <c r="G519" s="9">
        <v>553.7</v>
      </c>
      <c r="H519" s="90"/>
    </row>
    <row r="520" ht="17" customHeight="1" spans="1:8">
      <c r="A520" s="41" t="s">
        <v>1224</v>
      </c>
      <c r="B520" s="41" t="s">
        <v>1225</v>
      </c>
      <c r="C520" s="41" t="s">
        <v>61</v>
      </c>
      <c r="D520" s="42" t="s">
        <v>61</v>
      </c>
      <c r="E520" s="42"/>
      <c r="F520" s="42"/>
      <c r="G520" s="42"/>
      <c r="H520" s="10"/>
    </row>
    <row r="521" ht="17" customHeight="1" spans="1:8">
      <c r="A521" s="41" t="s">
        <v>1226</v>
      </c>
      <c r="B521" s="41" t="s">
        <v>1227</v>
      </c>
      <c r="C521" s="41" t="s">
        <v>1221</v>
      </c>
      <c r="D521" s="42">
        <v>5</v>
      </c>
      <c r="E521" s="89"/>
      <c r="F521" s="14">
        <f>ROUND(D521*E521,0)</f>
        <v>0</v>
      </c>
      <c r="G521" s="9">
        <v>1390.47</v>
      </c>
      <c r="H521" s="90"/>
    </row>
    <row r="522" ht="17" customHeight="1" spans="1:8">
      <c r="A522" s="41" t="s">
        <v>1228</v>
      </c>
      <c r="B522" s="41" t="s">
        <v>1229</v>
      </c>
      <c r="C522" s="41" t="s">
        <v>1221</v>
      </c>
      <c r="D522" s="42">
        <v>5</v>
      </c>
      <c r="E522" s="89"/>
      <c r="F522" s="14">
        <f>ROUND(D522*E522,0)</f>
        <v>0</v>
      </c>
      <c r="G522" s="9">
        <v>1201.48</v>
      </c>
      <c r="H522" s="90"/>
    </row>
    <row r="523" ht="17" customHeight="1" spans="1:8">
      <c r="A523" s="41" t="s">
        <v>1230</v>
      </c>
      <c r="B523" s="41" t="s">
        <v>1231</v>
      </c>
      <c r="C523" s="41" t="s">
        <v>1221</v>
      </c>
      <c r="D523" s="42">
        <v>10</v>
      </c>
      <c r="E523" s="89"/>
      <c r="F523" s="14">
        <f>ROUND(D523*E523,0)</f>
        <v>0</v>
      </c>
      <c r="G523" s="9">
        <v>291.33</v>
      </c>
      <c r="H523" s="90"/>
    </row>
    <row r="524" ht="17" customHeight="1" spans="1:8">
      <c r="A524" s="41" t="s">
        <v>1232</v>
      </c>
      <c r="B524" s="41" t="s">
        <v>1233</v>
      </c>
      <c r="C524" s="41" t="s">
        <v>1221</v>
      </c>
      <c r="D524" s="42">
        <v>5</v>
      </c>
      <c r="E524" s="89"/>
      <c r="F524" s="14">
        <f>ROUND(D524*E524,0)</f>
        <v>0</v>
      </c>
      <c r="G524" s="9">
        <v>316.5</v>
      </c>
      <c r="H524" s="90"/>
    </row>
    <row r="525" ht="17" customHeight="1" spans="1:8">
      <c r="A525" s="41" t="s">
        <v>1234</v>
      </c>
      <c r="B525" s="41" t="s">
        <v>1235</v>
      </c>
      <c r="C525" s="41" t="s">
        <v>61</v>
      </c>
      <c r="D525" s="42" t="s">
        <v>61</v>
      </c>
      <c r="E525" s="42"/>
      <c r="F525" s="42"/>
      <c r="G525" s="42"/>
      <c r="H525" s="10"/>
    </row>
    <row r="526" ht="17" customHeight="1" spans="1:8">
      <c r="A526" s="41" t="s">
        <v>1236</v>
      </c>
      <c r="B526" s="41" t="s">
        <v>1237</v>
      </c>
      <c r="C526" s="41" t="s">
        <v>1221</v>
      </c>
      <c r="D526" s="42">
        <v>10</v>
      </c>
      <c r="E526" s="89"/>
      <c r="F526" s="14">
        <f>ROUND(D526*E526,0)</f>
        <v>0</v>
      </c>
      <c r="G526" s="9">
        <v>49.63</v>
      </c>
      <c r="H526" s="90"/>
    </row>
    <row r="527" ht="17" customHeight="1" spans="1:8">
      <c r="A527" s="41" t="s">
        <v>1238</v>
      </c>
      <c r="B527" s="41" t="s">
        <v>1239</v>
      </c>
      <c r="C527" s="41" t="s">
        <v>61</v>
      </c>
      <c r="D527" s="42" t="s">
        <v>61</v>
      </c>
      <c r="E527" s="42"/>
      <c r="F527" s="42"/>
      <c r="G527" s="42"/>
      <c r="H527" s="10"/>
    </row>
    <row r="528" ht="17" customHeight="1" spans="1:8">
      <c r="A528" s="41" t="s">
        <v>1240</v>
      </c>
      <c r="B528" s="41" t="s">
        <v>1241</v>
      </c>
      <c r="C528" s="41" t="s">
        <v>1221</v>
      </c>
      <c r="D528" s="42">
        <v>10</v>
      </c>
      <c r="E528" s="89"/>
      <c r="F528" s="14">
        <f>ROUND(D528*E528,0)</f>
        <v>0</v>
      </c>
      <c r="G528" s="42">
        <v>71.41</v>
      </c>
      <c r="H528" s="90"/>
    </row>
    <row r="529" ht="17" customHeight="1" spans="1:8">
      <c r="A529" s="41" t="s">
        <v>1242</v>
      </c>
      <c r="B529" s="41" t="s">
        <v>1243</v>
      </c>
      <c r="C529" s="41" t="s">
        <v>1221</v>
      </c>
      <c r="D529" s="42">
        <v>10</v>
      </c>
      <c r="E529" s="89"/>
      <c r="F529" s="14">
        <f>ROUND(D529*E529,0)</f>
        <v>0</v>
      </c>
      <c r="G529" s="42">
        <v>155.67</v>
      </c>
      <c r="H529" s="90"/>
    </row>
    <row r="530" ht="17" customHeight="1" spans="1:8">
      <c r="A530" s="41" t="s">
        <v>1244</v>
      </c>
      <c r="B530" s="41" t="s">
        <v>1245</v>
      </c>
      <c r="C530" s="41" t="s">
        <v>1158</v>
      </c>
      <c r="D530" s="42">
        <v>10</v>
      </c>
      <c r="E530" s="89"/>
      <c r="F530" s="14">
        <f>ROUND(D530*E530,0)</f>
        <v>0</v>
      </c>
      <c r="G530" s="42">
        <v>180.01</v>
      </c>
      <c r="H530" s="90"/>
    </row>
    <row r="531" ht="17" customHeight="1" spans="1:8">
      <c r="A531" s="41" t="s">
        <v>1246</v>
      </c>
      <c r="B531" s="41" t="s">
        <v>1247</v>
      </c>
      <c r="C531" s="41" t="s">
        <v>61</v>
      </c>
      <c r="D531" s="42" t="s">
        <v>61</v>
      </c>
      <c r="E531" s="42"/>
      <c r="F531" s="42"/>
      <c r="G531" s="42"/>
      <c r="H531" s="10"/>
    </row>
    <row r="532" ht="17" customHeight="1" spans="1:8">
      <c r="A532" s="41" t="s">
        <v>1248</v>
      </c>
      <c r="B532" s="41" t="s">
        <v>1249</v>
      </c>
      <c r="C532" s="41" t="s">
        <v>1221</v>
      </c>
      <c r="D532" s="42">
        <v>10</v>
      </c>
      <c r="E532" s="89"/>
      <c r="F532" s="14">
        <f>ROUND(D532*E532,0)</f>
        <v>0</v>
      </c>
      <c r="G532" s="9">
        <v>72.04</v>
      </c>
      <c r="H532" s="90"/>
    </row>
    <row r="533" ht="17" customHeight="1" spans="1:8">
      <c r="A533" s="41" t="s">
        <v>1250</v>
      </c>
      <c r="B533" s="41" t="s">
        <v>1251</v>
      </c>
      <c r="C533" s="41" t="s">
        <v>61</v>
      </c>
      <c r="D533" s="42" t="s">
        <v>61</v>
      </c>
      <c r="E533" s="42"/>
      <c r="F533" s="42"/>
      <c r="G533" s="42"/>
      <c r="H533" s="10"/>
    </row>
    <row r="534" ht="17" customHeight="1" spans="1:8">
      <c r="A534" s="41" t="s">
        <v>1252</v>
      </c>
      <c r="B534" s="41" t="s">
        <v>1253</v>
      </c>
      <c r="C534" s="41" t="s">
        <v>121</v>
      </c>
      <c r="D534" s="42">
        <v>5</v>
      </c>
      <c r="E534" s="89"/>
      <c r="F534" s="14">
        <f t="shared" ref="F534:F538" si="62">ROUND(D534*E534,0)</f>
        <v>0</v>
      </c>
      <c r="G534" s="42">
        <v>162.55</v>
      </c>
      <c r="H534" s="90"/>
    </row>
    <row r="535" ht="17" customHeight="1" spans="1:8">
      <c r="A535" s="41" t="s">
        <v>1254</v>
      </c>
      <c r="B535" s="41" t="s">
        <v>1255</v>
      </c>
      <c r="C535" s="41" t="s">
        <v>121</v>
      </c>
      <c r="D535" s="42">
        <v>5</v>
      </c>
      <c r="E535" s="89"/>
      <c r="F535" s="14">
        <f t="shared" si="62"/>
        <v>0</v>
      </c>
      <c r="G535" s="42">
        <v>203.28</v>
      </c>
      <c r="H535" s="90"/>
    </row>
    <row r="536" ht="17" customHeight="1" spans="1:8">
      <c r="A536" s="41" t="s">
        <v>1256</v>
      </c>
      <c r="B536" s="41" t="s">
        <v>1257</v>
      </c>
      <c r="C536" s="41" t="s">
        <v>121</v>
      </c>
      <c r="D536" s="42">
        <v>200</v>
      </c>
      <c r="E536" s="89"/>
      <c r="F536" s="14">
        <f t="shared" si="62"/>
        <v>0</v>
      </c>
      <c r="G536" s="42">
        <v>20.06</v>
      </c>
      <c r="H536" s="90"/>
    </row>
    <row r="537" ht="17" customHeight="1" spans="1:8">
      <c r="A537" s="41" t="s">
        <v>1258</v>
      </c>
      <c r="B537" s="41" t="s">
        <v>1259</v>
      </c>
      <c r="C537" s="41" t="s">
        <v>121</v>
      </c>
      <c r="D537" s="42">
        <v>5</v>
      </c>
      <c r="E537" s="89"/>
      <c r="F537" s="14">
        <f t="shared" si="62"/>
        <v>0</v>
      </c>
      <c r="G537" s="42">
        <v>14.07</v>
      </c>
      <c r="H537" s="90"/>
    </row>
    <row r="538" ht="17" customHeight="1" spans="1:8">
      <c r="A538" s="41" t="s">
        <v>1260</v>
      </c>
      <c r="B538" s="41" t="s">
        <v>1261</v>
      </c>
      <c r="C538" s="41" t="s">
        <v>121</v>
      </c>
      <c r="D538" s="42">
        <v>5</v>
      </c>
      <c r="E538" s="89"/>
      <c r="F538" s="14">
        <f t="shared" si="62"/>
        <v>0</v>
      </c>
      <c r="G538" s="42">
        <v>16.4</v>
      </c>
      <c r="H538" s="90"/>
    </row>
    <row r="539" ht="17" customHeight="1" spans="1:8">
      <c r="A539" s="41" t="s">
        <v>1262</v>
      </c>
      <c r="B539" s="41" t="s">
        <v>1263</v>
      </c>
      <c r="C539" s="41" t="s">
        <v>61</v>
      </c>
      <c r="D539" s="42" t="s">
        <v>61</v>
      </c>
      <c r="E539" s="42"/>
      <c r="F539" s="42"/>
      <c r="G539" s="42"/>
      <c r="H539" s="10"/>
    </row>
    <row r="540" ht="17" customHeight="1" spans="1:8">
      <c r="A540" s="41" t="s">
        <v>1264</v>
      </c>
      <c r="B540" s="41" t="s">
        <v>1265</v>
      </c>
      <c r="C540" s="41" t="s">
        <v>61</v>
      </c>
      <c r="D540" s="42" t="s">
        <v>61</v>
      </c>
      <c r="E540" s="42"/>
      <c r="F540" s="42"/>
      <c r="G540" s="42"/>
      <c r="H540" s="10"/>
    </row>
    <row r="541" ht="17" customHeight="1" spans="1:8">
      <c r="A541" s="41" t="s">
        <v>1266</v>
      </c>
      <c r="B541" s="41" t="s">
        <v>1267</v>
      </c>
      <c r="C541" s="41" t="s">
        <v>163</v>
      </c>
      <c r="D541" s="42">
        <v>1</v>
      </c>
      <c r="E541" s="89"/>
      <c r="F541" s="14">
        <f>ROUND(D541*E541,0)</f>
        <v>0</v>
      </c>
      <c r="G541" s="42">
        <v>1079.92</v>
      </c>
      <c r="H541" s="90"/>
    </row>
    <row r="542" ht="17" customHeight="1" spans="1:8">
      <c r="A542" s="41" t="s">
        <v>1268</v>
      </c>
      <c r="B542" s="41" t="s">
        <v>1269</v>
      </c>
      <c r="C542" s="41" t="s">
        <v>136</v>
      </c>
      <c r="D542" s="42">
        <v>1</v>
      </c>
      <c r="E542" s="89"/>
      <c r="F542" s="14">
        <f>ROUND(D542*E542,0)</f>
        <v>0</v>
      </c>
      <c r="G542" s="9">
        <v>97.18</v>
      </c>
      <c r="H542" s="90"/>
    </row>
    <row r="543" ht="17" customHeight="1" spans="1:8">
      <c r="A543" s="41" t="s">
        <v>1270</v>
      </c>
      <c r="B543" s="41" t="s">
        <v>1271</v>
      </c>
      <c r="C543" s="41" t="s">
        <v>1272</v>
      </c>
      <c r="D543" s="42">
        <v>5</v>
      </c>
      <c r="E543" s="89"/>
      <c r="F543" s="14">
        <f>ROUND(D543*E543,0)</f>
        <v>0</v>
      </c>
      <c r="G543" s="42">
        <v>10</v>
      </c>
      <c r="H543" s="90"/>
    </row>
    <row r="544" ht="17" customHeight="1" spans="1:8">
      <c r="A544" s="41" t="s">
        <v>1273</v>
      </c>
      <c r="B544" s="41" t="s">
        <v>1274</v>
      </c>
      <c r="C544" s="41" t="s">
        <v>1272</v>
      </c>
      <c r="D544" s="42">
        <v>5</v>
      </c>
      <c r="E544" s="89"/>
      <c r="F544" s="14">
        <f>ROUND(D544*E544,0)</f>
        <v>0</v>
      </c>
      <c r="G544" s="42">
        <v>29</v>
      </c>
      <c r="H544" s="90"/>
    </row>
    <row r="545" ht="17" customHeight="1" spans="1:8">
      <c r="A545" s="41" t="s">
        <v>1275</v>
      </c>
      <c r="B545" s="41" t="s">
        <v>1276</v>
      </c>
      <c r="C545" s="41" t="s">
        <v>136</v>
      </c>
      <c r="D545" s="42">
        <v>5</v>
      </c>
      <c r="E545" s="89"/>
      <c r="F545" s="14">
        <f>ROUND(D545*E545,0)</f>
        <v>0</v>
      </c>
      <c r="G545" s="42">
        <v>378.67</v>
      </c>
      <c r="H545" s="90"/>
    </row>
    <row r="546" ht="17" customHeight="1" spans="1:8">
      <c r="A546" s="41" t="s">
        <v>1277</v>
      </c>
      <c r="B546" s="41" t="s">
        <v>1278</v>
      </c>
      <c r="C546" s="41" t="s">
        <v>61</v>
      </c>
      <c r="D546" s="42" t="s">
        <v>61</v>
      </c>
      <c r="E546" s="42"/>
      <c r="F546" s="42"/>
      <c r="G546" s="42"/>
      <c r="H546" s="10"/>
    </row>
    <row r="547" ht="17" customHeight="1" spans="1:8">
      <c r="A547" s="41" t="s">
        <v>1279</v>
      </c>
      <c r="B547" s="41" t="s">
        <v>1280</v>
      </c>
      <c r="C547" s="41" t="s">
        <v>276</v>
      </c>
      <c r="D547" s="42">
        <v>5</v>
      </c>
      <c r="E547" s="89"/>
      <c r="F547" s="14">
        <f>ROUND(D547*E547,0)</f>
        <v>0</v>
      </c>
      <c r="G547" s="9">
        <v>57</v>
      </c>
      <c r="H547" s="90"/>
    </row>
    <row r="548" ht="17" customHeight="1" spans="1:8">
      <c r="A548" s="41" t="s">
        <v>1281</v>
      </c>
      <c r="B548" s="41" t="s">
        <v>1282</v>
      </c>
      <c r="C548" s="41" t="s">
        <v>276</v>
      </c>
      <c r="D548" s="42">
        <v>5</v>
      </c>
      <c r="E548" s="89"/>
      <c r="F548" s="14">
        <f>ROUND(D548*E548,0)</f>
        <v>0</v>
      </c>
      <c r="G548" s="42">
        <v>454.3</v>
      </c>
      <c r="H548" s="90"/>
    </row>
    <row r="549" ht="17" customHeight="1" spans="1:8">
      <c r="A549" s="41" t="s">
        <v>1283</v>
      </c>
      <c r="B549" s="41" t="s">
        <v>1284</v>
      </c>
      <c r="C549" s="41" t="s">
        <v>276</v>
      </c>
      <c r="D549" s="42">
        <v>5</v>
      </c>
      <c r="E549" s="89"/>
      <c r="F549" s="14">
        <f>ROUND(D549*E549,0)</f>
        <v>0</v>
      </c>
      <c r="G549" s="42">
        <v>20</v>
      </c>
      <c r="H549" s="90"/>
    </row>
    <row r="550" ht="17" customHeight="1" spans="1:8">
      <c r="A550" s="41" t="s">
        <v>1285</v>
      </c>
      <c r="B550" s="41" t="s">
        <v>1286</v>
      </c>
      <c r="C550" s="41" t="s">
        <v>251</v>
      </c>
      <c r="D550" s="42">
        <v>5</v>
      </c>
      <c r="E550" s="89"/>
      <c r="F550" s="14">
        <f>ROUND(D550*E550,0)</f>
        <v>0</v>
      </c>
      <c r="G550" s="42">
        <v>39</v>
      </c>
      <c r="H550" s="90"/>
    </row>
    <row r="551" ht="17" customHeight="1" spans="1:8">
      <c r="A551" s="41">
        <v>407</v>
      </c>
      <c r="B551" s="41" t="s">
        <v>1287</v>
      </c>
      <c r="C551" s="41" t="s">
        <v>61</v>
      </c>
      <c r="D551" s="42" t="s">
        <v>61</v>
      </c>
      <c r="E551" s="42"/>
      <c r="F551" s="42"/>
      <c r="G551" s="42"/>
      <c r="H551" s="10"/>
    </row>
    <row r="552" ht="17" customHeight="1" spans="1:8">
      <c r="A552" s="41" t="s">
        <v>1288</v>
      </c>
      <c r="B552" s="41" t="s">
        <v>1289</v>
      </c>
      <c r="C552" s="41" t="s">
        <v>61</v>
      </c>
      <c r="D552" s="42" t="s">
        <v>61</v>
      </c>
      <c r="E552" s="42"/>
      <c r="F552" s="42"/>
      <c r="G552" s="42"/>
      <c r="H552" s="10"/>
    </row>
    <row r="553" ht="17" customHeight="1" spans="1:8">
      <c r="A553" s="41" t="s">
        <v>1290</v>
      </c>
      <c r="B553" s="41" t="s">
        <v>1291</v>
      </c>
      <c r="C553" s="41" t="s">
        <v>121</v>
      </c>
      <c r="D553" s="42">
        <v>50</v>
      </c>
      <c r="E553" s="89"/>
      <c r="F553" s="14">
        <f>ROUND(D553*E553,0)</f>
        <v>0</v>
      </c>
      <c r="G553" s="42">
        <v>25.05</v>
      </c>
      <c r="H553" s="90"/>
    </row>
    <row r="554" ht="17" customHeight="1" spans="1:8">
      <c r="A554" s="41" t="s">
        <v>1292</v>
      </c>
      <c r="B554" s="41" t="s">
        <v>1293</v>
      </c>
      <c r="C554" s="41" t="s">
        <v>121</v>
      </c>
      <c r="D554" s="42">
        <v>10</v>
      </c>
      <c r="E554" s="89"/>
      <c r="F554" s="14">
        <f>ROUND(D554*E554,0)</f>
        <v>0</v>
      </c>
      <c r="G554" s="42">
        <v>13.22</v>
      </c>
      <c r="H554" s="90"/>
    </row>
    <row r="555" ht="17" customHeight="1" spans="1:8">
      <c r="A555" s="41" t="s">
        <v>1294</v>
      </c>
      <c r="B555" s="41" t="s">
        <v>1295</v>
      </c>
      <c r="C555" s="41" t="s">
        <v>697</v>
      </c>
      <c r="D555" s="42">
        <v>5</v>
      </c>
      <c r="E555" s="89"/>
      <c r="F555" s="14">
        <f>ROUND(D555*E555,0)</f>
        <v>0</v>
      </c>
      <c r="G555" s="9">
        <v>87.15</v>
      </c>
      <c r="H555" s="90"/>
    </row>
    <row r="556" ht="17" customHeight="1" spans="1:8">
      <c r="A556" s="41" t="s">
        <v>1296</v>
      </c>
      <c r="B556" s="41" t="s">
        <v>1297</v>
      </c>
      <c r="C556" s="41" t="s">
        <v>61</v>
      </c>
      <c r="D556" s="42" t="s">
        <v>61</v>
      </c>
      <c r="E556" s="42"/>
      <c r="F556" s="42"/>
      <c r="G556" s="42"/>
      <c r="H556" s="10"/>
    </row>
    <row r="557" ht="17" customHeight="1" spans="1:8">
      <c r="A557" s="41" t="s">
        <v>1298</v>
      </c>
      <c r="B557" s="41" t="s">
        <v>1299</v>
      </c>
      <c r="C557" s="41" t="s">
        <v>276</v>
      </c>
      <c r="D557" s="42">
        <v>5</v>
      </c>
      <c r="E557" s="89"/>
      <c r="F557" s="14">
        <f>ROUND(D557*E557,0)</f>
        <v>0</v>
      </c>
      <c r="G557" s="9">
        <v>69.72</v>
      </c>
      <c r="H557" s="90"/>
    </row>
    <row r="558" ht="17" customHeight="1" spans="1:8">
      <c r="A558" s="41" t="s">
        <v>1300</v>
      </c>
      <c r="B558" s="41" t="s">
        <v>1301</v>
      </c>
      <c r="C558" s="41" t="s">
        <v>82</v>
      </c>
      <c r="D558" s="42">
        <v>30</v>
      </c>
      <c r="E558" s="89"/>
      <c r="F558" s="14">
        <f>ROUND(D558*E558,0)</f>
        <v>0</v>
      </c>
      <c r="G558" s="42">
        <v>214</v>
      </c>
      <c r="H558" s="90"/>
    </row>
    <row r="559" ht="17" customHeight="1" spans="1:8">
      <c r="A559" s="41" t="s">
        <v>1302</v>
      </c>
      <c r="B559" s="41" t="s">
        <v>1303</v>
      </c>
      <c r="C559" s="41" t="s">
        <v>61</v>
      </c>
      <c r="D559" s="42" t="s">
        <v>61</v>
      </c>
      <c r="E559" s="42"/>
      <c r="F559" s="42"/>
      <c r="G559" s="42"/>
      <c r="H559" s="10"/>
    </row>
    <row r="560" ht="17" customHeight="1" spans="1:8">
      <c r="A560" s="41" t="s">
        <v>1304</v>
      </c>
      <c r="B560" s="41" t="s">
        <v>1305</v>
      </c>
      <c r="C560" s="41" t="s">
        <v>136</v>
      </c>
      <c r="D560" s="42">
        <v>5</v>
      </c>
      <c r="E560" s="89"/>
      <c r="F560" s="14">
        <f t="shared" ref="F560:F562" si="63">ROUND(D560*E560,0)</f>
        <v>0</v>
      </c>
      <c r="G560" s="42">
        <v>53.32</v>
      </c>
      <c r="H560" s="90"/>
    </row>
    <row r="561" ht="17" customHeight="1" spans="1:8">
      <c r="A561" s="41" t="s">
        <v>1306</v>
      </c>
      <c r="B561" s="41" t="s">
        <v>1307</v>
      </c>
      <c r="C561" s="41" t="s">
        <v>136</v>
      </c>
      <c r="D561" s="42">
        <v>15</v>
      </c>
      <c r="E561" s="89"/>
      <c r="F561" s="14">
        <f t="shared" si="63"/>
        <v>0</v>
      </c>
      <c r="G561" s="42">
        <v>44.76</v>
      </c>
      <c r="H561" s="90"/>
    </row>
    <row r="562" ht="17" customHeight="1" spans="1:8">
      <c r="A562" s="41" t="s">
        <v>1308</v>
      </c>
      <c r="B562" s="41" t="s">
        <v>1309</v>
      </c>
      <c r="C562" s="41" t="s">
        <v>136</v>
      </c>
      <c r="D562" s="42">
        <v>15</v>
      </c>
      <c r="E562" s="89"/>
      <c r="F562" s="14">
        <f t="shared" si="63"/>
        <v>0</v>
      </c>
      <c r="G562" s="42">
        <v>423.4</v>
      </c>
      <c r="H562" s="90"/>
    </row>
    <row r="563" ht="17" customHeight="1" spans="1:8">
      <c r="A563" s="41" t="s">
        <v>1310</v>
      </c>
      <c r="B563" s="41" t="s">
        <v>1311</v>
      </c>
      <c r="C563" s="41" t="s">
        <v>61</v>
      </c>
      <c r="D563" s="42" t="s">
        <v>61</v>
      </c>
      <c r="E563" s="42"/>
      <c r="F563" s="42"/>
      <c r="G563" s="42"/>
      <c r="H563" s="10"/>
    </row>
    <row r="564" ht="17" customHeight="1" spans="1:8">
      <c r="A564" s="41" t="s">
        <v>1312</v>
      </c>
      <c r="B564" s="41" t="s">
        <v>1313</v>
      </c>
      <c r="C564" s="41" t="s">
        <v>121</v>
      </c>
      <c r="D564" s="42">
        <v>1</v>
      </c>
      <c r="E564" s="89"/>
      <c r="F564" s="14">
        <f t="shared" ref="F564:F566" si="64">ROUND(D564*E564,0)</f>
        <v>0</v>
      </c>
      <c r="G564" s="9">
        <v>279</v>
      </c>
      <c r="H564" s="90"/>
    </row>
    <row r="565" ht="17" customHeight="1" spans="1:8">
      <c r="A565" s="41" t="s">
        <v>1314</v>
      </c>
      <c r="B565" s="41" t="s">
        <v>1315</v>
      </c>
      <c r="C565" s="41" t="s">
        <v>121</v>
      </c>
      <c r="D565" s="42">
        <v>15</v>
      </c>
      <c r="E565" s="89"/>
      <c r="F565" s="14">
        <f t="shared" si="64"/>
        <v>0</v>
      </c>
      <c r="G565" s="9">
        <v>471.45</v>
      </c>
      <c r="H565" s="90"/>
    </row>
    <row r="566" ht="17" customHeight="1" spans="1:8">
      <c r="A566" s="41" t="s">
        <v>1316</v>
      </c>
      <c r="B566" s="41" t="s">
        <v>1317</v>
      </c>
      <c r="C566" s="41" t="s">
        <v>121</v>
      </c>
      <c r="D566" s="42">
        <v>30</v>
      </c>
      <c r="E566" s="89"/>
      <c r="F566" s="14">
        <f t="shared" si="64"/>
        <v>0</v>
      </c>
      <c r="G566" s="42">
        <v>157.24</v>
      </c>
      <c r="H566" s="90"/>
    </row>
    <row r="567" ht="17" customHeight="1" spans="1:8">
      <c r="A567" s="41" t="s">
        <v>1318</v>
      </c>
      <c r="B567" s="41" t="s">
        <v>1319</v>
      </c>
      <c r="C567" s="41" t="s">
        <v>61</v>
      </c>
      <c r="D567" s="42" t="s">
        <v>61</v>
      </c>
      <c r="E567" s="42"/>
      <c r="F567" s="42"/>
      <c r="G567" s="42"/>
      <c r="H567" s="10"/>
    </row>
    <row r="568" ht="17" customHeight="1" spans="1:8">
      <c r="A568" s="41" t="s">
        <v>1320</v>
      </c>
      <c r="B568" s="41" t="s">
        <v>1321</v>
      </c>
      <c r="C568" s="41" t="s">
        <v>121</v>
      </c>
      <c r="D568" s="42">
        <v>1</v>
      </c>
      <c r="E568" s="89"/>
      <c r="F568" s="14">
        <f>ROUND(D568*E568,0)</f>
        <v>0</v>
      </c>
      <c r="G568" s="9">
        <v>574.83</v>
      </c>
      <c r="H568" s="90"/>
    </row>
    <row r="569" ht="17" customHeight="1" spans="1:8">
      <c r="A569" s="41" t="s">
        <v>1322</v>
      </c>
      <c r="B569" s="41" t="s">
        <v>1323</v>
      </c>
      <c r="C569" s="41" t="s">
        <v>61</v>
      </c>
      <c r="D569" s="42" t="s">
        <v>61</v>
      </c>
      <c r="E569" s="42"/>
      <c r="F569" s="42"/>
      <c r="G569" s="42"/>
      <c r="H569" s="10"/>
    </row>
    <row r="570" ht="17" customHeight="1" spans="1:8">
      <c r="A570" s="41" t="s">
        <v>1324</v>
      </c>
      <c r="B570" s="41" t="s">
        <v>1325</v>
      </c>
      <c r="C570" s="41" t="s">
        <v>121</v>
      </c>
      <c r="D570" s="42">
        <v>1</v>
      </c>
      <c r="E570" s="89"/>
      <c r="F570" s="14">
        <f t="shared" ref="F570:F575" si="65">ROUND(D570*E570,0)</f>
        <v>0</v>
      </c>
      <c r="G570" s="42">
        <v>267.33</v>
      </c>
      <c r="H570" s="90"/>
    </row>
    <row r="571" ht="17" customHeight="1" spans="1:8">
      <c r="A571" s="41" t="s">
        <v>1326</v>
      </c>
      <c r="B571" s="41" t="s">
        <v>1327</v>
      </c>
      <c r="C571" s="41" t="s">
        <v>121</v>
      </c>
      <c r="D571" s="42">
        <v>1</v>
      </c>
      <c r="E571" s="89"/>
      <c r="F571" s="14">
        <f t="shared" si="65"/>
        <v>0</v>
      </c>
      <c r="G571" s="42">
        <v>311.06</v>
      </c>
      <c r="H571" s="90"/>
    </row>
    <row r="572" s="83" customFormat="1" ht="17" customHeight="1" spans="1:8">
      <c r="A572" s="91" t="s">
        <v>1328</v>
      </c>
      <c r="B572" s="41" t="s">
        <v>1329</v>
      </c>
      <c r="C572" s="41" t="s">
        <v>136</v>
      </c>
      <c r="D572" s="42">
        <v>1</v>
      </c>
      <c r="E572" s="89"/>
      <c r="F572" s="14">
        <f t="shared" si="65"/>
        <v>0</v>
      </c>
      <c r="G572" s="42">
        <v>552.46</v>
      </c>
      <c r="H572" s="90"/>
    </row>
    <row r="573" ht="17" customHeight="1" spans="1:8">
      <c r="A573" s="41" t="s">
        <v>1330</v>
      </c>
      <c r="B573" s="41" t="s">
        <v>1331</v>
      </c>
      <c r="C573" s="41" t="s">
        <v>183</v>
      </c>
      <c r="D573" s="42">
        <v>1</v>
      </c>
      <c r="E573" s="89"/>
      <c r="F573" s="14">
        <f t="shared" si="65"/>
        <v>0</v>
      </c>
      <c r="G573" s="42">
        <v>8.36</v>
      </c>
      <c r="H573" s="90"/>
    </row>
    <row r="574" ht="17" customHeight="1" spans="1:8">
      <c r="A574" s="41" t="s">
        <v>1332</v>
      </c>
      <c r="B574" s="41" t="s">
        <v>1333</v>
      </c>
      <c r="C574" s="41" t="s">
        <v>121</v>
      </c>
      <c r="D574" s="42">
        <v>15</v>
      </c>
      <c r="E574" s="89"/>
      <c r="F574" s="14">
        <f t="shared" si="65"/>
        <v>0</v>
      </c>
      <c r="G574" s="42">
        <v>28.36</v>
      </c>
      <c r="H574" s="90"/>
    </row>
    <row r="575" ht="17" customHeight="1" spans="1:8">
      <c r="A575" s="41" t="s">
        <v>1334</v>
      </c>
      <c r="B575" s="41" t="s">
        <v>340</v>
      </c>
      <c r="C575" s="41" t="s">
        <v>121</v>
      </c>
      <c r="D575" s="42">
        <v>1</v>
      </c>
      <c r="E575" s="89"/>
      <c r="F575" s="14">
        <f t="shared" si="65"/>
        <v>0</v>
      </c>
      <c r="G575" s="9">
        <v>25.89</v>
      </c>
      <c r="H575" s="90"/>
    </row>
    <row r="576" ht="17" customHeight="1" spans="1:8">
      <c r="A576" s="41" t="s">
        <v>1335</v>
      </c>
      <c r="B576" s="41" t="s">
        <v>1336</v>
      </c>
      <c r="C576" s="41" t="s">
        <v>61</v>
      </c>
      <c r="D576" s="42" t="s">
        <v>61</v>
      </c>
      <c r="E576" s="42"/>
      <c r="F576" s="42"/>
      <c r="G576" s="42"/>
      <c r="H576" s="10"/>
    </row>
    <row r="577" ht="17" customHeight="1" spans="1:8">
      <c r="A577" s="41" t="s">
        <v>1337</v>
      </c>
      <c r="B577" s="41" t="s">
        <v>1338</v>
      </c>
      <c r="C577" s="41" t="s">
        <v>121</v>
      </c>
      <c r="D577" s="42">
        <v>50</v>
      </c>
      <c r="E577" s="89"/>
      <c r="F577" s="14">
        <f t="shared" ref="F577:F579" si="66">ROUND(D577*E577,0)</f>
        <v>0</v>
      </c>
      <c r="G577" s="42">
        <v>20.81</v>
      </c>
      <c r="H577" s="90"/>
    </row>
    <row r="578" ht="17" customHeight="1" spans="1:8">
      <c r="A578" s="41" t="s">
        <v>1339</v>
      </c>
      <c r="B578" s="41" t="s">
        <v>1340</v>
      </c>
      <c r="C578" s="41" t="s">
        <v>121</v>
      </c>
      <c r="D578" s="42">
        <v>1</v>
      </c>
      <c r="E578" s="89"/>
      <c r="F578" s="14">
        <f t="shared" si="66"/>
        <v>0</v>
      </c>
      <c r="G578" s="42">
        <v>42.52</v>
      </c>
      <c r="H578" s="90"/>
    </row>
    <row r="579" ht="17" customHeight="1" spans="1:8">
      <c r="A579" s="41" t="s">
        <v>1341</v>
      </c>
      <c r="B579" s="41" t="s">
        <v>1342</v>
      </c>
      <c r="C579" s="41" t="s">
        <v>121</v>
      </c>
      <c r="D579" s="42">
        <v>15</v>
      </c>
      <c r="E579" s="89"/>
      <c r="F579" s="14">
        <f t="shared" si="66"/>
        <v>0</v>
      </c>
      <c r="G579" s="42">
        <v>167.68</v>
      </c>
      <c r="H579" s="90"/>
    </row>
    <row r="580" ht="17" customHeight="1" spans="1:8">
      <c r="A580" s="41" t="s">
        <v>1343</v>
      </c>
      <c r="B580" s="41" t="s">
        <v>1344</v>
      </c>
      <c r="C580" s="41" t="s">
        <v>61</v>
      </c>
      <c r="D580" s="42" t="s">
        <v>61</v>
      </c>
      <c r="E580" s="42"/>
      <c r="F580" s="42"/>
      <c r="G580" s="42"/>
      <c r="H580" s="10"/>
    </row>
    <row r="581" ht="17" customHeight="1" spans="1:8">
      <c r="A581" s="41" t="s">
        <v>1345</v>
      </c>
      <c r="B581" s="41" t="s">
        <v>1346</v>
      </c>
      <c r="C581" s="41" t="s">
        <v>183</v>
      </c>
      <c r="D581" s="42">
        <v>1</v>
      </c>
      <c r="E581" s="89"/>
      <c r="F581" s="14">
        <f>ROUND(D581*E581,0)</f>
        <v>0</v>
      </c>
      <c r="G581" s="9">
        <v>20.59</v>
      </c>
      <c r="H581" s="90"/>
    </row>
    <row r="582" ht="17" customHeight="1" spans="1:8">
      <c r="A582" s="41" t="s">
        <v>1347</v>
      </c>
      <c r="B582" s="41" t="s">
        <v>1348</v>
      </c>
      <c r="C582" s="41" t="s">
        <v>183</v>
      </c>
      <c r="D582" s="42">
        <v>1</v>
      </c>
      <c r="E582" s="89"/>
      <c r="F582" s="14">
        <f>ROUND(D582*E582,0)</f>
        <v>0</v>
      </c>
      <c r="G582" s="42">
        <v>16.95</v>
      </c>
      <c r="H582" s="90"/>
    </row>
    <row r="583" ht="17" customHeight="1" spans="1:8">
      <c r="A583" s="41" t="s">
        <v>1349</v>
      </c>
      <c r="B583" s="41" t="s">
        <v>1350</v>
      </c>
      <c r="C583" s="41" t="s">
        <v>61</v>
      </c>
      <c r="D583" s="42" t="s">
        <v>61</v>
      </c>
      <c r="E583" s="42"/>
      <c r="F583" s="42"/>
      <c r="G583" s="42"/>
      <c r="H583" s="10"/>
    </row>
    <row r="584" ht="17" customHeight="1" spans="1:8">
      <c r="A584" s="41" t="s">
        <v>1351</v>
      </c>
      <c r="B584" s="41" t="s">
        <v>1352</v>
      </c>
      <c r="C584" s="41" t="s">
        <v>121</v>
      </c>
      <c r="D584" s="42">
        <v>1</v>
      </c>
      <c r="E584" s="89"/>
      <c r="F584" s="14">
        <f>ROUND(D584*E584,0)</f>
        <v>0</v>
      </c>
      <c r="G584" s="42">
        <v>159.84</v>
      </c>
      <c r="H584" s="90"/>
    </row>
    <row r="585" ht="17" customHeight="1" spans="1:8">
      <c r="A585" s="41" t="s">
        <v>1353</v>
      </c>
      <c r="B585" s="41" t="s">
        <v>1354</v>
      </c>
      <c r="C585" s="41" t="s">
        <v>121</v>
      </c>
      <c r="D585" s="42">
        <v>15</v>
      </c>
      <c r="E585" s="89"/>
      <c r="F585" s="14">
        <f>ROUND(D585*E585,0)</f>
        <v>0</v>
      </c>
      <c r="G585" s="42">
        <v>310</v>
      </c>
      <c r="H585" s="90"/>
    </row>
    <row r="586" ht="17" customHeight="1" spans="1:8">
      <c r="A586" s="41" t="s">
        <v>1355</v>
      </c>
      <c r="B586" s="41" t="s">
        <v>1356</v>
      </c>
      <c r="C586" s="41" t="s">
        <v>121</v>
      </c>
      <c r="D586" s="42">
        <v>15</v>
      </c>
      <c r="E586" s="89"/>
      <c r="F586" s="14">
        <f>ROUND(D586*E586,0)</f>
        <v>0</v>
      </c>
      <c r="G586" s="42">
        <v>340</v>
      </c>
      <c r="H586" s="90"/>
    </row>
    <row r="587" ht="17" customHeight="1" spans="1:8">
      <c r="A587" s="41" t="s">
        <v>1357</v>
      </c>
      <c r="B587" s="41" t="s">
        <v>1358</v>
      </c>
      <c r="C587" s="41" t="s">
        <v>121</v>
      </c>
      <c r="D587" s="42">
        <v>1</v>
      </c>
      <c r="E587" s="89"/>
      <c r="F587" s="14">
        <f>ROUND(D587*E587,0)</f>
        <v>0</v>
      </c>
      <c r="G587" s="42">
        <v>200</v>
      </c>
      <c r="H587" s="90"/>
    </row>
    <row r="588" ht="17" customHeight="1" spans="1:8">
      <c r="A588" s="41" t="s">
        <v>1359</v>
      </c>
      <c r="B588" s="41" t="s">
        <v>1360</v>
      </c>
      <c r="C588" s="41" t="s">
        <v>61</v>
      </c>
      <c r="D588" s="42" t="s">
        <v>61</v>
      </c>
      <c r="E588" s="42"/>
      <c r="F588" s="42"/>
      <c r="G588" s="42"/>
      <c r="H588" s="10"/>
    </row>
    <row r="589" ht="17" customHeight="1" spans="1:8">
      <c r="A589" s="41" t="s">
        <v>1361</v>
      </c>
      <c r="B589" s="41" t="s">
        <v>1362</v>
      </c>
      <c r="C589" s="41" t="s">
        <v>61</v>
      </c>
      <c r="D589" s="42" t="s">
        <v>61</v>
      </c>
      <c r="E589" s="42"/>
      <c r="F589" s="42"/>
      <c r="G589" s="42"/>
      <c r="H589" s="10"/>
    </row>
    <row r="590" ht="17" customHeight="1" spans="1:8">
      <c r="A590" s="41" t="s">
        <v>1363</v>
      </c>
      <c r="B590" s="41" t="s">
        <v>1364</v>
      </c>
      <c r="C590" s="41" t="s">
        <v>61</v>
      </c>
      <c r="D590" s="42" t="s">
        <v>61</v>
      </c>
      <c r="E590" s="42"/>
      <c r="F590" s="42"/>
      <c r="G590" s="42"/>
      <c r="H590" s="10"/>
    </row>
    <row r="591" ht="17" customHeight="1" spans="1:8">
      <c r="A591" s="41" t="s">
        <v>1365</v>
      </c>
      <c r="B591" s="41" t="s">
        <v>1366</v>
      </c>
      <c r="C591" s="41" t="s">
        <v>121</v>
      </c>
      <c r="D591" s="42">
        <v>1</v>
      </c>
      <c r="E591" s="89"/>
      <c r="F591" s="14">
        <f>ROUND(D591*E591,0)</f>
        <v>0</v>
      </c>
      <c r="G591" s="9">
        <v>435.4</v>
      </c>
      <c r="H591" s="90"/>
    </row>
    <row r="592" ht="17" customHeight="1" spans="1:8">
      <c r="A592" s="41" t="s">
        <v>1367</v>
      </c>
      <c r="B592" s="41" t="s">
        <v>1368</v>
      </c>
      <c r="C592" s="41" t="s">
        <v>121</v>
      </c>
      <c r="D592" s="42">
        <v>5</v>
      </c>
      <c r="E592" s="89"/>
      <c r="F592" s="14">
        <f>ROUND(D592*E592,0)</f>
        <v>0</v>
      </c>
      <c r="G592" s="42">
        <v>358.25</v>
      </c>
      <c r="H592" s="90"/>
    </row>
    <row r="593" ht="17" customHeight="1" spans="1:8">
      <c r="A593" s="41" t="s">
        <v>1369</v>
      </c>
      <c r="B593" s="41" t="s">
        <v>1370</v>
      </c>
      <c r="C593" s="41" t="s">
        <v>697</v>
      </c>
      <c r="D593" s="42">
        <v>1</v>
      </c>
      <c r="E593" s="89"/>
      <c r="F593" s="14">
        <f>ROUND(D593*E593,0)</f>
        <v>0</v>
      </c>
      <c r="G593" s="9">
        <v>1310.64</v>
      </c>
      <c r="H593" s="90"/>
    </row>
    <row r="594" ht="17" customHeight="1" spans="1:8">
      <c r="A594" s="41" t="s">
        <v>1371</v>
      </c>
      <c r="B594" s="41" t="s">
        <v>1372</v>
      </c>
      <c r="C594" s="41" t="s">
        <v>121</v>
      </c>
      <c r="D594" s="42">
        <v>2</v>
      </c>
      <c r="E594" s="89"/>
      <c r="F594" s="14">
        <f>ROUND(D594*E594,0)</f>
        <v>0</v>
      </c>
      <c r="G594" s="42">
        <v>566.44</v>
      </c>
      <c r="H594" s="90"/>
    </row>
    <row r="595" ht="17" customHeight="1" spans="1:8">
      <c r="A595" s="41" t="s">
        <v>1373</v>
      </c>
      <c r="B595" s="41" t="s">
        <v>1374</v>
      </c>
      <c r="C595" s="41" t="s">
        <v>61</v>
      </c>
      <c r="D595" s="42" t="s">
        <v>61</v>
      </c>
      <c r="E595" s="42"/>
      <c r="F595" s="42"/>
      <c r="G595" s="42"/>
      <c r="H595" s="10"/>
    </row>
    <row r="596" ht="17" customHeight="1" spans="1:8">
      <c r="A596" s="41" t="s">
        <v>1375</v>
      </c>
      <c r="B596" s="41" t="s">
        <v>1376</v>
      </c>
      <c r="C596" s="41" t="s">
        <v>121</v>
      </c>
      <c r="D596" s="42">
        <v>1</v>
      </c>
      <c r="E596" s="89"/>
      <c r="F596" s="14">
        <f>ROUND(D596*E596,0)</f>
        <v>0</v>
      </c>
      <c r="G596" s="9">
        <v>970.1</v>
      </c>
      <c r="H596" s="90"/>
    </row>
    <row r="597" ht="17" customHeight="1" spans="1:8">
      <c r="A597" s="41" t="s">
        <v>1377</v>
      </c>
      <c r="B597" s="41" t="s">
        <v>1378</v>
      </c>
      <c r="C597" s="41" t="s">
        <v>121</v>
      </c>
      <c r="D597" s="42">
        <v>1</v>
      </c>
      <c r="E597" s="89"/>
      <c r="F597" s="14">
        <f>ROUND(D597*E597,0)</f>
        <v>0</v>
      </c>
      <c r="G597" s="42">
        <v>712.42</v>
      </c>
      <c r="H597" s="90"/>
    </row>
    <row r="598" ht="17" customHeight="1" spans="1:8">
      <c r="A598" s="41" t="s">
        <v>1379</v>
      </c>
      <c r="B598" s="41" t="s">
        <v>1380</v>
      </c>
      <c r="C598" s="41" t="s">
        <v>121</v>
      </c>
      <c r="D598" s="42">
        <v>1</v>
      </c>
      <c r="E598" s="89"/>
      <c r="F598" s="14">
        <f>ROUND(D598*E598,0)</f>
        <v>0</v>
      </c>
      <c r="G598" s="42">
        <v>846.57</v>
      </c>
      <c r="H598" s="90"/>
    </row>
    <row r="599" ht="17" customHeight="1" spans="1:8">
      <c r="A599" s="41" t="s">
        <v>1381</v>
      </c>
      <c r="B599" s="41" t="s">
        <v>1382</v>
      </c>
      <c r="C599" s="41" t="s">
        <v>121</v>
      </c>
      <c r="D599" s="42">
        <v>5</v>
      </c>
      <c r="E599" s="89"/>
      <c r="F599" s="14">
        <f>ROUND(D599*E599,0)</f>
        <v>0</v>
      </c>
      <c r="G599" s="42">
        <v>1025.33</v>
      </c>
      <c r="H599" s="90"/>
    </row>
    <row r="600" ht="17" customHeight="1" spans="1:8">
      <c r="A600" s="41" t="s">
        <v>1383</v>
      </c>
      <c r="B600" s="41" t="s">
        <v>1384</v>
      </c>
      <c r="C600" s="41" t="s">
        <v>82</v>
      </c>
      <c r="D600" s="42">
        <v>5</v>
      </c>
      <c r="E600" s="89"/>
      <c r="F600" s="14">
        <f>ROUND(D600*E600,0)</f>
        <v>0</v>
      </c>
      <c r="G600" s="42">
        <v>728.77</v>
      </c>
      <c r="H600" s="90"/>
    </row>
    <row r="601" ht="17" customHeight="1" spans="1:8">
      <c r="A601" s="41" t="s">
        <v>1385</v>
      </c>
      <c r="B601" s="41" t="s">
        <v>1386</v>
      </c>
      <c r="C601" s="41" t="s">
        <v>61</v>
      </c>
      <c r="D601" s="42" t="s">
        <v>61</v>
      </c>
      <c r="E601" s="42"/>
      <c r="F601" s="42"/>
      <c r="G601" s="42"/>
      <c r="H601" s="10"/>
    </row>
    <row r="602" ht="17" customHeight="1" spans="1:8">
      <c r="A602" s="41" t="s">
        <v>1387</v>
      </c>
      <c r="B602" s="41" t="s">
        <v>1388</v>
      </c>
      <c r="C602" s="41" t="s">
        <v>697</v>
      </c>
      <c r="D602" s="42">
        <v>1</v>
      </c>
      <c r="E602" s="89"/>
      <c r="F602" s="14">
        <f t="shared" ref="F602:F607" si="67">ROUND(D602*E602,0)</f>
        <v>0</v>
      </c>
      <c r="G602" s="42">
        <v>864.98</v>
      </c>
      <c r="H602" s="90"/>
    </row>
    <row r="603" ht="17" customHeight="1" spans="1:8">
      <c r="A603" s="41" t="s">
        <v>1389</v>
      </c>
      <c r="B603" s="41" t="s">
        <v>1390</v>
      </c>
      <c r="C603" s="41" t="s">
        <v>697</v>
      </c>
      <c r="D603" s="42">
        <v>5</v>
      </c>
      <c r="E603" s="89"/>
      <c r="F603" s="14">
        <f t="shared" si="67"/>
        <v>0</v>
      </c>
      <c r="G603" s="42">
        <v>1379.69</v>
      </c>
      <c r="H603" s="90"/>
    </row>
    <row r="604" ht="17" customHeight="1" spans="1:8">
      <c r="A604" s="41" t="s">
        <v>1391</v>
      </c>
      <c r="B604" s="41" t="s">
        <v>1392</v>
      </c>
      <c r="C604" s="41" t="s">
        <v>697</v>
      </c>
      <c r="D604" s="42">
        <v>1</v>
      </c>
      <c r="E604" s="89"/>
      <c r="F604" s="14">
        <f t="shared" si="67"/>
        <v>0</v>
      </c>
      <c r="G604" s="42">
        <v>33.34</v>
      </c>
      <c r="H604" s="90"/>
    </row>
    <row r="605" ht="17" customHeight="1" spans="1:8">
      <c r="A605" s="41" t="s">
        <v>1393</v>
      </c>
      <c r="B605" s="41" t="s">
        <v>1394</v>
      </c>
      <c r="C605" s="41" t="s">
        <v>276</v>
      </c>
      <c r="D605" s="42">
        <v>1</v>
      </c>
      <c r="E605" s="89"/>
      <c r="F605" s="14">
        <f t="shared" si="67"/>
        <v>0</v>
      </c>
      <c r="G605" s="42">
        <v>98.88</v>
      </c>
      <c r="H605" s="90"/>
    </row>
    <row r="606" ht="17" customHeight="1" spans="1:8">
      <c r="A606" s="41" t="s">
        <v>1395</v>
      </c>
      <c r="B606" s="41" t="s">
        <v>1396</v>
      </c>
      <c r="C606" s="41" t="s">
        <v>276</v>
      </c>
      <c r="D606" s="42">
        <v>15</v>
      </c>
      <c r="E606" s="89"/>
      <c r="F606" s="14">
        <f t="shared" si="67"/>
        <v>0</v>
      </c>
      <c r="G606" s="42">
        <v>239.94</v>
      </c>
      <c r="H606" s="90"/>
    </row>
    <row r="607" ht="17" customHeight="1" spans="1:8">
      <c r="A607" s="41" t="s">
        <v>1397</v>
      </c>
      <c r="B607" s="41" t="s">
        <v>1398</v>
      </c>
      <c r="C607" s="41" t="s">
        <v>183</v>
      </c>
      <c r="D607" s="42">
        <v>1</v>
      </c>
      <c r="E607" s="89"/>
      <c r="F607" s="14">
        <f t="shared" si="67"/>
        <v>0</v>
      </c>
      <c r="G607" s="42">
        <v>18.91</v>
      </c>
      <c r="H607" s="90"/>
    </row>
    <row r="608" ht="17" customHeight="1" spans="1:8">
      <c r="A608" s="41" t="s">
        <v>1399</v>
      </c>
      <c r="B608" s="41" t="s">
        <v>1400</v>
      </c>
      <c r="C608" s="41" t="s">
        <v>61</v>
      </c>
      <c r="D608" s="42" t="s">
        <v>61</v>
      </c>
      <c r="E608" s="42"/>
      <c r="F608" s="42"/>
      <c r="G608" s="42"/>
      <c r="H608" s="10"/>
    </row>
    <row r="609" ht="17" customHeight="1" spans="1:8">
      <c r="A609" s="41" t="s">
        <v>1401</v>
      </c>
      <c r="B609" s="41" t="s">
        <v>1402</v>
      </c>
      <c r="C609" s="41" t="s">
        <v>121</v>
      </c>
      <c r="D609" s="42">
        <v>2</v>
      </c>
      <c r="E609" s="89"/>
      <c r="F609" s="14">
        <f>ROUND(D609*E609,0)</f>
        <v>0</v>
      </c>
      <c r="G609" s="9">
        <v>532.58</v>
      </c>
      <c r="H609" s="90"/>
    </row>
    <row r="610" ht="17" customHeight="1" spans="1:8">
      <c r="A610" s="41" t="s">
        <v>1403</v>
      </c>
      <c r="B610" s="41" t="s">
        <v>1404</v>
      </c>
      <c r="C610" s="41" t="s">
        <v>121</v>
      </c>
      <c r="D610" s="42">
        <v>5</v>
      </c>
      <c r="E610" s="89"/>
      <c r="F610" s="14">
        <f>ROUND(D610*E610,0)</f>
        <v>0</v>
      </c>
      <c r="G610" s="42">
        <v>416</v>
      </c>
      <c r="H610" s="90"/>
    </row>
    <row r="611" ht="17" customHeight="1" spans="1:8">
      <c r="A611" s="41" t="s">
        <v>1405</v>
      </c>
      <c r="B611" s="41" t="s">
        <v>1406</v>
      </c>
      <c r="C611" s="41" t="s">
        <v>121</v>
      </c>
      <c r="D611" s="42">
        <v>5</v>
      </c>
      <c r="E611" s="89"/>
      <c r="F611" s="14">
        <f>ROUND(D611*E611,0)</f>
        <v>0</v>
      </c>
      <c r="G611" s="9">
        <v>461</v>
      </c>
      <c r="H611" s="90"/>
    </row>
    <row r="612" ht="17" customHeight="1" spans="1:8">
      <c r="A612" s="41" t="s">
        <v>1407</v>
      </c>
      <c r="B612" s="41" t="s">
        <v>1408</v>
      </c>
      <c r="C612" s="41" t="s">
        <v>121</v>
      </c>
      <c r="D612" s="42">
        <v>1</v>
      </c>
      <c r="E612" s="89"/>
      <c r="F612" s="14">
        <f>ROUND(D612*E612,0)</f>
        <v>0</v>
      </c>
      <c r="G612" s="9">
        <v>257.3</v>
      </c>
      <c r="H612" s="90"/>
    </row>
    <row r="613" ht="17" customHeight="1" spans="1:8">
      <c r="A613" s="41" t="s">
        <v>1409</v>
      </c>
      <c r="B613" s="41" t="s">
        <v>1410</v>
      </c>
      <c r="C613" s="41" t="s">
        <v>121</v>
      </c>
      <c r="D613" s="42">
        <v>10</v>
      </c>
      <c r="E613" s="89"/>
      <c r="F613" s="14">
        <f>ROUND(D613*E613,0)</f>
        <v>0</v>
      </c>
      <c r="G613" s="42">
        <v>1098.5</v>
      </c>
      <c r="H613" s="90"/>
    </row>
    <row r="614" ht="17" customHeight="1" spans="1:8">
      <c r="A614" s="41" t="s">
        <v>1411</v>
      </c>
      <c r="B614" s="41" t="s">
        <v>1412</v>
      </c>
      <c r="C614" s="41" t="s">
        <v>61</v>
      </c>
      <c r="D614" s="42" t="s">
        <v>61</v>
      </c>
      <c r="E614" s="42"/>
      <c r="F614" s="42"/>
      <c r="G614" s="42"/>
      <c r="H614" s="10"/>
    </row>
    <row r="615" ht="17" customHeight="1" spans="1:8">
      <c r="A615" s="41" t="s">
        <v>1413</v>
      </c>
      <c r="B615" s="41" t="s">
        <v>1414</v>
      </c>
      <c r="C615" s="41" t="s">
        <v>121</v>
      </c>
      <c r="D615" s="42">
        <v>15</v>
      </c>
      <c r="E615" s="89"/>
      <c r="F615" s="14">
        <f t="shared" ref="F615:F623" si="68">ROUND(D615*E615,0)</f>
        <v>0</v>
      </c>
      <c r="G615" s="42">
        <v>270.4</v>
      </c>
      <c r="H615" s="90"/>
    </row>
    <row r="616" ht="17" customHeight="1" spans="1:8">
      <c r="A616" s="41" t="s">
        <v>1415</v>
      </c>
      <c r="B616" s="41" t="s">
        <v>1416</v>
      </c>
      <c r="C616" s="41" t="s">
        <v>121</v>
      </c>
      <c r="D616" s="42">
        <v>5</v>
      </c>
      <c r="E616" s="89"/>
      <c r="F616" s="14">
        <f t="shared" si="68"/>
        <v>0</v>
      </c>
      <c r="G616" s="42">
        <v>267</v>
      </c>
      <c r="H616" s="90"/>
    </row>
    <row r="617" ht="17" customHeight="1" spans="1:8">
      <c r="A617" s="41" t="s">
        <v>1417</v>
      </c>
      <c r="B617" s="41" t="s">
        <v>1418</v>
      </c>
      <c r="C617" s="41" t="s">
        <v>183</v>
      </c>
      <c r="D617" s="42">
        <v>100</v>
      </c>
      <c r="E617" s="89"/>
      <c r="F617" s="14">
        <f t="shared" si="68"/>
        <v>0</v>
      </c>
      <c r="G617" s="42">
        <v>42.66</v>
      </c>
      <c r="H617" s="90"/>
    </row>
    <row r="618" ht="17" customHeight="1" spans="1:8">
      <c r="A618" s="41" t="s">
        <v>1419</v>
      </c>
      <c r="B618" s="41" t="s">
        <v>1420</v>
      </c>
      <c r="C618" s="41" t="s">
        <v>183</v>
      </c>
      <c r="D618" s="42">
        <v>15</v>
      </c>
      <c r="E618" s="89"/>
      <c r="F618" s="14">
        <f t="shared" si="68"/>
        <v>0</v>
      </c>
      <c r="G618" s="9">
        <v>9.97</v>
      </c>
      <c r="H618" s="90"/>
    </row>
    <row r="619" ht="17" customHeight="1" spans="1:8">
      <c r="A619" s="41" t="s">
        <v>1421</v>
      </c>
      <c r="B619" s="41" t="s">
        <v>1422</v>
      </c>
      <c r="C619" s="41" t="s">
        <v>121</v>
      </c>
      <c r="D619" s="42">
        <v>5</v>
      </c>
      <c r="E619" s="89"/>
      <c r="F619" s="14">
        <f t="shared" si="68"/>
        <v>0</v>
      </c>
      <c r="G619" s="9">
        <v>91.01</v>
      </c>
      <c r="H619" s="90"/>
    </row>
    <row r="620" ht="17" customHeight="1" spans="1:8">
      <c r="A620" s="41" t="s">
        <v>1423</v>
      </c>
      <c r="B620" s="41" t="s">
        <v>1424</v>
      </c>
      <c r="C620" s="41" t="s">
        <v>121</v>
      </c>
      <c r="D620" s="42">
        <v>50</v>
      </c>
      <c r="E620" s="89"/>
      <c r="F620" s="14">
        <f t="shared" si="68"/>
        <v>0</v>
      </c>
      <c r="G620" s="42">
        <v>48.78</v>
      </c>
      <c r="H620" s="90"/>
    </row>
    <row r="621" ht="17" customHeight="1" spans="1:8">
      <c r="A621" s="41" t="s">
        <v>1425</v>
      </c>
      <c r="B621" s="41" t="s">
        <v>1426</v>
      </c>
      <c r="C621" s="41" t="s">
        <v>121</v>
      </c>
      <c r="D621" s="42">
        <v>2</v>
      </c>
      <c r="E621" s="89"/>
      <c r="F621" s="14">
        <f t="shared" si="68"/>
        <v>0</v>
      </c>
      <c r="G621" s="42">
        <v>374</v>
      </c>
      <c r="H621" s="90"/>
    </row>
    <row r="622" ht="17" customHeight="1" spans="1:8">
      <c r="A622" s="41" t="s">
        <v>1427</v>
      </c>
      <c r="B622" s="41" t="s">
        <v>1428</v>
      </c>
      <c r="C622" s="41" t="s">
        <v>121</v>
      </c>
      <c r="D622" s="42">
        <v>50</v>
      </c>
      <c r="E622" s="89"/>
      <c r="F622" s="14">
        <f t="shared" si="68"/>
        <v>0</v>
      </c>
      <c r="G622" s="42">
        <v>278.52</v>
      </c>
      <c r="H622" s="90"/>
    </row>
    <row r="623" ht="17" customHeight="1" spans="1:8">
      <c r="A623" s="41" t="s">
        <v>1429</v>
      </c>
      <c r="B623" s="41" t="s">
        <v>1430</v>
      </c>
      <c r="C623" s="41" t="s">
        <v>276</v>
      </c>
      <c r="D623" s="42">
        <v>5</v>
      </c>
      <c r="E623" s="89"/>
      <c r="F623" s="14">
        <f t="shared" si="68"/>
        <v>0</v>
      </c>
      <c r="G623" s="42">
        <v>151.56</v>
      </c>
      <c r="H623" s="90"/>
    </row>
    <row r="624" ht="17" customHeight="1" spans="1:8">
      <c r="A624" s="41" t="s">
        <v>1431</v>
      </c>
      <c r="B624" s="41" t="s">
        <v>1432</v>
      </c>
      <c r="C624" s="41" t="s">
        <v>61</v>
      </c>
      <c r="D624" s="42" t="s">
        <v>61</v>
      </c>
      <c r="E624" s="42"/>
      <c r="F624" s="42"/>
      <c r="G624" s="42"/>
      <c r="H624" s="10"/>
    </row>
    <row r="625" ht="17" customHeight="1" spans="1:8">
      <c r="A625" s="41" t="s">
        <v>1433</v>
      </c>
      <c r="B625" s="41" t="s">
        <v>1434</v>
      </c>
      <c r="C625" s="41" t="s">
        <v>121</v>
      </c>
      <c r="D625" s="42">
        <v>1</v>
      </c>
      <c r="E625" s="89"/>
      <c r="F625" s="14">
        <f t="shared" ref="F625:F630" si="69">ROUND(D625*E625,0)</f>
        <v>0</v>
      </c>
      <c r="G625" s="42">
        <v>26</v>
      </c>
      <c r="H625" s="90"/>
    </row>
    <row r="626" ht="17" customHeight="1" spans="1:8">
      <c r="A626" s="41" t="s">
        <v>1435</v>
      </c>
      <c r="B626" s="41" t="s">
        <v>1436</v>
      </c>
      <c r="C626" s="41" t="s">
        <v>121</v>
      </c>
      <c r="D626" s="42">
        <v>1</v>
      </c>
      <c r="E626" s="89"/>
      <c r="F626" s="14">
        <f t="shared" si="69"/>
        <v>0</v>
      </c>
      <c r="G626" s="42">
        <v>36</v>
      </c>
      <c r="H626" s="90"/>
    </row>
    <row r="627" ht="17" customHeight="1" spans="1:8">
      <c r="A627" s="41" t="s">
        <v>1437</v>
      </c>
      <c r="B627" s="41" t="s">
        <v>1438</v>
      </c>
      <c r="C627" s="41" t="s">
        <v>121</v>
      </c>
      <c r="D627" s="42">
        <v>1</v>
      </c>
      <c r="E627" s="89"/>
      <c r="F627" s="14">
        <f t="shared" si="69"/>
        <v>0</v>
      </c>
      <c r="G627" s="42">
        <v>60</v>
      </c>
      <c r="H627" s="90"/>
    </row>
    <row r="628" ht="17" customHeight="1" spans="1:8">
      <c r="A628" s="41" t="s">
        <v>1439</v>
      </c>
      <c r="B628" s="41" t="s">
        <v>1440</v>
      </c>
      <c r="C628" s="41" t="s">
        <v>121</v>
      </c>
      <c r="D628" s="42">
        <v>1</v>
      </c>
      <c r="E628" s="89"/>
      <c r="F628" s="14">
        <f t="shared" si="69"/>
        <v>0</v>
      </c>
      <c r="G628" s="42">
        <v>32.14</v>
      </c>
      <c r="H628" s="90"/>
    </row>
    <row r="629" ht="17" customHeight="1" spans="1:8">
      <c r="A629" s="41" t="s">
        <v>1441</v>
      </c>
      <c r="B629" s="41" t="s">
        <v>1442</v>
      </c>
      <c r="C629" s="41" t="s">
        <v>121</v>
      </c>
      <c r="D629" s="42">
        <v>1</v>
      </c>
      <c r="E629" s="89"/>
      <c r="F629" s="14">
        <f t="shared" si="69"/>
        <v>0</v>
      </c>
      <c r="G629" s="42">
        <v>112.97</v>
      </c>
      <c r="H629" s="90"/>
    </row>
    <row r="630" ht="17" customHeight="1" spans="1:8">
      <c r="A630" s="41" t="s">
        <v>1443</v>
      </c>
      <c r="B630" s="41" t="s">
        <v>1444</v>
      </c>
      <c r="C630" s="41" t="s">
        <v>121</v>
      </c>
      <c r="D630" s="42">
        <v>1</v>
      </c>
      <c r="E630" s="89"/>
      <c r="F630" s="14">
        <f t="shared" si="69"/>
        <v>0</v>
      </c>
      <c r="G630" s="42">
        <v>119.98</v>
      </c>
      <c r="H630" s="90"/>
    </row>
    <row r="631" ht="17" customHeight="1" spans="1:8">
      <c r="A631" s="41" t="s">
        <v>1445</v>
      </c>
      <c r="B631" s="41" t="s">
        <v>1446</v>
      </c>
      <c r="C631" s="41" t="s">
        <v>61</v>
      </c>
      <c r="D631" s="42" t="s">
        <v>61</v>
      </c>
      <c r="E631" s="42"/>
      <c r="F631" s="42"/>
      <c r="G631" s="42"/>
      <c r="H631" s="10"/>
    </row>
    <row r="632" ht="17" customHeight="1" spans="1:8">
      <c r="A632" s="41" t="s">
        <v>1447</v>
      </c>
      <c r="B632" s="41" t="s">
        <v>1448</v>
      </c>
      <c r="C632" s="41" t="s">
        <v>121</v>
      </c>
      <c r="D632" s="42">
        <v>1</v>
      </c>
      <c r="E632" s="89"/>
      <c r="F632" s="14">
        <f t="shared" ref="F632:F635" si="70">ROUND(D632*E632,0)</f>
        <v>0</v>
      </c>
      <c r="G632" s="42">
        <v>148.23</v>
      </c>
      <c r="H632" s="90"/>
    </row>
    <row r="633" ht="17" customHeight="1" spans="1:8">
      <c r="A633" s="41" t="s">
        <v>1449</v>
      </c>
      <c r="B633" s="41" t="s">
        <v>1450</v>
      </c>
      <c r="C633" s="41" t="s">
        <v>121</v>
      </c>
      <c r="D633" s="42">
        <v>1</v>
      </c>
      <c r="E633" s="89"/>
      <c r="F633" s="14">
        <f t="shared" si="70"/>
        <v>0</v>
      </c>
      <c r="G633" s="42">
        <v>124.13</v>
      </c>
      <c r="H633" s="90"/>
    </row>
    <row r="634" ht="17" customHeight="1" spans="1:8">
      <c r="A634" s="41" t="s">
        <v>1451</v>
      </c>
      <c r="B634" s="41" t="s">
        <v>1452</v>
      </c>
      <c r="C634" s="41" t="s">
        <v>121</v>
      </c>
      <c r="D634" s="42">
        <v>0</v>
      </c>
      <c r="E634" s="89"/>
      <c r="F634" s="14">
        <f t="shared" si="70"/>
        <v>0</v>
      </c>
      <c r="G634" s="42">
        <v>168.5</v>
      </c>
      <c r="H634" s="90"/>
    </row>
    <row r="635" ht="17" customHeight="1" spans="1:8">
      <c r="A635" s="41" t="s">
        <v>1453</v>
      </c>
      <c r="B635" s="41" t="s">
        <v>1454</v>
      </c>
      <c r="C635" s="41" t="s">
        <v>121</v>
      </c>
      <c r="D635" s="42">
        <v>0</v>
      </c>
      <c r="E635" s="89"/>
      <c r="F635" s="14">
        <f t="shared" si="70"/>
        <v>0</v>
      </c>
      <c r="G635" s="42">
        <v>21.38</v>
      </c>
      <c r="H635" s="90"/>
    </row>
    <row r="636" ht="17" customHeight="1" spans="1:8">
      <c r="A636" s="41" t="s">
        <v>1455</v>
      </c>
      <c r="B636" s="41" t="s">
        <v>1456</v>
      </c>
      <c r="C636" s="41" t="s">
        <v>61</v>
      </c>
      <c r="D636" s="42" t="s">
        <v>61</v>
      </c>
      <c r="E636" s="42"/>
      <c r="F636" s="42"/>
      <c r="G636" s="42"/>
      <c r="H636" s="10"/>
    </row>
    <row r="637" ht="17" customHeight="1" spans="1:8">
      <c r="A637" s="41" t="s">
        <v>1457</v>
      </c>
      <c r="B637" s="41" t="s">
        <v>1458</v>
      </c>
      <c r="C637" s="41" t="s">
        <v>121</v>
      </c>
      <c r="D637" s="42">
        <v>1</v>
      </c>
      <c r="E637" s="89"/>
      <c r="F637" s="14">
        <f t="shared" ref="F637:F641" si="71">ROUND(D637*E637,0)</f>
        <v>0</v>
      </c>
      <c r="G637" s="42">
        <v>64.07</v>
      </c>
      <c r="H637" s="90"/>
    </row>
    <row r="638" ht="17" customHeight="1" spans="1:8">
      <c r="A638" s="41" t="s">
        <v>1459</v>
      </c>
      <c r="B638" s="41" t="s">
        <v>1460</v>
      </c>
      <c r="C638" s="41" t="s">
        <v>61</v>
      </c>
      <c r="D638" s="42" t="s">
        <v>61</v>
      </c>
      <c r="E638" s="42"/>
      <c r="F638" s="42"/>
      <c r="G638" s="42"/>
      <c r="H638" s="10"/>
    </row>
    <row r="639" ht="17" customHeight="1" spans="1:8">
      <c r="A639" s="41" t="s">
        <v>1461</v>
      </c>
      <c r="B639" s="41" t="s">
        <v>1462</v>
      </c>
      <c r="C639" s="41" t="s">
        <v>121</v>
      </c>
      <c r="D639" s="42">
        <v>1</v>
      </c>
      <c r="E639" s="89"/>
      <c r="F639" s="14">
        <f t="shared" si="71"/>
        <v>0</v>
      </c>
      <c r="G639" s="42">
        <v>68.1</v>
      </c>
      <c r="H639" s="90"/>
    </row>
    <row r="640" ht="17" customHeight="1" spans="1:8">
      <c r="A640" s="41" t="s">
        <v>1463</v>
      </c>
      <c r="B640" s="41" t="s">
        <v>1464</v>
      </c>
      <c r="C640" s="41" t="s">
        <v>61</v>
      </c>
      <c r="D640" s="42" t="s">
        <v>61</v>
      </c>
      <c r="E640" s="42"/>
      <c r="F640" s="42"/>
      <c r="G640" s="42"/>
      <c r="H640" s="10"/>
    </row>
    <row r="641" ht="17" customHeight="1" spans="1:8">
      <c r="A641" s="41" t="s">
        <v>1465</v>
      </c>
      <c r="B641" s="41" t="s">
        <v>1466</v>
      </c>
      <c r="C641" s="41" t="s">
        <v>121</v>
      </c>
      <c r="D641" s="42">
        <v>10</v>
      </c>
      <c r="E641" s="89"/>
      <c r="F641" s="14">
        <f t="shared" si="71"/>
        <v>0</v>
      </c>
      <c r="G641" s="42">
        <v>336.3</v>
      </c>
      <c r="H641" s="90"/>
    </row>
    <row r="642" ht="17" customHeight="1" spans="1:8">
      <c r="A642" s="41" t="s">
        <v>1467</v>
      </c>
      <c r="B642" s="41" t="s">
        <v>1468</v>
      </c>
      <c r="C642" s="41" t="s">
        <v>61</v>
      </c>
      <c r="D642" s="42" t="s">
        <v>61</v>
      </c>
      <c r="E642" s="42"/>
      <c r="F642" s="42"/>
      <c r="G642" s="42"/>
      <c r="H642" s="10"/>
    </row>
    <row r="643" ht="17" customHeight="1" spans="1:8">
      <c r="A643" s="41" t="s">
        <v>1469</v>
      </c>
      <c r="B643" s="41" t="s">
        <v>1470</v>
      </c>
      <c r="C643" s="41" t="s">
        <v>251</v>
      </c>
      <c r="D643" s="42">
        <v>1</v>
      </c>
      <c r="E643" s="89"/>
      <c r="F643" s="14">
        <f t="shared" ref="F643:F651" si="72">ROUND(D643*E643,0)</f>
        <v>0</v>
      </c>
      <c r="G643" s="42">
        <v>7.24</v>
      </c>
      <c r="H643" s="90"/>
    </row>
    <row r="644" ht="17" customHeight="1" spans="1:8">
      <c r="A644" s="41" t="s">
        <v>1471</v>
      </c>
      <c r="B644" s="41" t="s">
        <v>1472</v>
      </c>
      <c r="C644" s="41" t="s">
        <v>183</v>
      </c>
      <c r="D644" s="42">
        <v>20</v>
      </c>
      <c r="E644" s="89"/>
      <c r="F644" s="14">
        <f t="shared" si="72"/>
        <v>0</v>
      </c>
      <c r="G644" s="42">
        <v>407.96</v>
      </c>
      <c r="H644" s="90"/>
    </row>
    <row r="645" ht="17" customHeight="1" spans="1:8">
      <c r="A645" s="41" t="s">
        <v>1473</v>
      </c>
      <c r="B645" s="41" t="s">
        <v>1474</v>
      </c>
      <c r="C645" s="41" t="s">
        <v>276</v>
      </c>
      <c r="D645" s="42">
        <v>1</v>
      </c>
      <c r="E645" s="89"/>
      <c r="F645" s="14">
        <f t="shared" si="72"/>
        <v>0</v>
      </c>
      <c r="G645" s="42">
        <v>294.21</v>
      </c>
      <c r="H645" s="90"/>
    </row>
    <row r="646" ht="17" customHeight="1" spans="1:8">
      <c r="A646" s="41" t="s">
        <v>1475</v>
      </c>
      <c r="B646" s="41" t="s">
        <v>1476</v>
      </c>
      <c r="C646" s="41" t="s">
        <v>276</v>
      </c>
      <c r="D646" s="42">
        <v>1</v>
      </c>
      <c r="E646" s="89"/>
      <c r="F646" s="14">
        <f t="shared" si="72"/>
        <v>0</v>
      </c>
      <c r="G646" s="42">
        <v>1033</v>
      </c>
      <c r="H646" s="90"/>
    </row>
    <row r="647" ht="17" customHeight="1" spans="1:8">
      <c r="A647" s="41" t="s">
        <v>1477</v>
      </c>
      <c r="B647" s="41" t="s">
        <v>1478</v>
      </c>
      <c r="C647" s="41" t="s">
        <v>121</v>
      </c>
      <c r="D647" s="42">
        <v>1</v>
      </c>
      <c r="E647" s="89"/>
      <c r="F647" s="14">
        <f t="shared" si="72"/>
        <v>0</v>
      </c>
      <c r="G647" s="42">
        <v>193.91</v>
      </c>
      <c r="H647" s="90"/>
    </row>
    <row r="648" ht="17" customHeight="1" spans="1:8">
      <c r="A648" s="91" t="s">
        <v>1479</v>
      </c>
      <c r="B648" s="41" t="s">
        <v>1480</v>
      </c>
      <c r="C648" s="41" t="s">
        <v>121</v>
      </c>
      <c r="D648" s="42">
        <v>1</v>
      </c>
      <c r="E648" s="89"/>
      <c r="F648" s="14">
        <f t="shared" si="72"/>
        <v>0</v>
      </c>
      <c r="G648" s="42">
        <v>2711</v>
      </c>
      <c r="H648" s="90"/>
    </row>
    <row r="649" ht="17" customHeight="1" spans="1:8">
      <c r="A649" s="41" t="s">
        <v>1481</v>
      </c>
      <c r="B649" s="41" t="s">
        <v>1482</v>
      </c>
      <c r="C649" s="41" t="s">
        <v>121</v>
      </c>
      <c r="D649" s="42">
        <v>5</v>
      </c>
      <c r="E649" s="89"/>
      <c r="F649" s="14">
        <f t="shared" si="72"/>
        <v>0</v>
      </c>
      <c r="G649" s="42">
        <v>486</v>
      </c>
      <c r="H649" s="90"/>
    </row>
    <row r="650" ht="17" customHeight="1" spans="1:8">
      <c r="A650" s="91" t="s">
        <v>1483</v>
      </c>
      <c r="B650" s="41" t="s">
        <v>1484</v>
      </c>
      <c r="C650" s="41" t="s">
        <v>183</v>
      </c>
      <c r="D650" s="42">
        <v>1</v>
      </c>
      <c r="E650" s="89"/>
      <c r="F650" s="14">
        <f t="shared" si="72"/>
        <v>0</v>
      </c>
      <c r="G650" s="42">
        <v>475</v>
      </c>
      <c r="H650" s="90"/>
    </row>
    <row r="651" ht="17" customHeight="1" spans="1:8">
      <c r="A651" s="41" t="s">
        <v>1485</v>
      </c>
      <c r="B651" s="41" t="s">
        <v>1486</v>
      </c>
      <c r="C651" s="41" t="s">
        <v>183</v>
      </c>
      <c r="D651" s="42">
        <v>5</v>
      </c>
      <c r="E651" s="89"/>
      <c r="F651" s="14">
        <f t="shared" si="72"/>
        <v>0</v>
      </c>
      <c r="G651" s="42">
        <v>26.41</v>
      </c>
      <c r="H651" s="90"/>
    </row>
    <row r="652" ht="17" customHeight="1" spans="1:8">
      <c r="A652" s="91" t="s">
        <v>1487</v>
      </c>
      <c r="B652" s="41" t="s">
        <v>1488</v>
      </c>
      <c r="C652" s="41"/>
      <c r="D652" s="91"/>
      <c r="E652" s="91"/>
      <c r="F652" s="91"/>
      <c r="G652" s="91"/>
      <c r="H652" s="90"/>
    </row>
    <row r="653" ht="17" customHeight="1" spans="1:8">
      <c r="A653" s="91" t="s">
        <v>1489</v>
      </c>
      <c r="B653" s="41" t="s">
        <v>1490</v>
      </c>
      <c r="C653" s="41" t="s">
        <v>121</v>
      </c>
      <c r="D653" s="42">
        <v>1</v>
      </c>
      <c r="E653" s="89"/>
      <c r="F653" s="14">
        <f t="shared" ref="F653:F658" si="73">ROUND(D653*E653,0)</f>
        <v>0</v>
      </c>
      <c r="G653" s="42">
        <v>726</v>
      </c>
      <c r="H653" s="90"/>
    </row>
    <row r="654" ht="17" customHeight="1" spans="1:8">
      <c r="A654" s="91" t="s">
        <v>1491</v>
      </c>
      <c r="B654" s="41" t="s">
        <v>1492</v>
      </c>
      <c r="C654" s="41" t="s">
        <v>121</v>
      </c>
      <c r="D654" s="42">
        <v>1</v>
      </c>
      <c r="E654" s="89"/>
      <c r="F654" s="14">
        <f t="shared" si="73"/>
        <v>0</v>
      </c>
      <c r="G654" s="42">
        <v>726</v>
      </c>
      <c r="H654" s="90"/>
    </row>
    <row r="655" ht="17" customHeight="1" spans="1:8">
      <c r="A655" s="91" t="s">
        <v>1493</v>
      </c>
      <c r="B655" s="41" t="s">
        <v>1494</v>
      </c>
      <c r="C655" s="41" t="s">
        <v>121</v>
      </c>
      <c r="D655" s="42">
        <v>1</v>
      </c>
      <c r="E655" s="89"/>
      <c r="F655" s="14">
        <f t="shared" si="73"/>
        <v>0</v>
      </c>
      <c r="G655" s="42">
        <v>1126</v>
      </c>
      <c r="H655" s="90"/>
    </row>
    <row r="656" ht="17" customHeight="1" spans="1:8">
      <c r="A656" s="91" t="s">
        <v>1495</v>
      </c>
      <c r="B656" s="41" t="s">
        <v>1496</v>
      </c>
      <c r="C656" s="41" t="s">
        <v>121</v>
      </c>
      <c r="D656" s="42">
        <v>1</v>
      </c>
      <c r="E656" s="89"/>
      <c r="F656" s="14">
        <f t="shared" si="73"/>
        <v>0</v>
      </c>
      <c r="G656" s="42">
        <v>1126</v>
      </c>
      <c r="H656" s="90"/>
    </row>
    <row r="657" ht="17" customHeight="1" spans="1:8">
      <c r="A657" s="91" t="s">
        <v>1497</v>
      </c>
      <c r="B657" s="41" t="s">
        <v>1498</v>
      </c>
      <c r="C657" s="41" t="s">
        <v>121</v>
      </c>
      <c r="D657" s="42">
        <v>1</v>
      </c>
      <c r="E657" s="89"/>
      <c r="F657" s="14">
        <f t="shared" si="73"/>
        <v>0</v>
      </c>
      <c r="G657" s="42">
        <v>689</v>
      </c>
      <c r="H657" s="90"/>
    </row>
    <row r="658" ht="17" customHeight="1" spans="1:8">
      <c r="A658" s="91" t="s">
        <v>1499</v>
      </c>
      <c r="B658" s="41" t="s">
        <v>1500</v>
      </c>
      <c r="C658" s="41" t="s">
        <v>121</v>
      </c>
      <c r="D658" s="42">
        <v>1</v>
      </c>
      <c r="E658" s="89"/>
      <c r="F658" s="14">
        <f t="shared" si="73"/>
        <v>0</v>
      </c>
      <c r="G658" s="42">
        <v>689</v>
      </c>
      <c r="H658" s="90"/>
    </row>
    <row r="659" ht="17" customHeight="1" spans="1:8">
      <c r="A659" s="41" t="s">
        <v>1501</v>
      </c>
      <c r="B659" s="41" t="s">
        <v>1502</v>
      </c>
      <c r="C659" s="41" t="s">
        <v>61</v>
      </c>
      <c r="D659" s="42" t="s">
        <v>61</v>
      </c>
      <c r="E659" s="42"/>
      <c r="F659" s="42"/>
      <c r="G659" s="42"/>
      <c r="H659" s="10"/>
    </row>
    <row r="660" ht="17" customHeight="1" spans="1:8">
      <c r="A660" s="41" t="s">
        <v>1503</v>
      </c>
      <c r="B660" s="41" t="s">
        <v>1504</v>
      </c>
      <c r="C660" s="41" t="s">
        <v>121</v>
      </c>
      <c r="D660" s="42">
        <v>15</v>
      </c>
      <c r="E660" s="89"/>
      <c r="F660" s="14">
        <f>ROUND(D660*E660,0)</f>
        <v>0</v>
      </c>
      <c r="G660" s="9">
        <v>146.72</v>
      </c>
      <c r="H660" s="90"/>
    </row>
    <row r="661" ht="17" customHeight="1" spans="1:8">
      <c r="A661" s="41" t="s">
        <v>1505</v>
      </c>
      <c r="B661" s="41" t="s">
        <v>1506</v>
      </c>
      <c r="C661" s="41" t="s">
        <v>121</v>
      </c>
      <c r="D661" s="42">
        <v>15</v>
      </c>
      <c r="E661" s="89"/>
      <c r="F661" s="14">
        <f>ROUND(D661*E661,0)</f>
        <v>0</v>
      </c>
      <c r="G661" s="9">
        <v>98.25</v>
      </c>
      <c r="H661" s="90"/>
    </row>
    <row r="662" ht="17" customHeight="1" spans="1:8">
      <c r="A662" s="41" t="s">
        <v>1507</v>
      </c>
      <c r="B662" s="41" t="s">
        <v>1508</v>
      </c>
      <c r="C662" s="41" t="s">
        <v>61</v>
      </c>
      <c r="D662" s="42" t="s">
        <v>61</v>
      </c>
      <c r="E662" s="42"/>
      <c r="F662" s="42"/>
      <c r="G662" s="42"/>
      <c r="H662" s="10"/>
    </row>
    <row r="663" ht="17" customHeight="1" spans="1:8">
      <c r="A663" s="41" t="s">
        <v>1509</v>
      </c>
      <c r="B663" s="41" t="s">
        <v>1510</v>
      </c>
      <c r="C663" s="41" t="s">
        <v>121</v>
      </c>
      <c r="D663" s="42">
        <v>5</v>
      </c>
      <c r="E663" s="89"/>
      <c r="F663" s="14">
        <f t="shared" ref="F663:F673" si="74">ROUND(D663*E663,0)</f>
        <v>0</v>
      </c>
      <c r="G663" s="42">
        <v>811</v>
      </c>
      <c r="H663" s="90"/>
    </row>
    <row r="664" ht="17" customHeight="1" spans="1:8">
      <c r="A664" s="41" t="s">
        <v>1511</v>
      </c>
      <c r="B664" s="41" t="s">
        <v>1512</v>
      </c>
      <c r="C664" s="41" t="s">
        <v>121</v>
      </c>
      <c r="D664" s="42">
        <v>1</v>
      </c>
      <c r="E664" s="89"/>
      <c r="F664" s="14">
        <f t="shared" si="74"/>
        <v>0</v>
      </c>
      <c r="G664" s="42">
        <v>148.15</v>
      </c>
      <c r="H664" s="90"/>
    </row>
    <row r="665" ht="17" customHeight="1" spans="1:8">
      <c r="A665" s="41" t="s">
        <v>1513</v>
      </c>
      <c r="B665" s="41" t="s">
        <v>1514</v>
      </c>
      <c r="C665" s="41" t="s">
        <v>121</v>
      </c>
      <c r="D665" s="42">
        <v>1</v>
      </c>
      <c r="E665" s="89"/>
      <c r="F665" s="14">
        <f t="shared" si="74"/>
        <v>0</v>
      </c>
      <c r="G665" s="42">
        <v>762</v>
      </c>
      <c r="H665" s="90"/>
    </row>
    <row r="666" ht="17" customHeight="1" spans="1:8">
      <c r="A666" s="41" t="s">
        <v>1515</v>
      </c>
      <c r="B666" s="41" t="s">
        <v>1516</v>
      </c>
      <c r="C666" s="41" t="s">
        <v>121</v>
      </c>
      <c r="D666" s="42">
        <v>1</v>
      </c>
      <c r="E666" s="89"/>
      <c r="F666" s="14">
        <f t="shared" si="74"/>
        <v>0</v>
      </c>
      <c r="G666" s="42">
        <v>500.17</v>
      </c>
      <c r="H666" s="90"/>
    </row>
    <row r="667" ht="17" customHeight="1" spans="1:8">
      <c r="A667" s="41" t="s">
        <v>1517</v>
      </c>
      <c r="B667" s="41" t="s">
        <v>1518</v>
      </c>
      <c r="C667" s="41" t="s">
        <v>276</v>
      </c>
      <c r="D667" s="42">
        <v>1</v>
      </c>
      <c r="E667" s="89"/>
      <c r="F667" s="14">
        <f t="shared" si="74"/>
        <v>0</v>
      </c>
      <c r="G667" s="42">
        <v>544</v>
      </c>
      <c r="H667" s="90"/>
    </row>
    <row r="668" ht="17" customHeight="1" spans="1:8">
      <c r="A668" s="41" t="s">
        <v>1519</v>
      </c>
      <c r="B668" s="41" t="s">
        <v>1520</v>
      </c>
      <c r="C668" s="41" t="s">
        <v>461</v>
      </c>
      <c r="D668" s="42">
        <v>5</v>
      </c>
      <c r="E668" s="89"/>
      <c r="F668" s="14">
        <f t="shared" si="74"/>
        <v>0</v>
      </c>
      <c r="G668" s="42">
        <v>13</v>
      </c>
      <c r="H668" s="90"/>
    </row>
    <row r="669" ht="17" customHeight="1" spans="1:8">
      <c r="A669" s="41" t="s">
        <v>1521</v>
      </c>
      <c r="B669" s="41" t="s">
        <v>1522</v>
      </c>
      <c r="C669" s="41" t="s">
        <v>183</v>
      </c>
      <c r="D669" s="42">
        <v>1</v>
      </c>
      <c r="E669" s="89"/>
      <c r="F669" s="14">
        <f t="shared" si="74"/>
        <v>0</v>
      </c>
      <c r="G669" s="42">
        <v>132</v>
      </c>
      <c r="H669" s="90"/>
    </row>
    <row r="670" ht="17" customHeight="1" spans="1:8">
      <c r="A670" s="41" t="s">
        <v>1523</v>
      </c>
      <c r="B670" s="41" t="s">
        <v>1524</v>
      </c>
      <c r="C670" s="41" t="s">
        <v>121</v>
      </c>
      <c r="D670" s="42">
        <v>1</v>
      </c>
      <c r="E670" s="89"/>
      <c r="F670" s="14">
        <f t="shared" si="74"/>
        <v>0</v>
      </c>
      <c r="G670" s="42">
        <v>247</v>
      </c>
      <c r="H670" s="90"/>
    </row>
    <row r="671" ht="17" customHeight="1" spans="1:8">
      <c r="A671" s="41" t="s">
        <v>1525</v>
      </c>
      <c r="B671" s="41" t="s">
        <v>1526</v>
      </c>
      <c r="C671" s="41" t="s">
        <v>276</v>
      </c>
      <c r="D671" s="42">
        <v>5</v>
      </c>
      <c r="E671" s="89"/>
      <c r="F671" s="14">
        <f t="shared" si="74"/>
        <v>0</v>
      </c>
      <c r="G671" s="42">
        <v>175.13</v>
      </c>
      <c r="H671" s="90"/>
    </row>
    <row r="672" ht="17" customHeight="1" spans="1:8">
      <c r="A672" s="91" t="s">
        <v>1527</v>
      </c>
      <c r="B672" s="41" t="s">
        <v>1528</v>
      </c>
      <c r="C672" s="41" t="s">
        <v>318</v>
      </c>
      <c r="D672" s="42">
        <v>3</v>
      </c>
      <c r="E672" s="89"/>
      <c r="F672" s="14">
        <f t="shared" si="74"/>
        <v>0</v>
      </c>
      <c r="G672" s="42">
        <v>999</v>
      </c>
      <c r="H672" s="90"/>
    </row>
    <row r="673" ht="17" customHeight="1" spans="1:8">
      <c r="A673" s="91" t="s">
        <v>1529</v>
      </c>
      <c r="B673" s="41" t="s">
        <v>1530</v>
      </c>
      <c r="C673" s="41" t="s">
        <v>318</v>
      </c>
      <c r="D673" s="42">
        <v>1</v>
      </c>
      <c r="E673" s="89"/>
      <c r="F673" s="14">
        <f t="shared" si="74"/>
        <v>0</v>
      </c>
      <c r="G673" s="42">
        <v>276</v>
      </c>
      <c r="H673" s="90"/>
    </row>
    <row r="674" ht="17" customHeight="1" spans="1:8">
      <c r="A674" s="41" t="s">
        <v>1531</v>
      </c>
      <c r="B674" s="41" t="s">
        <v>1532</v>
      </c>
      <c r="C674" s="41" t="s">
        <v>61</v>
      </c>
      <c r="D674" s="42" t="s">
        <v>61</v>
      </c>
      <c r="E674" s="42"/>
      <c r="F674" s="42"/>
      <c r="G674" s="42"/>
      <c r="H674" s="10"/>
    </row>
    <row r="675" ht="17" customHeight="1" spans="1:8">
      <c r="A675" s="41" t="s">
        <v>1533</v>
      </c>
      <c r="B675" s="41" t="s">
        <v>1534</v>
      </c>
      <c r="C675" s="41" t="s">
        <v>183</v>
      </c>
      <c r="D675" s="42">
        <v>10</v>
      </c>
      <c r="E675" s="89"/>
      <c r="F675" s="14">
        <f t="shared" ref="F675:F684" si="75">ROUND(D675*E675,0)</f>
        <v>0</v>
      </c>
      <c r="G675" s="9">
        <v>82.59</v>
      </c>
      <c r="H675" s="90"/>
    </row>
    <row r="676" ht="17" customHeight="1" spans="1:8">
      <c r="A676" s="41" t="s">
        <v>1535</v>
      </c>
      <c r="B676" s="41" t="s">
        <v>1536</v>
      </c>
      <c r="C676" s="41" t="s">
        <v>697</v>
      </c>
      <c r="D676" s="42">
        <v>2</v>
      </c>
      <c r="E676" s="89"/>
      <c r="F676" s="14">
        <f t="shared" si="75"/>
        <v>0</v>
      </c>
      <c r="G676" s="42">
        <v>689.4</v>
      </c>
      <c r="H676" s="90"/>
    </row>
    <row r="677" ht="17" customHeight="1" spans="1:8">
      <c r="A677" s="41" t="s">
        <v>1537</v>
      </c>
      <c r="B677" s="41" t="s">
        <v>1538</v>
      </c>
      <c r="C677" s="41" t="s">
        <v>1539</v>
      </c>
      <c r="D677" s="42">
        <v>5</v>
      </c>
      <c r="E677" s="89"/>
      <c r="F677" s="14">
        <f t="shared" si="75"/>
        <v>0</v>
      </c>
      <c r="G677" s="42">
        <v>288.18</v>
      </c>
      <c r="H677" s="90"/>
    </row>
    <row r="678" ht="17" customHeight="1" spans="1:8">
      <c r="A678" s="41" t="s">
        <v>1540</v>
      </c>
      <c r="B678" s="41" t="s">
        <v>1541</v>
      </c>
      <c r="C678" s="41" t="s">
        <v>1542</v>
      </c>
      <c r="D678" s="42">
        <v>10</v>
      </c>
      <c r="E678" s="89"/>
      <c r="F678" s="14">
        <f t="shared" si="75"/>
        <v>0</v>
      </c>
      <c r="G678" s="42">
        <v>146.18</v>
      </c>
      <c r="H678" s="90"/>
    </row>
    <row r="679" ht="17" customHeight="1" spans="1:8">
      <c r="A679" s="41" t="s">
        <v>1543</v>
      </c>
      <c r="B679" s="41" t="s">
        <v>1544</v>
      </c>
      <c r="C679" s="41" t="s">
        <v>276</v>
      </c>
      <c r="D679" s="42">
        <v>10</v>
      </c>
      <c r="E679" s="89"/>
      <c r="F679" s="14">
        <f t="shared" si="75"/>
        <v>0</v>
      </c>
      <c r="G679" s="42">
        <v>323.64</v>
      </c>
      <c r="H679" s="90"/>
    </row>
    <row r="680" ht="17" customHeight="1" spans="1:8">
      <c r="A680" s="41" t="s">
        <v>1545</v>
      </c>
      <c r="B680" s="41" t="s">
        <v>1546</v>
      </c>
      <c r="C680" s="41" t="s">
        <v>276</v>
      </c>
      <c r="D680" s="42">
        <v>10</v>
      </c>
      <c r="E680" s="89"/>
      <c r="F680" s="14">
        <f t="shared" si="75"/>
        <v>0</v>
      </c>
      <c r="G680" s="42">
        <v>465.66</v>
      </c>
      <c r="H680" s="90"/>
    </row>
    <row r="681" ht="17" customHeight="1" spans="1:8">
      <c r="A681" s="41" t="s">
        <v>1547</v>
      </c>
      <c r="B681" s="41" t="s">
        <v>1548</v>
      </c>
      <c r="C681" s="41" t="s">
        <v>276</v>
      </c>
      <c r="D681" s="42">
        <v>10</v>
      </c>
      <c r="E681" s="89"/>
      <c r="F681" s="14">
        <f t="shared" si="75"/>
        <v>0</v>
      </c>
      <c r="G681" s="42">
        <v>323.8</v>
      </c>
      <c r="H681" s="90"/>
    </row>
    <row r="682" ht="17" customHeight="1" spans="1:8">
      <c r="A682" s="42" t="s">
        <v>1549</v>
      </c>
      <c r="B682" s="42" t="s">
        <v>1550</v>
      </c>
      <c r="C682" s="42" t="s">
        <v>276</v>
      </c>
      <c r="D682" s="42">
        <v>1</v>
      </c>
      <c r="E682" s="89"/>
      <c r="F682" s="14">
        <f t="shared" si="75"/>
        <v>0</v>
      </c>
      <c r="G682" s="42">
        <v>26.49</v>
      </c>
      <c r="H682" s="90"/>
    </row>
    <row r="683" ht="17" customHeight="1" spans="1:8">
      <c r="A683" s="42" t="s">
        <v>1551</v>
      </c>
      <c r="B683" s="42" t="s">
        <v>1552</v>
      </c>
      <c r="C683" s="42" t="s">
        <v>276</v>
      </c>
      <c r="D683" s="42">
        <v>1</v>
      </c>
      <c r="E683" s="89"/>
      <c r="F683" s="14">
        <f t="shared" si="75"/>
        <v>0</v>
      </c>
      <c r="G683" s="42">
        <v>32.41</v>
      </c>
      <c r="H683" s="90"/>
    </row>
    <row r="684" ht="17" customHeight="1" spans="1:8">
      <c r="A684" s="42" t="s">
        <v>1553</v>
      </c>
      <c r="B684" s="42" t="s">
        <v>1554</v>
      </c>
      <c r="C684" s="42" t="s">
        <v>276</v>
      </c>
      <c r="D684" s="42">
        <v>1</v>
      </c>
      <c r="E684" s="89"/>
      <c r="F684" s="14">
        <f t="shared" si="75"/>
        <v>0</v>
      </c>
      <c r="G684" s="42">
        <v>38.08</v>
      </c>
      <c r="H684" s="90"/>
    </row>
    <row r="685" ht="17" customHeight="1" spans="1:8">
      <c r="A685" s="41" t="s">
        <v>1555</v>
      </c>
      <c r="B685" s="41" t="s">
        <v>1556</v>
      </c>
      <c r="C685" s="41" t="s">
        <v>61</v>
      </c>
      <c r="D685" s="42" t="s">
        <v>61</v>
      </c>
      <c r="E685" s="42"/>
      <c r="F685" s="42"/>
      <c r="G685" s="42"/>
      <c r="H685" s="10"/>
    </row>
    <row r="686" ht="17" customHeight="1" spans="1:8">
      <c r="A686" s="41" t="s">
        <v>1557</v>
      </c>
      <c r="B686" s="41" t="s">
        <v>1558</v>
      </c>
      <c r="C686" s="41" t="s">
        <v>61</v>
      </c>
      <c r="D686" s="42" t="s">
        <v>61</v>
      </c>
      <c r="E686" s="42"/>
      <c r="F686" s="42"/>
      <c r="G686" s="42"/>
      <c r="H686" s="10"/>
    </row>
    <row r="687" ht="17" customHeight="1" spans="1:8">
      <c r="A687" s="41" t="s">
        <v>1559</v>
      </c>
      <c r="B687" s="41" t="s">
        <v>1560</v>
      </c>
      <c r="C687" s="41" t="s">
        <v>697</v>
      </c>
      <c r="D687" s="42">
        <v>10</v>
      </c>
      <c r="E687" s="89"/>
      <c r="F687" s="14">
        <f t="shared" ref="F687:F700" si="76">ROUND(D687*E687,0)</f>
        <v>0</v>
      </c>
      <c r="G687" s="42">
        <v>260</v>
      </c>
      <c r="H687" s="90"/>
    </row>
    <row r="688" ht="17" customHeight="1" spans="1:8">
      <c r="A688" s="41" t="s">
        <v>1561</v>
      </c>
      <c r="B688" s="41" t="s">
        <v>1562</v>
      </c>
      <c r="C688" s="41" t="s">
        <v>276</v>
      </c>
      <c r="D688" s="42">
        <v>1</v>
      </c>
      <c r="E688" s="89"/>
      <c r="F688" s="14">
        <f t="shared" si="76"/>
        <v>0</v>
      </c>
      <c r="G688" s="42">
        <v>162.36</v>
      </c>
      <c r="H688" s="90"/>
    </row>
    <row r="689" ht="17" customHeight="1" spans="1:8">
      <c r="A689" s="41" t="s">
        <v>1563</v>
      </c>
      <c r="B689" s="41" t="s">
        <v>1564</v>
      </c>
      <c r="C689" s="41" t="s">
        <v>697</v>
      </c>
      <c r="D689" s="42">
        <v>1</v>
      </c>
      <c r="E689" s="89"/>
      <c r="F689" s="14">
        <f t="shared" si="76"/>
        <v>0</v>
      </c>
      <c r="G689" s="42">
        <v>402.03</v>
      </c>
      <c r="H689" s="90"/>
    </row>
    <row r="690" ht="17" customHeight="1" spans="1:8">
      <c r="A690" s="41" t="s">
        <v>1565</v>
      </c>
      <c r="B690" s="41" t="s">
        <v>1566</v>
      </c>
      <c r="C690" s="41" t="s">
        <v>697</v>
      </c>
      <c r="D690" s="42">
        <v>5</v>
      </c>
      <c r="E690" s="89"/>
      <c r="F690" s="14">
        <f t="shared" si="76"/>
        <v>0</v>
      </c>
      <c r="G690" s="42">
        <v>394.57</v>
      </c>
      <c r="H690" s="90"/>
    </row>
    <row r="691" ht="17" customHeight="1" spans="1:8">
      <c r="A691" s="41" t="s">
        <v>1567</v>
      </c>
      <c r="B691" s="41" t="s">
        <v>1568</v>
      </c>
      <c r="C691" s="41" t="s">
        <v>697</v>
      </c>
      <c r="D691" s="42">
        <v>5</v>
      </c>
      <c r="E691" s="89"/>
      <c r="F691" s="14">
        <f t="shared" si="76"/>
        <v>0</v>
      </c>
      <c r="G691" s="42">
        <v>1200</v>
      </c>
      <c r="H691" s="90"/>
    </row>
    <row r="692" ht="17" customHeight="1" spans="1:8">
      <c r="A692" s="41" t="s">
        <v>1569</v>
      </c>
      <c r="B692" s="41" t="s">
        <v>1570</v>
      </c>
      <c r="C692" s="41" t="s">
        <v>697</v>
      </c>
      <c r="D692" s="42">
        <v>1</v>
      </c>
      <c r="E692" s="89"/>
      <c r="F692" s="14">
        <f t="shared" si="76"/>
        <v>0</v>
      </c>
      <c r="G692" s="42">
        <v>400</v>
      </c>
      <c r="H692" s="90"/>
    </row>
    <row r="693" ht="17" customHeight="1" spans="1:8">
      <c r="A693" s="41" t="s">
        <v>1571</v>
      </c>
      <c r="B693" s="41" t="s">
        <v>1572</v>
      </c>
      <c r="C693" s="41" t="s">
        <v>697</v>
      </c>
      <c r="D693" s="42">
        <v>1</v>
      </c>
      <c r="E693" s="89"/>
      <c r="F693" s="14">
        <f t="shared" si="76"/>
        <v>0</v>
      </c>
      <c r="G693" s="42">
        <v>700</v>
      </c>
      <c r="H693" s="90"/>
    </row>
    <row r="694" ht="17" customHeight="1" spans="1:8">
      <c r="A694" s="41" t="s">
        <v>1573</v>
      </c>
      <c r="B694" s="41" t="s">
        <v>1574</v>
      </c>
      <c r="C694" s="41" t="s">
        <v>697</v>
      </c>
      <c r="D694" s="42">
        <v>1</v>
      </c>
      <c r="E694" s="89"/>
      <c r="F694" s="14">
        <f t="shared" si="76"/>
        <v>0</v>
      </c>
      <c r="G694" s="42">
        <v>400</v>
      </c>
      <c r="H694" s="90"/>
    </row>
    <row r="695" ht="17" customHeight="1" spans="1:8">
      <c r="A695" s="41" t="s">
        <v>1575</v>
      </c>
      <c r="B695" s="41" t="s">
        <v>1576</v>
      </c>
      <c r="C695" s="41" t="s">
        <v>697</v>
      </c>
      <c r="D695" s="42">
        <v>1</v>
      </c>
      <c r="E695" s="89"/>
      <c r="F695" s="14">
        <f t="shared" si="76"/>
        <v>0</v>
      </c>
      <c r="G695" s="42">
        <v>300</v>
      </c>
      <c r="H695" s="90"/>
    </row>
    <row r="696" ht="17" customHeight="1" spans="1:8">
      <c r="A696" s="41" t="s">
        <v>1577</v>
      </c>
      <c r="B696" s="41" t="s">
        <v>1578</v>
      </c>
      <c r="C696" s="41" t="s">
        <v>697</v>
      </c>
      <c r="D696" s="42">
        <v>1</v>
      </c>
      <c r="E696" s="89"/>
      <c r="F696" s="14">
        <f t="shared" si="76"/>
        <v>0</v>
      </c>
      <c r="G696" s="42">
        <v>620</v>
      </c>
      <c r="H696" s="90"/>
    </row>
    <row r="697" ht="17" customHeight="1" spans="1:8">
      <c r="A697" s="41" t="s">
        <v>1579</v>
      </c>
      <c r="B697" s="41" t="s">
        <v>1580</v>
      </c>
      <c r="C697" s="41" t="s">
        <v>276</v>
      </c>
      <c r="D697" s="42">
        <v>1</v>
      </c>
      <c r="E697" s="89"/>
      <c r="F697" s="14">
        <f t="shared" si="76"/>
        <v>0</v>
      </c>
      <c r="G697" s="42">
        <v>26</v>
      </c>
      <c r="H697" s="90"/>
    </row>
    <row r="698" ht="17" customHeight="1" spans="1:8">
      <c r="A698" s="41" t="s">
        <v>1581</v>
      </c>
      <c r="B698" s="41" t="s">
        <v>1582</v>
      </c>
      <c r="C698" s="41" t="s">
        <v>276</v>
      </c>
      <c r="D698" s="42">
        <v>1</v>
      </c>
      <c r="E698" s="89"/>
      <c r="F698" s="14">
        <f t="shared" si="76"/>
        <v>0</v>
      </c>
      <c r="G698" s="42">
        <v>28</v>
      </c>
      <c r="H698" s="90"/>
    </row>
    <row r="699" ht="17" customHeight="1" spans="1:8">
      <c r="A699" s="41" t="s">
        <v>1583</v>
      </c>
      <c r="B699" s="41" t="s">
        <v>1584</v>
      </c>
      <c r="C699" s="41" t="s">
        <v>276</v>
      </c>
      <c r="D699" s="42">
        <v>1</v>
      </c>
      <c r="E699" s="89"/>
      <c r="F699" s="14">
        <f t="shared" si="76"/>
        <v>0</v>
      </c>
      <c r="G699" s="42">
        <v>207.18</v>
      </c>
      <c r="H699" s="90"/>
    </row>
    <row r="700" ht="17" customHeight="1" spans="1:8">
      <c r="A700" s="41" t="s">
        <v>1585</v>
      </c>
      <c r="B700" s="41" t="s">
        <v>1586</v>
      </c>
      <c r="C700" s="41" t="s">
        <v>276</v>
      </c>
      <c r="D700" s="42">
        <v>1</v>
      </c>
      <c r="E700" s="89"/>
      <c r="F700" s="14">
        <f t="shared" si="76"/>
        <v>0</v>
      </c>
      <c r="G700" s="42">
        <v>311.91</v>
      </c>
      <c r="H700" s="90"/>
    </row>
    <row r="701" ht="17" customHeight="1" spans="1:8">
      <c r="A701" s="41" t="s">
        <v>1587</v>
      </c>
      <c r="B701" s="41" t="s">
        <v>1588</v>
      </c>
      <c r="C701" s="41" t="s">
        <v>61</v>
      </c>
      <c r="D701" s="42" t="s">
        <v>61</v>
      </c>
      <c r="E701" s="42"/>
      <c r="F701" s="42"/>
      <c r="G701" s="42"/>
      <c r="H701" s="10"/>
    </row>
    <row r="702" s="73" customFormat="1" ht="17" customHeight="1" spans="1:8">
      <c r="A702" s="41" t="s">
        <v>1589</v>
      </c>
      <c r="B702" s="41" t="s">
        <v>1590</v>
      </c>
      <c r="C702" s="41" t="s">
        <v>183</v>
      </c>
      <c r="D702" s="42">
        <v>1</v>
      </c>
      <c r="E702" s="89"/>
      <c r="F702" s="14">
        <f t="shared" ref="F702:F708" si="77">ROUND(D702*E702,0)</f>
        <v>0</v>
      </c>
      <c r="G702" s="42">
        <v>22</v>
      </c>
      <c r="H702" s="90"/>
    </row>
    <row r="703" ht="17" customHeight="1" spans="1:8">
      <c r="A703" s="91" t="s">
        <v>1591</v>
      </c>
      <c r="B703" s="41" t="s">
        <v>1592</v>
      </c>
      <c r="C703" s="41" t="s">
        <v>183</v>
      </c>
      <c r="D703" s="42">
        <v>1</v>
      </c>
      <c r="E703" s="89"/>
      <c r="F703" s="14">
        <f t="shared" si="77"/>
        <v>0</v>
      </c>
      <c r="G703" s="42">
        <v>321.45</v>
      </c>
      <c r="H703" s="90"/>
    </row>
    <row r="704" ht="17" customHeight="1" spans="1:8">
      <c r="A704" s="41" t="s">
        <v>1593</v>
      </c>
      <c r="B704" s="41" t="s">
        <v>1594</v>
      </c>
      <c r="C704" s="41" t="s">
        <v>183</v>
      </c>
      <c r="D704" s="42">
        <v>1</v>
      </c>
      <c r="E704" s="89"/>
      <c r="F704" s="14">
        <f t="shared" si="77"/>
        <v>0</v>
      </c>
      <c r="G704" s="42">
        <v>27</v>
      </c>
      <c r="H704" s="90"/>
    </row>
    <row r="705" ht="17" customHeight="1" spans="1:8">
      <c r="A705" s="41" t="s">
        <v>1595</v>
      </c>
      <c r="B705" s="41" t="s">
        <v>1596</v>
      </c>
      <c r="C705" s="41" t="s">
        <v>183</v>
      </c>
      <c r="D705" s="42">
        <v>15</v>
      </c>
      <c r="E705" s="89"/>
      <c r="F705" s="14">
        <f t="shared" si="77"/>
        <v>0</v>
      </c>
      <c r="G705" s="42">
        <v>61.18</v>
      </c>
      <c r="H705" s="90"/>
    </row>
    <row r="706" ht="17" customHeight="1" spans="1:8">
      <c r="A706" s="41" t="s">
        <v>1597</v>
      </c>
      <c r="B706" s="41" t="s">
        <v>1598</v>
      </c>
      <c r="C706" s="41" t="s">
        <v>183</v>
      </c>
      <c r="D706" s="42">
        <v>15</v>
      </c>
      <c r="E706" s="89"/>
      <c r="F706" s="14">
        <f t="shared" si="77"/>
        <v>0</v>
      </c>
      <c r="G706" s="42">
        <v>86.72</v>
      </c>
      <c r="H706" s="90"/>
    </row>
    <row r="707" ht="17" customHeight="1" spans="1:8">
      <c r="A707" s="41" t="s">
        <v>1599</v>
      </c>
      <c r="B707" s="41" t="s">
        <v>1600</v>
      </c>
      <c r="C707" s="41" t="s">
        <v>183</v>
      </c>
      <c r="D707" s="42">
        <v>5</v>
      </c>
      <c r="E707" s="89"/>
      <c r="F707" s="14">
        <f t="shared" si="77"/>
        <v>0</v>
      </c>
      <c r="G707" s="42">
        <v>412</v>
      </c>
      <c r="H707" s="90"/>
    </row>
    <row r="708" ht="17" customHeight="1" spans="1:8">
      <c r="A708" s="41" t="s">
        <v>1601</v>
      </c>
      <c r="B708" s="41" t="s">
        <v>1602</v>
      </c>
      <c r="C708" s="41" t="s">
        <v>183</v>
      </c>
      <c r="D708" s="42">
        <v>5</v>
      </c>
      <c r="E708" s="89"/>
      <c r="F708" s="14">
        <f t="shared" si="77"/>
        <v>0</v>
      </c>
      <c r="G708" s="42">
        <v>707</v>
      </c>
      <c r="H708" s="90"/>
    </row>
    <row r="709" ht="17" customHeight="1" spans="1:8">
      <c r="A709" s="41" t="s">
        <v>1603</v>
      </c>
      <c r="B709" s="41" t="s">
        <v>1604</v>
      </c>
      <c r="C709" s="41" t="s">
        <v>61</v>
      </c>
      <c r="D709" s="42" t="s">
        <v>61</v>
      </c>
      <c r="E709" s="42"/>
      <c r="F709" s="42"/>
      <c r="G709" s="42"/>
      <c r="H709" s="10"/>
    </row>
    <row r="710" ht="17" customHeight="1" spans="1:8">
      <c r="A710" s="41" t="s">
        <v>1605</v>
      </c>
      <c r="B710" s="41" t="s">
        <v>1606</v>
      </c>
      <c r="C710" s="41" t="s">
        <v>318</v>
      </c>
      <c r="D710" s="42">
        <v>5</v>
      </c>
      <c r="E710" s="89"/>
      <c r="F710" s="14">
        <f t="shared" ref="F710:F712" si="78">ROUND(D710*E710,0)</f>
        <v>0</v>
      </c>
      <c r="G710" s="42">
        <v>1559</v>
      </c>
      <c r="H710" s="90"/>
    </row>
    <row r="711" ht="17" customHeight="1" spans="1:8">
      <c r="A711" s="41" t="s">
        <v>1607</v>
      </c>
      <c r="B711" s="41" t="s">
        <v>1608</v>
      </c>
      <c r="C711" s="41" t="s">
        <v>318</v>
      </c>
      <c r="D711" s="42">
        <v>1</v>
      </c>
      <c r="E711" s="89"/>
      <c r="F711" s="14">
        <f t="shared" si="78"/>
        <v>0</v>
      </c>
      <c r="G711" s="42">
        <v>2680</v>
      </c>
      <c r="H711" s="90"/>
    </row>
    <row r="712" ht="17" customHeight="1" spans="1:8">
      <c r="A712" s="41" t="s">
        <v>1609</v>
      </c>
      <c r="B712" s="41" t="s">
        <v>1610</v>
      </c>
      <c r="C712" s="41" t="s">
        <v>121</v>
      </c>
      <c r="D712" s="42">
        <v>50</v>
      </c>
      <c r="E712" s="89"/>
      <c r="F712" s="14">
        <f t="shared" si="78"/>
        <v>0</v>
      </c>
      <c r="G712" s="42">
        <v>245.41</v>
      </c>
      <c r="H712" s="90"/>
    </row>
    <row r="713" ht="17" customHeight="1" spans="1:8">
      <c r="A713" s="41" t="s">
        <v>1611</v>
      </c>
      <c r="B713" s="41" t="s">
        <v>1612</v>
      </c>
      <c r="C713" s="41" t="s">
        <v>61</v>
      </c>
      <c r="D713" s="42" t="s">
        <v>61</v>
      </c>
      <c r="E713" s="42"/>
      <c r="F713" s="42"/>
      <c r="G713" s="42"/>
      <c r="H713" s="10"/>
    </row>
    <row r="714" ht="17" customHeight="1" spans="1:8">
      <c r="A714" s="41" t="s">
        <v>1613</v>
      </c>
      <c r="B714" s="41" t="s">
        <v>1614</v>
      </c>
      <c r="C714" s="41" t="s">
        <v>276</v>
      </c>
      <c r="D714" s="42">
        <v>1</v>
      </c>
      <c r="E714" s="89"/>
      <c r="F714" s="14">
        <f t="shared" ref="F713:F720" si="79">ROUND(D714*E714,0)</f>
        <v>0</v>
      </c>
      <c r="G714" s="102">
        <v>590.2</v>
      </c>
      <c r="H714" s="90"/>
    </row>
    <row r="715" ht="17" customHeight="1" spans="1:8">
      <c r="A715" s="41" t="s">
        <v>1615</v>
      </c>
      <c r="B715" s="41" t="s">
        <v>1616</v>
      </c>
      <c r="C715" s="41" t="s">
        <v>276</v>
      </c>
      <c r="D715" s="42">
        <v>1</v>
      </c>
      <c r="E715" s="89"/>
      <c r="F715" s="14">
        <f t="shared" si="79"/>
        <v>0</v>
      </c>
      <c r="G715" s="9">
        <v>852.82</v>
      </c>
      <c r="H715" s="90"/>
    </row>
    <row r="716" ht="17" customHeight="1" spans="1:8">
      <c r="A716" s="41" t="s">
        <v>1617</v>
      </c>
      <c r="B716" s="41" t="s">
        <v>1618</v>
      </c>
      <c r="C716" s="41" t="s">
        <v>276</v>
      </c>
      <c r="D716" s="42">
        <v>1</v>
      </c>
      <c r="E716" s="89"/>
      <c r="F716" s="14">
        <f t="shared" si="79"/>
        <v>0</v>
      </c>
      <c r="G716" s="42">
        <v>1074.29</v>
      </c>
      <c r="H716" s="90"/>
    </row>
    <row r="717" ht="17" customHeight="1" spans="1:8">
      <c r="A717" s="41" t="s">
        <v>1619</v>
      </c>
      <c r="B717" s="41" t="s">
        <v>1620</v>
      </c>
      <c r="C717" s="41" t="s">
        <v>276</v>
      </c>
      <c r="D717" s="42">
        <v>1</v>
      </c>
      <c r="E717" s="89"/>
      <c r="F717" s="14">
        <f t="shared" si="79"/>
        <v>0</v>
      </c>
      <c r="G717" s="42">
        <v>571.4</v>
      </c>
      <c r="H717" s="90"/>
    </row>
    <row r="718" ht="17" customHeight="1" spans="1:8">
      <c r="A718" s="41" t="s">
        <v>1621</v>
      </c>
      <c r="B718" s="41" t="s">
        <v>1622</v>
      </c>
      <c r="C718" s="41" t="s">
        <v>276</v>
      </c>
      <c r="D718" s="42">
        <v>1</v>
      </c>
      <c r="E718" s="89"/>
      <c r="F718" s="14">
        <f t="shared" si="79"/>
        <v>0</v>
      </c>
      <c r="G718" s="42">
        <v>172.8</v>
      </c>
      <c r="H718" s="90"/>
    </row>
    <row r="719" ht="17" customHeight="1" spans="1:8">
      <c r="A719" s="91" t="s">
        <v>1623</v>
      </c>
      <c r="B719" s="41" t="s">
        <v>1624</v>
      </c>
      <c r="C719" s="41" t="s">
        <v>276</v>
      </c>
      <c r="D719" s="42">
        <v>5</v>
      </c>
      <c r="E719" s="89"/>
      <c r="F719" s="14">
        <f t="shared" si="79"/>
        <v>0</v>
      </c>
      <c r="G719" s="42">
        <v>957.2</v>
      </c>
      <c r="H719" s="90"/>
    </row>
    <row r="720" ht="17" customHeight="1" spans="1:8">
      <c r="A720" s="91" t="s">
        <v>1625</v>
      </c>
      <c r="B720" s="41" t="s">
        <v>1626</v>
      </c>
      <c r="C720" s="41" t="s">
        <v>183</v>
      </c>
      <c r="D720" s="42">
        <v>15</v>
      </c>
      <c r="E720" s="89"/>
      <c r="F720" s="14">
        <f t="shared" si="79"/>
        <v>0</v>
      </c>
      <c r="G720" s="42">
        <v>23.52</v>
      </c>
      <c r="H720" s="90"/>
    </row>
    <row r="721" ht="17" customHeight="1" spans="1:8">
      <c r="A721" s="41" t="s">
        <v>1627</v>
      </c>
      <c r="B721" s="41" t="s">
        <v>1628</v>
      </c>
      <c r="C721" s="41" t="s">
        <v>61</v>
      </c>
      <c r="D721" s="42" t="s">
        <v>61</v>
      </c>
      <c r="E721" s="42"/>
      <c r="F721" s="42"/>
      <c r="G721" s="42"/>
      <c r="H721" s="10"/>
    </row>
    <row r="722" ht="17" customHeight="1" spans="1:8">
      <c r="A722" s="41" t="s">
        <v>1629</v>
      </c>
      <c r="B722" s="41" t="s">
        <v>1630</v>
      </c>
      <c r="C722" s="41" t="s">
        <v>61</v>
      </c>
      <c r="D722" s="42" t="s">
        <v>61</v>
      </c>
      <c r="E722" s="42"/>
      <c r="F722" s="42"/>
      <c r="G722" s="42"/>
      <c r="H722" s="10"/>
    </row>
    <row r="723" ht="17" customHeight="1" spans="1:8">
      <c r="A723" s="41" t="s">
        <v>1631</v>
      </c>
      <c r="B723" s="41" t="s">
        <v>267</v>
      </c>
      <c r="C723" s="41" t="s">
        <v>136</v>
      </c>
      <c r="D723" s="42">
        <v>1</v>
      </c>
      <c r="E723" s="89"/>
      <c r="F723" s="14">
        <f t="shared" ref="F723:F727" si="80">ROUND(D723*E723,0)</f>
        <v>0</v>
      </c>
      <c r="G723" s="42">
        <v>734.46</v>
      </c>
      <c r="H723" s="90"/>
    </row>
    <row r="724" ht="17" customHeight="1" spans="1:8">
      <c r="A724" s="41" t="s">
        <v>1632</v>
      </c>
      <c r="B724" s="41" t="s">
        <v>269</v>
      </c>
      <c r="C724" s="41" t="s">
        <v>136</v>
      </c>
      <c r="D724" s="42">
        <v>1</v>
      </c>
      <c r="E724" s="89"/>
      <c r="F724" s="14">
        <f t="shared" si="80"/>
        <v>0</v>
      </c>
      <c r="G724" s="42">
        <v>757.14</v>
      </c>
      <c r="H724" s="90"/>
    </row>
    <row r="725" ht="17" customHeight="1" spans="1:8">
      <c r="A725" s="41" t="s">
        <v>1633</v>
      </c>
      <c r="B725" s="41" t="s">
        <v>1634</v>
      </c>
      <c r="C725" s="41" t="s">
        <v>136</v>
      </c>
      <c r="D725" s="42">
        <v>5</v>
      </c>
      <c r="E725" s="89"/>
      <c r="F725" s="14">
        <f t="shared" si="80"/>
        <v>0</v>
      </c>
      <c r="G725" s="42">
        <v>779.88</v>
      </c>
      <c r="H725" s="90"/>
    </row>
    <row r="726" ht="17" customHeight="1" spans="1:8">
      <c r="A726" s="41" t="s">
        <v>1635</v>
      </c>
      <c r="B726" s="41" t="s">
        <v>271</v>
      </c>
      <c r="C726" s="41" t="s">
        <v>136</v>
      </c>
      <c r="D726" s="42">
        <v>1</v>
      </c>
      <c r="E726" s="89"/>
      <c r="F726" s="14">
        <f t="shared" si="80"/>
        <v>0</v>
      </c>
      <c r="G726" s="42">
        <v>800</v>
      </c>
      <c r="H726" s="90"/>
    </row>
    <row r="727" ht="17" customHeight="1" spans="1:8">
      <c r="A727" s="41" t="s">
        <v>1636</v>
      </c>
      <c r="B727" s="41" t="s">
        <v>1637</v>
      </c>
      <c r="C727" s="41" t="s">
        <v>136</v>
      </c>
      <c r="D727" s="42">
        <v>5</v>
      </c>
      <c r="E727" s="89"/>
      <c r="F727" s="14">
        <f t="shared" si="80"/>
        <v>0</v>
      </c>
      <c r="G727" s="42">
        <v>860</v>
      </c>
      <c r="H727" s="90"/>
    </row>
    <row r="728" ht="17" customHeight="1" spans="1:8">
      <c r="A728" s="41" t="s">
        <v>1638</v>
      </c>
      <c r="B728" s="41" t="s">
        <v>1639</v>
      </c>
      <c r="C728" s="41" t="s">
        <v>61</v>
      </c>
      <c r="D728" s="42" t="s">
        <v>61</v>
      </c>
      <c r="E728" s="42"/>
      <c r="F728" s="42"/>
      <c r="G728" s="42"/>
      <c r="H728" s="10"/>
    </row>
    <row r="729" ht="17" customHeight="1" spans="1:8">
      <c r="A729" s="41" t="s">
        <v>1640</v>
      </c>
      <c r="B729" s="41" t="s">
        <v>1641</v>
      </c>
      <c r="C729" s="41" t="s">
        <v>136</v>
      </c>
      <c r="D729" s="42">
        <v>5</v>
      </c>
      <c r="E729" s="89"/>
      <c r="F729" s="14">
        <f>ROUND(D729*E729,0)</f>
        <v>0</v>
      </c>
      <c r="G729" s="42">
        <v>677.94</v>
      </c>
      <c r="H729" s="90"/>
    </row>
    <row r="730" ht="17" customHeight="1" spans="1:8">
      <c r="A730" s="41" t="s">
        <v>1642</v>
      </c>
      <c r="B730" s="41" t="s">
        <v>1643</v>
      </c>
      <c r="C730" s="41" t="s">
        <v>121</v>
      </c>
      <c r="D730" s="42">
        <v>15</v>
      </c>
      <c r="E730" s="89"/>
      <c r="F730" s="14">
        <f>ROUND(D730*E730,0)</f>
        <v>0</v>
      </c>
      <c r="G730" s="9">
        <v>129.54</v>
      </c>
      <c r="H730" s="90"/>
    </row>
    <row r="731" ht="17" customHeight="1" spans="1:8">
      <c r="A731" s="41" t="s">
        <v>1644</v>
      </c>
      <c r="B731" s="41" t="s">
        <v>1645</v>
      </c>
      <c r="C731" s="41" t="s">
        <v>121</v>
      </c>
      <c r="D731" s="42">
        <v>5</v>
      </c>
      <c r="E731" s="89"/>
      <c r="F731" s="14">
        <f>ROUND(D731*E731,0)</f>
        <v>0</v>
      </c>
      <c r="G731" s="42">
        <v>248</v>
      </c>
      <c r="H731" s="90"/>
    </row>
    <row r="732" ht="17" customHeight="1" spans="1:8">
      <c r="A732" s="41" t="s">
        <v>1646</v>
      </c>
      <c r="B732" s="41" t="s">
        <v>1647</v>
      </c>
      <c r="C732" s="41" t="s">
        <v>61</v>
      </c>
      <c r="D732" s="42" t="s">
        <v>61</v>
      </c>
      <c r="E732" s="42"/>
      <c r="F732" s="42"/>
      <c r="G732" s="42"/>
      <c r="H732" s="10"/>
    </row>
    <row r="733" ht="17" customHeight="1" spans="1:8">
      <c r="A733" s="41" t="s">
        <v>1648</v>
      </c>
      <c r="B733" s="41" t="s">
        <v>1649</v>
      </c>
      <c r="C733" s="41" t="s">
        <v>121</v>
      </c>
      <c r="D733" s="42">
        <v>1</v>
      </c>
      <c r="E733" s="89"/>
      <c r="F733" s="14">
        <f t="shared" ref="F733:F736" si="81">ROUND(D733*E733,0)</f>
        <v>0</v>
      </c>
      <c r="G733" s="42">
        <v>23</v>
      </c>
      <c r="H733" s="90"/>
    </row>
    <row r="734" ht="17" customHeight="1" spans="1:8">
      <c r="A734" s="41" t="s">
        <v>1650</v>
      </c>
      <c r="B734" s="41" t="s">
        <v>1651</v>
      </c>
      <c r="C734" s="41" t="s">
        <v>121</v>
      </c>
      <c r="D734" s="42">
        <v>1</v>
      </c>
      <c r="E734" s="89"/>
      <c r="F734" s="14">
        <f t="shared" si="81"/>
        <v>0</v>
      </c>
      <c r="G734" s="42">
        <v>153</v>
      </c>
      <c r="H734" s="90"/>
    </row>
    <row r="735" ht="17" customHeight="1" spans="1:8">
      <c r="A735" s="41" t="s">
        <v>1652</v>
      </c>
      <c r="B735" s="41" t="s">
        <v>1653</v>
      </c>
      <c r="C735" s="41" t="s">
        <v>121</v>
      </c>
      <c r="D735" s="42">
        <v>1</v>
      </c>
      <c r="E735" s="89"/>
      <c r="F735" s="14">
        <f t="shared" si="81"/>
        <v>0</v>
      </c>
      <c r="G735" s="42">
        <v>71</v>
      </c>
      <c r="H735" s="90"/>
    </row>
    <row r="736" ht="17" customHeight="1" spans="1:8">
      <c r="A736" s="41" t="s">
        <v>1654</v>
      </c>
      <c r="B736" s="41" t="s">
        <v>1655</v>
      </c>
      <c r="C736" s="41" t="s">
        <v>121</v>
      </c>
      <c r="D736" s="42">
        <v>1</v>
      </c>
      <c r="E736" s="89"/>
      <c r="F736" s="14">
        <f t="shared" si="81"/>
        <v>0</v>
      </c>
      <c r="G736" s="42">
        <v>23.17</v>
      </c>
      <c r="H736" s="90"/>
    </row>
    <row r="737" ht="17" customHeight="1" spans="1:8">
      <c r="A737" s="41" t="s">
        <v>1656</v>
      </c>
      <c r="B737" s="41" t="s">
        <v>1657</v>
      </c>
      <c r="C737" s="41" t="s">
        <v>61</v>
      </c>
      <c r="D737" s="42" t="s">
        <v>61</v>
      </c>
      <c r="E737" s="42"/>
      <c r="F737" s="42"/>
      <c r="G737" s="42"/>
      <c r="H737" s="10"/>
    </row>
    <row r="738" ht="17" customHeight="1" spans="1:8">
      <c r="A738" s="41" t="s">
        <v>1658</v>
      </c>
      <c r="B738" s="41" t="s">
        <v>1659</v>
      </c>
      <c r="C738" s="41" t="s">
        <v>121</v>
      </c>
      <c r="D738" s="42">
        <v>1</v>
      </c>
      <c r="E738" s="89"/>
      <c r="F738" s="14">
        <f t="shared" ref="F738:F744" si="82">ROUND(D738*E738,0)</f>
        <v>0</v>
      </c>
      <c r="G738" s="42">
        <v>378</v>
      </c>
      <c r="H738" s="90"/>
    </row>
    <row r="739" ht="17" customHeight="1" spans="1:8">
      <c r="A739" s="41" t="s">
        <v>1660</v>
      </c>
      <c r="B739" s="41" t="s">
        <v>1661</v>
      </c>
      <c r="C739" s="41" t="s">
        <v>136</v>
      </c>
      <c r="D739" s="42">
        <v>2</v>
      </c>
      <c r="E739" s="89"/>
      <c r="F739" s="14">
        <f t="shared" si="82"/>
        <v>0</v>
      </c>
      <c r="G739" s="42">
        <v>247</v>
      </c>
      <c r="H739" s="90"/>
    </row>
    <row r="740" ht="17" customHeight="1" spans="1:8">
      <c r="A740" s="41" t="s">
        <v>1662</v>
      </c>
      <c r="B740" s="41" t="s">
        <v>1663</v>
      </c>
      <c r="C740" s="41" t="s">
        <v>136</v>
      </c>
      <c r="D740" s="42">
        <v>2</v>
      </c>
      <c r="E740" s="89"/>
      <c r="F740" s="14">
        <f t="shared" si="82"/>
        <v>0</v>
      </c>
      <c r="G740" s="42">
        <v>893</v>
      </c>
      <c r="H740" s="90"/>
    </row>
    <row r="741" ht="17" customHeight="1" spans="1:8">
      <c r="A741" s="41" t="s">
        <v>1664</v>
      </c>
      <c r="B741" s="41" t="s">
        <v>1665</v>
      </c>
      <c r="C741" s="41" t="s">
        <v>121</v>
      </c>
      <c r="D741" s="42">
        <v>1</v>
      </c>
      <c r="E741" s="89"/>
      <c r="F741" s="14">
        <f t="shared" si="82"/>
        <v>0</v>
      </c>
      <c r="G741" s="42">
        <v>158</v>
      </c>
      <c r="H741" s="90"/>
    </row>
    <row r="742" ht="17" customHeight="1" spans="1:8">
      <c r="A742" s="41" t="s">
        <v>1666</v>
      </c>
      <c r="B742" s="41" t="s">
        <v>1667</v>
      </c>
      <c r="C742" s="41" t="s">
        <v>121</v>
      </c>
      <c r="D742" s="42">
        <v>1</v>
      </c>
      <c r="E742" s="89"/>
      <c r="F742" s="14">
        <f t="shared" si="82"/>
        <v>0</v>
      </c>
      <c r="G742" s="42">
        <v>58</v>
      </c>
      <c r="H742" s="90"/>
    </row>
    <row r="743" ht="17" customHeight="1" spans="1:8">
      <c r="A743" s="41" t="s">
        <v>1668</v>
      </c>
      <c r="B743" s="41" t="s">
        <v>1669</v>
      </c>
      <c r="C743" s="41" t="s">
        <v>958</v>
      </c>
      <c r="D743" s="42">
        <v>5</v>
      </c>
      <c r="E743" s="89"/>
      <c r="F743" s="14">
        <f t="shared" si="82"/>
        <v>0</v>
      </c>
      <c r="G743" s="42">
        <v>900</v>
      </c>
      <c r="H743" s="90"/>
    </row>
    <row r="744" ht="17" customHeight="1" spans="1:8">
      <c r="A744" s="91" t="s">
        <v>1670</v>
      </c>
      <c r="B744" s="41" t="s">
        <v>1671</v>
      </c>
      <c r="C744" s="41" t="s">
        <v>926</v>
      </c>
      <c r="D744" s="42">
        <v>10</v>
      </c>
      <c r="E744" s="89"/>
      <c r="F744" s="14">
        <f t="shared" si="82"/>
        <v>0</v>
      </c>
      <c r="G744" s="42">
        <v>1429</v>
      </c>
      <c r="H744" s="90"/>
    </row>
    <row r="745" ht="17" customHeight="1" spans="1:8">
      <c r="A745" s="41" t="s">
        <v>1672</v>
      </c>
      <c r="B745" s="41" t="s">
        <v>1673</v>
      </c>
      <c r="C745" s="41" t="s">
        <v>61</v>
      </c>
      <c r="D745" s="42" t="s">
        <v>61</v>
      </c>
      <c r="E745" s="42"/>
      <c r="F745" s="42"/>
      <c r="G745" s="42"/>
      <c r="H745" s="10"/>
    </row>
    <row r="746" ht="17" customHeight="1" spans="1:8">
      <c r="A746" s="41" t="s">
        <v>1674</v>
      </c>
      <c r="B746" s="41" t="s">
        <v>1675</v>
      </c>
      <c r="C746" s="41" t="s">
        <v>121</v>
      </c>
      <c r="D746" s="42">
        <v>2</v>
      </c>
      <c r="E746" s="89"/>
      <c r="F746" s="14">
        <f t="shared" ref="F746:F754" si="83">ROUND(D746*E746,0)</f>
        <v>0</v>
      </c>
      <c r="G746" s="42">
        <v>738</v>
      </c>
      <c r="H746" s="90"/>
    </row>
    <row r="747" ht="17" customHeight="1" spans="1:8">
      <c r="A747" s="41" t="s">
        <v>1676</v>
      </c>
      <c r="B747" s="41" t="s">
        <v>1677</v>
      </c>
      <c r="C747" s="41" t="s">
        <v>121</v>
      </c>
      <c r="D747" s="42">
        <v>2</v>
      </c>
      <c r="E747" s="89"/>
      <c r="F747" s="14">
        <f t="shared" si="83"/>
        <v>0</v>
      </c>
      <c r="G747" s="42">
        <v>705</v>
      </c>
      <c r="H747" s="90"/>
    </row>
    <row r="748" ht="17" customHeight="1" spans="1:8">
      <c r="A748" s="41" t="s">
        <v>1678</v>
      </c>
      <c r="B748" s="41" t="s">
        <v>1679</v>
      </c>
      <c r="C748" s="41" t="s">
        <v>121</v>
      </c>
      <c r="D748" s="42">
        <v>2</v>
      </c>
      <c r="E748" s="89"/>
      <c r="F748" s="14">
        <f t="shared" si="83"/>
        <v>0</v>
      </c>
      <c r="G748" s="42">
        <v>502</v>
      </c>
      <c r="H748" s="90"/>
    </row>
    <row r="749" ht="17" customHeight="1" spans="1:8">
      <c r="A749" s="41" t="s">
        <v>1680</v>
      </c>
      <c r="B749" s="41" t="s">
        <v>1681</v>
      </c>
      <c r="C749" s="41" t="s">
        <v>121</v>
      </c>
      <c r="D749" s="42">
        <v>2</v>
      </c>
      <c r="E749" s="89"/>
      <c r="F749" s="14">
        <f t="shared" si="83"/>
        <v>0</v>
      </c>
      <c r="G749" s="42">
        <v>469</v>
      </c>
      <c r="H749" s="90"/>
    </row>
    <row r="750" ht="17" customHeight="1" spans="1:8">
      <c r="A750" s="41" t="s">
        <v>1682</v>
      </c>
      <c r="B750" s="41" t="s">
        <v>1683</v>
      </c>
      <c r="C750" s="41" t="s">
        <v>121</v>
      </c>
      <c r="D750" s="42">
        <v>2</v>
      </c>
      <c r="E750" s="89"/>
      <c r="F750" s="14">
        <f t="shared" si="83"/>
        <v>0</v>
      </c>
      <c r="G750" s="42">
        <v>738</v>
      </c>
      <c r="H750" s="90"/>
    </row>
    <row r="751" ht="17" customHeight="1" spans="1:8">
      <c r="A751" s="41" t="s">
        <v>1684</v>
      </c>
      <c r="B751" s="41" t="s">
        <v>1685</v>
      </c>
      <c r="C751" s="41" t="s">
        <v>121</v>
      </c>
      <c r="D751" s="42">
        <v>2</v>
      </c>
      <c r="E751" s="89"/>
      <c r="F751" s="14">
        <f t="shared" si="83"/>
        <v>0</v>
      </c>
      <c r="G751" s="42">
        <v>715</v>
      </c>
      <c r="H751" s="90"/>
    </row>
    <row r="752" ht="17" customHeight="1" spans="1:8">
      <c r="A752" s="41" t="s">
        <v>1686</v>
      </c>
      <c r="B752" s="41" t="s">
        <v>1687</v>
      </c>
      <c r="C752" s="41" t="s">
        <v>121</v>
      </c>
      <c r="D752" s="42">
        <v>2</v>
      </c>
      <c r="E752" s="89"/>
      <c r="F752" s="14">
        <f t="shared" si="83"/>
        <v>0</v>
      </c>
      <c r="G752" s="42">
        <v>738.34</v>
      </c>
      <c r="H752" s="90"/>
    </row>
    <row r="753" ht="17" customHeight="1" spans="1:8">
      <c r="A753" s="41" t="s">
        <v>1688</v>
      </c>
      <c r="B753" s="41" t="s">
        <v>1689</v>
      </c>
      <c r="C753" s="41" t="s">
        <v>121</v>
      </c>
      <c r="D753" s="42">
        <v>2</v>
      </c>
      <c r="E753" s="89"/>
      <c r="F753" s="14">
        <f t="shared" si="83"/>
        <v>0</v>
      </c>
      <c r="G753" s="42">
        <v>715.12</v>
      </c>
      <c r="H753" s="90"/>
    </row>
    <row r="754" ht="17" customHeight="1" spans="1:8">
      <c r="A754" s="41" t="s">
        <v>1690</v>
      </c>
      <c r="B754" s="41" t="s">
        <v>1691</v>
      </c>
      <c r="C754" s="41" t="s">
        <v>121</v>
      </c>
      <c r="D754" s="42">
        <v>2</v>
      </c>
      <c r="E754" s="89"/>
      <c r="F754" s="14">
        <f t="shared" si="83"/>
        <v>0</v>
      </c>
      <c r="G754" s="42">
        <v>474.35</v>
      </c>
      <c r="H754" s="90"/>
    </row>
    <row r="755" ht="17" customHeight="1" spans="1:8">
      <c r="A755" s="41" t="s">
        <v>1692</v>
      </c>
      <c r="B755" s="41" t="s">
        <v>1693</v>
      </c>
      <c r="C755" s="41"/>
      <c r="D755" s="42"/>
      <c r="E755" s="42"/>
      <c r="F755" s="42"/>
      <c r="G755" s="91"/>
      <c r="H755" s="90"/>
    </row>
    <row r="756" ht="17" customHeight="1" spans="1:8">
      <c r="A756" s="41" t="s">
        <v>1694</v>
      </c>
      <c r="B756" s="41" t="s">
        <v>1695</v>
      </c>
      <c r="C756" s="41" t="s">
        <v>697</v>
      </c>
      <c r="D756" s="42">
        <v>1</v>
      </c>
      <c r="E756" s="89"/>
      <c r="F756" s="14">
        <f t="shared" ref="F756:F787" si="84">ROUND(D756*E756,0)</f>
        <v>0</v>
      </c>
      <c r="G756" s="42">
        <v>25573.6</v>
      </c>
      <c r="H756" s="90"/>
    </row>
    <row r="757" ht="17" customHeight="1" spans="1:8">
      <c r="A757" s="41" t="s">
        <v>1696</v>
      </c>
      <c r="B757" s="41" t="s">
        <v>1697</v>
      </c>
      <c r="C757" s="41" t="s">
        <v>183</v>
      </c>
      <c r="D757" s="42">
        <v>1</v>
      </c>
      <c r="E757" s="89"/>
      <c r="F757" s="14">
        <f t="shared" si="84"/>
        <v>0</v>
      </c>
      <c r="G757" s="42">
        <v>221</v>
      </c>
      <c r="H757" s="90"/>
    </row>
    <row r="758" ht="17" customHeight="1" spans="1:8">
      <c r="A758" s="41" t="s">
        <v>1698</v>
      </c>
      <c r="B758" s="41" t="s">
        <v>1699</v>
      </c>
      <c r="C758" s="41" t="s">
        <v>697</v>
      </c>
      <c r="D758" s="42">
        <v>1</v>
      </c>
      <c r="E758" s="89"/>
      <c r="F758" s="14">
        <f t="shared" si="84"/>
        <v>0</v>
      </c>
      <c r="G758" s="42">
        <v>111</v>
      </c>
      <c r="H758" s="90"/>
    </row>
    <row r="759" ht="17" customHeight="1" spans="1:8">
      <c r="A759" s="41" t="s">
        <v>1700</v>
      </c>
      <c r="B759" s="41" t="s">
        <v>1701</v>
      </c>
      <c r="C759" s="41" t="s">
        <v>276</v>
      </c>
      <c r="D759" s="42">
        <v>1</v>
      </c>
      <c r="E759" s="89"/>
      <c r="F759" s="14">
        <f t="shared" si="84"/>
        <v>0</v>
      </c>
      <c r="G759" s="42">
        <v>108</v>
      </c>
      <c r="H759" s="90"/>
    </row>
    <row r="760" ht="17" customHeight="1" spans="1:8">
      <c r="A760" s="41" t="s">
        <v>1702</v>
      </c>
      <c r="B760" s="41" t="s">
        <v>1703</v>
      </c>
      <c r="C760" s="41" t="s">
        <v>276</v>
      </c>
      <c r="D760" s="42">
        <v>5</v>
      </c>
      <c r="E760" s="89"/>
      <c r="F760" s="14">
        <f t="shared" si="84"/>
        <v>0</v>
      </c>
      <c r="G760" s="42">
        <v>175</v>
      </c>
      <c r="H760" s="90"/>
    </row>
    <row r="761" ht="17" customHeight="1" spans="1:8">
      <c r="A761" s="41" t="s">
        <v>1704</v>
      </c>
      <c r="B761" s="41" t="s">
        <v>1705</v>
      </c>
      <c r="C761" s="41" t="s">
        <v>697</v>
      </c>
      <c r="D761" s="42">
        <v>5</v>
      </c>
      <c r="E761" s="89"/>
      <c r="F761" s="14">
        <f t="shared" si="84"/>
        <v>0</v>
      </c>
      <c r="G761" s="42">
        <v>66</v>
      </c>
      <c r="H761" s="90"/>
    </row>
    <row r="762" ht="17" customHeight="1" spans="1:8">
      <c r="A762" s="41" t="s">
        <v>1706</v>
      </c>
      <c r="B762" s="41" t="s">
        <v>1707</v>
      </c>
      <c r="C762" s="41" t="s">
        <v>183</v>
      </c>
      <c r="D762" s="42">
        <v>1</v>
      </c>
      <c r="E762" s="89"/>
      <c r="F762" s="14">
        <f t="shared" si="84"/>
        <v>0</v>
      </c>
      <c r="G762" s="42">
        <v>11.73</v>
      </c>
      <c r="H762" s="90"/>
    </row>
    <row r="763" ht="17" customHeight="1" spans="1:8">
      <c r="A763" s="41" t="s">
        <v>1708</v>
      </c>
      <c r="B763" s="41" t="s">
        <v>1709</v>
      </c>
      <c r="C763" s="41" t="s">
        <v>941</v>
      </c>
      <c r="D763" s="42">
        <v>10</v>
      </c>
      <c r="E763" s="89"/>
      <c r="F763" s="14">
        <f t="shared" si="84"/>
        <v>0</v>
      </c>
      <c r="G763" s="42">
        <v>74.06</v>
      </c>
      <c r="H763" s="90"/>
    </row>
    <row r="764" ht="17" customHeight="1" spans="1:8">
      <c r="A764" s="41" t="s">
        <v>1710</v>
      </c>
      <c r="B764" s="41" t="s">
        <v>1711</v>
      </c>
      <c r="C764" s="41" t="s">
        <v>697</v>
      </c>
      <c r="D764" s="42">
        <v>5</v>
      </c>
      <c r="E764" s="89"/>
      <c r="F764" s="14">
        <f t="shared" si="84"/>
        <v>0</v>
      </c>
      <c r="G764" s="42">
        <v>102</v>
      </c>
      <c r="H764" s="90"/>
    </row>
    <row r="765" ht="17" customHeight="1" spans="1:8">
      <c r="A765" s="41" t="s">
        <v>1712</v>
      </c>
      <c r="B765" s="41" t="s">
        <v>1713</v>
      </c>
      <c r="C765" s="41" t="s">
        <v>1143</v>
      </c>
      <c r="D765" s="42">
        <v>1</v>
      </c>
      <c r="E765" s="89"/>
      <c r="F765" s="14">
        <f t="shared" si="84"/>
        <v>0</v>
      </c>
      <c r="G765" s="42">
        <v>275</v>
      </c>
      <c r="H765" s="90"/>
    </row>
    <row r="766" ht="17" customHeight="1" spans="1:8">
      <c r="A766" s="41" t="s">
        <v>1714</v>
      </c>
      <c r="B766" s="41" t="s">
        <v>1715</v>
      </c>
      <c r="C766" s="41" t="s">
        <v>276</v>
      </c>
      <c r="D766" s="42">
        <v>1</v>
      </c>
      <c r="E766" s="89"/>
      <c r="F766" s="14">
        <f t="shared" si="84"/>
        <v>0</v>
      </c>
      <c r="G766" s="42">
        <v>55.27</v>
      </c>
      <c r="H766" s="90"/>
    </row>
    <row r="767" ht="17" customHeight="1" spans="1:8">
      <c r="A767" s="41" t="s">
        <v>1716</v>
      </c>
      <c r="B767" s="41" t="s">
        <v>1717</v>
      </c>
      <c r="C767" s="41" t="s">
        <v>121</v>
      </c>
      <c r="D767" s="42">
        <v>1</v>
      </c>
      <c r="E767" s="89"/>
      <c r="F767" s="14">
        <f t="shared" si="84"/>
        <v>0</v>
      </c>
      <c r="G767" s="42">
        <v>174</v>
      </c>
      <c r="H767" s="90"/>
    </row>
    <row r="768" ht="17" customHeight="1" spans="1:8">
      <c r="A768" s="41" t="s">
        <v>1718</v>
      </c>
      <c r="B768" s="41" t="s">
        <v>1719</v>
      </c>
      <c r="C768" s="41" t="s">
        <v>697</v>
      </c>
      <c r="D768" s="42">
        <v>1</v>
      </c>
      <c r="E768" s="89"/>
      <c r="F768" s="14">
        <f t="shared" si="84"/>
        <v>0</v>
      </c>
      <c r="G768" s="42">
        <v>40</v>
      </c>
      <c r="H768" s="90"/>
    </row>
    <row r="769" ht="17" customHeight="1" spans="1:8">
      <c r="A769" s="41" t="s">
        <v>1720</v>
      </c>
      <c r="B769" s="41" t="s">
        <v>1721</v>
      </c>
      <c r="C769" s="41" t="s">
        <v>697</v>
      </c>
      <c r="D769" s="42">
        <v>1</v>
      </c>
      <c r="E769" s="89"/>
      <c r="F769" s="14">
        <f t="shared" si="84"/>
        <v>0</v>
      </c>
      <c r="G769" s="42">
        <v>1425.6</v>
      </c>
      <c r="H769" s="90"/>
    </row>
    <row r="770" ht="17" customHeight="1" spans="1:8">
      <c r="A770" s="41" t="s">
        <v>1722</v>
      </c>
      <c r="B770" s="41" t="s">
        <v>1723</v>
      </c>
      <c r="C770" s="41" t="s">
        <v>121</v>
      </c>
      <c r="D770" s="42">
        <v>1</v>
      </c>
      <c r="E770" s="89"/>
      <c r="F770" s="14">
        <f t="shared" si="84"/>
        <v>0</v>
      </c>
      <c r="G770" s="42">
        <v>125</v>
      </c>
      <c r="H770" s="90"/>
    </row>
    <row r="771" ht="17" customHeight="1" spans="1:8">
      <c r="A771" s="41" t="s">
        <v>1724</v>
      </c>
      <c r="B771" s="41" t="s">
        <v>1725</v>
      </c>
      <c r="C771" s="41" t="s">
        <v>121</v>
      </c>
      <c r="D771" s="42">
        <v>1</v>
      </c>
      <c r="E771" s="89"/>
      <c r="F771" s="14">
        <f t="shared" si="84"/>
        <v>0</v>
      </c>
      <c r="G771" s="42">
        <v>26</v>
      </c>
      <c r="H771" s="90"/>
    </row>
    <row r="772" ht="17" customHeight="1" spans="1:8">
      <c r="A772" s="41" t="s">
        <v>1726</v>
      </c>
      <c r="B772" s="41" t="s">
        <v>1727</v>
      </c>
      <c r="C772" s="41" t="s">
        <v>121</v>
      </c>
      <c r="D772" s="42">
        <v>1</v>
      </c>
      <c r="E772" s="89"/>
      <c r="F772" s="14">
        <f t="shared" si="84"/>
        <v>0</v>
      </c>
      <c r="G772" s="42">
        <v>458</v>
      </c>
      <c r="H772" s="90"/>
    </row>
    <row r="773" ht="17" customHeight="1" spans="1:8">
      <c r="A773" s="41" t="s">
        <v>1728</v>
      </c>
      <c r="B773" s="41" t="s">
        <v>1729</v>
      </c>
      <c r="C773" s="41" t="s">
        <v>276</v>
      </c>
      <c r="D773" s="42">
        <v>1</v>
      </c>
      <c r="E773" s="89"/>
      <c r="F773" s="14">
        <f t="shared" si="84"/>
        <v>0</v>
      </c>
      <c r="G773" s="42">
        <v>560</v>
      </c>
      <c r="H773" s="90"/>
    </row>
    <row r="774" ht="17" customHeight="1" spans="1:8">
      <c r="A774" s="41" t="s">
        <v>1730</v>
      </c>
      <c r="B774" s="41" t="s">
        <v>1731</v>
      </c>
      <c r="C774" s="41" t="s">
        <v>697</v>
      </c>
      <c r="D774" s="42">
        <v>1</v>
      </c>
      <c r="E774" s="89"/>
      <c r="F774" s="14">
        <f t="shared" si="84"/>
        <v>0</v>
      </c>
      <c r="G774" s="42">
        <v>210</v>
      </c>
      <c r="H774" s="90"/>
    </row>
    <row r="775" ht="17" customHeight="1" spans="1:8">
      <c r="A775" s="41" t="s">
        <v>1732</v>
      </c>
      <c r="B775" s="41" t="s">
        <v>1733</v>
      </c>
      <c r="C775" s="41" t="s">
        <v>1143</v>
      </c>
      <c r="D775" s="42">
        <v>5</v>
      </c>
      <c r="E775" s="89"/>
      <c r="F775" s="14">
        <f t="shared" si="84"/>
        <v>0</v>
      </c>
      <c r="G775" s="42">
        <v>817.33</v>
      </c>
      <c r="H775" s="90"/>
    </row>
    <row r="776" ht="17" customHeight="1" spans="1:8">
      <c r="A776" s="91" t="s">
        <v>1734</v>
      </c>
      <c r="B776" s="41" t="s">
        <v>1735</v>
      </c>
      <c r="C776" s="41" t="s">
        <v>121</v>
      </c>
      <c r="D776" s="42">
        <v>1</v>
      </c>
      <c r="E776" s="89"/>
      <c r="F776" s="14">
        <f t="shared" si="84"/>
        <v>0</v>
      </c>
      <c r="G776" s="42">
        <v>242</v>
      </c>
      <c r="H776" s="90"/>
    </row>
    <row r="777" ht="17" customHeight="1" spans="1:8">
      <c r="A777" s="91" t="s">
        <v>1736</v>
      </c>
      <c r="B777" s="41" t="s">
        <v>1737</v>
      </c>
      <c r="C777" s="41" t="s">
        <v>276</v>
      </c>
      <c r="D777" s="42">
        <v>1</v>
      </c>
      <c r="E777" s="89"/>
      <c r="F777" s="14">
        <f t="shared" si="84"/>
        <v>0</v>
      </c>
      <c r="G777" s="42">
        <v>1002</v>
      </c>
      <c r="H777" s="90"/>
    </row>
    <row r="778" ht="17" customHeight="1" spans="1:8">
      <c r="A778" s="91" t="s">
        <v>1738</v>
      </c>
      <c r="B778" s="41" t="s">
        <v>1739</v>
      </c>
      <c r="C778" s="41" t="s">
        <v>276</v>
      </c>
      <c r="D778" s="42">
        <v>1</v>
      </c>
      <c r="E778" s="89"/>
      <c r="F778" s="14">
        <f t="shared" si="84"/>
        <v>0</v>
      </c>
      <c r="G778" s="42">
        <v>212</v>
      </c>
      <c r="H778" s="90"/>
    </row>
    <row r="779" ht="17" customHeight="1" spans="1:8">
      <c r="A779" s="91" t="s">
        <v>1740</v>
      </c>
      <c r="B779" s="41" t="s">
        <v>1741</v>
      </c>
      <c r="C779" s="41" t="s">
        <v>183</v>
      </c>
      <c r="D779" s="42">
        <v>1</v>
      </c>
      <c r="E779" s="89"/>
      <c r="F779" s="14">
        <f t="shared" si="84"/>
        <v>0</v>
      </c>
      <c r="G779" s="42">
        <v>49</v>
      </c>
      <c r="H779" s="90"/>
    </row>
    <row r="780" ht="17" customHeight="1" spans="1:8">
      <c r="A780" s="91" t="s">
        <v>1742</v>
      </c>
      <c r="B780" s="41" t="s">
        <v>1743</v>
      </c>
      <c r="C780" s="41" t="s">
        <v>183</v>
      </c>
      <c r="D780" s="42">
        <v>10</v>
      </c>
      <c r="E780" s="89"/>
      <c r="F780" s="14">
        <f t="shared" si="84"/>
        <v>0</v>
      </c>
      <c r="G780" s="42">
        <v>53</v>
      </c>
      <c r="H780" s="90"/>
    </row>
    <row r="781" ht="17" customHeight="1" spans="1:8">
      <c r="A781" s="91" t="s">
        <v>1744</v>
      </c>
      <c r="B781" s="41" t="s">
        <v>1745</v>
      </c>
      <c r="C781" s="41" t="s">
        <v>183</v>
      </c>
      <c r="D781" s="42">
        <v>50</v>
      </c>
      <c r="E781" s="89"/>
      <c r="F781" s="14">
        <f t="shared" si="84"/>
        <v>0</v>
      </c>
      <c r="G781" s="42">
        <v>81</v>
      </c>
      <c r="H781" s="90"/>
    </row>
    <row r="782" ht="17" customHeight="1" spans="1:8">
      <c r="A782" s="91" t="s">
        <v>1746</v>
      </c>
      <c r="B782" s="41" t="s">
        <v>1747</v>
      </c>
      <c r="C782" s="41" t="s">
        <v>183</v>
      </c>
      <c r="D782" s="42">
        <v>10</v>
      </c>
      <c r="E782" s="89"/>
      <c r="F782" s="14">
        <f t="shared" si="84"/>
        <v>0</v>
      </c>
      <c r="G782" s="42">
        <v>92</v>
      </c>
      <c r="H782" s="90"/>
    </row>
    <row r="783" ht="17" customHeight="1" spans="1:8">
      <c r="A783" s="91" t="s">
        <v>1748</v>
      </c>
      <c r="B783" s="41" t="s">
        <v>1749</v>
      </c>
      <c r="C783" s="41" t="s">
        <v>121</v>
      </c>
      <c r="D783" s="42">
        <v>1</v>
      </c>
      <c r="E783" s="89"/>
      <c r="F783" s="14">
        <f t="shared" si="84"/>
        <v>0</v>
      </c>
      <c r="G783" s="42">
        <v>270.74</v>
      </c>
      <c r="H783" s="90"/>
    </row>
    <row r="784" ht="17" customHeight="1" spans="1:8">
      <c r="A784" s="91" t="s">
        <v>1750</v>
      </c>
      <c r="B784" s="41" t="s">
        <v>1751</v>
      </c>
      <c r="C784" s="41" t="s">
        <v>121</v>
      </c>
      <c r="D784" s="42">
        <v>1</v>
      </c>
      <c r="E784" s="89"/>
      <c r="F784" s="14">
        <f t="shared" si="84"/>
        <v>0</v>
      </c>
      <c r="G784" s="42">
        <v>50</v>
      </c>
      <c r="H784" s="90"/>
    </row>
    <row r="785" ht="17" customHeight="1" spans="1:8">
      <c r="A785" s="91" t="s">
        <v>1752</v>
      </c>
      <c r="B785" s="41" t="s">
        <v>1753</v>
      </c>
      <c r="C785" s="41" t="s">
        <v>276</v>
      </c>
      <c r="D785" s="42">
        <v>5</v>
      </c>
      <c r="E785" s="89"/>
      <c r="F785" s="14">
        <f t="shared" si="84"/>
        <v>0</v>
      </c>
      <c r="G785" s="42">
        <v>600</v>
      </c>
      <c r="H785" s="90"/>
    </row>
    <row r="786" ht="17" customHeight="1" spans="1:8">
      <c r="A786" s="91" t="s">
        <v>1754</v>
      </c>
      <c r="B786" s="41" t="s">
        <v>1755</v>
      </c>
      <c r="C786" s="41" t="s">
        <v>1143</v>
      </c>
      <c r="D786" s="42">
        <v>1</v>
      </c>
      <c r="E786" s="89"/>
      <c r="F786" s="14">
        <f t="shared" si="84"/>
        <v>0</v>
      </c>
      <c r="G786" s="42">
        <v>132</v>
      </c>
      <c r="H786" s="90"/>
    </row>
    <row r="787" ht="17" customHeight="1" spans="1:8">
      <c r="A787" s="91" t="s">
        <v>1756</v>
      </c>
      <c r="B787" s="41" t="s">
        <v>1757</v>
      </c>
      <c r="C787" s="41" t="s">
        <v>958</v>
      </c>
      <c r="D787" s="42">
        <v>1</v>
      </c>
      <c r="E787" s="89"/>
      <c r="F787" s="14">
        <f t="shared" si="84"/>
        <v>0</v>
      </c>
      <c r="G787" s="42">
        <v>200</v>
      </c>
      <c r="H787" s="90"/>
    </row>
    <row r="788" ht="17" customHeight="1" spans="1:8">
      <c r="A788" s="41" t="s">
        <v>1758</v>
      </c>
      <c r="B788" s="41" t="s">
        <v>1759</v>
      </c>
      <c r="C788" s="41" t="s">
        <v>61</v>
      </c>
      <c r="D788" s="42" t="s">
        <v>61</v>
      </c>
      <c r="E788" s="42"/>
      <c r="F788" s="42"/>
      <c r="G788" s="42"/>
      <c r="H788" s="10"/>
    </row>
    <row r="789" ht="17" customHeight="1" spans="1:8">
      <c r="A789" s="41" t="s">
        <v>1760</v>
      </c>
      <c r="B789" s="41" t="s">
        <v>1761</v>
      </c>
      <c r="C789" s="41" t="s">
        <v>315</v>
      </c>
      <c r="D789" s="42">
        <v>20</v>
      </c>
      <c r="E789" s="89"/>
      <c r="F789" s="14">
        <f t="shared" ref="F789:F795" si="85">ROUND(D789*E789,0)</f>
        <v>0</v>
      </c>
      <c r="G789" s="42">
        <v>130.36</v>
      </c>
      <c r="H789" s="90"/>
    </row>
    <row r="790" ht="17" customHeight="1" spans="1:8">
      <c r="A790" s="41" t="s">
        <v>1762</v>
      </c>
      <c r="B790" s="41" t="s">
        <v>1763</v>
      </c>
      <c r="C790" s="41" t="s">
        <v>697</v>
      </c>
      <c r="D790" s="42">
        <v>10</v>
      </c>
      <c r="E790" s="89"/>
      <c r="F790" s="14">
        <f t="shared" si="85"/>
        <v>0</v>
      </c>
      <c r="G790" s="42">
        <v>1011.04</v>
      </c>
      <c r="H790" s="90"/>
    </row>
    <row r="791" ht="17" customHeight="1" spans="1:8">
      <c r="A791" s="41" t="s">
        <v>1764</v>
      </c>
      <c r="B791" s="41" t="s">
        <v>1765</v>
      </c>
      <c r="C791" s="41" t="s">
        <v>697</v>
      </c>
      <c r="D791" s="42">
        <v>5</v>
      </c>
      <c r="E791" s="89"/>
      <c r="F791" s="14">
        <f t="shared" si="85"/>
        <v>0</v>
      </c>
      <c r="G791" s="42">
        <v>1012.92</v>
      </c>
      <c r="H791" s="90"/>
    </row>
    <row r="792" ht="17" customHeight="1" spans="1:8">
      <c r="A792" s="41" t="s">
        <v>1766</v>
      </c>
      <c r="B792" s="41" t="s">
        <v>1767</v>
      </c>
      <c r="C792" s="41" t="s">
        <v>276</v>
      </c>
      <c r="D792" s="42">
        <v>1</v>
      </c>
      <c r="E792" s="89"/>
      <c r="F792" s="14">
        <f t="shared" si="85"/>
        <v>0</v>
      </c>
      <c r="G792" s="42">
        <v>13458.34</v>
      </c>
      <c r="H792" s="90"/>
    </row>
    <row r="793" ht="17" customHeight="1" spans="1:8">
      <c r="A793" s="41" t="s">
        <v>1768</v>
      </c>
      <c r="B793" s="41" t="s">
        <v>1769</v>
      </c>
      <c r="C793" s="41" t="s">
        <v>121</v>
      </c>
      <c r="D793" s="42">
        <v>10</v>
      </c>
      <c r="E793" s="89"/>
      <c r="F793" s="14">
        <f t="shared" si="85"/>
        <v>0</v>
      </c>
      <c r="G793" s="42">
        <v>96.11</v>
      </c>
      <c r="H793" s="98"/>
    </row>
    <row r="794" ht="17" customHeight="1" spans="1:8">
      <c r="A794" s="41" t="s">
        <v>1770</v>
      </c>
      <c r="B794" s="42" t="s">
        <v>1771</v>
      </c>
      <c r="C794" s="95" t="s">
        <v>276</v>
      </c>
      <c r="D794" s="42">
        <v>2</v>
      </c>
      <c r="E794" s="89"/>
      <c r="F794" s="14">
        <f t="shared" si="85"/>
        <v>0</v>
      </c>
      <c r="G794" s="42">
        <v>109.6</v>
      </c>
      <c r="H794" s="98"/>
    </row>
    <row r="795" ht="17" customHeight="1" spans="1:8">
      <c r="A795" s="41" t="s">
        <v>1772</v>
      </c>
      <c r="B795" s="42" t="s">
        <v>1773</v>
      </c>
      <c r="C795" s="95" t="s">
        <v>276</v>
      </c>
      <c r="D795" s="42">
        <v>5</v>
      </c>
      <c r="E795" s="89"/>
      <c r="F795" s="14">
        <f t="shared" si="85"/>
        <v>0</v>
      </c>
      <c r="G795" s="42">
        <v>227.33</v>
      </c>
      <c r="H795" s="98"/>
    </row>
    <row r="796" ht="17" customHeight="1" spans="1:8">
      <c r="A796" s="41" t="s">
        <v>1774</v>
      </c>
      <c r="B796" s="42" t="s">
        <v>1775</v>
      </c>
      <c r="C796" s="95" t="s">
        <v>61</v>
      </c>
      <c r="D796" s="42"/>
      <c r="E796" s="42"/>
      <c r="F796" s="42"/>
      <c r="G796" s="42"/>
      <c r="H796" s="98"/>
    </row>
    <row r="797" ht="17" customHeight="1" spans="1:8">
      <c r="A797" s="41" t="s">
        <v>1776</v>
      </c>
      <c r="B797" s="41" t="s">
        <v>1777</v>
      </c>
      <c r="C797" s="41" t="s">
        <v>121</v>
      </c>
      <c r="D797" s="42">
        <v>300</v>
      </c>
      <c r="E797" s="89"/>
      <c r="F797" s="14">
        <f>ROUND(D797*E797,0)</f>
        <v>0</v>
      </c>
      <c r="G797" s="42">
        <v>65.59</v>
      </c>
      <c r="H797" s="98"/>
    </row>
    <row r="798" ht="17" customHeight="1" spans="1:8">
      <c r="A798" s="91" t="s">
        <v>1778</v>
      </c>
      <c r="B798" s="41" t="s">
        <v>1779</v>
      </c>
      <c r="C798" s="41"/>
      <c r="D798" s="91"/>
      <c r="E798" s="91"/>
      <c r="F798" s="91"/>
      <c r="G798" s="91"/>
      <c r="H798" s="98"/>
    </row>
    <row r="799" ht="17" customHeight="1" spans="1:8">
      <c r="A799" s="91" t="s">
        <v>1780</v>
      </c>
      <c r="B799" s="41" t="s">
        <v>1781</v>
      </c>
      <c r="C799" s="41" t="s">
        <v>697</v>
      </c>
      <c r="D799" s="42">
        <v>1</v>
      </c>
      <c r="E799" s="89"/>
      <c r="F799" s="14">
        <f t="shared" ref="F799:F813" si="86">ROUND(D799*E799,0)</f>
        <v>0</v>
      </c>
      <c r="G799" s="42">
        <v>3896</v>
      </c>
      <c r="H799" s="98"/>
    </row>
    <row r="800" ht="17" customHeight="1" spans="1:8">
      <c r="A800" s="91" t="s">
        <v>1782</v>
      </c>
      <c r="B800" s="41" t="s">
        <v>1783</v>
      </c>
      <c r="C800" s="41" t="s">
        <v>1784</v>
      </c>
      <c r="D800" s="42">
        <v>1</v>
      </c>
      <c r="E800" s="89"/>
      <c r="F800" s="14">
        <f t="shared" si="86"/>
        <v>0</v>
      </c>
      <c r="G800" s="42">
        <v>648</v>
      </c>
      <c r="H800" s="98"/>
    </row>
    <row r="801" ht="17" customHeight="1" spans="1:8">
      <c r="A801" s="91" t="s">
        <v>1785</v>
      </c>
      <c r="B801" s="41" t="s">
        <v>1786</v>
      </c>
      <c r="C801" s="41" t="s">
        <v>697</v>
      </c>
      <c r="D801" s="42">
        <v>1</v>
      </c>
      <c r="E801" s="89"/>
      <c r="F801" s="14">
        <f t="shared" si="86"/>
        <v>0</v>
      </c>
      <c r="G801" s="42">
        <v>1852</v>
      </c>
      <c r="H801" s="98"/>
    </row>
    <row r="802" ht="17" customHeight="1" spans="1:8">
      <c r="A802" s="91" t="s">
        <v>1787</v>
      </c>
      <c r="B802" s="41" t="s">
        <v>1788</v>
      </c>
      <c r="C802" s="41" t="s">
        <v>318</v>
      </c>
      <c r="D802" s="42">
        <v>1</v>
      </c>
      <c r="E802" s="89"/>
      <c r="F802" s="14">
        <f t="shared" si="86"/>
        <v>0</v>
      </c>
      <c r="G802" s="42">
        <v>3945</v>
      </c>
      <c r="H802" s="98"/>
    </row>
    <row r="803" ht="17" customHeight="1" spans="1:8">
      <c r="A803" s="91" t="s">
        <v>1789</v>
      </c>
      <c r="B803" s="41" t="s">
        <v>1790</v>
      </c>
      <c r="C803" s="41" t="s">
        <v>276</v>
      </c>
      <c r="D803" s="42">
        <v>1</v>
      </c>
      <c r="E803" s="89"/>
      <c r="F803" s="14">
        <f t="shared" si="86"/>
        <v>0</v>
      </c>
      <c r="G803" s="42">
        <v>45</v>
      </c>
      <c r="H803" s="98"/>
    </row>
    <row r="804" ht="17" customHeight="1" spans="1:8">
      <c r="A804" s="91" t="s">
        <v>1791</v>
      </c>
      <c r="B804" s="41" t="s">
        <v>1792</v>
      </c>
      <c r="C804" s="95" t="s">
        <v>697</v>
      </c>
      <c r="D804" s="42">
        <v>1</v>
      </c>
      <c r="E804" s="89"/>
      <c r="F804" s="14">
        <f t="shared" si="86"/>
        <v>0</v>
      </c>
      <c r="G804" s="95">
        <v>3413.472</v>
      </c>
      <c r="H804" s="99"/>
    </row>
    <row r="805" ht="17" customHeight="1" spans="1:8">
      <c r="A805" s="91" t="s">
        <v>1793</v>
      </c>
      <c r="B805" s="41" t="s">
        <v>1794</v>
      </c>
      <c r="C805" s="95" t="s">
        <v>1542</v>
      </c>
      <c r="D805" s="42">
        <v>1</v>
      </c>
      <c r="E805" s="89"/>
      <c r="F805" s="14">
        <f t="shared" si="86"/>
        <v>0</v>
      </c>
      <c r="G805" s="95">
        <v>1216.73</v>
      </c>
      <c r="H805" s="99"/>
    </row>
    <row r="806" ht="17" customHeight="1" spans="1:8">
      <c r="A806" s="91" t="s">
        <v>1795</v>
      </c>
      <c r="B806" s="41" t="s">
        <v>1796</v>
      </c>
      <c r="C806" s="95" t="s">
        <v>183</v>
      </c>
      <c r="D806" s="42">
        <v>1</v>
      </c>
      <c r="E806" s="89"/>
      <c r="F806" s="14">
        <f t="shared" si="86"/>
        <v>0</v>
      </c>
      <c r="G806" s="95">
        <v>103.31</v>
      </c>
      <c r="H806" s="99"/>
    </row>
    <row r="807" ht="17" customHeight="1" spans="1:8">
      <c r="A807" s="91" t="s">
        <v>1797</v>
      </c>
      <c r="B807" s="41" t="s">
        <v>1798</v>
      </c>
      <c r="C807" s="95" t="s">
        <v>183</v>
      </c>
      <c r="D807" s="42">
        <v>1</v>
      </c>
      <c r="E807" s="89"/>
      <c r="F807" s="14">
        <f t="shared" si="86"/>
        <v>0</v>
      </c>
      <c r="G807" s="95">
        <v>57.34</v>
      </c>
      <c r="H807" s="99"/>
    </row>
    <row r="808" ht="17" customHeight="1" spans="1:8">
      <c r="A808" s="91" t="s">
        <v>1799</v>
      </c>
      <c r="B808" s="41" t="s">
        <v>1800</v>
      </c>
      <c r="C808" s="95" t="s">
        <v>276</v>
      </c>
      <c r="D808" s="42">
        <v>1</v>
      </c>
      <c r="E808" s="89"/>
      <c r="F808" s="14">
        <f t="shared" si="86"/>
        <v>0</v>
      </c>
      <c r="G808" s="95">
        <v>177.5</v>
      </c>
      <c r="H808" s="99"/>
    </row>
    <row r="809" ht="17" customHeight="1" spans="1:8">
      <c r="A809" s="91" t="s">
        <v>1801</v>
      </c>
      <c r="B809" s="41" t="s">
        <v>1802</v>
      </c>
      <c r="C809" s="95" t="s">
        <v>276</v>
      </c>
      <c r="D809" s="42">
        <v>1</v>
      </c>
      <c r="E809" s="89"/>
      <c r="F809" s="14">
        <f t="shared" si="86"/>
        <v>0</v>
      </c>
      <c r="G809" s="95">
        <v>94.06</v>
      </c>
      <c r="H809" s="99"/>
    </row>
    <row r="810" ht="17" customHeight="1" spans="1:8">
      <c r="A810" s="91" t="s">
        <v>1803</v>
      </c>
      <c r="B810" s="41" t="s">
        <v>1804</v>
      </c>
      <c r="C810" s="95" t="s">
        <v>183</v>
      </c>
      <c r="D810" s="42">
        <v>1</v>
      </c>
      <c r="E810" s="89"/>
      <c r="F810" s="14">
        <f t="shared" si="86"/>
        <v>0</v>
      </c>
      <c r="G810" s="95">
        <v>33.6</v>
      </c>
      <c r="H810" s="99"/>
    </row>
    <row r="811" ht="17" customHeight="1" spans="1:8">
      <c r="A811" s="91" t="s">
        <v>1805</v>
      </c>
      <c r="B811" s="41" t="s">
        <v>1806</v>
      </c>
      <c r="C811" s="95" t="s">
        <v>183</v>
      </c>
      <c r="D811" s="42">
        <v>1</v>
      </c>
      <c r="E811" s="89"/>
      <c r="F811" s="14">
        <f t="shared" si="86"/>
        <v>0</v>
      </c>
      <c r="G811" s="95">
        <v>17.87</v>
      </c>
      <c r="H811" s="99"/>
    </row>
    <row r="812" ht="17" customHeight="1" spans="1:8">
      <c r="A812" s="91" t="s">
        <v>1807</v>
      </c>
      <c r="B812" s="41" t="s">
        <v>1808</v>
      </c>
      <c r="C812" s="95" t="s">
        <v>276</v>
      </c>
      <c r="D812" s="42">
        <v>1</v>
      </c>
      <c r="E812" s="89"/>
      <c r="F812" s="14">
        <f t="shared" si="86"/>
        <v>0</v>
      </c>
      <c r="G812" s="95">
        <v>38.85</v>
      </c>
      <c r="H812" s="99"/>
    </row>
    <row r="813" ht="17" customHeight="1" spans="1:8">
      <c r="A813" s="91" t="s">
        <v>1809</v>
      </c>
      <c r="B813" s="41" t="s">
        <v>1810</v>
      </c>
      <c r="C813" s="95" t="s">
        <v>276</v>
      </c>
      <c r="D813" s="42">
        <v>1</v>
      </c>
      <c r="E813" s="89"/>
      <c r="F813" s="14">
        <f t="shared" si="86"/>
        <v>0</v>
      </c>
      <c r="G813" s="95">
        <v>38.46</v>
      </c>
      <c r="H813" s="99"/>
    </row>
    <row r="814" ht="17" customHeight="1" spans="1:8">
      <c r="A814" s="41" t="s">
        <v>61</v>
      </c>
      <c r="B814" s="103" t="s">
        <v>57</v>
      </c>
      <c r="C814" s="103"/>
      <c r="D814" s="104"/>
      <c r="E814" s="104"/>
      <c r="F814" s="82">
        <f>SUM(F7:F813)</f>
        <v>0</v>
      </c>
      <c r="G814" s="104"/>
      <c r="H814" s="105"/>
    </row>
    <row r="815" spans="2:3">
      <c r="B815" s="87"/>
      <c r="C815" s="85"/>
    </row>
    <row r="816" spans="2:3">
      <c r="B816" s="87"/>
      <c r="C816" s="85"/>
    </row>
    <row r="817" spans="2:3">
      <c r="B817" s="87"/>
      <c r="C817" s="85"/>
    </row>
    <row r="818" spans="2:3">
      <c r="B818" s="87"/>
      <c r="C818" s="85"/>
    </row>
    <row r="819" spans="2:3">
      <c r="B819" s="87"/>
      <c r="C819" s="85"/>
    </row>
    <row r="820" spans="2:3">
      <c r="B820" s="87"/>
      <c r="C820" s="85"/>
    </row>
    <row r="821" spans="2:3">
      <c r="B821" s="87"/>
      <c r="C821" s="85"/>
    </row>
    <row r="822" spans="2:3">
      <c r="B822" s="87"/>
      <c r="C822" s="85"/>
    </row>
    <row r="823" spans="2:3">
      <c r="B823" s="87"/>
      <c r="C823" s="85"/>
    </row>
    <row r="824" spans="2:3">
      <c r="B824" s="87"/>
      <c r="C824" s="85"/>
    </row>
    <row r="825" spans="2:3">
      <c r="B825" s="87"/>
      <c r="C825" s="85"/>
    </row>
    <row r="826" spans="2:3">
      <c r="B826" s="87"/>
      <c r="C826" s="85"/>
    </row>
    <row r="827" spans="2:3">
      <c r="B827" s="87"/>
      <c r="C827" s="85"/>
    </row>
    <row r="828" spans="2:3">
      <c r="B828" s="87"/>
      <c r="C828" s="85"/>
    </row>
    <row r="829" spans="2:3">
      <c r="B829" s="87"/>
      <c r="C829" s="85"/>
    </row>
    <row r="830" spans="2:3">
      <c r="B830" s="87"/>
      <c r="C830" s="85"/>
    </row>
    <row r="831" spans="2:3">
      <c r="B831" s="87"/>
      <c r="C831" s="85"/>
    </row>
  </sheetData>
  <sheetProtection password="CF42" sheet="1" formatCells="0" insertHyperlinks="0" autoFilter="0" objects="1"/>
  <autoFilter xmlns:etc="http://www.wps.cn/officeDocument/2017/etCustomData" ref="A1:H831" etc:filterBottomFollowUsedRange="0">
    <extLst/>
  </autoFilter>
  <mergeCells count="4">
    <mergeCell ref="A1:H1"/>
    <mergeCell ref="A2:D2"/>
    <mergeCell ref="A3:H3"/>
    <mergeCell ref="B814:C814"/>
  </mergeCells>
  <printOptions horizontalCentered="1"/>
  <pageMargins left="0.590277777777778" right="0.590277777777778" top="0.590277777777778" bottom="0.590277777777778" header="0.196527777777778" footer="0.196527777777778"/>
  <pageSetup paperSize="9" scale="75" orientation="portrait" horizontalDpi="600"/>
  <headerFooter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7"/>
  <sheetViews>
    <sheetView view="pageBreakPreview" zoomScaleNormal="100" workbookViewId="0">
      <pane xSplit="3" ySplit="4" topLeftCell="D5" activePane="bottomRight" state="frozen"/>
      <selection/>
      <selection pane="topRight"/>
      <selection pane="bottomLeft"/>
      <selection pane="bottomRight" activeCell="D21" sqref="D21"/>
    </sheetView>
  </sheetViews>
  <sheetFormatPr defaultColWidth="9" defaultRowHeight="13.5" outlineLevelCol="7"/>
  <cols>
    <col min="1" max="1" width="10" style="74" customWidth="1"/>
    <col min="2" max="2" width="32.75" style="74" customWidth="1"/>
    <col min="3" max="3" width="6.375" style="74" customWidth="1"/>
    <col min="4" max="5" width="9" style="74"/>
    <col min="6" max="6" width="10.75" style="74" customWidth="1"/>
    <col min="7" max="7" width="13.25" style="74" customWidth="1"/>
    <col min="8" max="8" width="15.125" style="74" customWidth="1"/>
    <col min="9" max="9" width="11.5" style="75"/>
    <col min="10" max="16384" width="9" style="75"/>
  </cols>
  <sheetData>
    <row r="1" s="46" customFormat="1" ht="25.5" spans="1:8">
      <c r="A1" s="76" t="s">
        <v>19</v>
      </c>
      <c r="B1" s="76"/>
      <c r="C1" s="76"/>
      <c r="D1" s="76"/>
      <c r="E1" s="76"/>
      <c r="F1" s="76"/>
      <c r="G1" s="76"/>
      <c r="H1" s="76"/>
    </row>
    <row r="2" s="47" customFormat="1" ht="19" customHeight="1" spans="1:8">
      <c r="A2" s="6" t="s">
        <v>1</v>
      </c>
      <c r="B2" s="7"/>
      <c r="C2" s="7"/>
      <c r="D2" s="7"/>
      <c r="E2" s="7"/>
      <c r="F2" s="7"/>
      <c r="G2" s="7"/>
      <c r="H2" s="7"/>
    </row>
    <row r="3" s="47" customFormat="1" ht="19" customHeight="1" spans="1:8">
      <c r="A3" s="8" t="s">
        <v>10</v>
      </c>
      <c r="B3" s="8"/>
      <c r="C3" s="8"/>
      <c r="D3" s="8"/>
      <c r="E3" s="8"/>
      <c r="F3" s="8"/>
      <c r="G3" s="8"/>
      <c r="H3" s="8"/>
    </row>
    <row r="4" s="47" customFormat="1" ht="24" customHeight="1" spans="1:8">
      <c r="A4" s="8" t="s">
        <v>21</v>
      </c>
      <c r="B4" s="8" t="s">
        <v>58</v>
      </c>
      <c r="C4" s="8" t="s">
        <v>23</v>
      </c>
      <c r="D4" s="8" t="s">
        <v>24</v>
      </c>
      <c r="E4" s="10" t="s">
        <v>25</v>
      </c>
      <c r="F4" s="11" t="s">
        <v>26</v>
      </c>
      <c r="G4" s="10" t="s">
        <v>27</v>
      </c>
      <c r="H4" s="77" t="s">
        <v>28</v>
      </c>
    </row>
    <row r="5" s="47" customFormat="1" ht="19" customHeight="1" spans="1:8">
      <c r="A5" s="55" t="s">
        <v>1811</v>
      </c>
      <c r="B5" s="31" t="s">
        <v>639</v>
      </c>
      <c r="C5" s="31" t="s">
        <v>61</v>
      </c>
      <c r="D5" s="31" t="s">
        <v>61</v>
      </c>
      <c r="E5" s="31"/>
      <c r="F5" s="31"/>
      <c r="G5" s="31" t="s">
        <v>61</v>
      </c>
      <c r="H5" s="12"/>
    </row>
    <row r="6" s="47" customFormat="1" ht="19" customHeight="1" spans="1:8">
      <c r="A6" s="55" t="s">
        <v>1812</v>
      </c>
      <c r="B6" s="31" t="s">
        <v>641</v>
      </c>
      <c r="C6" s="31" t="s">
        <v>61</v>
      </c>
      <c r="D6" s="31" t="s">
        <v>61</v>
      </c>
      <c r="E6" s="31"/>
      <c r="F6" s="31"/>
      <c r="G6" s="31" t="s">
        <v>61</v>
      </c>
      <c r="H6" s="8"/>
    </row>
    <row r="7" s="47" customFormat="1" ht="19" customHeight="1" spans="1:8">
      <c r="A7" s="55" t="s">
        <v>1813</v>
      </c>
      <c r="B7" s="31" t="s">
        <v>1814</v>
      </c>
      <c r="C7" s="31" t="s">
        <v>183</v>
      </c>
      <c r="D7" s="32">
        <v>100</v>
      </c>
      <c r="E7" s="34"/>
      <c r="F7" s="14">
        <f t="shared" ref="F7:F10" si="0">ROUND(D7*E7,0)</f>
        <v>0</v>
      </c>
      <c r="G7" s="32">
        <v>252.21</v>
      </c>
      <c r="H7" s="12"/>
    </row>
    <row r="8" s="47" customFormat="1" ht="19" customHeight="1" spans="1:8">
      <c r="A8" s="55" t="s">
        <v>1815</v>
      </c>
      <c r="B8" s="31" t="s">
        <v>1816</v>
      </c>
      <c r="C8" s="31" t="s">
        <v>276</v>
      </c>
      <c r="D8" s="32">
        <v>20</v>
      </c>
      <c r="E8" s="34"/>
      <c r="F8" s="14">
        <f t="shared" si="0"/>
        <v>0</v>
      </c>
      <c r="G8" s="32">
        <v>21.24</v>
      </c>
      <c r="H8" s="12"/>
    </row>
    <row r="9" s="47" customFormat="1" ht="19" customHeight="1" spans="1:8">
      <c r="A9" s="55" t="s">
        <v>1817</v>
      </c>
      <c r="B9" s="31" t="s">
        <v>1818</v>
      </c>
      <c r="C9" s="31" t="s">
        <v>183</v>
      </c>
      <c r="D9" s="32">
        <v>15</v>
      </c>
      <c r="E9" s="34"/>
      <c r="F9" s="14">
        <f t="shared" si="0"/>
        <v>0</v>
      </c>
      <c r="G9" s="32">
        <v>388.93</v>
      </c>
      <c r="H9" s="8"/>
    </row>
    <row r="10" s="47" customFormat="1" ht="19" customHeight="1" spans="1:8">
      <c r="A10" s="55" t="s">
        <v>1819</v>
      </c>
      <c r="B10" s="31" t="s">
        <v>1820</v>
      </c>
      <c r="C10" s="31" t="s">
        <v>163</v>
      </c>
      <c r="D10" s="31">
        <v>5</v>
      </c>
      <c r="E10" s="78"/>
      <c r="F10" s="14">
        <f t="shared" si="0"/>
        <v>0</v>
      </c>
      <c r="G10" s="31">
        <v>-1600</v>
      </c>
      <c r="H10" s="8"/>
    </row>
    <row r="11" s="47" customFormat="1" ht="19" customHeight="1" spans="1:8">
      <c r="A11" s="55" t="s">
        <v>1821</v>
      </c>
      <c r="B11" s="31" t="s">
        <v>1822</v>
      </c>
      <c r="C11" s="31" t="s">
        <v>61</v>
      </c>
      <c r="D11" s="31" t="s">
        <v>61</v>
      </c>
      <c r="E11" s="31"/>
      <c r="F11" s="31"/>
      <c r="G11" s="31" t="s">
        <v>61</v>
      </c>
      <c r="H11" s="8"/>
    </row>
    <row r="12" s="47" customFormat="1" ht="19" customHeight="1" spans="1:8">
      <c r="A12" s="55" t="s">
        <v>1823</v>
      </c>
      <c r="B12" s="31" t="s">
        <v>1824</v>
      </c>
      <c r="C12" s="31" t="s">
        <v>1825</v>
      </c>
      <c r="D12" s="32">
        <v>10</v>
      </c>
      <c r="E12" s="34"/>
      <c r="F12" s="14">
        <f t="shared" ref="F12:F23" si="1">ROUND(D12*E12,0)</f>
        <v>0</v>
      </c>
      <c r="G12" s="32">
        <v>252.26</v>
      </c>
      <c r="H12" s="8"/>
    </row>
    <row r="13" s="47" customFormat="1" ht="19" customHeight="1" spans="1:8">
      <c r="A13" s="55" t="s">
        <v>1826</v>
      </c>
      <c r="B13" s="31" t="s">
        <v>1827</v>
      </c>
      <c r="C13" s="31" t="s">
        <v>1825</v>
      </c>
      <c r="D13" s="32">
        <v>25</v>
      </c>
      <c r="E13" s="34"/>
      <c r="F13" s="14">
        <f t="shared" si="1"/>
        <v>0</v>
      </c>
      <c r="G13" s="32">
        <v>294.12</v>
      </c>
      <c r="H13" s="8"/>
    </row>
    <row r="14" s="47" customFormat="1" ht="19" customHeight="1" spans="1:8">
      <c r="A14" s="55" t="s">
        <v>1828</v>
      </c>
      <c r="B14" s="31" t="s">
        <v>1829</v>
      </c>
      <c r="C14" s="31" t="s">
        <v>926</v>
      </c>
      <c r="D14" s="32">
        <v>25</v>
      </c>
      <c r="E14" s="34"/>
      <c r="F14" s="14">
        <f t="shared" si="1"/>
        <v>0</v>
      </c>
      <c r="G14" s="32">
        <v>169.78</v>
      </c>
      <c r="H14" s="8"/>
    </row>
    <row r="15" s="47" customFormat="1" ht="19" customHeight="1" spans="1:8">
      <c r="A15" s="55" t="s">
        <v>1830</v>
      </c>
      <c r="B15" s="31" t="s">
        <v>1831</v>
      </c>
      <c r="C15" s="31" t="s">
        <v>926</v>
      </c>
      <c r="D15" s="32">
        <v>20</v>
      </c>
      <c r="E15" s="34"/>
      <c r="F15" s="14">
        <f t="shared" si="1"/>
        <v>0</v>
      </c>
      <c r="G15" s="32">
        <v>169.78</v>
      </c>
      <c r="H15" s="8"/>
    </row>
    <row r="16" s="47" customFormat="1" ht="19" customHeight="1" spans="1:8">
      <c r="A16" s="55" t="s">
        <v>1832</v>
      </c>
      <c r="B16" s="31" t="s">
        <v>1833</v>
      </c>
      <c r="C16" s="31" t="s">
        <v>926</v>
      </c>
      <c r="D16" s="32">
        <v>25</v>
      </c>
      <c r="E16" s="34"/>
      <c r="F16" s="14">
        <f t="shared" si="1"/>
        <v>0</v>
      </c>
      <c r="G16" s="32">
        <v>640.02</v>
      </c>
      <c r="H16" s="8"/>
    </row>
    <row r="17" s="47" customFormat="1" ht="19" customHeight="1" spans="1:8">
      <c r="A17" s="55" t="s">
        <v>1834</v>
      </c>
      <c r="B17" s="31" t="s">
        <v>1835</v>
      </c>
      <c r="C17" s="31" t="s">
        <v>926</v>
      </c>
      <c r="D17" s="32">
        <v>25</v>
      </c>
      <c r="E17" s="34"/>
      <c r="F17" s="14">
        <f t="shared" si="1"/>
        <v>0</v>
      </c>
      <c r="G17" s="32">
        <v>640.02</v>
      </c>
      <c r="H17" s="8"/>
    </row>
    <row r="18" s="47" customFormat="1" ht="19" customHeight="1" spans="1:8">
      <c r="A18" s="55" t="s">
        <v>1836</v>
      </c>
      <c r="B18" s="31" t="s">
        <v>1837</v>
      </c>
      <c r="C18" s="31" t="s">
        <v>926</v>
      </c>
      <c r="D18" s="32">
        <v>20</v>
      </c>
      <c r="E18" s="34"/>
      <c r="F18" s="14">
        <f t="shared" si="1"/>
        <v>0</v>
      </c>
      <c r="G18" s="32">
        <v>66.62</v>
      </c>
      <c r="H18" s="8"/>
    </row>
    <row r="19" s="47" customFormat="1" ht="19" customHeight="1" spans="1:8">
      <c r="A19" s="55" t="s">
        <v>1838</v>
      </c>
      <c r="B19" s="31" t="s">
        <v>1839</v>
      </c>
      <c r="C19" s="31" t="s">
        <v>183</v>
      </c>
      <c r="D19" s="32">
        <v>10</v>
      </c>
      <c r="E19" s="34"/>
      <c r="F19" s="14">
        <f t="shared" si="1"/>
        <v>0</v>
      </c>
      <c r="G19" s="32">
        <v>150.14</v>
      </c>
      <c r="H19" s="8"/>
    </row>
    <row r="20" s="47" customFormat="1" ht="19" customHeight="1" spans="1:8">
      <c r="A20" s="55" t="s">
        <v>1840</v>
      </c>
      <c r="B20" s="31" t="s">
        <v>1841</v>
      </c>
      <c r="C20" s="31" t="s">
        <v>941</v>
      </c>
      <c r="D20" s="32">
        <v>20</v>
      </c>
      <c r="E20" s="34"/>
      <c r="F20" s="14">
        <f t="shared" si="1"/>
        <v>0</v>
      </c>
      <c r="G20" s="32">
        <v>318.66</v>
      </c>
      <c r="H20" s="12"/>
    </row>
    <row r="21" s="47" customFormat="1" ht="19" customHeight="1" spans="1:8">
      <c r="A21" s="55" t="s">
        <v>1842</v>
      </c>
      <c r="B21" s="31" t="s">
        <v>1843</v>
      </c>
      <c r="C21" s="31" t="s">
        <v>136</v>
      </c>
      <c r="D21" s="32">
        <v>10</v>
      </c>
      <c r="E21" s="34"/>
      <c r="F21" s="14">
        <f t="shared" si="1"/>
        <v>0</v>
      </c>
      <c r="G21" s="32">
        <v>1314.64</v>
      </c>
      <c r="H21" s="12"/>
    </row>
    <row r="22" s="47" customFormat="1" ht="19" customHeight="1" spans="1:8">
      <c r="A22" s="55" t="s">
        <v>1844</v>
      </c>
      <c r="B22" s="31" t="s">
        <v>1845</v>
      </c>
      <c r="C22" s="31" t="s">
        <v>121</v>
      </c>
      <c r="D22" s="32">
        <v>1</v>
      </c>
      <c r="E22" s="34"/>
      <c r="F22" s="14">
        <f t="shared" si="1"/>
        <v>0</v>
      </c>
      <c r="G22" s="32">
        <v>950</v>
      </c>
      <c r="H22" s="8"/>
    </row>
    <row r="23" s="47" customFormat="1" ht="19" customHeight="1" spans="1:8">
      <c r="A23" s="55" t="s">
        <v>1846</v>
      </c>
      <c r="B23" s="31" t="s">
        <v>1410</v>
      </c>
      <c r="C23" s="31" t="s">
        <v>121</v>
      </c>
      <c r="D23" s="32">
        <v>1</v>
      </c>
      <c r="E23" s="34"/>
      <c r="F23" s="14">
        <f t="shared" si="1"/>
        <v>0</v>
      </c>
      <c r="G23" s="32">
        <v>900</v>
      </c>
      <c r="H23" s="12"/>
    </row>
    <row r="24" s="73" customFormat="1" ht="19" customHeight="1" spans="1:8">
      <c r="A24" s="8">
        <v>507</v>
      </c>
      <c r="B24" s="31" t="s">
        <v>1847</v>
      </c>
      <c r="C24" s="8"/>
      <c r="D24" s="9"/>
      <c r="E24" s="9"/>
      <c r="F24" s="9"/>
      <c r="G24" s="9"/>
      <c r="H24" s="9"/>
    </row>
    <row r="25" s="73" customFormat="1" ht="19" customHeight="1" spans="1:8">
      <c r="A25" s="79" t="s">
        <v>1848</v>
      </c>
      <c r="B25" s="79" t="s">
        <v>1849</v>
      </c>
      <c r="C25" s="79" t="s">
        <v>183</v>
      </c>
      <c r="D25" s="80">
        <v>1</v>
      </c>
      <c r="E25" s="81"/>
      <c r="F25" s="14">
        <f>ROUND(D25*E25,0)</f>
        <v>0</v>
      </c>
      <c r="G25" s="80">
        <v>645.56</v>
      </c>
      <c r="H25" s="9"/>
    </row>
    <row r="26" s="47" customFormat="1" ht="19" customHeight="1" spans="1:8">
      <c r="A26" s="8" t="s">
        <v>61</v>
      </c>
      <c r="B26" s="20" t="s">
        <v>57</v>
      </c>
      <c r="C26" s="20"/>
      <c r="D26" s="27"/>
      <c r="E26" s="27"/>
      <c r="F26" s="82">
        <f>SUM(F7:F25)</f>
        <v>0</v>
      </c>
      <c r="G26" s="27"/>
      <c r="H26" s="24"/>
    </row>
    <row r="186" spans="7:7">
      <c r="G186" s="74">
        <v>766.4375</v>
      </c>
    </row>
    <row r="187" spans="7:7">
      <c r="G187" s="74">
        <v>767.4575</v>
      </c>
    </row>
  </sheetData>
  <sheetProtection password="CF42" sheet="1" formatCells="0" insertHyperlinks="0" autoFilter="0" objects="1"/>
  <mergeCells count="4">
    <mergeCell ref="A1:H1"/>
    <mergeCell ref="A2:D2"/>
    <mergeCell ref="A3:H3"/>
    <mergeCell ref="B26:C26"/>
  </mergeCells>
  <printOptions horizontalCentered="1"/>
  <pageMargins left="0.590277777777778" right="0.590277777777778" top="0.590277777777778" bottom="0.590277777777778" header="0.196527777777778" footer="0.196527777777778"/>
  <pageSetup paperSize="9" scale="86" orientation="portrait" horizontalDpi="600"/>
  <headerFooter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4"/>
  <sheetViews>
    <sheetView view="pageBreakPreview" zoomScaleNormal="100" workbookViewId="0">
      <selection activeCell="D18" sqref="D18"/>
    </sheetView>
  </sheetViews>
  <sheetFormatPr defaultColWidth="9" defaultRowHeight="13.5" outlineLevelCol="7"/>
  <cols>
    <col min="1" max="1" width="11" style="49" customWidth="1"/>
    <col min="2" max="2" width="37" style="50" customWidth="1"/>
    <col min="3" max="3" width="6.375" style="51" customWidth="1"/>
    <col min="4" max="4" width="9" style="50"/>
    <col min="5" max="5" width="11.5" style="50" customWidth="1"/>
    <col min="6" max="6" width="11.5" style="49" customWidth="1"/>
    <col min="7" max="7" width="13.125" style="50" customWidth="1"/>
    <col min="8" max="8" width="11" style="48" customWidth="1"/>
    <col min="9" max="16384" width="9" style="49"/>
  </cols>
  <sheetData>
    <row r="1" s="46" customFormat="1" ht="26" customHeight="1" spans="1:8">
      <c r="A1" s="39" t="s">
        <v>19</v>
      </c>
      <c r="B1" s="39"/>
      <c r="C1" s="39"/>
      <c r="D1" s="39"/>
      <c r="E1" s="39"/>
      <c r="F1" s="39"/>
      <c r="G1" s="39"/>
      <c r="H1" s="39"/>
    </row>
    <row r="2" s="47" customFormat="1" ht="16.9" customHeight="1" spans="1:8">
      <c r="A2" s="52" t="s">
        <v>1</v>
      </c>
      <c r="B2" s="53"/>
      <c r="C2" s="52"/>
      <c r="D2" s="53"/>
      <c r="E2" s="53"/>
      <c r="F2" s="52"/>
      <c r="G2" s="53"/>
      <c r="H2" s="53"/>
    </row>
    <row r="3" s="47" customFormat="1" ht="18" customHeight="1" spans="1:8">
      <c r="A3" s="31" t="s">
        <v>11</v>
      </c>
      <c r="B3" s="31"/>
      <c r="C3" s="31"/>
      <c r="D3" s="31"/>
      <c r="E3" s="31"/>
      <c r="F3" s="31"/>
      <c r="G3" s="31"/>
      <c r="H3" s="31"/>
    </row>
    <row r="4" s="47" customFormat="1" ht="16.9" customHeight="1" spans="1:8">
      <c r="A4" s="31" t="s">
        <v>21</v>
      </c>
      <c r="B4" s="31" t="s">
        <v>58</v>
      </c>
      <c r="C4" s="31" t="s">
        <v>23</v>
      </c>
      <c r="D4" s="32" t="s">
        <v>24</v>
      </c>
      <c r="E4" s="10" t="s">
        <v>25</v>
      </c>
      <c r="F4" s="11" t="s">
        <v>26</v>
      </c>
      <c r="G4" s="10" t="s">
        <v>27</v>
      </c>
      <c r="H4" s="54" t="s">
        <v>28</v>
      </c>
    </row>
    <row r="5" s="47" customFormat="1" ht="16.15" customHeight="1" spans="1:8">
      <c r="A5" s="55" t="s">
        <v>1850</v>
      </c>
      <c r="B5" s="31" t="s">
        <v>1851</v>
      </c>
      <c r="C5" s="31" t="s">
        <v>61</v>
      </c>
      <c r="D5" s="32" t="s">
        <v>61</v>
      </c>
      <c r="E5" s="32"/>
      <c r="F5" s="56"/>
      <c r="G5" s="31"/>
      <c r="H5" s="57"/>
    </row>
    <row r="6" s="47" customFormat="1" ht="16.9" customHeight="1" spans="1:8">
      <c r="A6" s="55" t="s">
        <v>1852</v>
      </c>
      <c r="B6" s="31" t="s">
        <v>1853</v>
      </c>
      <c r="C6" s="31" t="s">
        <v>61</v>
      </c>
      <c r="D6" s="32"/>
      <c r="E6" s="32"/>
      <c r="F6" s="56"/>
      <c r="G6" s="31"/>
      <c r="H6" s="57"/>
    </row>
    <row r="7" s="47" customFormat="1" ht="16.9" customHeight="1" spans="1:8">
      <c r="A7" s="58" t="s">
        <v>1854</v>
      </c>
      <c r="B7" s="58" t="s">
        <v>362</v>
      </c>
      <c r="C7" s="16" t="s">
        <v>136</v>
      </c>
      <c r="D7" s="15">
        <v>5</v>
      </c>
      <c r="E7" s="59"/>
      <c r="F7" s="14">
        <f t="shared" ref="F7:F13" si="0">ROUND(D7*E7,0)</f>
        <v>0</v>
      </c>
      <c r="G7" s="15">
        <v>2615.3</v>
      </c>
      <c r="H7" s="55"/>
    </row>
    <row r="8" s="47" customFormat="1" ht="16.15" customHeight="1" spans="1:8">
      <c r="A8" s="55" t="s">
        <v>1855</v>
      </c>
      <c r="B8" s="31" t="s">
        <v>1856</v>
      </c>
      <c r="C8" s="31" t="s">
        <v>136</v>
      </c>
      <c r="D8" s="32">
        <v>5</v>
      </c>
      <c r="E8" s="34"/>
      <c r="F8" s="14">
        <f t="shared" si="0"/>
        <v>0</v>
      </c>
      <c r="G8" s="15">
        <v>253.24</v>
      </c>
      <c r="H8" s="55"/>
    </row>
    <row r="9" s="47" customFormat="1" ht="16.15" customHeight="1" spans="1:8">
      <c r="A9" s="55" t="s">
        <v>1857</v>
      </c>
      <c r="B9" s="31" t="s">
        <v>1858</v>
      </c>
      <c r="C9" s="31" t="s">
        <v>121</v>
      </c>
      <c r="D9" s="32">
        <v>8</v>
      </c>
      <c r="E9" s="34"/>
      <c r="F9" s="14">
        <f t="shared" si="0"/>
        <v>0</v>
      </c>
      <c r="G9" s="15">
        <v>10.54</v>
      </c>
      <c r="H9" s="55"/>
    </row>
    <row r="10" s="47" customFormat="1" ht="16.9" hidden="1" customHeight="1" spans="1:8">
      <c r="A10" s="60" t="s">
        <v>1859</v>
      </c>
      <c r="B10" s="61" t="s">
        <v>1860</v>
      </c>
      <c r="C10" s="61" t="s">
        <v>121</v>
      </c>
      <c r="D10" s="62">
        <v>0</v>
      </c>
      <c r="E10" s="63"/>
      <c r="F10" s="14">
        <f t="shared" si="0"/>
        <v>0</v>
      </c>
      <c r="G10" s="64">
        <v>66</v>
      </c>
      <c r="H10" s="57"/>
    </row>
    <row r="11" s="47" customFormat="1" ht="16.15" customHeight="1" spans="1:8">
      <c r="A11" s="55" t="s">
        <v>1861</v>
      </c>
      <c r="B11" s="31" t="s">
        <v>1862</v>
      </c>
      <c r="C11" s="31" t="s">
        <v>183</v>
      </c>
      <c r="D11" s="32">
        <v>10</v>
      </c>
      <c r="E11" s="34"/>
      <c r="F11" s="14">
        <f t="shared" si="0"/>
        <v>0</v>
      </c>
      <c r="G11" s="15">
        <v>100</v>
      </c>
      <c r="H11" s="57"/>
    </row>
    <row r="12" s="47" customFormat="1" ht="16.15" customHeight="1" spans="1:8">
      <c r="A12" s="55" t="s">
        <v>1863</v>
      </c>
      <c r="B12" s="31" t="s">
        <v>1864</v>
      </c>
      <c r="C12" s="31" t="s">
        <v>121</v>
      </c>
      <c r="D12" s="32">
        <v>10</v>
      </c>
      <c r="E12" s="34"/>
      <c r="F12" s="14">
        <f t="shared" si="0"/>
        <v>0</v>
      </c>
      <c r="G12" s="32">
        <v>22.91</v>
      </c>
      <c r="H12" s="57"/>
    </row>
    <row r="13" s="47" customFormat="1" ht="16.15" customHeight="1" spans="1:8">
      <c r="A13" s="55" t="s">
        <v>1865</v>
      </c>
      <c r="B13" s="31" t="s">
        <v>1866</v>
      </c>
      <c r="C13" s="31" t="s">
        <v>121</v>
      </c>
      <c r="D13" s="32">
        <v>10</v>
      </c>
      <c r="E13" s="34"/>
      <c r="F13" s="14">
        <f t="shared" si="0"/>
        <v>0</v>
      </c>
      <c r="G13" s="32">
        <v>31.15</v>
      </c>
      <c r="H13" s="57"/>
    </row>
    <row r="14" s="47" customFormat="1" ht="16.15" customHeight="1" spans="1:8">
      <c r="A14" s="55" t="s">
        <v>1867</v>
      </c>
      <c r="B14" s="31" t="s">
        <v>1868</v>
      </c>
      <c r="C14" s="31" t="s">
        <v>61</v>
      </c>
      <c r="D14" s="32" t="s">
        <v>61</v>
      </c>
      <c r="E14" s="32"/>
      <c r="F14" s="65"/>
      <c r="G14" s="32"/>
      <c r="H14" s="57"/>
    </row>
    <row r="15" s="47" customFormat="1" ht="16.9" customHeight="1" spans="1:8">
      <c r="A15" s="55" t="s">
        <v>1869</v>
      </c>
      <c r="B15" s="31" t="s">
        <v>1870</v>
      </c>
      <c r="C15" s="31" t="s">
        <v>61</v>
      </c>
      <c r="D15" s="32"/>
      <c r="E15" s="32"/>
      <c r="F15" s="65"/>
      <c r="G15" s="32"/>
      <c r="H15" s="57"/>
    </row>
    <row r="16" s="47" customFormat="1" ht="16.15" customHeight="1" spans="1:8">
      <c r="A16" s="55" t="s">
        <v>1871</v>
      </c>
      <c r="B16" s="31" t="s">
        <v>1872</v>
      </c>
      <c r="C16" s="31" t="s">
        <v>82</v>
      </c>
      <c r="D16" s="32">
        <v>5</v>
      </c>
      <c r="E16" s="34"/>
      <c r="F16" s="14">
        <f t="shared" ref="F16:F19" si="1">ROUND(D16*E16,0)</f>
        <v>0</v>
      </c>
      <c r="G16" s="32">
        <v>1475.78</v>
      </c>
      <c r="H16" s="57"/>
    </row>
    <row r="17" s="47" customFormat="1" ht="16.9" customHeight="1" spans="1:8">
      <c r="A17" s="55" t="s">
        <v>1873</v>
      </c>
      <c r="B17" s="31" t="s">
        <v>1874</v>
      </c>
      <c r="C17" s="31" t="s">
        <v>82</v>
      </c>
      <c r="D17" s="32">
        <v>2</v>
      </c>
      <c r="E17" s="34"/>
      <c r="F17" s="14">
        <f t="shared" si="1"/>
        <v>0</v>
      </c>
      <c r="G17" s="32">
        <v>1475.76</v>
      </c>
      <c r="H17" s="57"/>
    </row>
    <row r="18" s="47" customFormat="1" ht="16.9" customHeight="1" spans="1:8">
      <c r="A18" s="55" t="s">
        <v>1875</v>
      </c>
      <c r="B18" s="31" t="s">
        <v>1876</v>
      </c>
      <c r="C18" s="31" t="s">
        <v>1877</v>
      </c>
      <c r="D18" s="32">
        <v>50</v>
      </c>
      <c r="E18" s="34"/>
      <c r="F18" s="14">
        <f t="shared" si="1"/>
        <v>0</v>
      </c>
      <c r="G18" s="32">
        <v>29</v>
      </c>
      <c r="H18" s="57"/>
    </row>
    <row r="19" s="47" customFormat="1" ht="16.9" customHeight="1" spans="1:8">
      <c r="A19" s="55" t="s">
        <v>1878</v>
      </c>
      <c r="B19" s="31" t="s">
        <v>1879</v>
      </c>
      <c r="C19" s="31" t="s">
        <v>1877</v>
      </c>
      <c r="D19" s="32">
        <v>30</v>
      </c>
      <c r="E19" s="34"/>
      <c r="F19" s="14">
        <f t="shared" si="1"/>
        <v>0</v>
      </c>
      <c r="G19" s="32">
        <v>58.3</v>
      </c>
      <c r="H19" s="57"/>
    </row>
    <row r="20" s="47" customFormat="1" ht="25" customHeight="1" spans="1:8">
      <c r="A20" s="31" t="s">
        <v>61</v>
      </c>
      <c r="B20" s="66" t="s">
        <v>57</v>
      </c>
      <c r="C20" s="66"/>
      <c r="D20" s="38"/>
      <c r="E20" s="38"/>
      <c r="F20" s="67">
        <f>SUM(F7:F19)</f>
        <v>0</v>
      </c>
      <c r="G20" s="38"/>
      <c r="H20" s="35"/>
    </row>
    <row r="21" s="48" customFormat="1" spans="2:7">
      <c r="B21" s="68"/>
      <c r="C21" s="69"/>
      <c r="D21" s="68"/>
      <c r="E21" s="68"/>
      <c r="G21" s="68"/>
    </row>
    <row r="22" s="48" customFormat="1" spans="2:7">
      <c r="B22" s="68"/>
      <c r="C22" s="69"/>
      <c r="D22" s="68"/>
      <c r="E22" s="68"/>
      <c r="G22" s="68"/>
    </row>
    <row r="23" ht="14.25" spans="1:7">
      <c r="A23" s="70"/>
      <c r="B23" s="70"/>
      <c r="C23" s="70"/>
      <c r="G23" s="71"/>
    </row>
    <row r="173" spans="7:7">
      <c r="G173" s="72">
        <v>766.4375</v>
      </c>
    </row>
    <row r="174" spans="7:7">
      <c r="G174" s="72">
        <v>767.4575</v>
      </c>
    </row>
  </sheetData>
  <sheetProtection algorithmName="SHA-512" hashValue="RT7XWybGC8m0eIL12Lo3MR1gbDBeW0/SBmmtlnZz45TZFoHJ2e/fqaZYnE/Jfuys3PLam+DBGdW3gnwBSySu6w==" saltValue="kZ4qB9S5dd/Y2OTs/3wZwg==" spinCount="100000" sheet="1" formatCells="0" insertHyperlinks="0" autoFilter="0" objects="1"/>
  <mergeCells count="4">
    <mergeCell ref="A1:H1"/>
    <mergeCell ref="A2:D2"/>
    <mergeCell ref="A3:H3"/>
    <mergeCell ref="B20:C20"/>
  </mergeCells>
  <printOptions horizontalCentered="1"/>
  <pageMargins left="0.196527777777778" right="0.196527777777778" top="0.60625" bottom="0.60625" header="0.196527777777778" footer="0.196527777777778"/>
  <pageSetup paperSize="9" scale="92" orientation="portrait" horizontalDpi="600"/>
  <headerFooter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view="pageBreakPreview" zoomScaleNormal="100" workbookViewId="0">
      <pane ySplit="1" topLeftCell="A2" activePane="bottomLeft" state="frozen"/>
      <selection/>
      <selection pane="bottomLeft" activeCell="C7" sqref="C7:D7"/>
    </sheetView>
  </sheetViews>
  <sheetFormatPr defaultColWidth="9" defaultRowHeight="13.5" outlineLevelRow="7" outlineLevelCol="4"/>
  <cols>
    <col min="1" max="1" width="9" style="28"/>
    <col min="2" max="2" width="35.5333333333333" style="28" customWidth="1"/>
    <col min="3" max="4" width="10.375" style="28" customWidth="1"/>
    <col min="5" max="5" width="18.5833333333333" style="28" customWidth="1"/>
    <col min="6" max="6" width="14.25" style="28" customWidth="1"/>
    <col min="7" max="16384" width="9" style="28"/>
  </cols>
  <sheetData>
    <row r="1" s="1" customFormat="1" ht="33" customHeight="1" spans="1:5">
      <c r="A1" s="39" t="s">
        <v>1880</v>
      </c>
      <c r="B1" s="30"/>
      <c r="C1" s="30"/>
      <c r="D1" s="30"/>
      <c r="E1" s="30"/>
    </row>
    <row r="2" s="1" customFormat="1" ht="16.9" customHeight="1" spans="1:5">
      <c r="A2" s="40" t="s">
        <v>1</v>
      </c>
      <c r="B2" s="40"/>
      <c r="C2" s="40"/>
      <c r="D2" s="40"/>
      <c r="E2" s="40"/>
    </row>
    <row r="3" s="1" customFormat="1" ht="25" customHeight="1" spans="1:5">
      <c r="A3" s="41" t="s">
        <v>1881</v>
      </c>
      <c r="B3" s="41" t="s">
        <v>1882</v>
      </c>
      <c r="C3" s="42" t="s">
        <v>1883</v>
      </c>
      <c r="D3" s="42"/>
      <c r="E3" s="41" t="s">
        <v>28</v>
      </c>
    </row>
    <row r="4" s="1" customFormat="1" ht="25" customHeight="1" spans="1:5">
      <c r="A4" s="41">
        <v>1</v>
      </c>
      <c r="B4" s="41" t="s">
        <v>1884</v>
      </c>
      <c r="C4" s="43">
        <f>劳务单价表!F27</f>
        <v>0</v>
      </c>
      <c r="D4" s="43"/>
      <c r="E4" s="41" t="s">
        <v>61</v>
      </c>
    </row>
    <row r="5" s="1" customFormat="1" ht="25" customHeight="1" spans="1:5">
      <c r="A5" s="41">
        <v>2</v>
      </c>
      <c r="B5" s="41" t="s">
        <v>1885</v>
      </c>
      <c r="C5" s="43">
        <f>材料单价表!F46</f>
        <v>0</v>
      </c>
      <c r="D5" s="43"/>
      <c r="E5" s="41" t="s">
        <v>61</v>
      </c>
    </row>
    <row r="6" s="1" customFormat="1" ht="25" customHeight="1" spans="1:5">
      <c r="A6" s="41">
        <v>3</v>
      </c>
      <c r="B6" s="41" t="s">
        <v>1886</v>
      </c>
      <c r="C6" s="43">
        <f>施工机械单价表!F69</f>
        <v>0</v>
      </c>
      <c r="D6" s="43"/>
      <c r="E6" s="41" t="s">
        <v>61</v>
      </c>
    </row>
    <row r="7" s="1" customFormat="1" ht="25" customHeight="1" spans="1:5">
      <c r="A7" s="41"/>
      <c r="B7" s="41" t="s">
        <v>57</v>
      </c>
      <c r="C7" s="43">
        <f>C4+C5+C6</f>
        <v>0</v>
      </c>
      <c r="D7" s="43"/>
      <c r="E7" s="41"/>
    </row>
    <row r="8" s="1" customFormat="1" ht="27.75" customHeight="1" spans="3:5">
      <c r="C8" s="22"/>
      <c r="D8" s="44"/>
      <c r="E8" s="45"/>
    </row>
  </sheetData>
  <sheetProtection algorithmName="SHA-512" hashValue="Nn7T6AfFdSb2F6Z9tyHPG5bXeAjJi+YAV08QoAAuPTtanoVLkeOGZxCo7uKIs5rTZNwRcddm90npeaaeYN8A8w==" saltValue="aEvp/PwHvkbehEW/wCj4IQ==" spinCount="100000" sheet="1" formatCells="0" insertHyperlinks="0" autoFilter="0" objects="1"/>
  <mergeCells count="7">
    <mergeCell ref="A1:E1"/>
    <mergeCell ref="A2:E2"/>
    <mergeCell ref="C3:D3"/>
    <mergeCell ref="C4:D4"/>
    <mergeCell ref="C5:D5"/>
    <mergeCell ref="C6:D6"/>
    <mergeCell ref="C7:D7"/>
  </mergeCells>
  <printOptions horizontalCentered="1"/>
  <pageMargins left="0.196527777777778" right="0.196527777777778" top="0.60625" bottom="0.60625" header="0.196527777777778" footer="0.196527777777778"/>
  <pageSetup paperSize="9" orientation="portrait" horizontalDpi="600"/>
  <headerFooter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view="pageBreakPreview" zoomScaleNormal="100" workbookViewId="0">
      <pane ySplit="3" topLeftCell="A4" activePane="bottomLeft" state="frozen"/>
      <selection/>
      <selection pane="bottomLeft" activeCell="D9" sqref="D9"/>
    </sheetView>
  </sheetViews>
  <sheetFormatPr defaultColWidth="9" defaultRowHeight="13.5" outlineLevelCol="7"/>
  <cols>
    <col min="1" max="1" width="7.25" style="28" customWidth="1"/>
    <col min="2" max="2" width="28.875" style="28" customWidth="1"/>
    <col min="3" max="3" width="10.375" style="28" customWidth="1"/>
    <col min="4" max="7" width="10.375" style="29" customWidth="1"/>
    <col min="8" max="8" width="10.875" style="28" customWidth="1"/>
    <col min="9" max="16384" width="9" style="28"/>
  </cols>
  <sheetData>
    <row r="1" s="1" customFormat="1" ht="33" customHeight="1" spans="1:8">
      <c r="A1" s="30" t="s">
        <v>1887</v>
      </c>
      <c r="B1" s="30"/>
      <c r="C1" s="30"/>
      <c r="D1" s="30"/>
      <c r="E1" s="30"/>
      <c r="F1" s="30"/>
      <c r="G1" s="30"/>
      <c r="H1" s="30"/>
    </row>
    <row r="2" s="2" customFormat="1" ht="16.9" customHeight="1" spans="1:8">
      <c r="A2" s="6" t="s">
        <v>1</v>
      </c>
      <c r="B2" s="6"/>
      <c r="C2" s="6"/>
      <c r="D2" s="7"/>
      <c r="E2" s="7"/>
      <c r="F2" s="7"/>
      <c r="G2" s="7"/>
      <c r="H2" s="6"/>
    </row>
    <row r="3" s="2" customFormat="1" ht="24" customHeight="1" spans="1:8">
      <c r="A3" s="31" t="s">
        <v>1881</v>
      </c>
      <c r="B3" s="31" t="s">
        <v>1888</v>
      </c>
      <c r="C3" s="31" t="s">
        <v>23</v>
      </c>
      <c r="D3" s="32" t="s">
        <v>1889</v>
      </c>
      <c r="E3" s="10" t="s">
        <v>25</v>
      </c>
      <c r="F3" s="11" t="s">
        <v>26</v>
      </c>
      <c r="G3" s="10" t="s">
        <v>27</v>
      </c>
      <c r="H3" s="12" t="s">
        <v>28</v>
      </c>
    </row>
    <row r="4" s="2" customFormat="1" ht="20" customHeight="1" spans="1:8">
      <c r="A4" s="33">
        <v>1</v>
      </c>
      <c r="B4" s="31" t="s">
        <v>1890</v>
      </c>
      <c r="C4" s="31" t="s">
        <v>1891</v>
      </c>
      <c r="D4" s="32">
        <v>30</v>
      </c>
      <c r="E4" s="34"/>
      <c r="F4" s="14">
        <f t="shared" ref="F4:F26" si="0">ROUND(D4*E4,0)</f>
        <v>0</v>
      </c>
      <c r="G4" s="32">
        <v>256.59</v>
      </c>
      <c r="H4" s="33"/>
    </row>
    <row r="5" s="2" customFormat="1" ht="20" customHeight="1" spans="1:8">
      <c r="A5" s="33">
        <v>2</v>
      </c>
      <c r="B5" s="31" t="s">
        <v>1892</v>
      </c>
      <c r="C5" s="31" t="s">
        <v>1891</v>
      </c>
      <c r="D5" s="32">
        <v>10</v>
      </c>
      <c r="E5" s="34"/>
      <c r="F5" s="14">
        <f t="shared" si="0"/>
        <v>0</v>
      </c>
      <c r="G5" s="32">
        <v>338.23</v>
      </c>
      <c r="H5" s="33"/>
    </row>
    <row r="6" s="2" customFormat="1" ht="20" customHeight="1" spans="1:8">
      <c r="A6" s="33">
        <v>3</v>
      </c>
      <c r="B6" s="31" t="s">
        <v>1893</v>
      </c>
      <c r="C6" s="31" t="s">
        <v>1891</v>
      </c>
      <c r="D6" s="32">
        <v>1</v>
      </c>
      <c r="E6" s="34"/>
      <c r="F6" s="14">
        <f t="shared" si="0"/>
        <v>0</v>
      </c>
      <c r="G6" s="32">
        <v>291.58</v>
      </c>
      <c r="H6" s="33"/>
    </row>
    <row r="7" s="2" customFormat="1" ht="20" customHeight="1" spans="1:8">
      <c r="A7" s="33">
        <v>4</v>
      </c>
      <c r="B7" s="31" t="s">
        <v>1894</v>
      </c>
      <c r="C7" s="31" t="s">
        <v>1891</v>
      </c>
      <c r="D7" s="32">
        <v>1</v>
      </c>
      <c r="E7" s="34"/>
      <c r="F7" s="14">
        <f t="shared" si="0"/>
        <v>0</v>
      </c>
      <c r="G7" s="32">
        <v>328.02</v>
      </c>
      <c r="H7" s="33"/>
    </row>
    <row r="8" s="2" customFormat="1" ht="20" customHeight="1" spans="1:8">
      <c r="A8" s="33">
        <v>5</v>
      </c>
      <c r="B8" s="31" t="s">
        <v>1895</v>
      </c>
      <c r="C8" s="31" t="s">
        <v>1891</v>
      </c>
      <c r="D8" s="32">
        <v>1</v>
      </c>
      <c r="E8" s="34"/>
      <c r="F8" s="14">
        <f t="shared" si="0"/>
        <v>0</v>
      </c>
      <c r="G8" s="32">
        <v>364.47</v>
      </c>
      <c r="H8" s="33"/>
    </row>
    <row r="9" s="2" customFormat="1" ht="20" customHeight="1" spans="1:8">
      <c r="A9" s="33">
        <v>6</v>
      </c>
      <c r="B9" s="31" t="s">
        <v>1896</v>
      </c>
      <c r="C9" s="31" t="s">
        <v>1891</v>
      </c>
      <c r="D9" s="32">
        <v>10</v>
      </c>
      <c r="E9" s="34"/>
      <c r="F9" s="14">
        <f t="shared" si="0"/>
        <v>0</v>
      </c>
      <c r="G9" s="32">
        <v>379.05</v>
      </c>
      <c r="H9" s="33"/>
    </row>
    <row r="10" s="2" customFormat="1" ht="20" customHeight="1" spans="1:8">
      <c r="A10" s="33">
        <v>7</v>
      </c>
      <c r="B10" s="31" t="s">
        <v>1897</v>
      </c>
      <c r="C10" s="31" t="s">
        <v>1891</v>
      </c>
      <c r="D10" s="32">
        <v>10</v>
      </c>
      <c r="E10" s="34"/>
      <c r="F10" s="14">
        <f t="shared" si="0"/>
        <v>0</v>
      </c>
      <c r="G10" s="32">
        <v>379.05</v>
      </c>
      <c r="H10" s="33"/>
    </row>
    <row r="11" s="2" customFormat="1" ht="20" customHeight="1" spans="1:8">
      <c r="A11" s="33">
        <v>8</v>
      </c>
      <c r="B11" s="31" t="s">
        <v>1898</v>
      </c>
      <c r="C11" s="31" t="s">
        <v>1891</v>
      </c>
      <c r="D11" s="32">
        <v>0</v>
      </c>
      <c r="E11" s="34"/>
      <c r="F11" s="14">
        <f t="shared" si="0"/>
        <v>0</v>
      </c>
      <c r="G11" s="32">
        <v>315.88</v>
      </c>
      <c r="H11" s="33"/>
    </row>
    <row r="12" s="2" customFormat="1" ht="20" customHeight="1" spans="1:8">
      <c r="A12" s="33">
        <v>9</v>
      </c>
      <c r="B12" s="31" t="s">
        <v>1899</v>
      </c>
      <c r="C12" s="31" t="s">
        <v>1891</v>
      </c>
      <c r="D12" s="32">
        <v>0</v>
      </c>
      <c r="E12" s="34"/>
      <c r="F12" s="14">
        <f t="shared" si="0"/>
        <v>0</v>
      </c>
      <c r="G12" s="32">
        <v>315.88</v>
      </c>
      <c r="H12" s="33"/>
    </row>
    <row r="13" s="2" customFormat="1" ht="20" customHeight="1" spans="1:8">
      <c r="A13" s="33">
        <v>10</v>
      </c>
      <c r="B13" s="31" t="s">
        <v>1900</v>
      </c>
      <c r="C13" s="31" t="s">
        <v>1891</v>
      </c>
      <c r="D13" s="32">
        <v>0</v>
      </c>
      <c r="E13" s="34"/>
      <c r="F13" s="14">
        <f t="shared" si="0"/>
        <v>0</v>
      </c>
      <c r="G13" s="32">
        <v>267.28</v>
      </c>
      <c r="H13" s="33"/>
    </row>
    <row r="14" s="2" customFormat="1" ht="20" customHeight="1" spans="1:8">
      <c r="A14" s="33">
        <v>11</v>
      </c>
      <c r="B14" s="31" t="s">
        <v>1901</v>
      </c>
      <c r="C14" s="31" t="s">
        <v>1891</v>
      </c>
      <c r="D14" s="32">
        <v>0</v>
      </c>
      <c r="E14" s="34"/>
      <c r="F14" s="14">
        <f t="shared" si="0"/>
        <v>0</v>
      </c>
      <c r="G14" s="32">
        <v>340.17</v>
      </c>
      <c r="H14" s="33"/>
    </row>
    <row r="15" s="2" customFormat="1" ht="20" customHeight="1" spans="1:8">
      <c r="A15" s="33">
        <v>12</v>
      </c>
      <c r="B15" s="31" t="s">
        <v>1902</v>
      </c>
      <c r="C15" s="31" t="s">
        <v>1891</v>
      </c>
      <c r="D15" s="32">
        <v>0</v>
      </c>
      <c r="E15" s="34"/>
      <c r="F15" s="14">
        <f t="shared" si="0"/>
        <v>0</v>
      </c>
      <c r="G15" s="32">
        <v>388.77</v>
      </c>
      <c r="H15" s="33"/>
    </row>
    <row r="16" s="2" customFormat="1" ht="20" customHeight="1" spans="1:8">
      <c r="A16" s="33">
        <v>13</v>
      </c>
      <c r="B16" s="31" t="s">
        <v>1903</v>
      </c>
      <c r="C16" s="31" t="s">
        <v>1891</v>
      </c>
      <c r="D16" s="32">
        <v>0</v>
      </c>
      <c r="E16" s="34"/>
      <c r="F16" s="14">
        <f t="shared" si="0"/>
        <v>0</v>
      </c>
      <c r="G16" s="32">
        <v>364.47</v>
      </c>
      <c r="H16" s="33"/>
    </row>
    <row r="17" s="2" customFormat="1" ht="20" customHeight="1" spans="1:8">
      <c r="A17" s="33">
        <v>14</v>
      </c>
      <c r="B17" s="31" t="s">
        <v>1904</v>
      </c>
      <c r="C17" s="31" t="s">
        <v>1891</v>
      </c>
      <c r="D17" s="32">
        <v>0</v>
      </c>
      <c r="E17" s="34"/>
      <c r="F17" s="14">
        <f t="shared" si="0"/>
        <v>0</v>
      </c>
      <c r="G17" s="32">
        <v>352.32</v>
      </c>
      <c r="H17" s="33"/>
    </row>
    <row r="18" s="2" customFormat="1" ht="20" customHeight="1" spans="1:8">
      <c r="A18" s="33">
        <v>15</v>
      </c>
      <c r="B18" s="31" t="s">
        <v>1905</v>
      </c>
      <c r="C18" s="31" t="s">
        <v>1891</v>
      </c>
      <c r="D18" s="32">
        <v>0</v>
      </c>
      <c r="E18" s="34"/>
      <c r="F18" s="14">
        <f t="shared" si="0"/>
        <v>0</v>
      </c>
      <c r="G18" s="32">
        <v>370.54</v>
      </c>
      <c r="H18" s="33"/>
    </row>
    <row r="19" s="2" customFormat="1" ht="20" customHeight="1" spans="1:8">
      <c r="A19" s="33">
        <v>16</v>
      </c>
      <c r="B19" s="31" t="s">
        <v>1906</v>
      </c>
      <c r="C19" s="31" t="s">
        <v>1891</v>
      </c>
      <c r="D19" s="32">
        <v>0</v>
      </c>
      <c r="E19" s="34"/>
      <c r="F19" s="14">
        <f t="shared" si="0"/>
        <v>0</v>
      </c>
      <c r="G19" s="32">
        <v>328.02</v>
      </c>
      <c r="H19" s="33"/>
    </row>
    <row r="20" s="2" customFormat="1" ht="20" customHeight="1" spans="1:8">
      <c r="A20" s="33">
        <v>17</v>
      </c>
      <c r="B20" s="31" t="s">
        <v>1907</v>
      </c>
      <c r="C20" s="31" t="s">
        <v>1891</v>
      </c>
      <c r="D20" s="32">
        <v>0</v>
      </c>
      <c r="E20" s="34"/>
      <c r="F20" s="14">
        <f t="shared" si="0"/>
        <v>0</v>
      </c>
      <c r="G20" s="32">
        <v>328.02</v>
      </c>
      <c r="H20" s="33"/>
    </row>
    <row r="21" s="2" customFormat="1" ht="20" customHeight="1" spans="1:8">
      <c r="A21" s="33">
        <v>18</v>
      </c>
      <c r="B21" s="31" t="s">
        <v>1908</v>
      </c>
      <c r="C21" s="31" t="s">
        <v>1891</v>
      </c>
      <c r="D21" s="32">
        <v>0</v>
      </c>
      <c r="E21" s="34"/>
      <c r="F21" s="14">
        <f t="shared" si="0"/>
        <v>0</v>
      </c>
      <c r="G21" s="32">
        <v>315.88</v>
      </c>
      <c r="H21" s="33"/>
    </row>
    <row r="22" s="2" customFormat="1" ht="20" customHeight="1" spans="1:8">
      <c r="A22" s="33">
        <v>19</v>
      </c>
      <c r="B22" s="31" t="s">
        <v>1909</v>
      </c>
      <c r="C22" s="31" t="s">
        <v>1891</v>
      </c>
      <c r="D22" s="32">
        <v>0</v>
      </c>
      <c r="E22" s="34"/>
      <c r="F22" s="14">
        <f t="shared" si="0"/>
        <v>0</v>
      </c>
      <c r="G22" s="32">
        <v>315.88</v>
      </c>
      <c r="H22" s="33"/>
    </row>
    <row r="23" s="2" customFormat="1" ht="20" customHeight="1" spans="1:8">
      <c r="A23" s="33">
        <v>20</v>
      </c>
      <c r="B23" s="31" t="s">
        <v>1910</v>
      </c>
      <c r="C23" s="31" t="s">
        <v>1891</v>
      </c>
      <c r="D23" s="32">
        <v>0</v>
      </c>
      <c r="E23" s="34"/>
      <c r="F23" s="14">
        <f t="shared" si="0"/>
        <v>0</v>
      </c>
      <c r="G23" s="32">
        <v>328.02</v>
      </c>
      <c r="H23" s="33"/>
    </row>
    <row r="24" s="2" customFormat="1" ht="20" customHeight="1" spans="1:8">
      <c r="A24" s="33">
        <v>21</v>
      </c>
      <c r="B24" s="31" t="s">
        <v>1911</v>
      </c>
      <c r="C24" s="31" t="s">
        <v>1891</v>
      </c>
      <c r="D24" s="32">
        <v>0</v>
      </c>
      <c r="E24" s="34"/>
      <c r="F24" s="14">
        <f t="shared" si="0"/>
        <v>0</v>
      </c>
      <c r="G24" s="32">
        <v>328.02</v>
      </c>
      <c r="H24" s="33"/>
    </row>
    <row r="25" s="2" customFormat="1" ht="20" customHeight="1" spans="1:8">
      <c r="A25" s="33">
        <v>22</v>
      </c>
      <c r="B25" s="31" t="s">
        <v>1912</v>
      </c>
      <c r="C25" s="31" t="s">
        <v>1891</v>
      </c>
      <c r="D25" s="32">
        <v>0</v>
      </c>
      <c r="E25" s="34"/>
      <c r="F25" s="14">
        <f t="shared" si="0"/>
        <v>0</v>
      </c>
      <c r="G25" s="32">
        <v>315.88</v>
      </c>
      <c r="H25" s="33"/>
    </row>
    <row r="26" s="2" customFormat="1" ht="20" customHeight="1" spans="1:8">
      <c r="A26" s="33">
        <v>23</v>
      </c>
      <c r="B26" s="31" t="s">
        <v>1913</v>
      </c>
      <c r="C26" s="31" t="s">
        <v>1891</v>
      </c>
      <c r="D26" s="32">
        <v>0</v>
      </c>
      <c r="E26" s="34"/>
      <c r="F26" s="14">
        <f t="shared" si="0"/>
        <v>0</v>
      </c>
      <c r="G26" s="32">
        <v>303.73</v>
      </c>
      <c r="H26" s="33"/>
    </row>
    <row r="27" s="2" customFormat="1" ht="20" customHeight="1" spans="1:8">
      <c r="A27" s="35"/>
      <c r="B27" s="36" t="s">
        <v>57</v>
      </c>
      <c r="C27" s="37"/>
      <c r="D27" s="26"/>
      <c r="E27" s="26"/>
      <c r="F27" s="26">
        <f>SUM(F4:F26)</f>
        <v>0</v>
      </c>
      <c r="G27" s="38"/>
      <c r="H27" s="26"/>
    </row>
  </sheetData>
  <sheetProtection password="CF42" sheet="1" formatCells="0" insertHyperlinks="0" autoFilter="0" objects="1"/>
  <mergeCells count="2">
    <mergeCell ref="A1:H1"/>
    <mergeCell ref="A2:H2"/>
  </mergeCells>
  <printOptions horizontalCentered="1"/>
  <pageMargins left="0.196527777777778" right="0.196527777777778" top="0.60625" bottom="0.60625" header="0.196527777777778" footer="0.196527777777778"/>
  <pageSetup paperSize="9" orientation="portrait" horizontalDpi="600"/>
  <headerFooter>
    <oddFooter>&amp;C第 &amp;P 页，共 &amp;N 页</oddFooter>
  </headerFooter>
  <rowBreaks count="1" manualBreakCount="1">
    <brk id="27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allowEditUser xmlns="https://web.wps.cn/et/2018/main" xmlns:s="http://schemas.openxmlformats.org/spreadsheetml/2006/main" hasInvisiblePropRange="0">
  <rangeList sheetStid="10" master="" otherUserPermission="visible"/>
  <rangeList sheetStid="8" master="" otherUserPermission="visible"/>
  <rangeList sheetStid="1" master="" otherUserPermission="visible"/>
  <rangeList sheetStid="2" master="" otherUserPermission="visible"/>
  <rangeList sheetStid="3" master="" otherUserPermission="visible"/>
  <rangeList sheetStid="4" master="" otherUserPermission="visible"/>
  <rangeList sheetStid="5" master="" otherUserPermission="visible"/>
  <rangeList sheetStid="6" master="" otherUserPermission="visible"/>
  <rangeList sheetStid="11" master="" otherUserPermission="visible"/>
  <rangeList sheetStid="12" master="" otherUserPermission="visible"/>
  <rangeList sheetStid="13" master="" otherUserPermission="visible"/>
</allowEditUser>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0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8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4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5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6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3 8 1 7 7 1 2 6 0 3 7 5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3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0 " / > < p i x e l a t o r L i s t   s h e e t S t i d = " 8 " / > < p i x e l a t o r L i s t   s h e e t S t i d = " 1 " / > < p i x e l a t o r L i s t   s h e e t S t i d = " 2 " / > < p i x e l a t o r L i s t   s h e e t S t i d = " 3 " / > < p i x e l a t o r L i s t   s h e e t S t i d = " 4 " / > < p i x e l a t o r L i s t   s h e e t S t i d = " 5 " / > < p i x e l a t o r L i s t   s h e e t S t i d = " 6 " / > < p i x e l a t o r L i s t   s h e e t S t i d = " 1 1 " / > < p i x e l a t o r L i s t   s h e e t S t i d = " 1 2 " / > < p i x e l a t o r L i s t   s h e e t S t i d = " 1 3 " / > < p i x e l a t o r L i s t   s h e e t S t i d = " 1 4 " / > < / p i x e l a t o r s > 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WWO_wpscloud_20250319220634-bbde9b6bd9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汇总表</vt:lpstr>
      <vt:lpstr>100章</vt:lpstr>
      <vt:lpstr>200章</vt:lpstr>
      <vt:lpstr>300章</vt:lpstr>
      <vt:lpstr>400章</vt:lpstr>
      <vt:lpstr>500章</vt:lpstr>
      <vt:lpstr>600章</vt:lpstr>
      <vt:lpstr>计日工汇总表</vt:lpstr>
      <vt:lpstr>劳务单价表</vt:lpstr>
      <vt:lpstr>材料单价表</vt:lpstr>
      <vt:lpstr>施工机械单价表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ganliufa</dc:creator>
  <cp:lastModifiedBy>黄少彬</cp:lastModifiedBy>
  <dcterms:created xsi:type="dcterms:W3CDTF">2024-03-14T03:23:00Z</dcterms:created>
  <dcterms:modified xsi:type="dcterms:W3CDTF">2025-05-22T01:33:43Z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5A23FB046E3D454CB09AEC33A1E631EF_11</vt:lpwstr>
  </property>
  <property fmtid="{D5CDD505-2E9C-101B-9397-08002B2CF9AE}" pid="3" name="KSOProductBuildVer">
    <vt:lpwstr>2052-12.1.0.17827</vt:lpwstr>
  </property>
  <property fmtid="{D5CDD505-2E9C-101B-9397-08002B2CF9AE}" pid="4" name="KSOReadingLayout">
    <vt:bool>true</vt:bool>
  </property>
</Properties>
</file>