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mO9kMxLr/uANICkHVWPOssZG2NR6PhxqRz9P3D3WH0Zu/MBXwNfieS9zBEOCNg1oLjijl6E9hp0AAmMF+AiOAQ==" workbookSaltValue="ZWzDYbXrJl6if3y7IX541A==" workbookSpinCount="100000" lockStructure="1"/>
  <bookViews>
    <workbookView windowWidth="27945" windowHeight="12375"/>
  </bookViews>
  <sheets>
    <sheet name="汇总表" sheetId="4" r:id="rId1"/>
    <sheet name="100章" sheetId="3" r:id="rId2"/>
    <sheet name="800章" sheetId="1" r:id="rId3"/>
    <sheet name="900章" sheetId="2" r:id="rId4"/>
  </sheets>
  <definedNames>
    <definedName name="_xlnm._FilterDatabase" localSheetId="2" hidden="1">'800章'!$A$1:$I$146</definedName>
    <definedName name="_xlnm.Print_Area" localSheetId="3">'900章'!$A$1:$G$23</definedName>
    <definedName name="_xlnm.Print_Area" localSheetId="2">'800章'!$A$1:$G$146</definedName>
    <definedName name="_xlnm.Print_Area" localSheetId="1">'100章'!$A$1:$H$9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<sst xmlns="http://schemas.openxmlformats.org/spreadsheetml/2006/main" count="674" uniqueCount="474">
  <si>
    <t>工程造价汇总表</t>
  </si>
  <si>
    <t>项目名称:仙村机电改造入口</t>
  </si>
  <si>
    <t>序号</t>
  </si>
  <si>
    <t>章次</t>
  </si>
  <si>
    <t>科目名称</t>
  </si>
  <si>
    <t>金额（元）</t>
  </si>
  <si>
    <t>100章</t>
  </si>
  <si>
    <t>总则</t>
  </si>
  <si>
    <t>800章</t>
  </si>
  <si>
    <t>管理、养护设施</t>
  </si>
  <si>
    <t>900章</t>
  </si>
  <si>
    <t>管理、养护及服务房屋</t>
  </si>
  <si>
    <t>第100章至900章清单合计</t>
  </si>
  <si>
    <t>已包含在清单合计中的材料、工程设备、专业工程暂估价合计</t>
  </si>
  <si>
    <t>清单合计减去材料、工程设备、专业工程暂估价</t>
  </si>
  <si>
    <t>计日工合计</t>
  </si>
  <si>
    <t>暂列金额（不含计日工总额）</t>
  </si>
  <si>
    <t>投标报价（4）=9</t>
  </si>
  <si>
    <t>工程量清单</t>
  </si>
  <si>
    <t>清单  第100章 总则</t>
  </si>
  <si>
    <t>子目号</t>
  </si>
  <si>
    <t>子  目  名  称</t>
  </si>
  <si>
    <t>单位</t>
  </si>
  <si>
    <t>数量</t>
  </si>
  <si>
    <t>单价（元）</t>
  </si>
  <si>
    <t>合价（元）</t>
  </si>
  <si>
    <t>备注</t>
  </si>
  <si>
    <t>单价限价</t>
  </si>
  <si>
    <t>通则</t>
  </si>
  <si>
    <t>101-2</t>
  </si>
  <si>
    <t>保险费（建筑工程一切险和第三者责任险）</t>
  </si>
  <si>
    <t>总额</t>
  </si>
  <si>
    <t>工程管理</t>
  </si>
  <si>
    <t>102-3</t>
  </si>
  <si>
    <t>安全生产费</t>
  </si>
  <si>
    <t>合计</t>
  </si>
  <si>
    <t>工程量清单预算表-一级子目工程量清单表</t>
  </si>
  <si>
    <t>第800章  管理、养护设施</t>
  </si>
  <si>
    <t>清单子目编码</t>
  </si>
  <si>
    <t>清单子目名称</t>
  </si>
  <si>
    <t>单价(元)</t>
  </si>
  <si>
    <t>合价(元)</t>
  </si>
  <si>
    <t>单价限价(元)</t>
  </si>
  <si>
    <t>802-2</t>
  </si>
  <si>
    <t>ETC车道</t>
  </si>
  <si>
    <t>802-2-1</t>
  </si>
  <si>
    <t>车道工控机</t>
  </si>
  <si>
    <t>台</t>
  </si>
  <si>
    <t>9960.00</t>
  </si>
  <si>
    <t>802-2-2</t>
  </si>
  <si>
    <t>车道控制器</t>
  </si>
  <si>
    <t>套</t>
  </si>
  <si>
    <t>7562.00</t>
  </si>
  <si>
    <t>802-2-3</t>
  </si>
  <si>
    <t>ETC车道天线(含天线控制器)</t>
  </si>
  <si>
    <t>22647.50</t>
  </si>
  <si>
    <t>802-2-4</t>
  </si>
  <si>
    <t>ETC天线立杆</t>
  </si>
  <si>
    <t>9913.50</t>
  </si>
  <si>
    <t>802-2-5</t>
  </si>
  <si>
    <t>费额显示器</t>
  </si>
  <si>
    <t>8719.00</t>
  </si>
  <si>
    <t>802-2-6</t>
  </si>
  <si>
    <t>ETC车道小型情报板</t>
  </si>
  <si>
    <t>17292.00</t>
  </si>
  <si>
    <t>802-2-7</t>
  </si>
  <si>
    <t>反向雨棚信号灯</t>
  </si>
  <si>
    <t>2185.00</t>
  </si>
  <si>
    <t>802-2-8</t>
  </si>
  <si>
    <t>高速自动栏杆机</t>
  </si>
  <si>
    <t>12695.00</t>
  </si>
  <si>
    <t>802-2-9</t>
  </si>
  <si>
    <t>车道交换机</t>
  </si>
  <si>
    <t>3698.00</t>
  </si>
  <si>
    <t>802-2-10</t>
  </si>
  <si>
    <t>单通道车辆检测器</t>
  </si>
  <si>
    <t>1709.40</t>
  </si>
  <si>
    <t>802-2-11</t>
  </si>
  <si>
    <t>检测线圈</t>
  </si>
  <si>
    <t>个</t>
  </si>
  <si>
    <t>1500.00</t>
  </si>
  <si>
    <t>802-2-12</t>
  </si>
  <si>
    <t>声光报警器</t>
  </si>
  <si>
    <t>759.00</t>
  </si>
  <si>
    <t>802-2-13</t>
  </si>
  <si>
    <t>雾灯</t>
  </si>
  <si>
    <t>2354.00</t>
  </si>
  <si>
    <t>802-2-14</t>
  </si>
  <si>
    <t>手动栏杆</t>
  </si>
  <si>
    <t>2346.00</t>
  </si>
  <si>
    <t>802-2-15</t>
  </si>
  <si>
    <t>室外机柜</t>
  </si>
  <si>
    <t>4528.00</t>
  </si>
  <si>
    <t>802-3</t>
  </si>
  <si>
    <t>计重车道</t>
  </si>
  <si>
    <t>802-3-22</t>
  </si>
  <si>
    <t>石英称重设备（普通车道）</t>
  </si>
  <si>
    <t>218982.50</t>
  </si>
  <si>
    <t>802-3-23</t>
  </si>
  <si>
    <t>石英称重设备（超宽车道）</t>
  </si>
  <si>
    <t>227702.50</t>
  </si>
  <si>
    <t>802-3-24</t>
  </si>
  <si>
    <t>称重控制柜</t>
  </si>
  <si>
    <t>7144.75</t>
  </si>
  <si>
    <t>802-3-25</t>
  </si>
  <si>
    <t>车道检定</t>
  </si>
  <si>
    <t>项</t>
  </si>
  <si>
    <t>6520.00</t>
  </si>
  <si>
    <t>802-3-26</t>
  </si>
  <si>
    <t>治超一体化摄像机</t>
  </si>
  <si>
    <t>26906.75</t>
  </si>
  <si>
    <t>802-3-27</t>
  </si>
  <si>
    <t>治超一体化摄像机立柱</t>
  </si>
  <si>
    <t>根</t>
  </si>
  <si>
    <t>2022.25</t>
  </si>
  <si>
    <t>802-4</t>
  </si>
  <si>
    <t>混合车道</t>
  </si>
  <si>
    <t>802-4-1</t>
  </si>
  <si>
    <t>9961.00</t>
  </si>
  <si>
    <t>802-4-2</t>
  </si>
  <si>
    <t>7563.00</t>
  </si>
  <si>
    <t>802-4-3</t>
  </si>
  <si>
    <t>22647.67</t>
  </si>
  <si>
    <t>802-4-4</t>
  </si>
  <si>
    <t>9913.33</t>
  </si>
  <si>
    <t>802-4-5</t>
  </si>
  <si>
    <t>8718.50</t>
  </si>
  <si>
    <t>802-4-6</t>
  </si>
  <si>
    <t>17291.67</t>
  </si>
  <si>
    <t>802-4-7</t>
  </si>
  <si>
    <t>2185.50</t>
  </si>
  <si>
    <t>802-4-8</t>
  </si>
  <si>
    <t>802-4-9</t>
  </si>
  <si>
    <t>高速自动栏杆机（双开）</t>
  </si>
  <si>
    <t>15421.00</t>
  </si>
  <si>
    <t>802-4-10</t>
  </si>
  <si>
    <t>3698.50</t>
  </si>
  <si>
    <t>802-4-11</t>
  </si>
  <si>
    <t>1709.50</t>
  </si>
  <si>
    <t>802-4-12</t>
  </si>
  <si>
    <t>802-4-13</t>
  </si>
  <si>
    <t>760.33</t>
  </si>
  <si>
    <t>802-4-14</t>
  </si>
  <si>
    <t>2355.50</t>
  </si>
  <si>
    <t>802-4-15</t>
  </si>
  <si>
    <t>2345.00</t>
  </si>
  <si>
    <t>802-4-16</t>
  </si>
  <si>
    <t>车道机柜</t>
  </si>
  <si>
    <t>4529.00</t>
  </si>
  <si>
    <t>802-4-23</t>
  </si>
  <si>
    <t>单人收费亭（利旧）</t>
  </si>
  <si>
    <t>8740.00</t>
  </si>
  <si>
    <t>802-6</t>
  </si>
  <si>
    <t>报警、语音广播系统</t>
  </si>
  <si>
    <t>802-6-1</t>
  </si>
  <si>
    <t>对讲电话</t>
  </si>
  <si>
    <t>2049.33</t>
  </si>
  <si>
    <t>802-7</t>
  </si>
  <si>
    <t>收费站CCTV系统</t>
  </si>
  <si>
    <t>802-7-1</t>
  </si>
  <si>
    <t>高清车牌自动识别仪</t>
  </si>
  <si>
    <t>8237.60</t>
  </si>
  <si>
    <t>802-7-2</t>
  </si>
  <si>
    <t>收费广场高清摄像机</t>
  </si>
  <si>
    <t>19966.50</t>
  </si>
  <si>
    <t>802-7-4</t>
  </si>
  <si>
    <t>闪光灯</t>
  </si>
  <si>
    <t>1264.33</t>
  </si>
  <si>
    <t>802-7-5</t>
  </si>
  <si>
    <t>补光灯</t>
  </si>
  <si>
    <t>802-8</t>
  </si>
  <si>
    <t>电源系统</t>
  </si>
  <si>
    <t>802-8-1</t>
  </si>
  <si>
    <t>数据防雷器</t>
  </si>
  <si>
    <t>425.25</t>
  </si>
  <si>
    <t>802-8-2</t>
  </si>
  <si>
    <t>以太网信号防雷器</t>
  </si>
  <si>
    <t>534.00</t>
  </si>
  <si>
    <t>802-8-3</t>
  </si>
  <si>
    <t>收费广场总配电箱</t>
  </si>
  <si>
    <t>6112.00</t>
  </si>
  <si>
    <t>802-8-4</t>
  </si>
  <si>
    <t>B+C级三相电源避雷器</t>
  </si>
  <si>
    <t>1537.00</t>
  </si>
  <si>
    <t>802-8-5</t>
  </si>
  <si>
    <t>B+C级单相电源避雷器</t>
  </si>
  <si>
    <t>992.00</t>
  </si>
  <si>
    <t>802-8-6</t>
  </si>
  <si>
    <t>C级单相电源避雷器</t>
  </si>
  <si>
    <t>883.00</t>
  </si>
  <si>
    <t>802-9</t>
  </si>
  <si>
    <t>缆线辅材及其他</t>
  </si>
  <si>
    <t>802-9-1</t>
  </si>
  <si>
    <t>24芯单模光缆</t>
  </si>
  <si>
    <t>米</t>
  </si>
  <si>
    <t>14.98</t>
  </si>
  <si>
    <t>802-9-2</t>
  </si>
  <si>
    <t>8芯单模光缆</t>
  </si>
  <si>
    <t>5.86</t>
  </si>
  <si>
    <t>802-9-3</t>
  </si>
  <si>
    <t>超6类UTP网络线</t>
  </si>
  <si>
    <t>4.93</t>
  </si>
  <si>
    <t>802-9-4</t>
  </si>
  <si>
    <t>YJV-1KV-4x25</t>
  </si>
  <si>
    <t>118.66</t>
  </si>
  <si>
    <t>802-9-5</t>
  </si>
  <si>
    <t>YJV-1KV-3x6</t>
  </si>
  <si>
    <t>34.35</t>
  </si>
  <si>
    <t>802-9-6</t>
  </si>
  <si>
    <t>YJV-1KV-3x2.5</t>
  </si>
  <si>
    <t>22.13</t>
  </si>
  <si>
    <t>802-9-7</t>
  </si>
  <si>
    <t>ZR-RVVP 10x1.0</t>
  </si>
  <si>
    <t>24.84</t>
  </si>
  <si>
    <t>802-9-8</t>
  </si>
  <si>
    <t>ZR-RVVP3x1.5</t>
  </si>
  <si>
    <t>17.38</t>
  </si>
  <si>
    <t>802-9-9</t>
  </si>
  <si>
    <t>ZR-RVVP5x1.5</t>
  </si>
  <si>
    <t>21.14</t>
  </si>
  <si>
    <t>802-9-10</t>
  </si>
  <si>
    <t>BVV35</t>
  </si>
  <si>
    <t>43.36</t>
  </si>
  <si>
    <t>802-9-11</t>
  </si>
  <si>
    <t>BVV16</t>
  </si>
  <si>
    <t>26.17</t>
  </si>
  <si>
    <t>802-9-12</t>
  </si>
  <si>
    <t>光纤收发器</t>
  </si>
  <si>
    <t>对</t>
  </si>
  <si>
    <t>1502.50</t>
  </si>
  <si>
    <t>802-9-13</t>
  </si>
  <si>
    <t>光终端盒24芯</t>
  </si>
  <si>
    <t>714.00</t>
  </si>
  <si>
    <t>802-9-14</t>
  </si>
  <si>
    <t>单模尾纤</t>
  </si>
  <si>
    <t>条</t>
  </si>
  <si>
    <t>181.96</t>
  </si>
  <si>
    <t>802-10</t>
  </si>
  <si>
    <t>软件</t>
  </si>
  <si>
    <t>802-10-1</t>
  </si>
  <si>
    <t>工控机操作系统</t>
  </si>
  <si>
    <t>1271.33</t>
  </si>
  <si>
    <t>802-10-2</t>
  </si>
  <si>
    <t>专用ETC车道软件</t>
  </si>
  <si>
    <t>23994.00</t>
  </si>
  <si>
    <t>802-10-3</t>
  </si>
  <si>
    <t>混合ETC/MTC车道软件</t>
  </si>
  <si>
    <t>23575.00</t>
  </si>
  <si>
    <t>802-11-1</t>
  </si>
  <si>
    <t>原ETC车道设备迁移</t>
  </si>
  <si>
    <t>10000.00</t>
  </si>
  <si>
    <t>802-11-2</t>
  </si>
  <si>
    <t>原混合车道设备迁移</t>
  </si>
  <si>
    <t>802-11-3</t>
  </si>
  <si>
    <t>广场设备迁移</t>
  </si>
  <si>
    <t>5000.00</t>
  </si>
  <si>
    <t>802-11-4</t>
  </si>
  <si>
    <t>原秤台拆除</t>
  </si>
  <si>
    <t>2000.00</t>
  </si>
  <si>
    <t>802-11-5</t>
  </si>
  <si>
    <t>收费亭拆除</t>
  </si>
  <si>
    <t>1000.00</t>
  </si>
  <si>
    <t>804-1</t>
  </si>
  <si>
    <t>违停抓拍系统</t>
  </si>
  <si>
    <t>804-1-1</t>
  </si>
  <si>
    <t>高清检测抓拍摄像机</t>
  </si>
  <si>
    <t>14917.00</t>
  </si>
  <si>
    <t>804-1-2</t>
  </si>
  <si>
    <t>处理主机</t>
  </si>
  <si>
    <t>5699.00</t>
  </si>
  <si>
    <t>804-1-3</t>
  </si>
  <si>
    <t>车辆检测器</t>
  </si>
  <si>
    <t>1304.00</t>
  </si>
  <si>
    <t>804-1-4</t>
  </si>
  <si>
    <t>8口工业级以太网交换机</t>
  </si>
  <si>
    <t>3262.00</t>
  </si>
  <si>
    <t>804-1-5</t>
  </si>
  <si>
    <t>1512.00</t>
  </si>
  <si>
    <t>804-1-6</t>
  </si>
  <si>
    <t>设备机柜</t>
  </si>
  <si>
    <t>4419.00</t>
  </si>
  <si>
    <t>804-1-7</t>
  </si>
  <si>
    <t>单相电源避雷器</t>
  </si>
  <si>
    <t>556.00</t>
  </si>
  <si>
    <t>804-1-8</t>
  </si>
  <si>
    <t>以太网信号避雷器</t>
  </si>
  <si>
    <t>804-1-9</t>
  </si>
  <si>
    <t>防眩光
闪光灯</t>
  </si>
  <si>
    <t>1427.00</t>
  </si>
  <si>
    <t>804-1-10</t>
  </si>
  <si>
    <t>LED补光灯</t>
  </si>
  <si>
    <t>804-1-11</t>
  </si>
  <si>
    <t>UPS电源 1KW,后备时间1h</t>
  </si>
  <si>
    <t>6706.00</t>
  </si>
  <si>
    <t>804-1-12</t>
  </si>
  <si>
    <t>高清摄像机L杆 高7米飘3米</t>
  </si>
  <si>
    <t>9191.00</t>
  </si>
  <si>
    <t>804-1-13</t>
  </si>
  <si>
    <t>电源线RVV3*2.5mm</t>
  </si>
  <si>
    <t>12.31</t>
  </si>
  <si>
    <t>804-1-14</t>
  </si>
  <si>
    <t>网线(含控制线)</t>
  </si>
  <si>
    <t>7.10</t>
  </si>
  <si>
    <t>804-1-15</t>
  </si>
  <si>
    <t>辅助照明控制线RVVP2*1.0mm</t>
  </si>
  <si>
    <t>6.58</t>
  </si>
  <si>
    <t>804-1-16</t>
  </si>
  <si>
    <t>室外辅助光纤4芯光缆</t>
  </si>
  <si>
    <t>5.04</t>
  </si>
  <si>
    <t>804-1-17</t>
  </si>
  <si>
    <t>机箱基础及接地系统</t>
  </si>
  <si>
    <t>处</t>
  </si>
  <si>
    <t>2341.00</t>
  </si>
  <si>
    <t>804-1-20</t>
  </si>
  <si>
    <t>现场安装、调试</t>
  </si>
  <si>
    <t>804-1-21</t>
  </si>
  <si>
    <t>交警监控系统扩容</t>
  </si>
  <si>
    <t>804-2</t>
  </si>
  <si>
    <t>高清卡口设施</t>
  </si>
  <si>
    <t>804-2-1</t>
  </si>
  <si>
    <t>高清检测抓拍摄像机900万</t>
  </si>
  <si>
    <t>14916.75</t>
  </si>
  <si>
    <t>804-2-2</t>
  </si>
  <si>
    <t>高清监控摄像机400万</t>
  </si>
  <si>
    <t>8813.00</t>
  </si>
  <si>
    <t>804-2-3</t>
  </si>
  <si>
    <t>高清卡口处理主机</t>
  </si>
  <si>
    <t>804-2-4</t>
  </si>
  <si>
    <t>804-2-5</t>
  </si>
  <si>
    <t>804-2-6</t>
  </si>
  <si>
    <t>804-2-7</t>
  </si>
  <si>
    <t>804-2-8</t>
  </si>
  <si>
    <t>804-2-9</t>
  </si>
  <si>
    <t>534.20</t>
  </si>
  <si>
    <t>804-2-10</t>
  </si>
  <si>
    <t>1428.25</t>
  </si>
  <si>
    <t>804-2-11</t>
  </si>
  <si>
    <t>804-2-12</t>
  </si>
  <si>
    <t>804-2-13</t>
  </si>
  <si>
    <t>高清摄像机L杆 高7米飘12米</t>
  </si>
  <si>
    <t>19303.00</t>
  </si>
  <si>
    <t>804-2-14</t>
  </si>
  <si>
    <t>804-2-15</t>
  </si>
  <si>
    <t>804-2-16</t>
  </si>
  <si>
    <t>804-2-17</t>
  </si>
  <si>
    <t>804-2-18</t>
  </si>
  <si>
    <t>807-1-1</t>
  </si>
  <si>
    <t>双电源切换柜</t>
  </si>
  <si>
    <t>32881.00</t>
  </si>
  <si>
    <t>807-1-2</t>
  </si>
  <si>
    <t>广场照明低压配电箱</t>
  </si>
  <si>
    <t>11064.00</t>
  </si>
  <si>
    <t>807-1-3</t>
  </si>
  <si>
    <t>YJV-1kV-5*25</t>
  </si>
  <si>
    <t>143.75</t>
  </si>
  <si>
    <t>807-1-4</t>
  </si>
  <si>
    <t>YJV-1kV-4*6</t>
  </si>
  <si>
    <t>41.40</t>
  </si>
  <si>
    <t>807-1-5</t>
  </si>
  <si>
    <t>接地测试</t>
  </si>
  <si>
    <t>807-1-6</t>
  </si>
  <si>
    <t>系统测试</t>
  </si>
  <si>
    <t>807-2-1</t>
  </si>
  <si>
    <t>单臂低杆路灯 12米、280W LED灯</t>
  </si>
  <si>
    <t>8400.63</t>
  </si>
  <si>
    <t>807-2-2</t>
  </si>
  <si>
    <t>YJV-1kV-3*4</t>
  </si>
  <si>
    <t>27.93</t>
  </si>
  <si>
    <t>807-2-3</t>
  </si>
  <si>
    <t>防水接头</t>
  </si>
  <si>
    <t>35.13</t>
  </si>
  <si>
    <t>807-2-4</t>
  </si>
  <si>
    <t>镀锌钢管Φ89×4.0mm</t>
  </si>
  <si>
    <t>65.12</t>
  </si>
  <si>
    <t>809-3</t>
  </si>
  <si>
    <t>预埋管线</t>
  </si>
  <si>
    <t>809-3-1</t>
  </si>
  <si>
    <t>预埋镀锌钢管类</t>
  </si>
  <si>
    <t>809-3-1-1</t>
  </si>
  <si>
    <t>镀锌钢管 4Φ114x4</t>
  </si>
  <si>
    <t>延米</t>
  </si>
  <si>
    <t>402.35</t>
  </si>
  <si>
    <t>809-3-1-2</t>
  </si>
  <si>
    <t>镀锌钢管 5Φ60x3.5</t>
  </si>
  <si>
    <t>262.59</t>
  </si>
  <si>
    <t>809-3-1-3</t>
  </si>
  <si>
    <t>镀锌钢管 4Φ60x3.5</t>
  </si>
  <si>
    <t>205.77</t>
  </si>
  <si>
    <t>809-3-1-4</t>
  </si>
  <si>
    <t>镀锌钢管 3Φ60x3.5</t>
  </si>
  <si>
    <t>153.43</t>
  </si>
  <si>
    <t>809-3-1-5</t>
  </si>
  <si>
    <t>镀锌钢管 2Φ60x3.5</t>
  </si>
  <si>
    <t>102.41</t>
  </si>
  <si>
    <t>809-3-1-6</t>
  </si>
  <si>
    <t>镀锌钢管 1Φ60x3.5</t>
  </si>
  <si>
    <t>52.46</t>
  </si>
  <si>
    <t>809-3-1-7</t>
  </si>
  <si>
    <t>镀锌钢管 Φ30x3</t>
  </si>
  <si>
    <t>30.00</t>
  </si>
  <si>
    <t>809-3-1-8</t>
  </si>
  <si>
    <t>镀锌钢管 Φ120x4.5</t>
  </si>
  <si>
    <t>113.17</t>
  </si>
  <si>
    <t>809-3-1-9</t>
  </si>
  <si>
    <t>镀锌钢管 6Φ114x4</t>
  </si>
  <si>
    <t>602.76</t>
  </si>
  <si>
    <t>809-3-2</t>
  </si>
  <si>
    <t>预埋塑料管类</t>
  </si>
  <si>
    <t>809-3-2-1</t>
  </si>
  <si>
    <t>Φ40PP-R管</t>
  </si>
  <si>
    <t>38.47</t>
  </si>
  <si>
    <t>809-3-2-2</t>
  </si>
  <si>
    <t>Φ15PP-R管</t>
  </si>
  <si>
    <t>21.67</t>
  </si>
  <si>
    <t>第 800 章  小计</t>
  </si>
  <si>
    <t>第900章  管理、养护及服务房屋</t>
  </si>
  <si>
    <t>903</t>
  </si>
  <si>
    <t>收费岛</t>
  </si>
  <si>
    <t>903-1</t>
  </si>
  <si>
    <t>单向岛 38000x1500mm</t>
  </si>
  <si>
    <t>46374.50</t>
  </si>
  <si>
    <t>903-2</t>
  </si>
  <si>
    <t>隔离带 38000x500mm</t>
  </si>
  <si>
    <t>17482.00</t>
  </si>
  <si>
    <t>903-3</t>
  </si>
  <si>
    <t>单向收费亭防撞柱 四柱</t>
  </si>
  <si>
    <t>11968.00</t>
  </si>
  <si>
    <t>903-4</t>
  </si>
  <si>
    <t>路肩光幕防撞柱 两柱</t>
  </si>
  <si>
    <t>4216.67</t>
  </si>
  <si>
    <t>903-5</t>
  </si>
  <si>
    <t>单向岛电缆槽 2700x1500mm</t>
  </si>
  <si>
    <t>9975.00</t>
  </si>
  <si>
    <t>903-6</t>
  </si>
  <si>
    <t>岛上手孔 960x960x1600mm</t>
  </si>
  <si>
    <t>1821.75</t>
  </si>
  <si>
    <t>903-7</t>
  </si>
  <si>
    <t>线圈手孔 50X50X60mm</t>
  </si>
  <si>
    <t>23.11</t>
  </si>
  <si>
    <t>903-8</t>
  </si>
  <si>
    <t>J-1基础 400x400x500mm</t>
  </si>
  <si>
    <t>246.65</t>
  </si>
  <si>
    <t>903-9</t>
  </si>
  <si>
    <t>J-2基础 600x400x500mm</t>
  </si>
  <si>
    <t>293.33</t>
  </si>
  <si>
    <t>903-10</t>
  </si>
  <si>
    <t>ETC天线基础 1000x1000x1500mm</t>
  </si>
  <si>
    <t>2184.60</t>
  </si>
  <si>
    <t>903-11</t>
  </si>
  <si>
    <t>车道设备基础 500x500x550mm</t>
  </si>
  <si>
    <t>253.08</t>
  </si>
  <si>
    <t>903-12</t>
  </si>
  <si>
    <t>自助设备基础 800x800x550mm</t>
  </si>
  <si>
    <t>735.00</t>
  </si>
  <si>
    <t>903-13</t>
  </si>
  <si>
    <t>路面成型标线带</t>
  </si>
  <si>
    <t>平方米</t>
  </si>
  <si>
    <t>54.63</t>
  </si>
  <si>
    <t>903-14</t>
  </si>
  <si>
    <t>外墙涂料</t>
  </si>
  <si>
    <t>145.32</t>
  </si>
  <si>
    <t>903-16</t>
  </si>
  <si>
    <t>大接线盒 500x400x300mm</t>
  </si>
  <si>
    <t>187.00</t>
  </si>
  <si>
    <t>903-18</t>
  </si>
  <si>
    <t>小接线盒 400x400x200mm</t>
  </si>
  <si>
    <t>129.00</t>
  </si>
  <si>
    <t>903-19</t>
  </si>
  <si>
    <t>水嘴</t>
  </si>
  <si>
    <t>55.50</t>
  </si>
  <si>
    <t>903-20</t>
  </si>
  <si>
    <t>接地扁钢</t>
  </si>
  <si>
    <t>12.78</t>
  </si>
  <si>
    <t>第 900 章  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</si>
</sst>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2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smartSimSun"/>
      <charset val="134"/>
    </font>
    <font>
      <sz val="9"/>
      <color indexed="8"/>
      <name val="smartSimSun"/>
      <charset val="134"/>
    </font>
    <font>
      <sz val="9"/>
      <color indexed="8"/>
      <name val="Arial Narrow"/>
      <charset val="134"/>
    </font>
    <font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smartSimSun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13" fillId="0" borderId="0"/>
  </cellStyleXfs>
  <cellXfs count="68"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2" fillId="0" borderId="2" xfId="0" applyFont="1" applyBorder="1" applyAlignment="1" applyProtection="1">
      <alignment horizontal="center" vertical="center" shrinkToFit="1"/>
    </xf>
    <xf numFmtId="0" fontId="2" fillId="0" borderId="3" xfId="0" applyFont="1" applyBorder="1" applyAlignment="1" applyProtection="1">
      <alignment horizontal="center" vertical="center" shrinkToFit="1"/>
    </xf>
    <xf numFmtId="0" fontId="2" fillId="0" borderId="4" xfId="0" applyFont="1" applyBorder="1" applyAlignment="1" applyProtection="1">
      <alignment horizontal="center" vertical="center" shrinkToFit="1"/>
    </xf>
    <xf numFmtId="0" fontId="2" fillId="0" borderId="5" xfId="0" applyFont="1" applyBorder="1" applyAlignment="1" applyProtection="1">
      <alignment horizontal="left" shrinkToFit="1"/>
    </xf>
    <xf numFmtId="0" fontId="2" fillId="0" borderId="6" xfId="0" applyFont="1" applyBorder="1" applyAlignment="1" applyProtection="1">
      <alignment horizontal="left" shrinkToFit="1"/>
    </xf>
    <xf numFmtId="0" fontId="2" fillId="0" borderId="6" xfId="0" applyFont="1" applyBorder="1" applyAlignment="1" applyProtection="1">
      <alignment horizontal="center" shrinkToFit="1"/>
    </xf>
    <xf numFmtId="0" fontId="2" fillId="0" borderId="6" xfId="0" applyFont="1" applyBorder="1" applyAlignment="1" applyProtection="1">
      <alignment horizontal="right" shrinkToFit="1"/>
    </xf>
    <xf numFmtId="0" fontId="2" fillId="0" borderId="6" xfId="0" applyNumberFormat="1" applyFont="1" applyBorder="1" applyAlignment="1" applyProtection="1">
      <alignment horizontal="center" shrinkToFit="1"/>
    </xf>
    <xf numFmtId="176" fontId="2" fillId="0" borderId="6" xfId="0" applyNumberFormat="1" applyFont="1" applyBorder="1" applyAlignment="1" applyProtection="1">
      <alignment horizontal="center" shrinkToFit="1"/>
      <protection locked="0"/>
    </xf>
    <xf numFmtId="176" fontId="2" fillId="0" borderId="6" xfId="0" applyNumberFormat="1" applyFont="1" applyBorder="1" applyAlignment="1" applyProtection="1">
      <alignment horizontal="center" shrinkToFit="1"/>
    </xf>
    <xf numFmtId="0" fontId="2" fillId="0" borderId="7" xfId="0" applyFont="1" applyBorder="1" applyAlignment="1" applyProtection="1">
      <alignment horizontal="center" vertical="center" shrinkToFit="1"/>
    </xf>
    <xf numFmtId="0" fontId="2" fillId="0" borderId="8" xfId="0" applyFont="1" applyBorder="1" applyAlignment="1" applyProtection="1">
      <alignment horizontal="center" vertical="center" shrinkToFit="1"/>
    </xf>
    <xf numFmtId="0" fontId="2" fillId="0" borderId="6" xfId="0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left" shrinkToFit="1"/>
    </xf>
    <xf numFmtId="0" fontId="4" fillId="0" borderId="6" xfId="0" applyFont="1" applyBorder="1" applyAlignment="1" applyProtection="1">
      <alignment horizontal="center" shrinkToFit="1"/>
    </xf>
    <xf numFmtId="0" fontId="5" fillId="0" borderId="6" xfId="0" applyFont="1" applyBorder="1" applyAlignment="1" applyProtection="1">
      <alignment horizontal="center" shrinkToFit="1"/>
    </xf>
    <xf numFmtId="0" fontId="5" fillId="0" borderId="6" xfId="0" applyNumberFormat="1" applyFont="1" applyBorder="1" applyAlignment="1" applyProtection="1">
      <alignment horizontal="center" shrinkToFit="1"/>
    </xf>
    <xf numFmtId="176" fontId="5" fillId="0" borderId="6" xfId="0" applyNumberFormat="1" applyFont="1" applyBorder="1" applyAlignment="1" applyProtection="1">
      <alignment horizontal="center" shrinkToFit="1"/>
    </xf>
    <xf numFmtId="0" fontId="2" fillId="0" borderId="9" xfId="0" applyFont="1" applyBorder="1" applyAlignment="1" applyProtection="1">
      <alignment horizontal="center" vertical="center" shrinkToFi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5" xfId="0" applyFont="1" applyBorder="1" applyAlignment="1" applyProtection="1">
      <alignment horizontal="center" vertical="center" shrinkToFit="1"/>
    </xf>
    <xf numFmtId="0" fontId="6" fillId="0" borderId="0" xfId="0" applyFont="1" applyFill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 shrinkToFit="1"/>
    </xf>
    <xf numFmtId="176" fontId="3" fillId="0" borderId="0" xfId="0" applyNumberFormat="1" applyFont="1" applyFill="1" applyBorder="1" applyAlignment="1" applyProtection="1">
      <alignment vertical="center" shrinkToFit="1"/>
    </xf>
    <xf numFmtId="0" fontId="7" fillId="0" borderId="0" xfId="0" applyFont="1" applyFill="1" applyBorder="1" applyAlignment="1" applyProtection="1">
      <alignment horizontal="left" vertical="center" shrinkToFit="1"/>
    </xf>
    <xf numFmtId="0" fontId="8" fillId="0" borderId="0" xfId="0" applyFont="1" applyFill="1" applyBorder="1" applyAlignment="1" applyProtection="1">
      <alignment horizontal="left" vertical="center" shrinkToFit="1"/>
    </xf>
    <xf numFmtId="176" fontId="8" fillId="0" borderId="0" xfId="0" applyNumberFormat="1" applyFont="1" applyFill="1" applyBorder="1" applyAlignment="1" applyProtection="1">
      <alignment horizontal="left" vertical="center" shrinkToFit="1"/>
    </xf>
    <xf numFmtId="176" fontId="4" fillId="0" borderId="0" xfId="0" applyNumberFormat="1" applyFont="1" applyFill="1" applyBorder="1" applyAlignment="1" applyProtection="1">
      <alignment horizontal="center" vertical="center" shrinkToFit="1"/>
    </xf>
    <xf numFmtId="0" fontId="9" fillId="0" borderId="9" xfId="0" applyFont="1" applyFill="1" applyBorder="1" applyAlignment="1" applyProtection="1">
      <alignment horizontal="center" vertical="center" shrinkToFit="1"/>
    </xf>
    <xf numFmtId="0" fontId="9" fillId="0" borderId="10" xfId="0" applyFont="1" applyFill="1" applyBorder="1" applyAlignment="1" applyProtection="1">
      <alignment horizontal="center" vertical="center" shrinkToFit="1"/>
    </xf>
    <xf numFmtId="0" fontId="9" fillId="0" borderId="5" xfId="0" applyFont="1" applyFill="1" applyBorder="1" applyAlignment="1" applyProtection="1">
      <alignment horizontal="center" vertical="center" shrinkToFit="1"/>
    </xf>
    <xf numFmtId="0" fontId="10" fillId="0" borderId="6" xfId="0" applyFont="1" applyFill="1" applyBorder="1" applyAlignment="1" applyProtection="1">
      <alignment horizontal="center" vertical="center" shrinkToFit="1"/>
    </xf>
    <xf numFmtId="176" fontId="10" fillId="0" borderId="6" xfId="0" applyNumberFormat="1" applyFont="1" applyFill="1" applyBorder="1" applyAlignment="1" applyProtection="1">
      <alignment horizontal="center" vertical="center" shrinkToFit="1"/>
    </xf>
    <xf numFmtId="176" fontId="11" fillId="0" borderId="11" xfId="0" applyNumberFormat="1" applyFont="1" applyFill="1" applyBorder="1" applyAlignment="1" applyProtection="1">
      <alignment horizontal="center" vertical="center" wrapText="1" shrinkToFit="1"/>
    </xf>
    <xf numFmtId="0" fontId="10" fillId="0" borderId="6" xfId="0" applyNumberFormat="1" applyFont="1" applyFill="1" applyBorder="1" applyAlignment="1" applyProtection="1">
      <alignment horizontal="center" vertical="center" shrinkToFit="1"/>
    </xf>
    <xf numFmtId="176" fontId="7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0" borderId="6" xfId="0" applyFont="1" applyFill="1" applyBorder="1" applyAlignment="1" applyProtection="1">
      <alignment horizontal="center" vertical="center" wrapText="1" shrinkToFit="1"/>
    </xf>
    <xf numFmtId="176" fontId="12" fillId="0" borderId="6" xfId="0" applyNumberFormat="1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vertical="center" shrinkToFit="1"/>
    </xf>
    <xf numFmtId="0" fontId="7" fillId="0" borderId="13" xfId="0" applyNumberFormat="1" applyFont="1" applyFill="1" applyBorder="1" applyAlignment="1" applyProtection="1">
      <alignment horizontal="center" vertical="center" wrapText="1" shrinkToFit="1"/>
    </xf>
    <xf numFmtId="0" fontId="6" fillId="0" borderId="6" xfId="0" applyNumberFormat="1" applyFont="1" applyFill="1" applyBorder="1" applyAlignment="1" applyProtection="1">
      <alignment horizontal="center" vertical="center"/>
    </xf>
    <xf numFmtId="176" fontId="10" fillId="0" borderId="6" xfId="0" applyNumberFormat="1" applyFont="1" applyFill="1" applyBorder="1" applyAlignment="1" applyProtection="1">
      <alignment vertical="center" shrinkToFit="1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vertical="top"/>
    </xf>
    <xf numFmtId="0" fontId="13" fillId="0" borderId="0" xfId="49" applyNumberFormat="1" applyFont="1" applyFill="1" applyBorder="1" applyAlignment="1" applyProtection="1">
      <alignment vertical="center"/>
    </xf>
    <xf numFmtId="0" fontId="13" fillId="0" borderId="0" xfId="49" applyNumberFormat="1" applyFont="1" applyFill="1" applyBorder="1" applyAlignment="1" applyProtection="1">
      <alignment horizontal="center" vertical="center"/>
    </xf>
    <xf numFmtId="0" fontId="14" fillId="0" borderId="0" xfId="50" applyFont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center" shrinkToFit="1"/>
    </xf>
    <xf numFmtId="0" fontId="4" fillId="0" borderId="0" xfId="0" applyFont="1" applyFill="1" applyAlignment="1" applyProtection="1">
      <alignment horizontal="left" vertical="center" shrinkToFit="1"/>
    </xf>
    <xf numFmtId="176" fontId="4" fillId="0" borderId="0" xfId="0" applyNumberFormat="1" applyFont="1" applyFill="1" applyAlignment="1" applyProtection="1">
      <alignment horizontal="center" vertical="center" shrinkToFit="1"/>
    </xf>
    <xf numFmtId="0" fontId="11" fillId="0" borderId="6" xfId="50" applyFont="1" applyBorder="1" applyAlignment="1" applyProtection="1">
      <alignment horizontal="center" vertical="center"/>
    </xf>
    <xf numFmtId="0" fontId="11" fillId="0" borderId="6" xfId="50" applyFont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 shrinkToFit="1"/>
    </xf>
    <xf numFmtId="0" fontId="11" fillId="0" borderId="6" xfId="0" applyFont="1" applyFill="1" applyBorder="1" applyAlignment="1" applyProtection="1">
      <alignment horizontal="center" vertical="center" shrinkToFit="1"/>
    </xf>
    <xf numFmtId="43" fontId="7" fillId="0" borderId="6" xfId="0" applyNumberFormat="1" applyFont="1" applyFill="1" applyBorder="1" applyAlignment="1" applyProtection="1">
      <alignment horizontal="center" vertical="center" wrapText="1"/>
    </xf>
    <xf numFmtId="10" fontId="6" fillId="0" borderId="0" xfId="3" applyNumberFormat="1" applyFont="1" applyFill="1" applyProtection="1">
      <alignment vertical="center"/>
    </xf>
    <xf numFmtId="0" fontId="13" fillId="0" borderId="0" xfId="49" applyFont="1" applyBorder="1" applyAlignment="1" applyProtection="1">
      <alignment horizontal="left" vertical="center"/>
    </xf>
    <xf numFmtId="0" fontId="13" fillId="0" borderId="0" xfId="49" applyFont="1" applyBorder="1" applyAlignment="1" applyProtection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1、工程量清单（修编后的广东省补充(2009年版)2011-6修改））2011-7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"/>
  <sheetViews>
    <sheetView tabSelected="1" view="pageBreakPreview" zoomScale="130" zoomScaleNormal="100" workbookViewId="0">
      <selection activeCell="D12" sqref="D12"/>
    </sheetView>
  </sheetViews>
  <sheetFormatPr defaultColWidth="9" defaultRowHeight="14.25"/>
  <cols>
    <col min="1" max="1" width="10.75" style="53" customWidth="1"/>
    <col min="2" max="2" width="12.125" style="53" customWidth="1"/>
    <col min="3" max="3" width="40" style="53" customWidth="1"/>
    <col min="4" max="4" width="17" style="54" customWidth="1"/>
    <col min="5" max="7" width="9" style="53"/>
    <col min="8" max="8" width="12.625" style="53"/>
    <col min="9" max="26" width="9" style="53"/>
    <col min="27" max="16384" width="9" style="28"/>
  </cols>
  <sheetData>
    <row r="1" s="28" customFormat="1" ht="29" customHeight="1" spans="1:26">
      <c r="A1" s="55" t="s">
        <v>0</v>
      </c>
      <c r="B1" s="55"/>
      <c r="C1" s="55"/>
      <c r="D1" s="55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s="52" customFormat="1" ht="27" customHeight="1" spans="1:6">
      <c r="A2" s="56" t="s">
        <v>1</v>
      </c>
      <c r="B2" s="57"/>
      <c r="C2" s="57"/>
      <c r="D2" s="58"/>
      <c r="E2" s="58"/>
      <c r="F2" s="58"/>
    </row>
    <row r="3" s="28" customFormat="1" ht="18" customHeight="1" spans="1:26">
      <c r="A3" s="59" t="s">
        <v>2</v>
      </c>
      <c r="B3" s="59" t="s">
        <v>3</v>
      </c>
      <c r="C3" s="59" t="s">
        <v>4</v>
      </c>
      <c r="D3" s="60" t="s">
        <v>5</v>
      </c>
      <c r="E3" s="53"/>
      <c r="F3" s="54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s="28" customFormat="1" ht="18" customHeight="1" spans="1:4">
      <c r="A4" s="61">
        <v>1</v>
      </c>
      <c r="B4" s="62" t="s">
        <v>6</v>
      </c>
      <c r="C4" s="63" t="s">
        <v>7</v>
      </c>
      <c r="D4" s="59">
        <f>'100章'!F9</f>
        <v>0</v>
      </c>
    </row>
    <row r="5" s="28" customFormat="1" ht="18" customHeight="1" spans="1:4">
      <c r="A5" s="61">
        <v>2</v>
      </c>
      <c r="B5" s="62" t="s">
        <v>8</v>
      </c>
      <c r="C5" s="63" t="s">
        <v>9</v>
      </c>
      <c r="D5" s="59">
        <f>'800章'!F146</f>
        <v>0</v>
      </c>
    </row>
    <row r="6" s="28" customFormat="1" ht="18" customHeight="1" spans="1:4">
      <c r="A6" s="61">
        <v>3</v>
      </c>
      <c r="B6" s="62" t="s">
        <v>10</v>
      </c>
      <c r="C6" s="63" t="s">
        <v>11</v>
      </c>
      <c r="D6" s="59">
        <f>'900章'!F23</f>
        <v>0</v>
      </c>
    </row>
    <row r="7" s="28" customFormat="1" ht="18" customHeight="1" spans="1:4">
      <c r="A7" s="61">
        <v>4</v>
      </c>
      <c r="B7" s="59" t="s">
        <v>12</v>
      </c>
      <c r="C7" s="59"/>
      <c r="D7" s="59">
        <f>SUM(D4:D6)</f>
        <v>0</v>
      </c>
    </row>
    <row r="8" s="28" customFormat="1" ht="18" customHeight="1" spans="1:4">
      <c r="A8" s="61">
        <v>5</v>
      </c>
      <c r="B8" s="59" t="s">
        <v>13</v>
      </c>
      <c r="C8" s="59"/>
      <c r="D8" s="64">
        <v>0</v>
      </c>
    </row>
    <row r="9" s="28" customFormat="1" ht="18" customHeight="1" spans="1:4">
      <c r="A9" s="61">
        <v>6</v>
      </c>
      <c r="B9" s="59" t="s">
        <v>14</v>
      </c>
      <c r="C9" s="59"/>
      <c r="D9" s="64">
        <v>0</v>
      </c>
    </row>
    <row r="10" s="28" customFormat="1" ht="18" customHeight="1" spans="1:4">
      <c r="A10" s="61">
        <v>7</v>
      </c>
      <c r="B10" s="59" t="s">
        <v>15</v>
      </c>
      <c r="C10" s="59"/>
      <c r="D10" s="64">
        <v>0</v>
      </c>
    </row>
    <row r="11" s="28" customFormat="1" ht="18" customHeight="1" spans="1:4">
      <c r="A11" s="61">
        <v>8</v>
      </c>
      <c r="B11" s="59" t="s">
        <v>16</v>
      </c>
      <c r="C11" s="59"/>
      <c r="D11" s="64">
        <v>0</v>
      </c>
    </row>
    <row r="12" s="28" customFormat="1" ht="18" customHeight="1" spans="1:8">
      <c r="A12" s="61">
        <v>9</v>
      </c>
      <c r="B12" s="59" t="s">
        <v>17</v>
      </c>
      <c r="C12" s="59"/>
      <c r="D12" s="59">
        <f>D7</f>
        <v>0</v>
      </c>
      <c r="H12" s="65"/>
    </row>
    <row r="13" s="28" customFormat="1" spans="1:26">
      <c r="A13" s="66"/>
      <c r="B13" s="66"/>
      <c r="C13" s="66"/>
      <c r="D13" s="67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</sheetData>
  <sheetProtection algorithmName="SHA-512" hashValue="iSb/EtEKwI6BUNXVmVqIHslsfjp5RZ2RMrHtaMWi6ZQPRY5MEbWbCek5XeI+x6juwb3dph5ayMy5rBCn/ERbKA==" saltValue="WNslM3etllW24k51fvqHzQ==" spinCount="100000" sheet="1" objects="1"/>
  <protectedRanges>
    <protectedRange sqref="A2" name="区域1"/>
  </protectedRanges>
  <mergeCells count="9">
    <mergeCell ref="A1:D1"/>
    <mergeCell ref="A2:D2"/>
    <mergeCell ref="B7:C7"/>
    <mergeCell ref="B8:C8"/>
    <mergeCell ref="B9:C9"/>
    <mergeCell ref="B10:C10"/>
    <mergeCell ref="B11:C11"/>
    <mergeCell ref="B12:C12"/>
    <mergeCell ref="A13:D1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"/>
  <sheetViews>
    <sheetView view="pageBreakPreview" zoomScale="140" zoomScaleNormal="100" workbookViewId="0">
      <selection activeCell="G14" sqref="G14"/>
    </sheetView>
  </sheetViews>
  <sheetFormatPr defaultColWidth="10" defaultRowHeight="13.5"/>
  <cols>
    <col min="1" max="1" width="7.125" style="29" customWidth="1"/>
    <col min="2" max="2" width="29.25" style="29" customWidth="1"/>
    <col min="3" max="3" width="7.125" style="29" customWidth="1"/>
    <col min="4" max="4" width="8.5" style="30" customWidth="1"/>
    <col min="5" max="6" width="9.75" style="30" customWidth="1"/>
    <col min="7" max="7" width="31.25" style="30" customWidth="1"/>
    <col min="8" max="8" width="7.125" style="30" hidden="1" customWidth="1"/>
    <col min="9" max="26" width="10" style="29"/>
    <col min="27" max="16384" width="10" style="28"/>
  </cols>
  <sheetData>
    <row r="1" s="28" customFormat="1" ht="25.5" spans="1:26">
      <c r="A1" s="31" t="s">
        <v>18</v>
      </c>
      <c r="B1" s="31"/>
      <c r="C1" s="31"/>
      <c r="D1" s="31"/>
      <c r="E1" s="31"/>
      <c r="F1" s="31"/>
      <c r="G1" s="31"/>
      <c r="H1" s="32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="28" customFormat="1" ht="24" customHeight="1" spans="1:26">
      <c r="A2" s="33" t="s">
        <v>1</v>
      </c>
      <c r="B2" s="34"/>
      <c r="C2" s="34"/>
      <c r="D2" s="35"/>
      <c r="E2" s="36"/>
      <c r="F2" s="36"/>
      <c r="G2" s="36"/>
      <c r="H2" s="36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="28" customFormat="1" ht="32" customHeight="1" spans="1:26">
      <c r="A3" s="37" t="s">
        <v>19</v>
      </c>
      <c r="B3" s="38"/>
      <c r="C3" s="38"/>
      <c r="D3" s="38"/>
      <c r="E3" s="38"/>
      <c r="F3" s="38"/>
      <c r="G3" s="38"/>
      <c r="H3" s="39"/>
      <c r="I3" s="29"/>
      <c r="J3" s="51"/>
      <c r="K3" s="51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="28" customFormat="1" ht="32" customHeight="1" spans="1:26">
      <c r="A4" s="40" t="s">
        <v>20</v>
      </c>
      <c r="B4" s="40" t="s">
        <v>21</v>
      </c>
      <c r="C4" s="40" t="s">
        <v>22</v>
      </c>
      <c r="D4" s="41" t="s">
        <v>23</v>
      </c>
      <c r="E4" s="42" t="s">
        <v>24</v>
      </c>
      <c r="F4" s="42" t="s">
        <v>25</v>
      </c>
      <c r="G4" s="41" t="s">
        <v>26</v>
      </c>
      <c r="H4" s="41" t="s">
        <v>27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="28" customFormat="1" ht="32" customHeight="1" spans="1:26">
      <c r="A5" s="43">
        <v>101</v>
      </c>
      <c r="B5" s="40" t="s">
        <v>28</v>
      </c>
      <c r="C5" s="40"/>
      <c r="D5" s="41"/>
      <c r="E5" s="41"/>
      <c r="F5" s="41"/>
      <c r="G5" s="41"/>
      <c r="H5" s="41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="28" customFormat="1" ht="32" customHeight="1" spans="1:26">
      <c r="A6" s="40" t="s">
        <v>29</v>
      </c>
      <c r="B6" s="40" t="s">
        <v>30</v>
      </c>
      <c r="C6" s="40" t="s">
        <v>31</v>
      </c>
      <c r="D6" s="40">
        <v>1</v>
      </c>
      <c r="E6" s="44"/>
      <c r="F6" s="40">
        <f>ROUND(D6*E6,0)</f>
        <v>0</v>
      </c>
      <c r="G6" s="45"/>
      <c r="H6" s="40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="28" customFormat="1" ht="32" customHeight="1" spans="1:26">
      <c r="A7" s="43">
        <v>102</v>
      </c>
      <c r="B7" s="40" t="s">
        <v>32</v>
      </c>
      <c r="C7" s="40"/>
      <c r="D7" s="41"/>
      <c r="E7" s="41"/>
      <c r="F7" s="40"/>
      <c r="G7" s="45"/>
      <c r="H7" s="46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="28" customFormat="1" ht="32" customHeight="1" spans="1:26">
      <c r="A8" s="40" t="s">
        <v>33</v>
      </c>
      <c r="B8" s="40" t="s">
        <v>34</v>
      </c>
      <c r="C8" s="40" t="s">
        <v>31</v>
      </c>
      <c r="D8" s="40">
        <v>1</v>
      </c>
      <c r="E8" s="44"/>
      <c r="F8" s="40">
        <f>ROUND(D8*E8,0)</f>
        <v>0</v>
      </c>
      <c r="G8" s="45"/>
      <c r="H8" s="40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="28" customFormat="1" ht="32" customHeight="1" spans="1:26">
      <c r="A9" s="47"/>
      <c r="B9" s="48" t="s">
        <v>35</v>
      </c>
      <c r="C9" s="49"/>
      <c r="D9" s="47"/>
      <c r="E9" s="40"/>
      <c r="F9" s="40">
        <f>SUM(F6:F8)</f>
        <v>0</v>
      </c>
      <c r="G9" s="50"/>
      <c r="H9" s="50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</sheetData>
  <sheetProtection algorithmName="SHA-512" hashValue="P3jFgw1bLsFUN565p8fw32N9dJ94/qtJ7nGiduxm/pEhHxhuqEWF8o3YK2QEC0z8Obmeapgbuqs9yLa6FNztOA==" saltValue="aJMdab0o9YgVM7yjLDhS/A==" spinCount="100000" sheet="1" objects="1"/>
  <mergeCells count="4">
    <mergeCell ref="A1:G1"/>
    <mergeCell ref="A2:D2"/>
    <mergeCell ref="A3:H3"/>
    <mergeCell ref="J3:K3"/>
  </mergeCells>
  <pageMargins left="0.75" right="0.75" top="1" bottom="1" header="0.5" footer="0.5"/>
  <pageSetup paperSize="9" scale="7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6"/>
  <sheetViews>
    <sheetView view="pageBreakPreview" zoomScale="140" zoomScaleNormal="100" topLeftCell="A117" workbookViewId="0">
      <selection activeCell="E131" sqref="E131"/>
    </sheetView>
  </sheetViews>
  <sheetFormatPr defaultColWidth="9" defaultRowHeight="14.25"/>
  <cols>
    <col min="1" max="1" width="10.625" style="1" customWidth="1"/>
    <col min="2" max="2" width="26.075" style="1" customWidth="1"/>
    <col min="3" max="3" width="5.625" style="1" customWidth="1"/>
    <col min="4" max="6" width="9.875" style="2" customWidth="1"/>
    <col min="7" max="7" width="9.75" style="2" customWidth="1"/>
    <col min="8" max="8" width="8.84166666666667" style="1" hidden="1" customWidth="1"/>
    <col min="9" max="9" width="10.375" style="1" hidden="1" customWidth="1"/>
    <col min="10" max="16384" width="9" style="1"/>
  </cols>
  <sheetData>
    <row r="1" ht="32.95" customHeight="1" spans="1:7">
      <c r="A1" s="18" t="s">
        <v>36</v>
      </c>
      <c r="B1" s="18"/>
      <c r="C1" s="18"/>
      <c r="D1" s="18"/>
      <c r="E1" s="18"/>
      <c r="F1" s="18"/>
      <c r="G1" s="18"/>
    </row>
    <row r="2" ht="27.85" customHeight="1" spans="1:7">
      <c r="A2" s="19" t="s">
        <v>37</v>
      </c>
      <c r="B2" s="19"/>
      <c r="C2" s="19"/>
      <c r="D2" s="19"/>
      <c r="E2" s="19"/>
      <c r="F2" s="19"/>
      <c r="G2" s="19"/>
    </row>
    <row r="3" ht="13.9" customHeight="1" spans="1:7">
      <c r="A3" s="19" t="s">
        <v>38</v>
      </c>
      <c r="B3" s="19" t="s">
        <v>39</v>
      </c>
      <c r="C3" s="19" t="s">
        <v>22</v>
      </c>
      <c r="D3" s="19" t="s">
        <v>23</v>
      </c>
      <c r="E3" s="17" t="s">
        <v>40</v>
      </c>
      <c r="F3" s="17" t="s">
        <v>41</v>
      </c>
      <c r="G3" s="17" t="s">
        <v>42</v>
      </c>
    </row>
    <row r="4" ht="13.2" customHeight="1" spans="1:7">
      <c r="A4" s="20" t="s">
        <v>43</v>
      </c>
      <c r="B4" s="20" t="s">
        <v>44</v>
      </c>
      <c r="C4" s="21"/>
      <c r="D4" s="22"/>
      <c r="E4" s="22"/>
      <c r="F4" s="22"/>
      <c r="G4" s="22"/>
    </row>
    <row r="5" ht="13.9" customHeight="1" spans="1:9">
      <c r="A5" s="20" t="s">
        <v>45</v>
      </c>
      <c r="B5" s="20" t="s">
        <v>46</v>
      </c>
      <c r="C5" s="21" t="s">
        <v>47</v>
      </c>
      <c r="D5" s="23">
        <v>1</v>
      </c>
      <c r="E5" s="13"/>
      <c r="F5" s="10">
        <f>ROUND(D5*E5,0)</f>
        <v>0</v>
      </c>
      <c r="G5" s="22">
        <v>8257.84</v>
      </c>
      <c r="H5" s="1" t="s">
        <v>48</v>
      </c>
      <c r="I5" s="1">
        <f>ROUND(H5*(1-17.09%),2)</f>
        <v>8257.84</v>
      </c>
    </row>
    <row r="6" ht="13.2" customHeight="1" spans="1:9">
      <c r="A6" s="20" t="s">
        <v>49</v>
      </c>
      <c r="B6" s="20" t="s">
        <v>50</v>
      </c>
      <c r="C6" s="21" t="s">
        <v>51</v>
      </c>
      <c r="D6" s="23">
        <v>1</v>
      </c>
      <c r="E6" s="13"/>
      <c r="F6" s="10">
        <f t="shared" ref="F6:F37" si="0">ROUND(D6*E6,0)</f>
        <v>0</v>
      </c>
      <c r="G6" s="22">
        <v>6269.65</v>
      </c>
      <c r="H6" s="1" t="s">
        <v>52</v>
      </c>
      <c r="I6" s="1">
        <f t="shared" ref="I6:I37" si="1">ROUND(H6*(1-17.09%),2)</f>
        <v>6269.65</v>
      </c>
    </row>
    <row r="7" ht="13.2" customHeight="1" spans="1:9">
      <c r="A7" s="20" t="s">
        <v>53</v>
      </c>
      <c r="B7" s="20" t="s">
        <v>54</v>
      </c>
      <c r="C7" s="21" t="s">
        <v>51</v>
      </c>
      <c r="D7" s="23">
        <v>4</v>
      </c>
      <c r="E7" s="13"/>
      <c r="F7" s="10">
        <f t="shared" si="0"/>
        <v>0</v>
      </c>
      <c r="G7" s="22">
        <v>18777.04</v>
      </c>
      <c r="H7" s="1" t="s">
        <v>55</v>
      </c>
      <c r="I7" s="1">
        <f t="shared" si="1"/>
        <v>18777.04</v>
      </c>
    </row>
    <row r="8" ht="13.9" customHeight="1" spans="1:9">
      <c r="A8" s="20" t="s">
        <v>56</v>
      </c>
      <c r="B8" s="20" t="s">
        <v>57</v>
      </c>
      <c r="C8" s="21" t="s">
        <v>51</v>
      </c>
      <c r="D8" s="23">
        <v>2</v>
      </c>
      <c r="E8" s="13"/>
      <c r="F8" s="10">
        <f t="shared" si="0"/>
        <v>0</v>
      </c>
      <c r="G8" s="22">
        <v>8219.28</v>
      </c>
      <c r="H8" s="1" t="s">
        <v>58</v>
      </c>
      <c r="I8" s="1">
        <f t="shared" si="1"/>
        <v>8219.28</v>
      </c>
    </row>
    <row r="9" ht="13.2" customHeight="1" spans="1:9">
      <c r="A9" s="20" t="s">
        <v>59</v>
      </c>
      <c r="B9" s="20" t="s">
        <v>60</v>
      </c>
      <c r="C9" s="21" t="s">
        <v>47</v>
      </c>
      <c r="D9" s="23">
        <v>1</v>
      </c>
      <c r="E9" s="13"/>
      <c r="F9" s="10">
        <f t="shared" si="0"/>
        <v>0</v>
      </c>
      <c r="G9" s="22">
        <v>7228.92</v>
      </c>
      <c r="H9" s="1" t="s">
        <v>61</v>
      </c>
      <c r="I9" s="1">
        <f t="shared" si="1"/>
        <v>7228.92</v>
      </c>
    </row>
    <row r="10" ht="13.9" customHeight="1" spans="1:9">
      <c r="A10" s="20" t="s">
        <v>62</v>
      </c>
      <c r="B10" s="20" t="s">
        <v>63</v>
      </c>
      <c r="C10" s="21" t="s">
        <v>51</v>
      </c>
      <c r="D10" s="23">
        <v>2</v>
      </c>
      <c r="E10" s="13"/>
      <c r="F10" s="10">
        <f t="shared" si="0"/>
        <v>0</v>
      </c>
      <c r="G10" s="22">
        <v>14336.8</v>
      </c>
      <c r="H10" s="1" t="s">
        <v>64</v>
      </c>
      <c r="I10" s="1">
        <f t="shared" si="1"/>
        <v>14336.8</v>
      </c>
    </row>
    <row r="11" ht="13.2" customHeight="1" spans="1:9">
      <c r="A11" s="20" t="s">
        <v>65</v>
      </c>
      <c r="B11" s="20" t="s">
        <v>66</v>
      </c>
      <c r="C11" s="21" t="s">
        <v>51</v>
      </c>
      <c r="D11" s="23">
        <v>1</v>
      </c>
      <c r="E11" s="13"/>
      <c r="F11" s="10">
        <f t="shared" si="0"/>
        <v>0</v>
      </c>
      <c r="G11" s="22">
        <v>1811.58</v>
      </c>
      <c r="H11" s="1" t="s">
        <v>67</v>
      </c>
      <c r="I11" s="1">
        <f t="shared" si="1"/>
        <v>1811.58</v>
      </c>
    </row>
    <row r="12" ht="13.2" customHeight="1" spans="1:9">
      <c r="A12" s="20" t="s">
        <v>68</v>
      </c>
      <c r="B12" s="20" t="s">
        <v>69</v>
      </c>
      <c r="C12" s="21" t="s">
        <v>51</v>
      </c>
      <c r="D12" s="23">
        <v>1</v>
      </c>
      <c r="E12" s="13"/>
      <c r="F12" s="10">
        <f t="shared" si="0"/>
        <v>0</v>
      </c>
      <c r="G12" s="22">
        <v>10525.42</v>
      </c>
      <c r="H12" s="1" t="s">
        <v>70</v>
      </c>
      <c r="I12" s="1">
        <f t="shared" si="1"/>
        <v>10525.42</v>
      </c>
    </row>
    <row r="13" ht="13.9" customHeight="1" spans="1:9">
      <c r="A13" s="20" t="s">
        <v>71</v>
      </c>
      <c r="B13" s="20" t="s">
        <v>72</v>
      </c>
      <c r="C13" s="21" t="s">
        <v>51</v>
      </c>
      <c r="D13" s="23">
        <v>1</v>
      </c>
      <c r="E13" s="13"/>
      <c r="F13" s="10">
        <f t="shared" si="0"/>
        <v>0</v>
      </c>
      <c r="G13" s="22">
        <v>3066.01</v>
      </c>
      <c r="H13" s="1" t="s">
        <v>73</v>
      </c>
      <c r="I13" s="1">
        <f t="shared" si="1"/>
        <v>3066.01</v>
      </c>
    </row>
    <row r="14" ht="13.2" customHeight="1" spans="1:9">
      <c r="A14" s="20" t="s">
        <v>74</v>
      </c>
      <c r="B14" s="20" t="s">
        <v>75</v>
      </c>
      <c r="C14" s="21" t="s">
        <v>51</v>
      </c>
      <c r="D14" s="23">
        <v>10</v>
      </c>
      <c r="E14" s="13"/>
      <c r="F14" s="10">
        <f t="shared" si="0"/>
        <v>0</v>
      </c>
      <c r="G14" s="22">
        <v>1417.26</v>
      </c>
      <c r="H14" s="1" t="s">
        <v>76</v>
      </c>
      <c r="I14" s="1">
        <f t="shared" si="1"/>
        <v>1417.26</v>
      </c>
    </row>
    <row r="15" ht="13.2" customHeight="1" spans="1:9">
      <c r="A15" s="20" t="s">
        <v>77</v>
      </c>
      <c r="B15" s="20" t="s">
        <v>78</v>
      </c>
      <c r="C15" s="21" t="s">
        <v>79</v>
      </c>
      <c r="D15" s="23">
        <v>10</v>
      </c>
      <c r="E15" s="13"/>
      <c r="F15" s="10">
        <f t="shared" si="0"/>
        <v>0</v>
      </c>
      <c r="G15" s="22">
        <v>1243.65</v>
      </c>
      <c r="H15" s="1" t="s">
        <v>80</v>
      </c>
      <c r="I15" s="1">
        <f t="shared" si="1"/>
        <v>1243.65</v>
      </c>
    </row>
    <row r="16" ht="13.9" customHeight="1" spans="1:9">
      <c r="A16" s="20" t="s">
        <v>81</v>
      </c>
      <c r="B16" s="20" t="s">
        <v>82</v>
      </c>
      <c r="C16" s="21" t="s">
        <v>51</v>
      </c>
      <c r="D16" s="23">
        <v>2</v>
      </c>
      <c r="E16" s="13"/>
      <c r="F16" s="10">
        <f t="shared" si="0"/>
        <v>0</v>
      </c>
      <c r="G16" s="22">
        <v>629.29</v>
      </c>
      <c r="H16" s="1" t="s">
        <v>83</v>
      </c>
      <c r="I16" s="1">
        <f t="shared" si="1"/>
        <v>629.29</v>
      </c>
    </row>
    <row r="17" ht="13.2" customHeight="1" spans="1:9">
      <c r="A17" s="20" t="s">
        <v>84</v>
      </c>
      <c r="B17" s="20" t="s">
        <v>85</v>
      </c>
      <c r="C17" s="21" t="s">
        <v>51</v>
      </c>
      <c r="D17" s="23">
        <v>1</v>
      </c>
      <c r="E17" s="13"/>
      <c r="F17" s="10">
        <f t="shared" si="0"/>
        <v>0</v>
      </c>
      <c r="G17" s="22">
        <v>1951.7</v>
      </c>
      <c r="H17" s="1" t="s">
        <v>86</v>
      </c>
      <c r="I17" s="1">
        <f t="shared" si="1"/>
        <v>1951.7</v>
      </c>
    </row>
    <row r="18" ht="13.9" customHeight="1" spans="1:9">
      <c r="A18" s="20" t="s">
        <v>87</v>
      </c>
      <c r="B18" s="20" t="s">
        <v>88</v>
      </c>
      <c r="C18" s="21" t="s">
        <v>51</v>
      </c>
      <c r="D18" s="23">
        <v>1</v>
      </c>
      <c r="E18" s="13"/>
      <c r="F18" s="10">
        <f t="shared" si="0"/>
        <v>0</v>
      </c>
      <c r="G18" s="22">
        <v>1945.07</v>
      </c>
      <c r="H18" s="1" t="s">
        <v>89</v>
      </c>
      <c r="I18" s="1">
        <f t="shared" si="1"/>
        <v>1945.07</v>
      </c>
    </row>
    <row r="19" ht="13.2" customHeight="1" spans="1:9">
      <c r="A19" s="20" t="s">
        <v>90</v>
      </c>
      <c r="B19" s="20" t="s">
        <v>91</v>
      </c>
      <c r="C19" s="21" t="s">
        <v>79</v>
      </c>
      <c r="D19" s="23">
        <v>1</v>
      </c>
      <c r="E19" s="13"/>
      <c r="F19" s="10">
        <f t="shared" si="0"/>
        <v>0</v>
      </c>
      <c r="G19" s="22">
        <v>3754.16</v>
      </c>
      <c r="H19" s="1" t="s">
        <v>92</v>
      </c>
      <c r="I19" s="1">
        <f t="shared" si="1"/>
        <v>3754.16</v>
      </c>
    </row>
    <row r="20" ht="13.2" customHeight="1" spans="1:9">
      <c r="A20" s="20" t="s">
        <v>93</v>
      </c>
      <c r="B20" s="20" t="s">
        <v>94</v>
      </c>
      <c r="C20" s="21"/>
      <c r="D20" s="22"/>
      <c r="E20" s="14"/>
      <c r="F20" s="10"/>
      <c r="G20" s="22"/>
      <c r="I20" s="1">
        <f t="shared" si="1"/>
        <v>0</v>
      </c>
    </row>
    <row r="21" ht="13.9" customHeight="1" spans="1:9">
      <c r="A21" s="20" t="s">
        <v>95</v>
      </c>
      <c r="B21" s="20" t="s">
        <v>96</v>
      </c>
      <c r="C21" s="21" t="s">
        <v>51</v>
      </c>
      <c r="D21" s="23">
        <v>2</v>
      </c>
      <c r="E21" s="13"/>
      <c r="F21" s="10">
        <f t="shared" si="0"/>
        <v>0</v>
      </c>
      <c r="G21" s="22">
        <v>181558.39</v>
      </c>
      <c r="H21" s="1" t="s">
        <v>97</v>
      </c>
      <c r="I21" s="1">
        <f t="shared" si="1"/>
        <v>181558.39</v>
      </c>
    </row>
    <row r="22" ht="13.2" customHeight="1" spans="1:9">
      <c r="A22" s="20" t="s">
        <v>98</v>
      </c>
      <c r="B22" s="20" t="s">
        <v>99</v>
      </c>
      <c r="C22" s="21" t="s">
        <v>51</v>
      </c>
      <c r="D22" s="23">
        <v>2</v>
      </c>
      <c r="E22" s="13"/>
      <c r="F22" s="10">
        <f t="shared" si="0"/>
        <v>0</v>
      </c>
      <c r="G22" s="22">
        <v>188788.14</v>
      </c>
      <c r="H22" s="1" t="s">
        <v>100</v>
      </c>
      <c r="I22" s="1">
        <f t="shared" si="1"/>
        <v>188788.14</v>
      </c>
    </row>
    <row r="23" ht="13.2" customHeight="1" spans="1:9">
      <c r="A23" s="20" t="s">
        <v>101</v>
      </c>
      <c r="B23" s="20" t="s">
        <v>102</v>
      </c>
      <c r="C23" s="21" t="s">
        <v>51</v>
      </c>
      <c r="D23" s="23">
        <v>4</v>
      </c>
      <c r="E23" s="13"/>
      <c r="F23" s="10">
        <f t="shared" si="0"/>
        <v>0</v>
      </c>
      <c r="G23" s="22">
        <v>5923.71</v>
      </c>
      <c r="H23" s="1" t="s">
        <v>103</v>
      </c>
      <c r="I23" s="1">
        <f t="shared" si="1"/>
        <v>5923.71</v>
      </c>
    </row>
    <row r="24" ht="13.9" customHeight="1" spans="1:9">
      <c r="A24" s="20" t="s">
        <v>104</v>
      </c>
      <c r="B24" s="20" t="s">
        <v>105</v>
      </c>
      <c r="C24" s="21" t="s">
        <v>106</v>
      </c>
      <c r="D24" s="23">
        <v>4</v>
      </c>
      <c r="E24" s="13"/>
      <c r="F24" s="10">
        <f t="shared" si="0"/>
        <v>0</v>
      </c>
      <c r="G24" s="22">
        <v>5405.73</v>
      </c>
      <c r="H24" s="1" t="s">
        <v>107</v>
      </c>
      <c r="I24" s="1">
        <f t="shared" si="1"/>
        <v>5405.73</v>
      </c>
    </row>
    <row r="25" ht="13.2" customHeight="1" spans="1:9">
      <c r="A25" s="20" t="s">
        <v>108</v>
      </c>
      <c r="B25" s="20" t="s">
        <v>109</v>
      </c>
      <c r="C25" s="21" t="s">
        <v>47</v>
      </c>
      <c r="D25" s="23">
        <v>4</v>
      </c>
      <c r="E25" s="13"/>
      <c r="F25" s="10">
        <f t="shared" si="0"/>
        <v>0</v>
      </c>
      <c r="G25" s="22">
        <v>22308.39</v>
      </c>
      <c r="H25" s="1" t="s">
        <v>110</v>
      </c>
      <c r="I25" s="1">
        <f t="shared" si="1"/>
        <v>22308.39</v>
      </c>
    </row>
    <row r="26" ht="13.2" customHeight="1" spans="1:9">
      <c r="A26" s="20" t="s">
        <v>111</v>
      </c>
      <c r="B26" s="20" t="s">
        <v>112</v>
      </c>
      <c r="C26" s="21" t="s">
        <v>113</v>
      </c>
      <c r="D26" s="23">
        <v>4</v>
      </c>
      <c r="E26" s="13"/>
      <c r="F26" s="10">
        <f t="shared" si="0"/>
        <v>0</v>
      </c>
      <c r="G26" s="22">
        <v>1676.65</v>
      </c>
      <c r="H26" s="1" t="s">
        <v>114</v>
      </c>
      <c r="I26" s="1">
        <f t="shared" si="1"/>
        <v>1676.65</v>
      </c>
    </row>
    <row r="27" ht="13.9" customHeight="1" spans="1:9">
      <c r="A27" s="20" t="s">
        <v>115</v>
      </c>
      <c r="B27" s="20" t="s">
        <v>116</v>
      </c>
      <c r="C27" s="21"/>
      <c r="D27" s="22"/>
      <c r="E27" s="14"/>
      <c r="F27" s="10"/>
      <c r="G27" s="22"/>
      <c r="I27" s="1">
        <f t="shared" si="1"/>
        <v>0</v>
      </c>
    </row>
    <row r="28" ht="13.2" customHeight="1" spans="1:9">
      <c r="A28" s="20" t="s">
        <v>117</v>
      </c>
      <c r="B28" s="20" t="s">
        <v>46</v>
      </c>
      <c r="C28" s="21" t="s">
        <v>47</v>
      </c>
      <c r="D28" s="23">
        <v>2</v>
      </c>
      <c r="E28" s="13"/>
      <c r="F28" s="10">
        <f t="shared" si="0"/>
        <v>0</v>
      </c>
      <c r="G28" s="22">
        <v>8258.67</v>
      </c>
      <c r="H28" s="1" t="s">
        <v>118</v>
      </c>
      <c r="I28" s="1">
        <f t="shared" si="1"/>
        <v>8258.67</v>
      </c>
    </row>
    <row r="29" ht="13.9" customHeight="1" spans="1:9">
      <c r="A29" s="20" t="s">
        <v>119</v>
      </c>
      <c r="B29" s="20" t="s">
        <v>50</v>
      </c>
      <c r="C29" s="21" t="s">
        <v>51</v>
      </c>
      <c r="D29" s="23">
        <v>2</v>
      </c>
      <c r="E29" s="13"/>
      <c r="F29" s="10">
        <f t="shared" si="0"/>
        <v>0</v>
      </c>
      <c r="G29" s="22">
        <v>6270.48</v>
      </c>
      <c r="H29" s="1" t="s">
        <v>120</v>
      </c>
      <c r="I29" s="1">
        <f t="shared" si="1"/>
        <v>6270.48</v>
      </c>
    </row>
    <row r="30" ht="13.2" customHeight="1" spans="1:9">
      <c r="A30" s="20" t="s">
        <v>121</v>
      </c>
      <c r="B30" s="20" t="s">
        <v>54</v>
      </c>
      <c r="C30" s="21" t="s">
        <v>51</v>
      </c>
      <c r="D30" s="23">
        <v>3</v>
      </c>
      <c r="E30" s="13"/>
      <c r="F30" s="10">
        <f t="shared" si="0"/>
        <v>0</v>
      </c>
      <c r="G30" s="22">
        <v>18777.18</v>
      </c>
      <c r="H30" s="1" t="s">
        <v>122</v>
      </c>
      <c r="I30" s="1">
        <f t="shared" si="1"/>
        <v>18777.18</v>
      </c>
    </row>
    <row r="31" ht="13.2" customHeight="1" spans="1:9">
      <c r="A31" s="20" t="s">
        <v>123</v>
      </c>
      <c r="B31" s="20" t="s">
        <v>57</v>
      </c>
      <c r="C31" s="21" t="s">
        <v>51</v>
      </c>
      <c r="D31" s="23">
        <v>3</v>
      </c>
      <c r="E31" s="13"/>
      <c r="F31" s="10">
        <f t="shared" si="0"/>
        <v>0</v>
      </c>
      <c r="G31" s="22">
        <v>8219.14</v>
      </c>
      <c r="H31" s="1" t="s">
        <v>124</v>
      </c>
      <c r="I31" s="1">
        <f t="shared" si="1"/>
        <v>8219.14</v>
      </c>
    </row>
    <row r="32" ht="13.9" customHeight="1" spans="1:9">
      <c r="A32" s="20" t="s">
        <v>125</v>
      </c>
      <c r="B32" s="20" t="s">
        <v>60</v>
      </c>
      <c r="C32" s="21" t="s">
        <v>47</v>
      </c>
      <c r="D32" s="23">
        <v>2</v>
      </c>
      <c r="E32" s="13"/>
      <c r="F32" s="10">
        <f t="shared" si="0"/>
        <v>0</v>
      </c>
      <c r="G32" s="22">
        <v>7228.51</v>
      </c>
      <c r="H32" s="1" t="s">
        <v>126</v>
      </c>
      <c r="I32" s="1">
        <f t="shared" si="1"/>
        <v>7228.51</v>
      </c>
    </row>
    <row r="33" ht="13.2" customHeight="1" spans="1:9">
      <c r="A33" s="20" t="s">
        <v>127</v>
      </c>
      <c r="B33" s="20" t="s">
        <v>63</v>
      </c>
      <c r="C33" s="21" t="s">
        <v>51</v>
      </c>
      <c r="D33" s="23">
        <v>3</v>
      </c>
      <c r="E33" s="13"/>
      <c r="F33" s="10">
        <f t="shared" si="0"/>
        <v>0</v>
      </c>
      <c r="G33" s="22">
        <v>14336.52</v>
      </c>
      <c r="H33" s="1" t="s">
        <v>128</v>
      </c>
      <c r="I33" s="1">
        <f t="shared" si="1"/>
        <v>14336.52</v>
      </c>
    </row>
    <row r="34" ht="13.2" customHeight="1" spans="1:9">
      <c r="A34" s="20" t="s">
        <v>129</v>
      </c>
      <c r="B34" s="20" t="s">
        <v>66</v>
      </c>
      <c r="C34" s="21" t="s">
        <v>51</v>
      </c>
      <c r="D34" s="23">
        <v>2</v>
      </c>
      <c r="E34" s="13"/>
      <c r="F34" s="10">
        <f t="shared" si="0"/>
        <v>0</v>
      </c>
      <c r="G34" s="22">
        <v>1812</v>
      </c>
      <c r="H34" s="1" t="s">
        <v>130</v>
      </c>
      <c r="I34" s="1">
        <f t="shared" si="1"/>
        <v>1812</v>
      </c>
    </row>
    <row r="35" ht="13.9" customHeight="1" spans="1:9">
      <c r="A35" s="20" t="s">
        <v>131</v>
      </c>
      <c r="B35" s="20" t="s">
        <v>69</v>
      </c>
      <c r="C35" s="21" t="s">
        <v>51</v>
      </c>
      <c r="D35" s="23">
        <v>1</v>
      </c>
      <c r="E35" s="13"/>
      <c r="F35" s="10">
        <f t="shared" si="0"/>
        <v>0</v>
      </c>
      <c r="G35" s="22">
        <v>10525.42</v>
      </c>
      <c r="H35" s="1" t="s">
        <v>70</v>
      </c>
      <c r="I35" s="1">
        <f t="shared" si="1"/>
        <v>10525.42</v>
      </c>
    </row>
    <row r="36" ht="13.2" customHeight="1" spans="1:9">
      <c r="A36" s="20" t="s">
        <v>132</v>
      </c>
      <c r="B36" s="20" t="s">
        <v>133</v>
      </c>
      <c r="C36" s="21" t="s">
        <v>51</v>
      </c>
      <c r="D36" s="23">
        <v>2</v>
      </c>
      <c r="E36" s="13"/>
      <c r="F36" s="10">
        <f t="shared" si="0"/>
        <v>0</v>
      </c>
      <c r="G36" s="22">
        <v>12785.55</v>
      </c>
      <c r="H36" s="1" t="s">
        <v>134</v>
      </c>
      <c r="I36" s="1">
        <f t="shared" si="1"/>
        <v>12785.55</v>
      </c>
    </row>
    <row r="37" ht="13.9" customHeight="1" spans="1:9">
      <c r="A37" s="20" t="s">
        <v>135</v>
      </c>
      <c r="B37" s="20" t="s">
        <v>72</v>
      </c>
      <c r="C37" s="21" t="s">
        <v>51</v>
      </c>
      <c r="D37" s="23">
        <v>2</v>
      </c>
      <c r="E37" s="13"/>
      <c r="F37" s="10">
        <f t="shared" si="0"/>
        <v>0</v>
      </c>
      <c r="G37" s="22">
        <v>3066.43</v>
      </c>
      <c r="H37" s="1" t="s">
        <v>136</v>
      </c>
      <c r="I37" s="1">
        <f t="shared" si="1"/>
        <v>3066.43</v>
      </c>
    </row>
    <row r="38" ht="13.2" customHeight="1" spans="1:9">
      <c r="A38" s="20" t="s">
        <v>137</v>
      </c>
      <c r="B38" s="20" t="s">
        <v>75</v>
      </c>
      <c r="C38" s="21" t="s">
        <v>51</v>
      </c>
      <c r="D38" s="23">
        <v>6</v>
      </c>
      <c r="E38" s="13"/>
      <c r="F38" s="10">
        <f t="shared" ref="F38:F69" si="2">ROUND(D38*E38,0)</f>
        <v>0</v>
      </c>
      <c r="G38" s="22">
        <v>1417.35</v>
      </c>
      <c r="H38" s="1" t="s">
        <v>138</v>
      </c>
      <c r="I38" s="1">
        <f t="shared" ref="I38:I69" si="3">ROUND(H38*(1-17.09%),2)</f>
        <v>1417.35</v>
      </c>
    </row>
    <row r="39" ht="13.2" customHeight="1" spans="1:9">
      <c r="A39" s="20" t="s">
        <v>139</v>
      </c>
      <c r="B39" s="20" t="s">
        <v>78</v>
      </c>
      <c r="C39" s="21" t="s">
        <v>79</v>
      </c>
      <c r="D39" s="23">
        <v>6</v>
      </c>
      <c r="E39" s="13"/>
      <c r="F39" s="10">
        <f t="shared" si="2"/>
        <v>0</v>
      </c>
      <c r="G39" s="22">
        <v>1243.65</v>
      </c>
      <c r="H39" s="1" t="s">
        <v>80</v>
      </c>
      <c r="I39" s="1">
        <f t="shared" si="3"/>
        <v>1243.65</v>
      </c>
    </row>
    <row r="40" ht="13.9" customHeight="1" spans="1:9">
      <c r="A40" s="20" t="s">
        <v>140</v>
      </c>
      <c r="B40" s="20" t="s">
        <v>82</v>
      </c>
      <c r="C40" s="21" t="s">
        <v>51</v>
      </c>
      <c r="D40" s="23">
        <v>3</v>
      </c>
      <c r="E40" s="13"/>
      <c r="F40" s="10">
        <f t="shared" si="2"/>
        <v>0</v>
      </c>
      <c r="G40" s="22">
        <v>630.39</v>
      </c>
      <c r="H40" s="1" t="s">
        <v>141</v>
      </c>
      <c r="I40" s="1">
        <f t="shared" si="3"/>
        <v>630.39</v>
      </c>
    </row>
    <row r="41" ht="13.2" customHeight="1" spans="1:9">
      <c r="A41" s="20" t="s">
        <v>142</v>
      </c>
      <c r="B41" s="20" t="s">
        <v>85</v>
      </c>
      <c r="C41" s="21" t="s">
        <v>51</v>
      </c>
      <c r="D41" s="23">
        <v>2</v>
      </c>
      <c r="E41" s="13"/>
      <c r="F41" s="10">
        <f t="shared" si="2"/>
        <v>0</v>
      </c>
      <c r="G41" s="22">
        <v>1952.95</v>
      </c>
      <c r="H41" s="1" t="s">
        <v>143</v>
      </c>
      <c r="I41" s="1">
        <f t="shared" si="3"/>
        <v>1952.95</v>
      </c>
    </row>
    <row r="42" ht="13.2" customHeight="1" spans="1:9">
      <c r="A42" s="20" t="s">
        <v>144</v>
      </c>
      <c r="B42" s="20" t="s">
        <v>88</v>
      </c>
      <c r="C42" s="21" t="s">
        <v>51</v>
      </c>
      <c r="D42" s="23">
        <v>2</v>
      </c>
      <c r="E42" s="13"/>
      <c r="F42" s="10">
        <f t="shared" si="2"/>
        <v>0</v>
      </c>
      <c r="G42" s="22">
        <v>1944.24</v>
      </c>
      <c r="H42" s="1" t="s">
        <v>145</v>
      </c>
      <c r="I42" s="1">
        <f t="shared" si="3"/>
        <v>1944.24</v>
      </c>
    </row>
    <row r="43" ht="13.9" customHeight="1" spans="1:9">
      <c r="A43" s="20" t="s">
        <v>146</v>
      </c>
      <c r="B43" s="20" t="s">
        <v>147</v>
      </c>
      <c r="C43" s="21" t="s">
        <v>79</v>
      </c>
      <c r="D43" s="23">
        <v>2</v>
      </c>
      <c r="E43" s="13"/>
      <c r="F43" s="10">
        <f t="shared" si="2"/>
        <v>0</v>
      </c>
      <c r="G43" s="22">
        <v>3754.99</v>
      </c>
      <c r="H43" s="1" t="s">
        <v>148</v>
      </c>
      <c r="I43" s="1">
        <f t="shared" si="3"/>
        <v>3754.99</v>
      </c>
    </row>
    <row r="44" ht="13.2" customHeight="1" spans="1:9">
      <c r="A44" s="20" t="s">
        <v>149</v>
      </c>
      <c r="B44" s="20" t="s">
        <v>150</v>
      </c>
      <c r="C44" s="21" t="s">
        <v>51</v>
      </c>
      <c r="D44" s="23">
        <v>3</v>
      </c>
      <c r="E44" s="13"/>
      <c r="F44" s="10">
        <f t="shared" si="2"/>
        <v>0</v>
      </c>
      <c r="G44" s="22">
        <v>7246.33</v>
      </c>
      <c r="H44" s="1" t="s">
        <v>151</v>
      </c>
      <c r="I44" s="1">
        <f t="shared" si="3"/>
        <v>7246.33</v>
      </c>
    </row>
    <row r="45" ht="13.9" customHeight="1" spans="1:9">
      <c r="A45" s="20" t="s">
        <v>152</v>
      </c>
      <c r="B45" s="20" t="s">
        <v>153</v>
      </c>
      <c r="C45" s="21"/>
      <c r="D45" s="22"/>
      <c r="E45" s="14"/>
      <c r="F45" s="10"/>
      <c r="G45" s="22"/>
      <c r="I45" s="1">
        <f t="shared" si="3"/>
        <v>0</v>
      </c>
    </row>
    <row r="46" ht="13.2" customHeight="1" spans="1:9">
      <c r="A46" s="20" t="s">
        <v>154</v>
      </c>
      <c r="B46" s="20" t="s">
        <v>155</v>
      </c>
      <c r="C46" s="21" t="s">
        <v>47</v>
      </c>
      <c r="D46" s="23">
        <v>3</v>
      </c>
      <c r="E46" s="13"/>
      <c r="F46" s="10">
        <f t="shared" si="2"/>
        <v>0</v>
      </c>
      <c r="G46" s="22">
        <v>1699.1</v>
      </c>
      <c r="H46" s="1" t="s">
        <v>156</v>
      </c>
      <c r="I46" s="1">
        <f t="shared" si="3"/>
        <v>1699.1</v>
      </c>
    </row>
    <row r="47" ht="13.2" customHeight="1" spans="1:9">
      <c r="A47" s="20" t="s">
        <v>157</v>
      </c>
      <c r="B47" s="20" t="s">
        <v>158</v>
      </c>
      <c r="C47" s="21"/>
      <c r="D47" s="22"/>
      <c r="E47" s="14"/>
      <c r="F47" s="10"/>
      <c r="G47" s="22"/>
      <c r="I47" s="1">
        <f t="shared" si="3"/>
        <v>0</v>
      </c>
    </row>
    <row r="48" ht="13.9" customHeight="1" spans="1:9">
      <c r="A48" s="20" t="s">
        <v>159</v>
      </c>
      <c r="B48" s="20" t="s">
        <v>160</v>
      </c>
      <c r="C48" s="21" t="s">
        <v>51</v>
      </c>
      <c r="D48" s="23">
        <v>5</v>
      </c>
      <c r="E48" s="13"/>
      <c r="F48" s="10">
        <f t="shared" si="2"/>
        <v>0</v>
      </c>
      <c r="G48" s="22">
        <v>6829.79</v>
      </c>
      <c r="H48" s="1" t="s">
        <v>161</v>
      </c>
      <c r="I48" s="1">
        <f t="shared" si="3"/>
        <v>6829.79</v>
      </c>
    </row>
    <row r="49" ht="13.2" customHeight="1" spans="1:9">
      <c r="A49" s="20" t="s">
        <v>162</v>
      </c>
      <c r="B49" s="20" t="s">
        <v>163</v>
      </c>
      <c r="C49" s="21" t="s">
        <v>47</v>
      </c>
      <c r="D49" s="23">
        <v>2</v>
      </c>
      <c r="E49" s="13"/>
      <c r="F49" s="10">
        <f t="shared" si="2"/>
        <v>0</v>
      </c>
      <c r="G49" s="22">
        <v>16554.23</v>
      </c>
      <c r="H49" s="1" t="s">
        <v>164</v>
      </c>
      <c r="I49" s="1">
        <f t="shared" si="3"/>
        <v>16554.23</v>
      </c>
    </row>
    <row r="50" ht="13.2" customHeight="1" spans="1:9">
      <c r="A50" s="20" t="s">
        <v>165</v>
      </c>
      <c r="B50" s="20" t="s">
        <v>166</v>
      </c>
      <c r="C50" s="21" t="s">
        <v>47</v>
      </c>
      <c r="D50" s="23">
        <v>3</v>
      </c>
      <c r="E50" s="13"/>
      <c r="F50" s="10">
        <f t="shared" si="2"/>
        <v>0</v>
      </c>
      <c r="G50" s="22">
        <v>1048.26</v>
      </c>
      <c r="H50" s="1" t="s">
        <v>167</v>
      </c>
      <c r="I50" s="1">
        <f t="shared" si="3"/>
        <v>1048.26</v>
      </c>
    </row>
    <row r="51" ht="13.9" customHeight="1" spans="1:9">
      <c r="A51" s="20" t="s">
        <v>168</v>
      </c>
      <c r="B51" s="20" t="s">
        <v>169</v>
      </c>
      <c r="C51" s="21" t="s">
        <v>47</v>
      </c>
      <c r="D51" s="23">
        <v>3</v>
      </c>
      <c r="E51" s="13"/>
      <c r="F51" s="10">
        <f t="shared" si="2"/>
        <v>0</v>
      </c>
      <c r="G51" s="22">
        <v>1048.26</v>
      </c>
      <c r="H51" s="1" t="s">
        <v>167</v>
      </c>
      <c r="I51" s="1">
        <f t="shared" si="3"/>
        <v>1048.26</v>
      </c>
    </row>
    <row r="52" ht="13.2" customHeight="1" spans="1:9">
      <c r="A52" s="20" t="s">
        <v>170</v>
      </c>
      <c r="B52" s="20" t="s">
        <v>171</v>
      </c>
      <c r="C52" s="21"/>
      <c r="D52" s="22"/>
      <c r="E52" s="14"/>
      <c r="F52" s="10"/>
      <c r="G52" s="22"/>
      <c r="I52" s="1">
        <f t="shared" si="3"/>
        <v>0</v>
      </c>
    </row>
    <row r="53" ht="13.2" customHeight="1" spans="1:9">
      <c r="A53" s="20" t="s">
        <v>172</v>
      </c>
      <c r="B53" s="20" t="s">
        <v>173</v>
      </c>
      <c r="C53" s="21" t="s">
        <v>79</v>
      </c>
      <c r="D53" s="23">
        <v>8</v>
      </c>
      <c r="E53" s="13"/>
      <c r="F53" s="10">
        <f t="shared" si="2"/>
        <v>0</v>
      </c>
      <c r="G53" s="22">
        <v>352.57</v>
      </c>
      <c r="H53" s="1" t="s">
        <v>174</v>
      </c>
      <c r="I53" s="1">
        <f t="shared" si="3"/>
        <v>352.57</v>
      </c>
    </row>
    <row r="54" ht="13.9" customHeight="1" spans="1:9">
      <c r="A54" s="20" t="s">
        <v>175</v>
      </c>
      <c r="B54" s="20" t="s">
        <v>176</v>
      </c>
      <c r="C54" s="21" t="s">
        <v>79</v>
      </c>
      <c r="D54" s="23">
        <v>1</v>
      </c>
      <c r="E54" s="13"/>
      <c r="F54" s="10">
        <f t="shared" si="2"/>
        <v>0</v>
      </c>
      <c r="G54" s="22">
        <v>442.74</v>
      </c>
      <c r="H54" s="1" t="s">
        <v>177</v>
      </c>
      <c r="I54" s="1">
        <f t="shared" si="3"/>
        <v>442.74</v>
      </c>
    </row>
    <row r="55" ht="13.2" customHeight="1" spans="1:9">
      <c r="A55" s="20" t="s">
        <v>178</v>
      </c>
      <c r="B55" s="20" t="s">
        <v>179</v>
      </c>
      <c r="C55" s="21" t="s">
        <v>47</v>
      </c>
      <c r="D55" s="23">
        <v>1</v>
      </c>
      <c r="E55" s="13"/>
      <c r="F55" s="10">
        <f t="shared" si="2"/>
        <v>0</v>
      </c>
      <c r="G55" s="22">
        <v>5067.46</v>
      </c>
      <c r="H55" s="1" t="s">
        <v>180</v>
      </c>
      <c r="I55" s="1">
        <f t="shared" si="3"/>
        <v>5067.46</v>
      </c>
    </row>
    <row r="56" ht="13.9" customHeight="1" spans="1:9">
      <c r="A56" s="20" t="s">
        <v>181</v>
      </c>
      <c r="B56" s="20" t="s">
        <v>182</v>
      </c>
      <c r="C56" s="21" t="s">
        <v>79</v>
      </c>
      <c r="D56" s="23">
        <v>1</v>
      </c>
      <c r="E56" s="13"/>
      <c r="F56" s="10">
        <f t="shared" si="2"/>
        <v>0</v>
      </c>
      <c r="G56" s="22">
        <v>1274.33</v>
      </c>
      <c r="H56" s="1" t="s">
        <v>183</v>
      </c>
      <c r="I56" s="1">
        <f t="shared" si="3"/>
        <v>1274.33</v>
      </c>
    </row>
    <row r="57" ht="13.2" customHeight="1" spans="1:9">
      <c r="A57" s="20" t="s">
        <v>184</v>
      </c>
      <c r="B57" s="20" t="s">
        <v>185</v>
      </c>
      <c r="C57" s="21" t="s">
        <v>79</v>
      </c>
      <c r="D57" s="23">
        <v>8</v>
      </c>
      <c r="E57" s="13"/>
      <c r="F57" s="10">
        <f t="shared" si="2"/>
        <v>0</v>
      </c>
      <c r="G57" s="22">
        <v>822.47</v>
      </c>
      <c r="H57" s="1" t="s">
        <v>186</v>
      </c>
      <c r="I57" s="1">
        <f t="shared" si="3"/>
        <v>822.47</v>
      </c>
    </row>
    <row r="58" ht="13.2" customHeight="1" spans="1:9">
      <c r="A58" s="20" t="s">
        <v>187</v>
      </c>
      <c r="B58" s="20" t="s">
        <v>188</v>
      </c>
      <c r="C58" s="21" t="s">
        <v>79</v>
      </c>
      <c r="D58" s="23">
        <v>1</v>
      </c>
      <c r="E58" s="13"/>
      <c r="F58" s="10">
        <f t="shared" si="2"/>
        <v>0</v>
      </c>
      <c r="G58" s="22">
        <v>732.1</v>
      </c>
      <c r="H58" s="1" t="s">
        <v>189</v>
      </c>
      <c r="I58" s="1">
        <f t="shared" si="3"/>
        <v>732.1</v>
      </c>
    </row>
    <row r="59" ht="13.9" customHeight="1" spans="1:9">
      <c r="A59" s="20" t="s">
        <v>190</v>
      </c>
      <c r="B59" s="20" t="s">
        <v>191</v>
      </c>
      <c r="C59" s="21"/>
      <c r="D59" s="22"/>
      <c r="E59" s="14"/>
      <c r="F59" s="10"/>
      <c r="G59" s="22"/>
      <c r="I59" s="1">
        <f t="shared" si="3"/>
        <v>0</v>
      </c>
    </row>
    <row r="60" ht="13.2" customHeight="1" spans="1:9">
      <c r="A60" s="20" t="s">
        <v>192</v>
      </c>
      <c r="B60" s="20" t="s">
        <v>193</v>
      </c>
      <c r="C60" s="21" t="s">
        <v>194</v>
      </c>
      <c r="D60" s="24">
        <v>300</v>
      </c>
      <c r="E60" s="13"/>
      <c r="F60" s="10">
        <f t="shared" si="2"/>
        <v>0</v>
      </c>
      <c r="G60" s="22">
        <v>12.42</v>
      </c>
      <c r="H60" s="1" t="s">
        <v>195</v>
      </c>
      <c r="I60" s="1">
        <f t="shared" si="3"/>
        <v>12.42</v>
      </c>
    </row>
    <row r="61" ht="13.2" customHeight="1" spans="1:9">
      <c r="A61" s="20" t="s">
        <v>196</v>
      </c>
      <c r="B61" s="20" t="s">
        <v>197</v>
      </c>
      <c r="C61" s="21" t="s">
        <v>194</v>
      </c>
      <c r="D61" s="24">
        <v>50</v>
      </c>
      <c r="E61" s="13"/>
      <c r="F61" s="10">
        <f t="shared" si="2"/>
        <v>0</v>
      </c>
      <c r="G61" s="22">
        <v>4.86</v>
      </c>
      <c r="H61" s="1" t="s">
        <v>198</v>
      </c>
      <c r="I61" s="1">
        <f t="shared" si="3"/>
        <v>4.86</v>
      </c>
    </row>
    <row r="62" ht="13.9" customHeight="1" spans="1:9">
      <c r="A62" s="20" t="s">
        <v>199</v>
      </c>
      <c r="B62" s="20" t="s">
        <v>200</v>
      </c>
      <c r="C62" s="21" t="s">
        <v>194</v>
      </c>
      <c r="D62" s="24">
        <v>300</v>
      </c>
      <c r="E62" s="13"/>
      <c r="F62" s="10">
        <f t="shared" si="2"/>
        <v>0</v>
      </c>
      <c r="G62" s="22">
        <v>4.09</v>
      </c>
      <c r="H62" s="1" t="s">
        <v>201</v>
      </c>
      <c r="I62" s="1">
        <f t="shared" si="3"/>
        <v>4.09</v>
      </c>
    </row>
    <row r="63" ht="13.2" customHeight="1" spans="1:9">
      <c r="A63" s="20" t="s">
        <v>202</v>
      </c>
      <c r="B63" s="20" t="s">
        <v>203</v>
      </c>
      <c r="C63" s="21" t="s">
        <v>194</v>
      </c>
      <c r="D63" s="24">
        <v>300</v>
      </c>
      <c r="E63" s="13"/>
      <c r="F63" s="10">
        <f t="shared" si="2"/>
        <v>0</v>
      </c>
      <c r="G63" s="22">
        <v>98.38</v>
      </c>
      <c r="H63" s="1" t="s">
        <v>204</v>
      </c>
      <c r="I63" s="1">
        <f t="shared" si="3"/>
        <v>98.38</v>
      </c>
    </row>
    <row r="64" ht="13.9" customHeight="1" spans="1:9">
      <c r="A64" s="20" t="s">
        <v>205</v>
      </c>
      <c r="B64" s="20" t="s">
        <v>206</v>
      </c>
      <c r="C64" s="21" t="s">
        <v>194</v>
      </c>
      <c r="D64" s="24">
        <v>200</v>
      </c>
      <c r="E64" s="13"/>
      <c r="F64" s="10">
        <f t="shared" si="2"/>
        <v>0</v>
      </c>
      <c r="G64" s="22">
        <v>28.48</v>
      </c>
      <c r="H64" s="1" t="s">
        <v>207</v>
      </c>
      <c r="I64" s="1">
        <f t="shared" si="3"/>
        <v>28.48</v>
      </c>
    </row>
    <row r="65" ht="13.2" customHeight="1" spans="1:9">
      <c r="A65" s="20" t="s">
        <v>208</v>
      </c>
      <c r="B65" s="20" t="s">
        <v>209</v>
      </c>
      <c r="C65" s="21" t="s">
        <v>194</v>
      </c>
      <c r="D65" s="24">
        <v>400</v>
      </c>
      <c r="E65" s="13"/>
      <c r="F65" s="10">
        <f t="shared" si="2"/>
        <v>0</v>
      </c>
      <c r="G65" s="22">
        <v>18.35</v>
      </c>
      <c r="H65" s="1" t="s">
        <v>210</v>
      </c>
      <c r="I65" s="1">
        <f t="shared" si="3"/>
        <v>18.35</v>
      </c>
    </row>
    <row r="66" ht="13.2" customHeight="1" spans="1:9">
      <c r="A66" s="20" t="s">
        <v>211</v>
      </c>
      <c r="B66" s="20" t="s">
        <v>212</v>
      </c>
      <c r="C66" s="21" t="s">
        <v>194</v>
      </c>
      <c r="D66" s="24">
        <v>50</v>
      </c>
      <c r="E66" s="13"/>
      <c r="F66" s="10">
        <f t="shared" si="2"/>
        <v>0</v>
      </c>
      <c r="G66" s="22">
        <v>20.59</v>
      </c>
      <c r="H66" s="1" t="s">
        <v>213</v>
      </c>
      <c r="I66" s="1">
        <f t="shared" si="3"/>
        <v>20.59</v>
      </c>
    </row>
    <row r="67" ht="13.9" customHeight="1" spans="1:9">
      <c r="A67" s="20" t="s">
        <v>214</v>
      </c>
      <c r="B67" s="20" t="s">
        <v>215</v>
      </c>
      <c r="C67" s="21" t="s">
        <v>194</v>
      </c>
      <c r="D67" s="24">
        <v>250</v>
      </c>
      <c r="E67" s="13"/>
      <c r="F67" s="10">
        <f t="shared" si="2"/>
        <v>0</v>
      </c>
      <c r="G67" s="22">
        <v>14.41</v>
      </c>
      <c r="H67" s="1" t="s">
        <v>216</v>
      </c>
      <c r="I67" s="1">
        <f t="shared" si="3"/>
        <v>14.41</v>
      </c>
    </row>
    <row r="68" ht="13.2" customHeight="1" spans="1:9">
      <c r="A68" s="20" t="s">
        <v>217</v>
      </c>
      <c r="B68" s="20" t="s">
        <v>218</v>
      </c>
      <c r="C68" s="21" t="s">
        <v>194</v>
      </c>
      <c r="D68" s="24">
        <v>50</v>
      </c>
      <c r="E68" s="13"/>
      <c r="F68" s="10">
        <f t="shared" si="2"/>
        <v>0</v>
      </c>
      <c r="G68" s="22">
        <v>17.53</v>
      </c>
      <c r="H68" s="1" t="s">
        <v>219</v>
      </c>
      <c r="I68" s="1">
        <f t="shared" si="3"/>
        <v>17.53</v>
      </c>
    </row>
    <row r="69" ht="13.2" customHeight="1" spans="1:9">
      <c r="A69" s="20" t="s">
        <v>220</v>
      </c>
      <c r="B69" s="20" t="s">
        <v>221</v>
      </c>
      <c r="C69" s="21" t="s">
        <v>194</v>
      </c>
      <c r="D69" s="24">
        <v>50</v>
      </c>
      <c r="E69" s="13"/>
      <c r="F69" s="10">
        <f t="shared" si="2"/>
        <v>0</v>
      </c>
      <c r="G69" s="22">
        <v>35.95</v>
      </c>
      <c r="H69" s="1" t="s">
        <v>222</v>
      </c>
      <c r="I69" s="1">
        <f t="shared" si="3"/>
        <v>35.95</v>
      </c>
    </row>
    <row r="70" ht="13.9" customHeight="1" spans="1:9">
      <c r="A70" s="20" t="s">
        <v>223</v>
      </c>
      <c r="B70" s="20" t="s">
        <v>224</v>
      </c>
      <c r="C70" s="21" t="s">
        <v>194</v>
      </c>
      <c r="D70" s="24">
        <v>100</v>
      </c>
      <c r="E70" s="13"/>
      <c r="F70" s="10">
        <f t="shared" ref="F70:F101" si="4">ROUND(D70*E70,0)</f>
        <v>0</v>
      </c>
      <c r="G70" s="22">
        <v>21.7</v>
      </c>
      <c r="H70" s="1" t="s">
        <v>225</v>
      </c>
      <c r="I70" s="1">
        <f t="shared" ref="I70:I101" si="5">ROUND(H70*(1-17.09%),2)</f>
        <v>21.7</v>
      </c>
    </row>
    <row r="71" ht="13.2" customHeight="1" spans="1:9">
      <c r="A71" s="20" t="s">
        <v>226</v>
      </c>
      <c r="B71" s="20" t="s">
        <v>227</v>
      </c>
      <c r="C71" s="21" t="s">
        <v>228</v>
      </c>
      <c r="D71" s="23">
        <v>4</v>
      </c>
      <c r="E71" s="13"/>
      <c r="F71" s="10">
        <f t="shared" si="4"/>
        <v>0</v>
      </c>
      <c r="G71" s="22">
        <v>1245.72</v>
      </c>
      <c r="H71" s="1" t="s">
        <v>229</v>
      </c>
      <c r="I71" s="1">
        <f t="shared" si="5"/>
        <v>1245.72</v>
      </c>
    </row>
    <row r="72" ht="13.2" customHeight="1" spans="1:9">
      <c r="A72" s="20" t="s">
        <v>230</v>
      </c>
      <c r="B72" s="20" t="s">
        <v>231</v>
      </c>
      <c r="C72" s="21" t="s">
        <v>79</v>
      </c>
      <c r="D72" s="23">
        <v>4</v>
      </c>
      <c r="E72" s="13"/>
      <c r="F72" s="10">
        <f t="shared" si="4"/>
        <v>0</v>
      </c>
      <c r="G72" s="22">
        <v>591.98</v>
      </c>
      <c r="H72" s="1" t="s">
        <v>232</v>
      </c>
      <c r="I72" s="1">
        <f t="shared" si="5"/>
        <v>591.98</v>
      </c>
    </row>
    <row r="73" ht="13.9" customHeight="1" spans="1:9">
      <c r="A73" s="20" t="s">
        <v>233</v>
      </c>
      <c r="B73" s="20" t="s">
        <v>234</v>
      </c>
      <c r="C73" s="21" t="s">
        <v>235</v>
      </c>
      <c r="D73" s="23">
        <v>25</v>
      </c>
      <c r="E73" s="13"/>
      <c r="F73" s="10">
        <f t="shared" si="4"/>
        <v>0</v>
      </c>
      <c r="G73" s="22">
        <v>150.86</v>
      </c>
      <c r="H73" s="1" t="s">
        <v>236</v>
      </c>
      <c r="I73" s="1">
        <f t="shared" si="5"/>
        <v>150.86</v>
      </c>
    </row>
    <row r="74" ht="13.2" customHeight="1" spans="1:9">
      <c r="A74" s="20" t="s">
        <v>237</v>
      </c>
      <c r="B74" s="20" t="s">
        <v>238</v>
      </c>
      <c r="C74" s="21"/>
      <c r="D74" s="22"/>
      <c r="E74" s="14"/>
      <c r="F74" s="10"/>
      <c r="G74" s="22">
        <v>0</v>
      </c>
      <c r="I74" s="1">
        <f t="shared" si="5"/>
        <v>0</v>
      </c>
    </row>
    <row r="75" ht="13.9" customHeight="1" spans="1:9">
      <c r="A75" s="20" t="s">
        <v>239</v>
      </c>
      <c r="B75" s="20" t="s">
        <v>240</v>
      </c>
      <c r="C75" s="21" t="s">
        <v>51</v>
      </c>
      <c r="D75" s="23">
        <v>3</v>
      </c>
      <c r="E75" s="13"/>
      <c r="F75" s="10">
        <f t="shared" si="4"/>
        <v>0</v>
      </c>
      <c r="G75" s="22">
        <v>1054.06</v>
      </c>
      <c r="H75" s="1" t="s">
        <v>241</v>
      </c>
      <c r="I75" s="1">
        <f t="shared" si="5"/>
        <v>1054.06</v>
      </c>
    </row>
    <row r="76" ht="13.2" customHeight="1" spans="1:9">
      <c r="A76" s="20" t="s">
        <v>242</v>
      </c>
      <c r="B76" s="20" t="s">
        <v>243</v>
      </c>
      <c r="C76" s="21" t="s">
        <v>51</v>
      </c>
      <c r="D76" s="23">
        <v>1</v>
      </c>
      <c r="E76" s="13"/>
      <c r="F76" s="10">
        <f t="shared" si="4"/>
        <v>0</v>
      </c>
      <c r="G76" s="22">
        <v>19893.43</v>
      </c>
      <c r="H76" s="1" t="s">
        <v>244</v>
      </c>
      <c r="I76" s="1">
        <f t="shared" si="5"/>
        <v>19893.43</v>
      </c>
    </row>
    <row r="77" ht="13.2" customHeight="1" spans="1:9">
      <c r="A77" s="20" t="s">
        <v>245</v>
      </c>
      <c r="B77" s="20" t="s">
        <v>246</v>
      </c>
      <c r="C77" s="21" t="s">
        <v>51</v>
      </c>
      <c r="D77" s="23">
        <v>1</v>
      </c>
      <c r="E77" s="13"/>
      <c r="F77" s="10">
        <f t="shared" si="4"/>
        <v>0</v>
      </c>
      <c r="G77" s="22">
        <v>19546.03</v>
      </c>
      <c r="H77" s="1" t="s">
        <v>247</v>
      </c>
      <c r="I77" s="1">
        <f t="shared" si="5"/>
        <v>19546.03</v>
      </c>
    </row>
    <row r="78" ht="13.9" customHeight="1" spans="1:9">
      <c r="A78" s="20" t="s">
        <v>248</v>
      </c>
      <c r="B78" s="20" t="s">
        <v>249</v>
      </c>
      <c r="C78" s="21" t="s">
        <v>235</v>
      </c>
      <c r="D78" s="23">
        <v>1</v>
      </c>
      <c r="E78" s="13"/>
      <c r="F78" s="10">
        <f t="shared" si="4"/>
        <v>0</v>
      </c>
      <c r="G78" s="22">
        <v>8291</v>
      </c>
      <c r="H78" s="1" t="s">
        <v>250</v>
      </c>
      <c r="I78" s="1">
        <f t="shared" si="5"/>
        <v>8291</v>
      </c>
    </row>
    <row r="79" ht="13.2" customHeight="1" spans="1:9">
      <c r="A79" s="20" t="s">
        <v>251</v>
      </c>
      <c r="B79" s="20" t="s">
        <v>252</v>
      </c>
      <c r="C79" s="21" t="s">
        <v>235</v>
      </c>
      <c r="D79" s="23">
        <v>1</v>
      </c>
      <c r="E79" s="13"/>
      <c r="F79" s="10">
        <f t="shared" si="4"/>
        <v>0</v>
      </c>
      <c r="G79" s="22">
        <v>8291</v>
      </c>
      <c r="H79" s="1" t="s">
        <v>250</v>
      </c>
      <c r="I79" s="1">
        <f t="shared" si="5"/>
        <v>8291</v>
      </c>
    </row>
    <row r="80" ht="13.2" customHeight="1" spans="1:9">
      <c r="A80" s="20" t="s">
        <v>253</v>
      </c>
      <c r="B80" s="20" t="s">
        <v>254</v>
      </c>
      <c r="C80" s="21" t="s">
        <v>106</v>
      </c>
      <c r="D80" s="23">
        <v>1</v>
      </c>
      <c r="E80" s="13"/>
      <c r="F80" s="10">
        <f t="shared" si="4"/>
        <v>0</v>
      </c>
      <c r="G80" s="22">
        <v>4145.5</v>
      </c>
      <c r="H80" s="1" t="s">
        <v>255</v>
      </c>
      <c r="I80" s="1">
        <f t="shared" si="5"/>
        <v>4145.5</v>
      </c>
    </row>
    <row r="81" ht="13.9" customHeight="1" spans="1:9">
      <c r="A81" s="20" t="s">
        <v>256</v>
      </c>
      <c r="B81" s="20" t="s">
        <v>257</v>
      </c>
      <c r="C81" s="21" t="s">
        <v>51</v>
      </c>
      <c r="D81" s="23">
        <v>2</v>
      </c>
      <c r="E81" s="13"/>
      <c r="F81" s="10">
        <f t="shared" si="4"/>
        <v>0</v>
      </c>
      <c r="G81" s="22">
        <v>1658.2</v>
      </c>
      <c r="H81" s="1" t="s">
        <v>258</v>
      </c>
      <c r="I81" s="1">
        <f t="shared" si="5"/>
        <v>1658.2</v>
      </c>
    </row>
    <row r="82" ht="13.2" customHeight="1" spans="1:9">
      <c r="A82" s="20" t="s">
        <v>259</v>
      </c>
      <c r="B82" s="20" t="s">
        <v>260</v>
      </c>
      <c r="C82" s="21" t="s">
        <v>51</v>
      </c>
      <c r="D82" s="23">
        <v>4</v>
      </c>
      <c r="E82" s="13"/>
      <c r="F82" s="10">
        <f t="shared" si="4"/>
        <v>0</v>
      </c>
      <c r="G82" s="22">
        <v>829.1</v>
      </c>
      <c r="H82" s="1" t="s">
        <v>261</v>
      </c>
      <c r="I82" s="1">
        <f t="shared" si="5"/>
        <v>829.1</v>
      </c>
    </row>
    <row r="83" ht="13.9" customHeight="1" spans="1:9">
      <c r="A83" s="20" t="s">
        <v>262</v>
      </c>
      <c r="B83" s="20" t="s">
        <v>263</v>
      </c>
      <c r="C83" s="21"/>
      <c r="D83" s="22"/>
      <c r="E83" s="14"/>
      <c r="F83" s="10"/>
      <c r="G83" s="22"/>
      <c r="I83" s="1">
        <f t="shared" si="5"/>
        <v>0</v>
      </c>
    </row>
    <row r="84" ht="13.2" customHeight="1" spans="1:9">
      <c r="A84" s="20" t="s">
        <v>264</v>
      </c>
      <c r="B84" s="20" t="s">
        <v>265</v>
      </c>
      <c r="C84" s="21" t="s">
        <v>51</v>
      </c>
      <c r="D84" s="23">
        <v>1</v>
      </c>
      <c r="E84" s="13"/>
      <c r="F84" s="10">
        <f t="shared" si="4"/>
        <v>0</v>
      </c>
      <c r="G84" s="22">
        <v>12367.68</v>
      </c>
      <c r="H84" s="1" t="s">
        <v>266</v>
      </c>
      <c r="I84" s="1">
        <f t="shared" si="5"/>
        <v>12367.68</v>
      </c>
    </row>
    <row r="85" ht="13.2" customHeight="1" spans="1:9">
      <c r="A85" s="20" t="s">
        <v>267</v>
      </c>
      <c r="B85" s="20" t="s">
        <v>268</v>
      </c>
      <c r="C85" s="21" t="s">
        <v>51</v>
      </c>
      <c r="D85" s="23">
        <v>1</v>
      </c>
      <c r="E85" s="13"/>
      <c r="F85" s="10">
        <f t="shared" si="4"/>
        <v>0</v>
      </c>
      <c r="G85" s="22">
        <v>4725.04</v>
      </c>
      <c r="H85" s="1" t="s">
        <v>269</v>
      </c>
      <c r="I85" s="1">
        <f t="shared" si="5"/>
        <v>4725.04</v>
      </c>
    </row>
    <row r="86" ht="13.9" customHeight="1" spans="1:9">
      <c r="A86" s="20" t="s">
        <v>270</v>
      </c>
      <c r="B86" s="20" t="s">
        <v>271</v>
      </c>
      <c r="C86" s="21" t="s">
        <v>51</v>
      </c>
      <c r="D86" s="23">
        <v>1</v>
      </c>
      <c r="E86" s="13"/>
      <c r="F86" s="10">
        <f t="shared" si="4"/>
        <v>0</v>
      </c>
      <c r="G86" s="22">
        <v>1081.15</v>
      </c>
      <c r="H86" s="1" t="s">
        <v>272</v>
      </c>
      <c r="I86" s="1">
        <f t="shared" si="5"/>
        <v>1081.15</v>
      </c>
    </row>
    <row r="87" ht="13.2" customHeight="1" spans="1:9">
      <c r="A87" s="20" t="s">
        <v>273</v>
      </c>
      <c r="B87" s="20" t="s">
        <v>274</v>
      </c>
      <c r="C87" s="21" t="s">
        <v>47</v>
      </c>
      <c r="D87" s="23">
        <v>1</v>
      </c>
      <c r="E87" s="13"/>
      <c r="F87" s="10">
        <f t="shared" si="4"/>
        <v>0</v>
      </c>
      <c r="G87" s="22">
        <v>2704.52</v>
      </c>
      <c r="H87" s="1" t="s">
        <v>275</v>
      </c>
      <c r="I87" s="1">
        <f t="shared" si="5"/>
        <v>2704.52</v>
      </c>
    </row>
    <row r="88" ht="13.2" customHeight="1" spans="1:9">
      <c r="A88" s="20" t="s">
        <v>276</v>
      </c>
      <c r="B88" s="20" t="s">
        <v>227</v>
      </c>
      <c r="C88" s="21" t="s">
        <v>228</v>
      </c>
      <c r="D88" s="23">
        <v>1</v>
      </c>
      <c r="E88" s="13"/>
      <c r="F88" s="10">
        <f t="shared" si="4"/>
        <v>0</v>
      </c>
      <c r="G88" s="22">
        <v>1253.6</v>
      </c>
      <c r="H88" s="1" t="s">
        <v>277</v>
      </c>
      <c r="I88" s="1">
        <f t="shared" si="5"/>
        <v>1253.6</v>
      </c>
    </row>
    <row r="89" ht="13.9" customHeight="1" spans="1:9">
      <c r="A89" s="20" t="s">
        <v>278</v>
      </c>
      <c r="B89" s="20" t="s">
        <v>279</v>
      </c>
      <c r="C89" s="21" t="s">
        <v>79</v>
      </c>
      <c r="D89" s="23">
        <v>1</v>
      </c>
      <c r="E89" s="13"/>
      <c r="F89" s="10">
        <f t="shared" si="4"/>
        <v>0</v>
      </c>
      <c r="G89" s="22">
        <v>3663.79</v>
      </c>
      <c r="H89" s="1" t="s">
        <v>280</v>
      </c>
      <c r="I89" s="1">
        <f t="shared" si="5"/>
        <v>3663.79</v>
      </c>
    </row>
    <row r="90" ht="13.2" customHeight="1" spans="1:9">
      <c r="A90" s="20" t="s">
        <v>281</v>
      </c>
      <c r="B90" s="20" t="s">
        <v>282</v>
      </c>
      <c r="C90" s="21" t="s">
        <v>79</v>
      </c>
      <c r="D90" s="23">
        <v>1</v>
      </c>
      <c r="E90" s="13"/>
      <c r="F90" s="10">
        <f t="shared" si="4"/>
        <v>0</v>
      </c>
      <c r="G90" s="22">
        <v>460.98</v>
      </c>
      <c r="H90" s="1" t="s">
        <v>283</v>
      </c>
      <c r="I90" s="1">
        <f t="shared" si="5"/>
        <v>460.98</v>
      </c>
    </row>
    <row r="91" ht="13.9" customHeight="1" spans="1:9">
      <c r="A91" s="20" t="s">
        <v>284</v>
      </c>
      <c r="B91" s="20" t="s">
        <v>285</v>
      </c>
      <c r="C91" s="21" t="s">
        <v>51</v>
      </c>
      <c r="D91" s="23">
        <v>1</v>
      </c>
      <c r="E91" s="13"/>
      <c r="F91" s="10">
        <f t="shared" si="4"/>
        <v>0</v>
      </c>
      <c r="G91" s="22">
        <v>442.74</v>
      </c>
      <c r="H91" s="1" t="s">
        <v>177</v>
      </c>
      <c r="I91" s="1">
        <f t="shared" si="5"/>
        <v>442.74</v>
      </c>
    </row>
    <row r="92" ht="13.2" customHeight="1" spans="1:9">
      <c r="A92" s="20" t="s">
        <v>286</v>
      </c>
      <c r="B92" s="20" t="s">
        <v>287</v>
      </c>
      <c r="C92" s="21" t="s">
        <v>51</v>
      </c>
      <c r="D92" s="23">
        <v>1</v>
      </c>
      <c r="E92" s="13"/>
      <c r="F92" s="10">
        <f t="shared" si="4"/>
        <v>0</v>
      </c>
      <c r="G92" s="22">
        <v>1183.13</v>
      </c>
      <c r="H92" s="1" t="s">
        <v>288</v>
      </c>
      <c r="I92" s="1">
        <f t="shared" si="5"/>
        <v>1183.13</v>
      </c>
    </row>
    <row r="93" ht="13.2" customHeight="1" spans="1:9">
      <c r="A93" s="20" t="s">
        <v>289</v>
      </c>
      <c r="B93" s="20" t="s">
        <v>290</v>
      </c>
      <c r="C93" s="21" t="s">
        <v>47</v>
      </c>
      <c r="D93" s="23">
        <v>1</v>
      </c>
      <c r="E93" s="13"/>
      <c r="F93" s="10">
        <f t="shared" si="4"/>
        <v>0</v>
      </c>
      <c r="G93" s="22">
        <v>1183.13</v>
      </c>
      <c r="H93" s="1" t="s">
        <v>288</v>
      </c>
      <c r="I93" s="1">
        <f t="shared" si="5"/>
        <v>1183.13</v>
      </c>
    </row>
    <row r="94" ht="13.9" customHeight="1" spans="1:9">
      <c r="A94" s="20" t="s">
        <v>291</v>
      </c>
      <c r="B94" s="20" t="s">
        <v>292</v>
      </c>
      <c r="C94" s="21" t="s">
        <v>51</v>
      </c>
      <c r="D94" s="23">
        <v>1</v>
      </c>
      <c r="E94" s="13"/>
      <c r="F94" s="10">
        <f t="shared" si="4"/>
        <v>0</v>
      </c>
      <c r="G94" s="22">
        <v>5559.94</v>
      </c>
      <c r="H94" s="1" t="s">
        <v>293</v>
      </c>
      <c r="I94" s="1">
        <f t="shared" si="5"/>
        <v>5559.94</v>
      </c>
    </row>
    <row r="95" ht="13.2" customHeight="1" spans="1:9">
      <c r="A95" s="20" t="s">
        <v>294</v>
      </c>
      <c r="B95" s="20" t="s">
        <v>295</v>
      </c>
      <c r="C95" s="21" t="s">
        <v>51</v>
      </c>
      <c r="D95" s="23">
        <v>1</v>
      </c>
      <c r="E95" s="13"/>
      <c r="F95" s="10">
        <f t="shared" si="4"/>
        <v>0</v>
      </c>
      <c r="G95" s="22">
        <v>7620.26</v>
      </c>
      <c r="H95" s="1" t="s">
        <v>296</v>
      </c>
      <c r="I95" s="1">
        <f t="shared" si="5"/>
        <v>7620.26</v>
      </c>
    </row>
    <row r="96" ht="13.2" customHeight="1" spans="1:9">
      <c r="A96" s="20" t="s">
        <v>297</v>
      </c>
      <c r="B96" s="20" t="s">
        <v>298</v>
      </c>
      <c r="C96" s="21" t="s">
        <v>194</v>
      </c>
      <c r="D96" s="14">
        <v>400</v>
      </c>
      <c r="E96" s="13"/>
      <c r="F96" s="10">
        <f t="shared" si="4"/>
        <v>0</v>
      </c>
      <c r="G96" s="22">
        <v>10.21</v>
      </c>
      <c r="H96" s="1" t="s">
        <v>299</v>
      </c>
      <c r="I96" s="1">
        <f t="shared" si="5"/>
        <v>10.21</v>
      </c>
    </row>
    <row r="97" ht="13.9" customHeight="1" spans="1:9">
      <c r="A97" s="20" t="s">
        <v>300</v>
      </c>
      <c r="B97" s="20" t="s">
        <v>301</v>
      </c>
      <c r="C97" s="21" t="s">
        <v>194</v>
      </c>
      <c r="D97" s="14">
        <v>400</v>
      </c>
      <c r="E97" s="13"/>
      <c r="F97" s="10">
        <f t="shared" si="4"/>
        <v>0</v>
      </c>
      <c r="G97" s="22">
        <v>5.89</v>
      </c>
      <c r="H97" s="1" t="s">
        <v>302</v>
      </c>
      <c r="I97" s="1">
        <f t="shared" si="5"/>
        <v>5.89</v>
      </c>
    </row>
    <row r="98" ht="13.2" customHeight="1" spans="1:9">
      <c r="A98" s="20" t="s">
        <v>303</v>
      </c>
      <c r="B98" s="20" t="s">
        <v>304</v>
      </c>
      <c r="C98" s="21" t="s">
        <v>194</v>
      </c>
      <c r="D98" s="14">
        <v>420</v>
      </c>
      <c r="E98" s="13"/>
      <c r="F98" s="10">
        <f t="shared" si="4"/>
        <v>0</v>
      </c>
      <c r="G98" s="22">
        <v>5.46</v>
      </c>
      <c r="H98" s="1" t="s">
        <v>305</v>
      </c>
      <c r="I98" s="1">
        <f t="shared" si="5"/>
        <v>5.46</v>
      </c>
    </row>
    <row r="99" ht="13.2" customHeight="1" spans="1:9">
      <c r="A99" s="20" t="s">
        <v>306</v>
      </c>
      <c r="B99" s="20" t="s">
        <v>307</v>
      </c>
      <c r="C99" s="21" t="s">
        <v>194</v>
      </c>
      <c r="D99" s="14">
        <v>400</v>
      </c>
      <c r="E99" s="13"/>
      <c r="F99" s="10">
        <f t="shared" si="4"/>
        <v>0</v>
      </c>
      <c r="G99" s="22">
        <v>4.18</v>
      </c>
      <c r="H99" s="1" t="s">
        <v>308</v>
      </c>
      <c r="I99" s="1">
        <f t="shared" si="5"/>
        <v>4.18</v>
      </c>
    </row>
    <row r="100" ht="13.9" customHeight="1" spans="1:9">
      <c r="A100" s="20" t="s">
        <v>309</v>
      </c>
      <c r="B100" s="20" t="s">
        <v>310</v>
      </c>
      <c r="C100" s="21" t="s">
        <v>311</v>
      </c>
      <c r="D100" s="23">
        <v>1</v>
      </c>
      <c r="E100" s="13"/>
      <c r="F100" s="10">
        <f t="shared" si="4"/>
        <v>0</v>
      </c>
      <c r="G100" s="22">
        <v>1940.92</v>
      </c>
      <c r="H100" s="1" t="s">
        <v>312</v>
      </c>
      <c r="I100" s="1">
        <f t="shared" si="5"/>
        <v>1940.92</v>
      </c>
    </row>
    <row r="101" ht="13.2" customHeight="1" spans="1:9">
      <c r="A101" s="20" t="s">
        <v>313</v>
      </c>
      <c r="B101" s="20" t="s">
        <v>314</v>
      </c>
      <c r="C101" s="21" t="s">
        <v>106</v>
      </c>
      <c r="D101" s="23">
        <v>1</v>
      </c>
      <c r="E101" s="13"/>
      <c r="F101" s="10">
        <f t="shared" si="4"/>
        <v>0</v>
      </c>
      <c r="G101" s="22">
        <v>4145.5</v>
      </c>
      <c r="H101" s="1" t="s">
        <v>255</v>
      </c>
      <c r="I101" s="1">
        <f t="shared" si="5"/>
        <v>4145.5</v>
      </c>
    </row>
    <row r="102" ht="13.2" customHeight="1" spans="1:9">
      <c r="A102" s="20" t="s">
        <v>315</v>
      </c>
      <c r="B102" s="20" t="s">
        <v>316</v>
      </c>
      <c r="C102" s="21" t="s">
        <v>106</v>
      </c>
      <c r="D102" s="23">
        <v>1</v>
      </c>
      <c r="E102" s="13"/>
      <c r="F102" s="10">
        <f t="shared" ref="F102:F133" si="6">ROUND(D102*E102,0)</f>
        <v>0</v>
      </c>
      <c r="G102" s="22">
        <v>4145.5</v>
      </c>
      <c r="H102" s="1" t="s">
        <v>255</v>
      </c>
      <c r="I102" s="1">
        <f t="shared" ref="I102:I145" si="7">ROUND(H102*(1-17.09%),2)</f>
        <v>4145.5</v>
      </c>
    </row>
    <row r="103" ht="13.9" customHeight="1" spans="1:9">
      <c r="A103" s="20" t="s">
        <v>317</v>
      </c>
      <c r="B103" s="20" t="s">
        <v>318</v>
      </c>
      <c r="C103" s="21"/>
      <c r="D103" s="22"/>
      <c r="E103" s="14"/>
      <c r="F103" s="10"/>
      <c r="G103" s="22"/>
      <c r="I103" s="1">
        <f t="shared" si="7"/>
        <v>0</v>
      </c>
    </row>
    <row r="104" ht="13.2" customHeight="1" spans="1:9">
      <c r="A104" s="20" t="s">
        <v>319</v>
      </c>
      <c r="B104" s="20" t="s">
        <v>320</v>
      </c>
      <c r="C104" s="21" t="s">
        <v>51</v>
      </c>
      <c r="D104" s="23">
        <v>4</v>
      </c>
      <c r="E104" s="13"/>
      <c r="F104" s="10">
        <f t="shared" si="6"/>
        <v>0</v>
      </c>
      <c r="G104" s="22">
        <v>12367.48</v>
      </c>
      <c r="H104" s="1" t="s">
        <v>321</v>
      </c>
      <c r="I104" s="1">
        <f t="shared" si="7"/>
        <v>12367.48</v>
      </c>
    </row>
    <row r="105" ht="13.2" customHeight="1" spans="1:9">
      <c r="A105" s="20" t="s">
        <v>322</v>
      </c>
      <c r="B105" s="20" t="s">
        <v>323</v>
      </c>
      <c r="C105" s="21" t="s">
        <v>51</v>
      </c>
      <c r="D105" s="23">
        <v>1</v>
      </c>
      <c r="E105" s="13"/>
      <c r="F105" s="10">
        <f t="shared" si="6"/>
        <v>0</v>
      </c>
      <c r="G105" s="22">
        <v>7306.86</v>
      </c>
      <c r="H105" s="1" t="s">
        <v>324</v>
      </c>
      <c r="I105" s="1">
        <f t="shared" si="7"/>
        <v>7306.86</v>
      </c>
    </row>
    <row r="106" ht="13.9" customHeight="1" spans="1:9">
      <c r="A106" s="20" t="s">
        <v>325</v>
      </c>
      <c r="B106" s="20" t="s">
        <v>326</v>
      </c>
      <c r="C106" s="21" t="s">
        <v>51</v>
      </c>
      <c r="D106" s="23">
        <v>1</v>
      </c>
      <c r="E106" s="13"/>
      <c r="F106" s="10">
        <f t="shared" si="6"/>
        <v>0</v>
      </c>
      <c r="G106" s="22">
        <v>4725.04</v>
      </c>
      <c r="H106" s="1" t="s">
        <v>269</v>
      </c>
      <c r="I106" s="1">
        <f t="shared" si="7"/>
        <v>4725.04</v>
      </c>
    </row>
    <row r="107" ht="13.2" customHeight="1" spans="1:9">
      <c r="A107" s="20" t="s">
        <v>327</v>
      </c>
      <c r="B107" s="20" t="s">
        <v>271</v>
      </c>
      <c r="C107" s="21" t="s">
        <v>51</v>
      </c>
      <c r="D107" s="23">
        <v>1</v>
      </c>
      <c r="E107" s="13"/>
      <c r="F107" s="10">
        <f t="shared" si="6"/>
        <v>0</v>
      </c>
      <c r="G107" s="22">
        <v>1081.15</v>
      </c>
      <c r="H107" s="1" t="s">
        <v>272</v>
      </c>
      <c r="I107" s="1">
        <f t="shared" si="7"/>
        <v>1081.15</v>
      </c>
    </row>
    <row r="108" ht="13.9" customHeight="1" spans="1:9">
      <c r="A108" s="20" t="s">
        <v>328</v>
      </c>
      <c r="B108" s="20" t="s">
        <v>274</v>
      </c>
      <c r="C108" s="21" t="s">
        <v>47</v>
      </c>
      <c r="D108" s="23">
        <v>1</v>
      </c>
      <c r="E108" s="13"/>
      <c r="F108" s="10">
        <f t="shared" si="6"/>
        <v>0</v>
      </c>
      <c r="G108" s="22">
        <v>2704.52</v>
      </c>
      <c r="H108" s="1" t="s">
        <v>275</v>
      </c>
      <c r="I108" s="1">
        <f t="shared" si="7"/>
        <v>2704.52</v>
      </c>
    </row>
    <row r="109" ht="13.2" customHeight="1" spans="1:9">
      <c r="A109" s="20" t="s">
        <v>329</v>
      </c>
      <c r="B109" s="20" t="s">
        <v>227</v>
      </c>
      <c r="C109" s="21" t="s">
        <v>228</v>
      </c>
      <c r="D109" s="23">
        <v>1</v>
      </c>
      <c r="E109" s="13"/>
      <c r="F109" s="10">
        <f t="shared" si="6"/>
        <v>0</v>
      </c>
      <c r="G109" s="22">
        <v>1253.6</v>
      </c>
      <c r="H109" s="1" t="s">
        <v>277</v>
      </c>
      <c r="I109" s="1">
        <f t="shared" si="7"/>
        <v>1253.6</v>
      </c>
    </row>
    <row r="110" ht="13.2" customHeight="1" spans="1:9">
      <c r="A110" s="20" t="s">
        <v>330</v>
      </c>
      <c r="B110" s="20" t="s">
        <v>279</v>
      </c>
      <c r="C110" s="21" t="s">
        <v>79</v>
      </c>
      <c r="D110" s="23">
        <v>1</v>
      </c>
      <c r="E110" s="13"/>
      <c r="F110" s="10">
        <f t="shared" si="6"/>
        <v>0</v>
      </c>
      <c r="G110" s="22">
        <v>3663.79</v>
      </c>
      <c r="H110" s="1" t="s">
        <v>280</v>
      </c>
      <c r="I110" s="1">
        <f t="shared" si="7"/>
        <v>3663.79</v>
      </c>
    </row>
    <row r="111" ht="13.9" customHeight="1" spans="1:9">
      <c r="A111" s="20" t="s">
        <v>331</v>
      </c>
      <c r="B111" s="20" t="s">
        <v>282</v>
      </c>
      <c r="C111" s="21" t="s">
        <v>79</v>
      </c>
      <c r="D111" s="23">
        <v>5</v>
      </c>
      <c r="E111" s="13"/>
      <c r="F111" s="10">
        <f t="shared" si="6"/>
        <v>0</v>
      </c>
      <c r="G111" s="22">
        <v>460.98</v>
      </c>
      <c r="H111" s="1" t="s">
        <v>283</v>
      </c>
      <c r="I111" s="1">
        <f t="shared" si="7"/>
        <v>460.98</v>
      </c>
    </row>
    <row r="112" ht="13.2" customHeight="1" spans="1:9">
      <c r="A112" s="20" t="s">
        <v>332</v>
      </c>
      <c r="B112" s="20" t="s">
        <v>285</v>
      </c>
      <c r="C112" s="21" t="s">
        <v>51</v>
      </c>
      <c r="D112" s="23">
        <v>5</v>
      </c>
      <c r="E112" s="13"/>
      <c r="F112" s="10">
        <f t="shared" si="6"/>
        <v>0</v>
      </c>
      <c r="G112" s="22">
        <v>442.91</v>
      </c>
      <c r="H112" s="1" t="s">
        <v>333</v>
      </c>
      <c r="I112" s="1">
        <f t="shared" si="7"/>
        <v>442.91</v>
      </c>
    </row>
    <row r="113" ht="13.2" customHeight="1" spans="1:9">
      <c r="A113" s="20" t="s">
        <v>334</v>
      </c>
      <c r="B113" s="20" t="s">
        <v>287</v>
      </c>
      <c r="C113" s="21" t="s">
        <v>51</v>
      </c>
      <c r="D113" s="23">
        <v>4</v>
      </c>
      <c r="E113" s="13"/>
      <c r="F113" s="10">
        <f t="shared" si="6"/>
        <v>0</v>
      </c>
      <c r="G113" s="22">
        <v>1184.16</v>
      </c>
      <c r="H113" s="1" t="s">
        <v>335</v>
      </c>
      <c r="I113" s="1">
        <f t="shared" si="7"/>
        <v>1184.16</v>
      </c>
    </row>
    <row r="114" ht="13.9" customHeight="1" spans="1:9">
      <c r="A114" s="20" t="s">
        <v>336</v>
      </c>
      <c r="B114" s="20" t="s">
        <v>290</v>
      </c>
      <c r="C114" s="21" t="s">
        <v>47</v>
      </c>
      <c r="D114" s="23">
        <v>4</v>
      </c>
      <c r="E114" s="13"/>
      <c r="F114" s="10">
        <f t="shared" si="6"/>
        <v>0</v>
      </c>
      <c r="G114" s="22">
        <v>1184.16</v>
      </c>
      <c r="H114" s="1" t="s">
        <v>335</v>
      </c>
      <c r="I114" s="1">
        <f t="shared" si="7"/>
        <v>1184.16</v>
      </c>
    </row>
    <row r="115" ht="13.2" customHeight="1" spans="1:9">
      <c r="A115" s="20" t="s">
        <v>337</v>
      </c>
      <c r="B115" s="20" t="s">
        <v>292</v>
      </c>
      <c r="C115" s="21" t="s">
        <v>51</v>
      </c>
      <c r="D115" s="23">
        <v>1</v>
      </c>
      <c r="E115" s="13"/>
      <c r="F115" s="10">
        <f t="shared" si="6"/>
        <v>0</v>
      </c>
      <c r="G115" s="22">
        <v>5559.94</v>
      </c>
      <c r="H115" s="1" t="s">
        <v>293</v>
      </c>
      <c r="I115" s="1">
        <f t="shared" si="7"/>
        <v>5559.94</v>
      </c>
    </row>
    <row r="116" ht="13.2" customHeight="1" spans="1:9">
      <c r="A116" s="20" t="s">
        <v>338</v>
      </c>
      <c r="B116" s="20" t="s">
        <v>339</v>
      </c>
      <c r="C116" s="21" t="s">
        <v>51</v>
      </c>
      <c r="D116" s="23">
        <v>1</v>
      </c>
      <c r="E116" s="13"/>
      <c r="F116" s="10">
        <f t="shared" si="6"/>
        <v>0</v>
      </c>
      <c r="G116" s="22">
        <v>16004.12</v>
      </c>
      <c r="H116" s="1" t="s">
        <v>340</v>
      </c>
      <c r="I116" s="1">
        <f t="shared" si="7"/>
        <v>16004.12</v>
      </c>
    </row>
    <row r="117" ht="13.9" customHeight="1" spans="1:9">
      <c r="A117" s="20" t="s">
        <v>341</v>
      </c>
      <c r="B117" s="20" t="s">
        <v>298</v>
      </c>
      <c r="C117" s="21" t="s">
        <v>194</v>
      </c>
      <c r="D117" s="14">
        <v>400</v>
      </c>
      <c r="E117" s="13"/>
      <c r="F117" s="10">
        <f t="shared" si="6"/>
        <v>0</v>
      </c>
      <c r="G117" s="22">
        <v>10.21</v>
      </c>
      <c r="H117" s="1" t="s">
        <v>299</v>
      </c>
      <c r="I117" s="1">
        <f t="shared" si="7"/>
        <v>10.21</v>
      </c>
    </row>
    <row r="118" ht="13.2" customHeight="1" spans="1:9">
      <c r="A118" s="20" t="s">
        <v>342</v>
      </c>
      <c r="B118" s="20" t="s">
        <v>301</v>
      </c>
      <c r="C118" s="21" t="s">
        <v>194</v>
      </c>
      <c r="D118" s="14">
        <v>400</v>
      </c>
      <c r="E118" s="13"/>
      <c r="F118" s="10">
        <f t="shared" si="6"/>
        <v>0</v>
      </c>
      <c r="G118" s="22">
        <v>5.89</v>
      </c>
      <c r="H118" s="1" t="s">
        <v>302</v>
      </c>
      <c r="I118" s="1">
        <f t="shared" si="7"/>
        <v>5.89</v>
      </c>
    </row>
    <row r="119" ht="13.9" customHeight="1" spans="1:9">
      <c r="A119" s="20" t="s">
        <v>343</v>
      </c>
      <c r="B119" s="20" t="s">
        <v>304</v>
      </c>
      <c r="C119" s="21" t="s">
        <v>194</v>
      </c>
      <c r="D119" s="14">
        <v>420</v>
      </c>
      <c r="E119" s="13"/>
      <c r="F119" s="10">
        <f t="shared" si="6"/>
        <v>0</v>
      </c>
      <c r="G119" s="22">
        <v>5.46</v>
      </c>
      <c r="H119" s="1" t="s">
        <v>305</v>
      </c>
      <c r="I119" s="1">
        <f t="shared" si="7"/>
        <v>5.46</v>
      </c>
    </row>
    <row r="120" ht="13.2" customHeight="1" spans="1:9">
      <c r="A120" s="20" t="s">
        <v>344</v>
      </c>
      <c r="B120" s="20" t="s">
        <v>307</v>
      </c>
      <c r="C120" s="21" t="s">
        <v>51</v>
      </c>
      <c r="D120" s="23">
        <v>400</v>
      </c>
      <c r="E120" s="13"/>
      <c r="F120" s="10">
        <f t="shared" si="6"/>
        <v>0</v>
      </c>
      <c r="G120" s="22">
        <v>4.18</v>
      </c>
      <c r="H120" s="1" t="s">
        <v>308</v>
      </c>
      <c r="I120" s="1">
        <f t="shared" si="7"/>
        <v>4.18</v>
      </c>
    </row>
    <row r="121" ht="13.2" customHeight="1" spans="1:9">
      <c r="A121" s="20" t="s">
        <v>345</v>
      </c>
      <c r="B121" s="20" t="s">
        <v>310</v>
      </c>
      <c r="C121" s="21" t="s">
        <v>311</v>
      </c>
      <c r="D121" s="23">
        <v>1</v>
      </c>
      <c r="E121" s="13"/>
      <c r="F121" s="10">
        <f t="shared" si="6"/>
        <v>0</v>
      </c>
      <c r="G121" s="22">
        <v>1940.92</v>
      </c>
      <c r="H121" s="1" t="s">
        <v>312</v>
      </c>
      <c r="I121" s="1">
        <f t="shared" si="7"/>
        <v>1940.92</v>
      </c>
    </row>
    <row r="122" ht="13.2" customHeight="1" spans="1:9">
      <c r="A122" s="20" t="s">
        <v>346</v>
      </c>
      <c r="B122" s="20" t="s">
        <v>347</v>
      </c>
      <c r="C122" s="21" t="s">
        <v>47</v>
      </c>
      <c r="D122" s="23">
        <v>1</v>
      </c>
      <c r="E122" s="13"/>
      <c r="F122" s="10">
        <f t="shared" si="6"/>
        <v>0</v>
      </c>
      <c r="G122" s="22">
        <v>27261.64</v>
      </c>
      <c r="H122" s="1" t="s">
        <v>348</v>
      </c>
      <c r="I122" s="1">
        <f t="shared" si="7"/>
        <v>27261.64</v>
      </c>
    </row>
    <row r="123" ht="13.2" customHeight="1" spans="1:9">
      <c r="A123" s="20" t="s">
        <v>349</v>
      </c>
      <c r="B123" s="20" t="s">
        <v>350</v>
      </c>
      <c r="C123" s="21" t="s">
        <v>47</v>
      </c>
      <c r="D123" s="23">
        <v>1</v>
      </c>
      <c r="E123" s="13"/>
      <c r="F123" s="10">
        <f t="shared" si="6"/>
        <v>0</v>
      </c>
      <c r="G123" s="22">
        <v>9173.16</v>
      </c>
      <c r="H123" s="1" t="s">
        <v>351</v>
      </c>
      <c r="I123" s="1">
        <f t="shared" si="7"/>
        <v>9173.16</v>
      </c>
    </row>
    <row r="124" ht="13.9" customHeight="1" spans="1:9">
      <c r="A124" s="20" t="s">
        <v>352</v>
      </c>
      <c r="B124" s="20" t="s">
        <v>353</v>
      </c>
      <c r="C124" s="21" t="s">
        <v>194</v>
      </c>
      <c r="D124" s="14">
        <v>284</v>
      </c>
      <c r="E124" s="13"/>
      <c r="F124" s="10">
        <f t="shared" si="6"/>
        <v>0</v>
      </c>
      <c r="G124" s="22">
        <v>119.18</v>
      </c>
      <c r="H124" s="1" t="s">
        <v>354</v>
      </c>
      <c r="I124" s="1">
        <f t="shared" si="7"/>
        <v>119.18</v>
      </c>
    </row>
    <row r="125" ht="13.2" customHeight="1" spans="1:9">
      <c r="A125" s="20" t="s">
        <v>355</v>
      </c>
      <c r="B125" s="20" t="s">
        <v>356</v>
      </c>
      <c r="C125" s="21" t="s">
        <v>194</v>
      </c>
      <c r="D125" s="14">
        <v>82</v>
      </c>
      <c r="E125" s="13"/>
      <c r="F125" s="10">
        <f t="shared" si="6"/>
        <v>0</v>
      </c>
      <c r="G125" s="22">
        <v>34.32</v>
      </c>
      <c r="H125" s="1" t="s">
        <v>357</v>
      </c>
      <c r="I125" s="1">
        <f t="shared" si="7"/>
        <v>34.32</v>
      </c>
    </row>
    <row r="126" ht="13.9" customHeight="1" spans="1:9">
      <c r="A126" s="20" t="s">
        <v>358</v>
      </c>
      <c r="B126" s="20" t="s">
        <v>359</v>
      </c>
      <c r="C126" s="21" t="s">
        <v>106</v>
      </c>
      <c r="D126" s="23">
        <v>1</v>
      </c>
      <c r="E126" s="13"/>
      <c r="F126" s="10">
        <f t="shared" si="6"/>
        <v>0</v>
      </c>
      <c r="G126" s="22">
        <v>829.1</v>
      </c>
      <c r="H126" s="1" t="s">
        <v>261</v>
      </c>
      <c r="I126" s="1">
        <f t="shared" si="7"/>
        <v>829.1</v>
      </c>
    </row>
    <row r="127" ht="13.2" customHeight="1" spans="1:9">
      <c r="A127" s="20" t="s">
        <v>360</v>
      </c>
      <c r="B127" s="20" t="s">
        <v>361</v>
      </c>
      <c r="C127" s="21" t="s">
        <v>106</v>
      </c>
      <c r="D127" s="23">
        <v>1</v>
      </c>
      <c r="E127" s="13"/>
      <c r="F127" s="10">
        <f t="shared" si="6"/>
        <v>0</v>
      </c>
      <c r="G127" s="22">
        <v>1658.2</v>
      </c>
      <c r="H127" s="1" t="s">
        <v>258</v>
      </c>
      <c r="I127" s="1">
        <f t="shared" si="7"/>
        <v>1658.2</v>
      </c>
    </row>
    <row r="128" ht="13.2" customHeight="1" spans="1:9">
      <c r="A128" s="20" t="s">
        <v>362</v>
      </c>
      <c r="B128" s="20" t="s">
        <v>363</v>
      </c>
      <c r="C128" s="21" t="s">
        <v>51</v>
      </c>
      <c r="D128" s="23">
        <v>8</v>
      </c>
      <c r="E128" s="13"/>
      <c r="F128" s="10">
        <f t="shared" si="6"/>
        <v>0</v>
      </c>
      <c r="G128" s="22">
        <v>6964.96</v>
      </c>
      <c r="H128" s="1" t="s">
        <v>364</v>
      </c>
      <c r="I128" s="1">
        <f t="shared" si="7"/>
        <v>6964.96</v>
      </c>
    </row>
    <row r="129" ht="13.9" customHeight="1" spans="1:9">
      <c r="A129" s="20" t="s">
        <v>365</v>
      </c>
      <c r="B129" s="20" t="s">
        <v>366</v>
      </c>
      <c r="C129" s="21" t="s">
        <v>194</v>
      </c>
      <c r="D129" s="14">
        <v>400</v>
      </c>
      <c r="E129" s="13"/>
      <c r="F129" s="10">
        <f t="shared" si="6"/>
        <v>0</v>
      </c>
      <c r="G129" s="22">
        <v>23.16</v>
      </c>
      <c r="H129" s="1" t="s">
        <v>367</v>
      </c>
      <c r="I129" s="1">
        <f t="shared" si="7"/>
        <v>23.16</v>
      </c>
    </row>
    <row r="130" ht="13.2" customHeight="1" spans="1:9">
      <c r="A130" s="20" t="s">
        <v>368</v>
      </c>
      <c r="B130" s="20" t="s">
        <v>369</v>
      </c>
      <c r="C130" s="21" t="s">
        <v>79</v>
      </c>
      <c r="D130" s="23">
        <v>16</v>
      </c>
      <c r="E130" s="13"/>
      <c r="F130" s="10">
        <f t="shared" si="6"/>
        <v>0</v>
      </c>
      <c r="G130" s="22">
        <v>29.13</v>
      </c>
      <c r="H130" s="1" t="s">
        <v>370</v>
      </c>
      <c r="I130" s="1">
        <f t="shared" si="7"/>
        <v>29.13</v>
      </c>
    </row>
    <row r="131" ht="13.2" customHeight="1" spans="1:9">
      <c r="A131" s="20" t="s">
        <v>371</v>
      </c>
      <c r="B131" s="20" t="s">
        <v>372</v>
      </c>
      <c r="C131" s="21" t="s">
        <v>79</v>
      </c>
      <c r="D131" s="23">
        <v>264</v>
      </c>
      <c r="E131" s="13"/>
      <c r="F131" s="10">
        <f t="shared" si="6"/>
        <v>0</v>
      </c>
      <c r="G131" s="22">
        <v>53.99</v>
      </c>
      <c r="H131" s="1" t="s">
        <v>373</v>
      </c>
      <c r="I131" s="1">
        <f t="shared" si="7"/>
        <v>53.99</v>
      </c>
    </row>
    <row r="132" ht="13.9" customHeight="1" spans="1:9">
      <c r="A132" s="20" t="s">
        <v>374</v>
      </c>
      <c r="B132" s="20" t="s">
        <v>375</v>
      </c>
      <c r="C132" s="21"/>
      <c r="D132" s="22"/>
      <c r="E132" s="14"/>
      <c r="F132" s="10"/>
      <c r="G132" s="22"/>
      <c r="I132" s="1">
        <f t="shared" si="7"/>
        <v>0</v>
      </c>
    </row>
    <row r="133" ht="13.2" customHeight="1" spans="1:9">
      <c r="A133" s="20" t="s">
        <v>376</v>
      </c>
      <c r="B133" s="20" t="s">
        <v>377</v>
      </c>
      <c r="C133" s="21"/>
      <c r="D133" s="22"/>
      <c r="E133" s="14"/>
      <c r="F133" s="10"/>
      <c r="G133" s="22"/>
      <c r="I133" s="1">
        <f t="shared" si="7"/>
        <v>0</v>
      </c>
    </row>
    <row r="134" ht="13.9" customHeight="1" spans="1:9">
      <c r="A134" s="20" t="s">
        <v>378</v>
      </c>
      <c r="B134" s="20" t="s">
        <v>379</v>
      </c>
      <c r="C134" s="21" t="s">
        <v>380</v>
      </c>
      <c r="D134" s="24">
        <v>120.53</v>
      </c>
      <c r="E134" s="13"/>
      <c r="F134" s="10">
        <f t="shared" ref="F134:F142" si="8">ROUND(D134*E134,0)</f>
        <v>0</v>
      </c>
      <c r="G134" s="22">
        <v>333.59</v>
      </c>
      <c r="H134" s="1" t="s">
        <v>381</v>
      </c>
      <c r="I134" s="1">
        <f t="shared" si="7"/>
        <v>333.59</v>
      </c>
    </row>
    <row r="135" ht="13.2" customHeight="1" spans="1:9">
      <c r="A135" s="20" t="s">
        <v>382</v>
      </c>
      <c r="B135" s="20" t="s">
        <v>383</v>
      </c>
      <c r="C135" s="21" t="s">
        <v>380</v>
      </c>
      <c r="D135" s="24">
        <v>5.8</v>
      </c>
      <c r="E135" s="13"/>
      <c r="F135" s="10">
        <f t="shared" si="8"/>
        <v>0</v>
      </c>
      <c r="G135" s="22">
        <v>217.71</v>
      </c>
      <c r="H135" s="1" t="s">
        <v>384</v>
      </c>
      <c r="I135" s="1">
        <f t="shared" si="7"/>
        <v>217.71</v>
      </c>
    </row>
    <row r="136" ht="13.2" customHeight="1" spans="1:9">
      <c r="A136" s="20" t="s">
        <v>385</v>
      </c>
      <c r="B136" s="20" t="s">
        <v>386</v>
      </c>
      <c r="C136" s="21" t="s">
        <v>380</v>
      </c>
      <c r="D136" s="24">
        <v>2.6</v>
      </c>
      <c r="E136" s="13"/>
      <c r="F136" s="10">
        <f t="shared" si="8"/>
        <v>0</v>
      </c>
      <c r="G136" s="22">
        <v>170.6</v>
      </c>
      <c r="H136" s="1" t="s">
        <v>387</v>
      </c>
      <c r="I136" s="1">
        <f t="shared" si="7"/>
        <v>170.6</v>
      </c>
    </row>
    <row r="137" ht="13.9" customHeight="1" spans="1:9">
      <c r="A137" s="20" t="s">
        <v>388</v>
      </c>
      <c r="B137" s="20" t="s">
        <v>389</v>
      </c>
      <c r="C137" s="21" t="s">
        <v>380</v>
      </c>
      <c r="D137" s="24">
        <v>31.67</v>
      </c>
      <c r="E137" s="13"/>
      <c r="F137" s="10">
        <f t="shared" si="8"/>
        <v>0</v>
      </c>
      <c r="G137" s="22">
        <v>127.21</v>
      </c>
      <c r="H137" s="1" t="s">
        <v>390</v>
      </c>
      <c r="I137" s="1">
        <f t="shared" si="7"/>
        <v>127.21</v>
      </c>
    </row>
    <row r="138" ht="13.2" customHeight="1" spans="1:9">
      <c r="A138" s="20" t="s">
        <v>391</v>
      </c>
      <c r="B138" s="20" t="s">
        <v>392</v>
      </c>
      <c r="C138" s="21" t="s">
        <v>380</v>
      </c>
      <c r="D138" s="24">
        <v>217.73</v>
      </c>
      <c r="E138" s="13"/>
      <c r="F138" s="10">
        <f t="shared" si="8"/>
        <v>0</v>
      </c>
      <c r="G138" s="22">
        <v>84.91</v>
      </c>
      <c r="H138" s="1" t="s">
        <v>393</v>
      </c>
      <c r="I138" s="1">
        <f t="shared" si="7"/>
        <v>84.91</v>
      </c>
    </row>
    <row r="139" ht="13.2" customHeight="1" spans="1:9">
      <c r="A139" s="20" t="s">
        <v>394</v>
      </c>
      <c r="B139" s="20" t="s">
        <v>395</v>
      </c>
      <c r="C139" s="21" t="s">
        <v>380</v>
      </c>
      <c r="D139" s="24">
        <v>27.07</v>
      </c>
      <c r="E139" s="13"/>
      <c r="F139" s="10">
        <f t="shared" si="8"/>
        <v>0</v>
      </c>
      <c r="G139" s="22">
        <v>43.49</v>
      </c>
      <c r="H139" s="1" t="s">
        <v>396</v>
      </c>
      <c r="I139" s="1">
        <f t="shared" si="7"/>
        <v>43.49</v>
      </c>
    </row>
    <row r="140" ht="13.9" customHeight="1" spans="1:9">
      <c r="A140" s="20" t="s">
        <v>397</v>
      </c>
      <c r="B140" s="20" t="s">
        <v>398</v>
      </c>
      <c r="C140" s="21" t="s">
        <v>380</v>
      </c>
      <c r="D140" s="24">
        <v>49.33</v>
      </c>
      <c r="E140" s="13"/>
      <c r="F140" s="10">
        <f t="shared" si="8"/>
        <v>0</v>
      </c>
      <c r="G140" s="22">
        <v>24.87</v>
      </c>
      <c r="H140" s="1" t="s">
        <v>399</v>
      </c>
      <c r="I140" s="1">
        <f t="shared" si="7"/>
        <v>24.87</v>
      </c>
    </row>
    <row r="141" ht="13.2" customHeight="1" spans="1:9">
      <c r="A141" s="20" t="s">
        <v>400</v>
      </c>
      <c r="B141" s="20" t="s">
        <v>401</v>
      </c>
      <c r="C141" s="21" t="s">
        <v>380</v>
      </c>
      <c r="D141" s="24">
        <v>120</v>
      </c>
      <c r="E141" s="13"/>
      <c r="F141" s="10">
        <f t="shared" si="8"/>
        <v>0</v>
      </c>
      <c r="G141" s="22">
        <v>93.83</v>
      </c>
      <c r="H141" s="1" t="s">
        <v>402</v>
      </c>
      <c r="I141" s="1">
        <f t="shared" si="7"/>
        <v>93.83</v>
      </c>
    </row>
    <row r="142" ht="13.2" customHeight="1" spans="1:9">
      <c r="A142" s="20" t="s">
        <v>403</v>
      </c>
      <c r="B142" s="20" t="s">
        <v>404</v>
      </c>
      <c r="C142" s="21" t="s">
        <v>380</v>
      </c>
      <c r="D142" s="24">
        <v>300</v>
      </c>
      <c r="E142" s="13"/>
      <c r="F142" s="10">
        <f t="shared" si="8"/>
        <v>0</v>
      </c>
      <c r="G142" s="22">
        <v>499.75</v>
      </c>
      <c r="H142" s="1" t="s">
        <v>405</v>
      </c>
      <c r="I142" s="1">
        <f t="shared" si="7"/>
        <v>499.75</v>
      </c>
    </row>
    <row r="143" ht="13.9" customHeight="1" spans="1:9">
      <c r="A143" s="20" t="s">
        <v>406</v>
      </c>
      <c r="B143" s="20" t="s">
        <v>407</v>
      </c>
      <c r="C143" s="21"/>
      <c r="D143" s="24"/>
      <c r="E143" s="14"/>
      <c r="F143" s="10"/>
      <c r="G143" s="22"/>
      <c r="I143" s="1">
        <f t="shared" si="7"/>
        <v>0</v>
      </c>
    </row>
    <row r="144" ht="13.2" customHeight="1" spans="1:9">
      <c r="A144" s="20" t="s">
        <v>408</v>
      </c>
      <c r="B144" s="20" t="s">
        <v>409</v>
      </c>
      <c r="C144" s="21" t="s">
        <v>194</v>
      </c>
      <c r="D144" s="24">
        <v>120</v>
      </c>
      <c r="E144" s="13"/>
      <c r="F144" s="10">
        <f>ROUND(D144*E144,0)</f>
        <v>0</v>
      </c>
      <c r="G144" s="22">
        <v>31.9</v>
      </c>
      <c r="H144" s="1" t="s">
        <v>410</v>
      </c>
      <c r="I144" s="1">
        <f t="shared" si="7"/>
        <v>31.9</v>
      </c>
    </row>
    <row r="145" ht="13.9" customHeight="1" spans="1:9">
      <c r="A145" s="20" t="s">
        <v>411</v>
      </c>
      <c r="B145" s="20" t="s">
        <v>412</v>
      </c>
      <c r="C145" s="21" t="s">
        <v>194</v>
      </c>
      <c r="D145" s="24">
        <v>6</v>
      </c>
      <c r="E145" s="13"/>
      <c r="F145" s="10">
        <f>ROUND(D145*E145,0)</f>
        <v>0</v>
      </c>
      <c r="G145" s="22">
        <v>17.97</v>
      </c>
      <c r="H145" s="1" t="s">
        <v>413</v>
      </c>
      <c r="I145" s="1">
        <f t="shared" si="7"/>
        <v>17.97</v>
      </c>
    </row>
    <row r="146" ht="27.85" customHeight="1" spans="1:7">
      <c r="A146" s="25" t="s">
        <v>414</v>
      </c>
      <c r="B146" s="26"/>
      <c r="C146" s="27"/>
      <c r="D146" s="19"/>
      <c r="E146" s="19"/>
      <c r="F146" s="19">
        <f>SUM(F5:F145)</f>
        <v>0</v>
      </c>
      <c r="G146" s="19"/>
    </row>
  </sheetData>
  <sheetProtection algorithmName="SHA-512" hashValue="tknWA+h+zGLj6qJgOQdkzDrXyN2AP5lVds3NO7bbyJjrHsHUhM4u7FGTrPcpVNxKPle/4Ps2ExgdNJEFoiwooA==" saltValue="WY1kXNyvpnDf3F4igDD0mA==" spinCount="100000" sheet="1" objects="1"/>
  <autoFilter xmlns:etc="http://www.wps.cn/officeDocument/2017/etCustomData" ref="A1:I146" etc:filterBottomFollowUsedRange="0">
    <extLst/>
  </autoFilter>
  <mergeCells count="3">
    <mergeCell ref="A1:G1"/>
    <mergeCell ref="A2:G2"/>
    <mergeCell ref="A146:C146"/>
  </mergeCells>
  <pageMargins left="0.98" right="0.12" top="0.315" bottom="0.315" header="0" footer="0"/>
  <pageSetup paperSize="9"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view="pageBreakPreview" zoomScaleNormal="100" topLeftCell="A3" workbookViewId="0">
      <selection activeCell="Q18" sqref="Q18"/>
    </sheetView>
  </sheetViews>
  <sheetFormatPr defaultColWidth="9" defaultRowHeight="14.25"/>
  <cols>
    <col min="1" max="1" width="10.625" style="1" customWidth="1"/>
    <col min="2" max="2" width="35.8666666666667" style="1" customWidth="1"/>
    <col min="3" max="3" width="5.625" style="1" customWidth="1"/>
    <col min="4" max="4" width="9.875" style="2" customWidth="1"/>
    <col min="5" max="6" width="9.875" style="1" customWidth="1"/>
    <col min="7" max="7" width="9.75" style="2" customWidth="1"/>
    <col min="8" max="8" width="11.375" style="1" hidden="1" customWidth="1"/>
    <col min="9" max="9" width="9.375" style="1" hidden="1" customWidth="1"/>
    <col min="10" max="16384" width="9" style="1"/>
  </cols>
  <sheetData>
    <row r="1" s="1" customFormat="1" ht="32.95" customHeight="1" spans="1:7">
      <c r="A1" s="3" t="s">
        <v>36</v>
      </c>
      <c r="B1" s="3"/>
      <c r="C1" s="3"/>
      <c r="D1" s="3"/>
      <c r="E1" s="3"/>
      <c r="F1" s="3"/>
      <c r="G1" s="3"/>
    </row>
    <row r="2" s="1" customFormat="1" ht="27.85" customHeight="1" spans="1:7">
      <c r="A2" s="4" t="s">
        <v>415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38</v>
      </c>
      <c r="B3" s="6" t="s">
        <v>39</v>
      </c>
      <c r="C3" s="6" t="s">
        <v>22</v>
      </c>
      <c r="D3" s="6" t="s">
        <v>23</v>
      </c>
      <c r="E3" s="6" t="s">
        <v>40</v>
      </c>
      <c r="F3" s="7" t="s">
        <v>41</v>
      </c>
      <c r="G3" s="6" t="s">
        <v>42</v>
      </c>
    </row>
    <row r="4" s="1" customFormat="1" ht="26" customHeight="1" spans="1:7">
      <c r="A4" s="8" t="s">
        <v>416</v>
      </c>
      <c r="B4" s="9" t="s">
        <v>417</v>
      </c>
      <c r="C4" s="10"/>
      <c r="D4" s="10"/>
      <c r="E4" s="11"/>
      <c r="F4" s="11"/>
      <c r="G4" s="10"/>
    </row>
    <row r="5" s="1" customFormat="1" ht="26" customHeight="1" spans="1:9">
      <c r="A5" s="8" t="s">
        <v>418</v>
      </c>
      <c r="B5" s="9" t="s">
        <v>419</v>
      </c>
      <c r="C5" s="10" t="s">
        <v>79</v>
      </c>
      <c r="D5" s="12">
        <v>4</v>
      </c>
      <c r="E5" s="13"/>
      <c r="F5" s="10">
        <f>ROUND(D5*E5,0)</f>
        <v>0</v>
      </c>
      <c r="G5" s="14">
        <v>38449.1</v>
      </c>
      <c r="H5" s="1" t="s">
        <v>420</v>
      </c>
      <c r="I5" s="1">
        <f>ROUND(H5*(1-17.09%),2)</f>
        <v>38449.1</v>
      </c>
    </row>
    <row r="6" s="1" customFormat="1" ht="26" customHeight="1" spans="1:9">
      <c r="A6" s="8" t="s">
        <v>421</v>
      </c>
      <c r="B6" s="9" t="s">
        <v>422</v>
      </c>
      <c r="C6" s="10" t="s">
        <v>79</v>
      </c>
      <c r="D6" s="12">
        <v>1</v>
      </c>
      <c r="E6" s="13"/>
      <c r="F6" s="10">
        <f t="shared" ref="F6:F22" si="0">ROUND(D6*E6,0)</f>
        <v>0</v>
      </c>
      <c r="G6" s="14">
        <v>14494.33</v>
      </c>
      <c r="H6" s="1" t="s">
        <v>423</v>
      </c>
      <c r="I6" s="1">
        <f t="shared" ref="I6:I22" si="1">ROUND(H6*(1-17.09%),2)</f>
        <v>14494.33</v>
      </c>
    </row>
    <row r="7" s="1" customFormat="1" ht="26" customHeight="1" spans="1:9">
      <c r="A7" s="8" t="s">
        <v>424</v>
      </c>
      <c r="B7" s="9" t="s">
        <v>425</v>
      </c>
      <c r="C7" s="10" t="s">
        <v>51</v>
      </c>
      <c r="D7" s="12">
        <v>4</v>
      </c>
      <c r="E7" s="13"/>
      <c r="F7" s="10">
        <f t="shared" si="0"/>
        <v>0</v>
      </c>
      <c r="G7" s="14">
        <v>9922.67</v>
      </c>
      <c r="H7" s="1" t="s">
        <v>426</v>
      </c>
      <c r="I7" s="1">
        <f t="shared" si="1"/>
        <v>9922.67</v>
      </c>
    </row>
    <row r="8" s="1" customFormat="1" ht="26" customHeight="1" spans="1:9">
      <c r="A8" s="8" t="s">
        <v>427</v>
      </c>
      <c r="B8" s="9" t="s">
        <v>428</v>
      </c>
      <c r="C8" s="10" t="s">
        <v>51</v>
      </c>
      <c r="D8" s="12">
        <v>6</v>
      </c>
      <c r="E8" s="13"/>
      <c r="F8" s="10">
        <f t="shared" si="0"/>
        <v>0</v>
      </c>
      <c r="G8" s="14">
        <v>3496.04</v>
      </c>
      <c r="H8" s="1" t="s">
        <v>429</v>
      </c>
      <c r="I8" s="1">
        <f t="shared" si="1"/>
        <v>3496.04</v>
      </c>
    </row>
    <row r="9" s="1" customFormat="1" ht="26" customHeight="1" spans="1:9">
      <c r="A9" s="8" t="s">
        <v>430</v>
      </c>
      <c r="B9" s="9" t="s">
        <v>431</v>
      </c>
      <c r="C9" s="10" t="s">
        <v>79</v>
      </c>
      <c r="D9" s="12">
        <v>4</v>
      </c>
      <c r="E9" s="13"/>
      <c r="F9" s="10">
        <f t="shared" si="0"/>
        <v>0</v>
      </c>
      <c r="G9" s="14">
        <v>8270.27</v>
      </c>
      <c r="H9" s="1" t="s">
        <v>432</v>
      </c>
      <c r="I9" s="1">
        <f t="shared" si="1"/>
        <v>8270.27</v>
      </c>
    </row>
    <row r="10" s="1" customFormat="1" ht="26" customHeight="1" spans="1:9">
      <c r="A10" s="8" t="s">
        <v>433</v>
      </c>
      <c r="B10" s="9" t="s">
        <v>434</v>
      </c>
      <c r="C10" s="10" t="s">
        <v>79</v>
      </c>
      <c r="D10" s="12">
        <v>12</v>
      </c>
      <c r="E10" s="13"/>
      <c r="F10" s="10">
        <f t="shared" si="0"/>
        <v>0</v>
      </c>
      <c r="G10" s="14">
        <v>1510.41</v>
      </c>
      <c r="H10" s="1" t="s">
        <v>435</v>
      </c>
      <c r="I10" s="1">
        <f t="shared" si="1"/>
        <v>1510.41</v>
      </c>
    </row>
    <row r="11" s="1" customFormat="1" ht="26" customHeight="1" spans="1:9">
      <c r="A11" s="8" t="s">
        <v>436</v>
      </c>
      <c r="B11" s="9" t="s">
        <v>437</v>
      </c>
      <c r="C11" s="10" t="s">
        <v>79</v>
      </c>
      <c r="D11" s="12">
        <v>36</v>
      </c>
      <c r="E11" s="13"/>
      <c r="F11" s="10">
        <f t="shared" si="0"/>
        <v>0</v>
      </c>
      <c r="G11" s="14">
        <v>19.16</v>
      </c>
      <c r="H11" s="1" t="s">
        <v>438</v>
      </c>
      <c r="I11" s="1">
        <f t="shared" si="1"/>
        <v>19.16</v>
      </c>
    </row>
    <row r="12" s="1" customFormat="1" ht="26" customHeight="1" spans="1:9">
      <c r="A12" s="8" t="s">
        <v>439</v>
      </c>
      <c r="B12" s="9" t="s">
        <v>440</v>
      </c>
      <c r="C12" s="10" t="s">
        <v>79</v>
      </c>
      <c r="D12" s="12">
        <v>20</v>
      </c>
      <c r="E12" s="13"/>
      <c r="F12" s="10">
        <f t="shared" si="0"/>
        <v>0</v>
      </c>
      <c r="G12" s="14">
        <v>204.5</v>
      </c>
      <c r="H12" s="1" t="s">
        <v>441</v>
      </c>
      <c r="I12" s="1">
        <f t="shared" si="1"/>
        <v>204.5</v>
      </c>
    </row>
    <row r="13" s="1" customFormat="1" ht="26" customHeight="1" spans="1:9">
      <c r="A13" s="8" t="s">
        <v>442</v>
      </c>
      <c r="B13" s="9" t="s">
        <v>443</v>
      </c>
      <c r="C13" s="10" t="s">
        <v>79</v>
      </c>
      <c r="D13" s="12">
        <v>3</v>
      </c>
      <c r="E13" s="13"/>
      <c r="F13" s="10">
        <f t="shared" si="0"/>
        <v>0</v>
      </c>
      <c r="G13" s="14">
        <v>243.2</v>
      </c>
      <c r="H13" s="1" t="s">
        <v>444</v>
      </c>
      <c r="I13" s="1">
        <f t="shared" si="1"/>
        <v>243.2</v>
      </c>
    </row>
    <row r="14" s="1" customFormat="1" ht="26" customHeight="1" spans="1:9">
      <c r="A14" s="8" t="s">
        <v>445</v>
      </c>
      <c r="B14" s="9" t="s">
        <v>446</v>
      </c>
      <c r="C14" s="10" t="s">
        <v>79</v>
      </c>
      <c r="D14" s="12">
        <v>5</v>
      </c>
      <c r="E14" s="13"/>
      <c r="F14" s="10">
        <f t="shared" si="0"/>
        <v>0</v>
      </c>
      <c r="G14" s="14">
        <v>1811.25</v>
      </c>
      <c r="H14" s="1" t="s">
        <v>447</v>
      </c>
      <c r="I14" s="1">
        <f t="shared" si="1"/>
        <v>1811.25</v>
      </c>
    </row>
    <row r="15" s="1" customFormat="1" ht="26" customHeight="1" spans="1:9">
      <c r="A15" s="8" t="s">
        <v>448</v>
      </c>
      <c r="B15" s="9" t="s">
        <v>449</v>
      </c>
      <c r="C15" s="10" t="s">
        <v>79</v>
      </c>
      <c r="D15" s="12">
        <v>24</v>
      </c>
      <c r="E15" s="13"/>
      <c r="F15" s="10">
        <f t="shared" si="0"/>
        <v>0</v>
      </c>
      <c r="G15" s="14">
        <v>209.83</v>
      </c>
      <c r="H15" s="1" t="s">
        <v>450</v>
      </c>
      <c r="I15" s="1">
        <f t="shared" si="1"/>
        <v>209.83</v>
      </c>
    </row>
    <row r="16" s="1" customFormat="1" ht="26" customHeight="1" spans="1:9">
      <c r="A16" s="8" t="s">
        <v>451</v>
      </c>
      <c r="B16" s="9" t="s">
        <v>452</v>
      </c>
      <c r="C16" s="10" t="s">
        <v>79</v>
      </c>
      <c r="D16" s="12">
        <v>3</v>
      </c>
      <c r="E16" s="13"/>
      <c r="F16" s="10">
        <f t="shared" si="0"/>
        <v>0</v>
      </c>
      <c r="G16" s="14">
        <v>609.39</v>
      </c>
      <c r="H16" s="1" t="s">
        <v>453</v>
      </c>
      <c r="I16" s="1">
        <f t="shared" si="1"/>
        <v>609.39</v>
      </c>
    </row>
    <row r="17" s="1" customFormat="1" ht="26" customHeight="1" spans="1:9">
      <c r="A17" s="8" t="s">
        <v>454</v>
      </c>
      <c r="B17" s="9" t="s">
        <v>455</v>
      </c>
      <c r="C17" s="10" t="s">
        <v>456</v>
      </c>
      <c r="D17" s="12">
        <v>168.89</v>
      </c>
      <c r="E17" s="13"/>
      <c r="F17" s="10">
        <f t="shared" si="0"/>
        <v>0</v>
      </c>
      <c r="G17" s="14">
        <v>45.29</v>
      </c>
      <c r="H17" s="1" t="s">
        <v>457</v>
      </c>
      <c r="I17" s="1">
        <f t="shared" si="1"/>
        <v>45.29</v>
      </c>
    </row>
    <row r="18" s="1" customFormat="1" ht="26" customHeight="1" spans="1:9">
      <c r="A18" s="8" t="s">
        <v>458</v>
      </c>
      <c r="B18" s="9" t="s">
        <v>459</v>
      </c>
      <c r="C18" s="10" t="s">
        <v>456</v>
      </c>
      <c r="D18" s="12">
        <v>50.27</v>
      </c>
      <c r="E18" s="13"/>
      <c r="F18" s="10">
        <f t="shared" si="0"/>
        <v>0</v>
      </c>
      <c r="G18" s="14">
        <v>120.48</v>
      </c>
      <c r="H18" s="1" t="s">
        <v>460</v>
      </c>
      <c r="I18" s="1">
        <f t="shared" si="1"/>
        <v>120.48</v>
      </c>
    </row>
    <row r="19" s="1" customFormat="1" ht="26" customHeight="1" spans="1:9">
      <c r="A19" s="8" t="s">
        <v>461</v>
      </c>
      <c r="B19" s="9" t="s">
        <v>462</v>
      </c>
      <c r="C19" s="10" t="s">
        <v>79</v>
      </c>
      <c r="D19" s="12">
        <v>2</v>
      </c>
      <c r="E19" s="13"/>
      <c r="F19" s="10">
        <f t="shared" si="0"/>
        <v>0</v>
      </c>
      <c r="G19" s="14">
        <v>155.04</v>
      </c>
      <c r="H19" s="1" t="s">
        <v>463</v>
      </c>
      <c r="I19" s="1">
        <f t="shared" si="1"/>
        <v>155.04</v>
      </c>
    </row>
    <row r="20" s="1" customFormat="1" ht="26" customHeight="1" spans="1:9">
      <c r="A20" s="8" t="s">
        <v>464</v>
      </c>
      <c r="B20" s="9" t="s">
        <v>465</v>
      </c>
      <c r="C20" s="10" t="s">
        <v>79</v>
      </c>
      <c r="D20" s="12">
        <v>1</v>
      </c>
      <c r="E20" s="13"/>
      <c r="F20" s="10">
        <f t="shared" si="0"/>
        <v>0</v>
      </c>
      <c r="G20" s="14">
        <v>106.95</v>
      </c>
      <c r="H20" s="1" t="s">
        <v>466</v>
      </c>
      <c r="I20" s="1">
        <f t="shared" si="1"/>
        <v>106.95</v>
      </c>
    </row>
    <row r="21" s="1" customFormat="1" ht="26" customHeight="1" spans="1:9">
      <c r="A21" s="8" t="s">
        <v>467</v>
      </c>
      <c r="B21" s="9" t="s">
        <v>468</v>
      </c>
      <c r="C21" s="10" t="s">
        <v>79</v>
      </c>
      <c r="D21" s="12">
        <v>4</v>
      </c>
      <c r="E21" s="13"/>
      <c r="F21" s="10">
        <f t="shared" si="0"/>
        <v>0</v>
      </c>
      <c r="G21" s="14">
        <v>46.02</v>
      </c>
      <c r="H21" s="1" t="s">
        <v>469</v>
      </c>
      <c r="I21" s="1">
        <f t="shared" si="1"/>
        <v>46.02</v>
      </c>
    </row>
    <row r="22" s="1" customFormat="1" ht="26" customHeight="1" spans="1:9">
      <c r="A22" s="8" t="s">
        <v>470</v>
      </c>
      <c r="B22" s="9" t="s">
        <v>471</v>
      </c>
      <c r="C22" s="10" t="s">
        <v>380</v>
      </c>
      <c r="D22" s="14">
        <v>240</v>
      </c>
      <c r="E22" s="13"/>
      <c r="F22" s="10">
        <f t="shared" si="0"/>
        <v>0</v>
      </c>
      <c r="G22" s="14">
        <v>10.6</v>
      </c>
      <c r="H22" s="1" t="s">
        <v>472</v>
      </c>
      <c r="I22" s="1">
        <f t="shared" si="1"/>
        <v>10.6</v>
      </c>
    </row>
    <row r="23" s="1" customFormat="1" ht="27.85" customHeight="1" spans="1:7">
      <c r="A23" s="15"/>
      <c r="B23" s="16" t="s">
        <v>473</v>
      </c>
      <c r="C23" s="16"/>
      <c r="D23" s="17"/>
      <c r="E23" s="17"/>
      <c r="F23" s="17">
        <f>SUM(F5:F22)</f>
        <v>0</v>
      </c>
      <c r="G23" s="17"/>
    </row>
  </sheetData>
  <sheetProtection algorithmName="SHA-512" hashValue="454n1n2z4fH0KgTa99H93pp6oBSebzzy4LyNdMN3nocaOBYZBSYvZqdFxeSP5qMTL8OXSaIaLhJk70vA7NJ1PQ==" saltValue="TlzCfEZrzRvQF/DHXK3euA==" spinCount="100000" sheet="1" objects="1"/>
  <mergeCells count="3">
    <mergeCell ref="A1:G1"/>
    <mergeCell ref="A2:G2"/>
    <mergeCell ref="B23:C23"/>
  </mergeCells>
  <pageMargins left="0.75" right="0.75" top="1" bottom="1" header="0.5" footer="0.5"/>
  <pageSetup paperSize="9" scale="88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 otherUserPermission="visible">
    <arrUserId title="区域1" rangeCreator="" othersAccessPermission="edit"/>
  </rangeList>
  <rangeList sheetStid="3" master="" otherUserPermission="visible"/>
  <rangeList sheetStid="1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100章</vt:lpstr>
      <vt:lpstr>800章</vt:lpstr>
      <vt:lpstr>900章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李雯娟</cp:lastModifiedBy>
  <dcterms:created xsi:type="dcterms:W3CDTF">2025-05-13T02:15:00Z</dcterms:created>
  <dcterms:modified xsi:type="dcterms:W3CDTF">2025-05-14T06:40:46Z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82780EB80AB84B20816603DF10010418_12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