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qu3e7+yUGwYXGIflqhfh84Ow93oW0mQbvf36VCtonkcZrBRVCm+JeCCVbzu1VWZ/Hclb61osy50OwJVIgoFVVw==" workbookSaltValue="/lLAEPMWNsA8zhLYE2vzzA==" workbookSpinCount="100000" lockStructure="1"/>
  <bookViews>
    <workbookView windowWidth="27945" windowHeight="12375" firstSheet="5" activeTab="2"/>
  </bookViews>
  <sheets>
    <sheet name="汇总表" sheetId="7" r:id="rId1"/>
    <sheet name="100章" sheetId="1" r:id="rId2"/>
    <sheet name="200章" sheetId="2" r:id="rId3"/>
    <sheet name="400章" sheetId="3" r:id="rId4"/>
    <sheet name="500章" sheetId="4" r:id="rId5"/>
    <sheet name="600章" sheetId="5" r:id="rId6"/>
    <sheet name="计日工汇总表" sheetId="8" r:id="rId7"/>
    <sheet name="劳务单价表" sheetId="6" r:id="rId8"/>
    <sheet name="材料单价表" sheetId="10" r:id="rId9"/>
    <sheet name="施工机械单价表" sheetId="9" r:id="rId10"/>
  </sheets>
  <definedNames>
    <definedName name="_xlnm._FilterDatabase" localSheetId="3" hidden="1">'400章'!$A$1:$Y$344</definedName>
    <definedName name="_xlnm._FilterDatabase" localSheetId="2" hidden="1">'200章'!$A$1:$Y$90</definedName>
    <definedName name="_xlnm._FilterDatabase" localSheetId="4" hidden="1">'500章'!$A$4:$G$23</definedName>
    <definedName name="_xlnm.Print_Area" localSheetId="1">'100章'!$A$1:$G$11</definedName>
    <definedName name="_xlnm.Print_Area" localSheetId="2">'200章'!$A$1:$G$90</definedName>
    <definedName name="_xlnm.Print_Titles" localSheetId="2">'200章'!$1:$4</definedName>
    <definedName name="_xlnm.Print_Area" localSheetId="3">'400章'!$A$1:$G$344</definedName>
    <definedName name="_xlnm.Print_Titles" localSheetId="3">'400章'!$1:$4</definedName>
    <definedName name="_xlnm.Print_Titles" localSheetId="4">'500章'!$1:$4</definedName>
    <definedName name="_xlnm.Print_Area" localSheetId="4">'500章'!$A$1:$G$23</definedName>
    <definedName name="_xlnm.Print_Area" localSheetId="5">'600章'!$A$1:$G$10</definedName>
    <definedName name="_xlnm.Print_Area" localSheetId="6">计日工汇总表!$A$1:$D$7</definedName>
    <definedName name="_xlnm.Print_Area" localSheetId="7">劳务单价表!$A$1:$G$11</definedName>
    <definedName name="_xlnm.Print_Area" localSheetId="8">材料单价表!$A$1:$G$12</definedName>
    <definedName name="_xlnm.Print_Area" localSheetId="9">施工机械单价表!$A$1:$G$39</definedName>
    <definedName name="_xlnm.Print_Area" localSheetId="0">汇总表!$A$1:$D$22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<sst xmlns="http://schemas.openxmlformats.org/spreadsheetml/2006/main" count="1504" uniqueCount="1027">
  <si>
    <t>工程造价汇总表</t>
  </si>
  <si>
    <t>项目名称:增天高速综合管养</t>
  </si>
  <si>
    <t>序号</t>
  </si>
  <si>
    <t>章次</t>
  </si>
  <si>
    <t>科目名称</t>
  </si>
  <si>
    <t>金额（元）</t>
  </si>
  <si>
    <t>100章</t>
  </si>
  <si>
    <t>总则</t>
  </si>
  <si>
    <t>200章</t>
  </si>
  <si>
    <t>日常养护</t>
  </si>
  <si>
    <t>203-8-1</t>
  </si>
  <si>
    <t>日常巡查</t>
  </si>
  <si>
    <t>203-8-2</t>
  </si>
  <si>
    <t>定期巡检+定期养护</t>
  </si>
  <si>
    <t>203-8-3</t>
  </si>
  <si>
    <t>专业设备维护</t>
  </si>
  <si>
    <t>203-8-4</t>
  </si>
  <si>
    <t>专项检查及评定</t>
  </si>
  <si>
    <t>300章</t>
  </si>
  <si>
    <t>预防养护</t>
  </si>
  <si>
    <t>400章</t>
  </si>
  <si>
    <t>修复养护</t>
  </si>
  <si>
    <t>409-1</t>
  </si>
  <si>
    <t>小修工程</t>
  </si>
  <si>
    <t>409-2</t>
  </si>
  <si>
    <t>中、大修工程</t>
  </si>
  <si>
    <t>500章</t>
  </si>
  <si>
    <t>专项工程</t>
  </si>
  <si>
    <t>600章</t>
  </si>
  <si>
    <t>应急养护</t>
  </si>
  <si>
    <t>第100章至600章清单合计</t>
  </si>
  <si>
    <t>已包含在清单合计中的材料、工程设备、专业工程暂估价合计</t>
  </si>
  <si>
    <t>清单合计减去材料、工程设备、专业工程暂估价</t>
  </si>
  <si>
    <t>计日工合计</t>
  </si>
  <si>
    <t>暂列金额（不含计日工总额）</t>
  </si>
  <si>
    <t>投标报价（7+10）=12</t>
  </si>
  <si>
    <t>工程量清单</t>
  </si>
  <si>
    <t>清单  第100章 总则</t>
  </si>
  <si>
    <t>子目号</t>
  </si>
  <si>
    <t>子  目  名  称</t>
  </si>
  <si>
    <t>单位</t>
  </si>
  <si>
    <t>数量</t>
  </si>
  <si>
    <t>单价（元）</t>
  </si>
  <si>
    <t>合价（元）</t>
  </si>
  <si>
    <t>备注</t>
  </si>
  <si>
    <t>101</t>
  </si>
  <si>
    <t>通则</t>
  </si>
  <si>
    <t>101-2</t>
  </si>
  <si>
    <t>保险费（建筑工程一切险和第三者责任险）</t>
  </si>
  <si>
    <t>总额</t>
  </si>
  <si>
    <t>按本路段工程量清单100章至600章（不含保险和安全生产费）的0.4%</t>
  </si>
  <si>
    <t>102</t>
  </si>
  <si>
    <t>工程管理</t>
  </si>
  <si>
    <t>102-1</t>
  </si>
  <si>
    <t>档案资料编制费</t>
  </si>
  <si>
    <t>按本路段工程量清单200章至600章之和的0.2%计算</t>
  </si>
  <si>
    <t>102-3</t>
  </si>
  <si>
    <t>安全生产费</t>
  </si>
  <si>
    <t>固定金额</t>
  </si>
  <si>
    <t>102-5</t>
  </si>
  <si>
    <t>交通管制（疏导）费</t>
  </si>
  <si>
    <t>按本路段工程量清单200章至600章之和的0.8%计算</t>
  </si>
  <si>
    <t>合计</t>
  </si>
  <si>
    <t>清单  第200章  日常养护</t>
  </si>
  <si>
    <t>单价限价</t>
  </si>
  <si>
    <t>203-8</t>
  </si>
  <si>
    <t>机电工程</t>
  </si>
  <si>
    <t>203-8-1-1</t>
  </si>
  <si>
    <t>在线巡查</t>
  </si>
  <si>
    <t>203-8-1-1-1</t>
  </si>
  <si>
    <t>收费系统监测及异常处理服务及设备在线巡查、技术支持等级1</t>
  </si>
  <si>
    <t>路段˙年</t>
  </si>
  <si>
    <t>203-8-1-2</t>
  </si>
  <si>
    <t>现场巡查</t>
  </si>
  <si>
    <t>203-8-1-2-1</t>
  </si>
  <si>
    <t>低压电房设施巡检</t>
  </si>
  <si>
    <t>203-8-1-2-1-3</t>
  </si>
  <si>
    <t>低压电房设施每周巡检</t>
  </si>
  <si>
    <t>个˙年</t>
  </si>
  <si>
    <t>203-8-1-2-2</t>
  </si>
  <si>
    <t>箱式变压器巡检</t>
  </si>
  <si>
    <t>203-8-1-2-2-2</t>
  </si>
  <si>
    <t>箱式变压器每周巡检</t>
  </si>
  <si>
    <t>203-8-1-2-3</t>
  </si>
  <si>
    <t>隧道机电设施巡检</t>
  </si>
  <si>
    <t>203-8-1-2-3-3</t>
  </si>
  <si>
    <t>隧道机电设施每周巡检</t>
  </si>
  <si>
    <t>公里˙年</t>
  </si>
  <si>
    <t>203-8-1-2-4</t>
  </si>
  <si>
    <t>通信机房巡检</t>
  </si>
  <si>
    <t>203-8-1-2-4-1</t>
  </si>
  <si>
    <t>通信机房机电设施每周巡检</t>
  </si>
  <si>
    <t>203-8-1-2-5</t>
  </si>
  <si>
    <t>收费中心及收费站低压电房设施现场辅助巡检</t>
  </si>
  <si>
    <t>203-8-2-1</t>
  </si>
  <si>
    <t>收费系统</t>
  </si>
  <si>
    <t>203-8-2-1-1</t>
  </si>
  <si>
    <t>收费站机房设备（收费监控通信等系统）</t>
  </si>
  <si>
    <t>站˙年</t>
  </si>
  <si>
    <t>203-8-2-1-2</t>
  </si>
  <si>
    <t>路段中心机房设备（收费监控通信等系统）</t>
  </si>
  <si>
    <t>203-8-2-2</t>
  </si>
  <si>
    <t>监控系统</t>
  </si>
  <si>
    <t>203-8-2-2-1</t>
  </si>
  <si>
    <t>视频监控系统</t>
  </si>
  <si>
    <t>203-8-2-2-1-1</t>
  </si>
  <si>
    <t>路面/广场/雨棚（6米以上高杆及桥下）摄像枪</t>
  </si>
  <si>
    <t>套˙年</t>
  </si>
  <si>
    <t>203-8-2-2-1-3</t>
  </si>
  <si>
    <t>室内/场区（6米以下低杆）摄像枪</t>
  </si>
  <si>
    <t>203-8-2-2-2</t>
  </si>
  <si>
    <t>LED可变标志</t>
  </si>
  <si>
    <t>203-8-2-2-2-2</t>
  </si>
  <si>
    <t>悬臂式LED可变标志</t>
  </si>
  <si>
    <t>203-8-2-2-2-3</t>
  </si>
  <si>
    <t>门架式LED可变标志</t>
  </si>
  <si>
    <t>203-8-2-2-4</t>
  </si>
  <si>
    <t>站长室监控设备</t>
  </si>
  <si>
    <t>点˙年</t>
  </si>
  <si>
    <t>203-8-2-2-5</t>
  </si>
  <si>
    <t>管理中心监控中心设备</t>
  </si>
  <si>
    <t>203-8-2-3</t>
  </si>
  <si>
    <t>通信系统</t>
  </si>
  <si>
    <t>203-8-2-3-1</t>
  </si>
  <si>
    <t>光纤数字传输系统</t>
  </si>
  <si>
    <t>203-8-2-3-2</t>
  </si>
  <si>
    <t>固定电话交换系统</t>
  </si>
  <si>
    <t>203-8-2-3-3</t>
  </si>
  <si>
    <t>收费站IP对讲系统</t>
  </si>
  <si>
    <t>203-8-2-3-6</t>
  </si>
  <si>
    <t>门禁及可视门铃系统</t>
  </si>
  <si>
    <t>203-8-2-3-10</t>
  </si>
  <si>
    <t>光、电缆(光电缆长度40km（含）以内）</t>
  </si>
  <si>
    <t>203-8-2-4</t>
  </si>
  <si>
    <t>供配电系统</t>
  </si>
  <si>
    <t>203-8-2-4-1</t>
  </si>
  <si>
    <t>电源设备（ＵＰＳ／ＥＰＳ）</t>
  </si>
  <si>
    <t>台˙年</t>
  </si>
  <si>
    <t>203-8-2-4-3</t>
  </si>
  <si>
    <t>柴油发电机</t>
  </si>
  <si>
    <t>203-8-2-4-5</t>
  </si>
  <si>
    <t>高压配电设施增天</t>
  </si>
  <si>
    <t>路段/年</t>
  </si>
  <si>
    <t>203-8-2-5</t>
  </si>
  <si>
    <t>照明设施</t>
  </si>
  <si>
    <t>203-8-2-5-1</t>
  </si>
  <si>
    <t>路段照明巡检</t>
  </si>
  <si>
    <t>203-8-2-5-1-2</t>
  </si>
  <si>
    <t>路段照明(路灯段长度40km（含）以内）每周巡检</t>
  </si>
  <si>
    <t>203-8-2-5-2</t>
  </si>
  <si>
    <t>路段照明养护</t>
  </si>
  <si>
    <t>个˙次</t>
  </si>
  <si>
    <t>203-8-2-6</t>
  </si>
  <si>
    <t>隧道机电系统</t>
  </si>
  <si>
    <t>203-8-2-6-1</t>
  </si>
  <si>
    <t>隧道摄像枪</t>
  </si>
  <si>
    <t>203-8-2-6-4</t>
  </si>
  <si>
    <t>紧急电话及广播系统</t>
  </si>
  <si>
    <t>隧道˙年</t>
  </si>
  <si>
    <t>203-8-2-6-5</t>
  </si>
  <si>
    <t>环境检测设备</t>
  </si>
  <si>
    <t>203-8-2-6-7</t>
  </si>
  <si>
    <t>诱导设施每半年养护</t>
  </si>
  <si>
    <t>203-8-2-6-8</t>
  </si>
  <si>
    <t>车道指示灯及交通信号灯</t>
  </si>
  <si>
    <t>203-8-2-6-9</t>
  </si>
  <si>
    <t>通风设施</t>
  </si>
  <si>
    <t>203-8-2-6-10</t>
  </si>
  <si>
    <t>火灾报警设施</t>
  </si>
  <si>
    <t>203-8-2-6-11</t>
  </si>
  <si>
    <t>隧道照明养护</t>
  </si>
  <si>
    <t>203-8-2-6-12</t>
  </si>
  <si>
    <t>本地控制器</t>
  </si>
  <si>
    <t>203-8-2-6-13</t>
  </si>
  <si>
    <t>隧道监控中心计算机控制系统及计算机网络</t>
  </si>
  <si>
    <t>203-8-2-6-17</t>
  </si>
  <si>
    <t>隧道消防系统</t>
  </si>
  <si>
    <t>203-8-2-10</t>
  </si>
  <si>
    <t>其他机电系统</t>
  </si>
  <si>
    <t>203-8-2-10-1</t>
  </si>
  <si>
    <t>分体空调/移动水冷空调</t>
  </si>
  <si>
    <t>203-8-2-10-1-1</t>
  </si>
  <si>
    <t>203-8-2-10-7</t>
  </si>
  <si>
    <t>节假日关键及应急保障设施设施检查</t>
  </si>
  <si>
    <t>次</t>
  </si>
  <si>
    <t>203-8-2-10-8</t>
  </si>
  <si>
    <t>恶劣天气关键及应急保障设施检查</t>
  </si>
  <si>
    <t>203-8-2-10-9</t>
  </si>
  <si>
    <t>交通事故撞损设施特殊检查</t>
  </si>
  <si>
    <t>203-8-2-10-10</t>
  </si>
  <si>
    <t>节假日/恶劣天气现场值守</t>
  </si>
  <si>
    <t>工日</t>
  </si>
  <si>
    <t>203-8-3-1</t>
  </si>
  <si>
    <t>ETC专用/混合车道/自助缴费</t>
  </si>
  <si>
    <t>203-8-3-1-3</t>
  </si>
  <si>
    <t>双天线ETC专用车道、ETC/MTC混合车道设施巡检及保养</t>
  </si>
  <si>
    <t>车道˙年</t>
  </si>
  <si>
    <t>203-8-3-1-10</t>
  </si>
  <si>
    <t>自助缴费终端系统巡检及保养</t>
  </si>
  <si>
    <t>203-8-3-2</t>
  </si>
  <si>
    <t>ETC门架系统</t>
  </si>
  <si>
    <t>203-8-3-2-5</t>
  </si>
  <si>
    <t>ETC门架系统巡检及保养</t>
  </si>
  <si>
    <t>处˙年</t>
  </si>
  <si>
    <t>203-8-3-2-6</t>
  </si>
  <si>
    <t>ETC门架软件技术支持服务</t>
  </si>
  <si>
    <t>203-8-3-3</t>
  </si>
  <si>
    <t>站/中心级收费软件</t>
  </si>
  <si>
    <t>203-8-3-3-1</t>
  </si>
  <si>
    <t>联网收费站级应用软件</t>
  </si>
  <si>
    <t>203-8-3-3-2</t>
  </si>
  <si>
    <t>联网收费中心级应用软件</t>
  </si>
  <si>
    <t>中心˙年</t>
  </si>
  <si>
    <t>203-8-3-4</t>
  </si>
  <si>
    <t>超限检测系统</t>
  </si>
  <si>
    <t>203-8-3-4-6</t>
  </si>
  <si>
    <t>轴组称重设备</t>
  </si>
  <si>
    <t>203-8-3-4-8</t>
  </si>
  <si>
    <t>治超一体化摄像机</t>
  </si>
  <si>
    <t>203-8-3-5</t>
  </si>
  <si>
    <t>网络安全系统</t>
  </si>
  <si>
    <t>203-8-3-5-1</t>
  </si>
  <si>
    <t>网络安全服务</t>
  </si>
  <si>
    <t>203-8-3-5-1-1</t>
  </si>
  <si>
    <t>收费网网络安全服务等级1</t>
  </si>
  <si>
    <t>203-8-3-5-1-5</t>
  </si>
  <si>
    <t>监控网网络安全服务</t>
  </si>
  <si>
    <t>203-8-3-5-2</t>
  </si>
  <si>
    <t>特殊时期网络安全保障服务</t>
  </si>
  <si>
    <t>203-8-3-5-2-1</t>
  </si>
  <si>
    <t>特殊时期网络安全保障服务-工作日</t>
  </si>
  <si>
    <t>人日</t>
  </si>
  <si>
    <t>203-8-3-5-2-2</t>
  </si>
  <si>
    <t>特殊时期网络安全保障服务-节假日</t>
  </si>
  <si>
    <t>203-8-3-6</t>
  </si>
  <si>
    <t>电力监控及门禁服务</t>
  </si>
  <si>
    <t>203-8-3-6-3</t>
  </si>
  <si>
    <t>电房/箱变电力监控服务（含运营）</t>
  </si>
  <si>
    <t>203-8-3-6-4</t>
  </si>
  <si>
    <t>电房/箱变门禁系统服务（含运营）</t>
  </si>
  <si>
    <t>203-8-4-3</t>
  </si>
  <si>
    <t>出入口动态汽车衡年度检定</t>
  </si>
  <si>
    <t>清单  第400章  修复养护</t>
  </si>
  <si>
    <t>409-2-1</t>
  </si>
  <si>
    <t>409-2-1-1</t>
  </si>
  <si>
    <t>收费车道</t>
  </si>
  <si>
    <t>409-2-1-1-1</t>
  </si>
  <si>
    <t>车道控制器</t>
  </si>
  <si>
    <t>409-2-1-1-1-1</t>
  </si>
  <si>
    <t>套</t>
  </si>
  <si>
    <t>409-2-1-1-2</t>
  </si>
  <si>
    <t>车道工控机</t>
  </si>
  <si>
    <t>409-2-1-1-2-2</t>
  </si>
  <si>
    <t>409-2-1-1-5</t>
  </si>
  <si>
    <t>高速自动栏杆机</t>
  </si>
  <si>
    <t>409-2-1-1-5-1</t>
  </si>
  <si>
    <t>409-2-1-1-5-23</t>
  </si>
  <si>
    <t>高速自动栏杆机栏杆臂KB7（3米）</t>
  </si>
  <si>
    <t>409-2-1-1-5-24</t>
  </si>
  <si>
    <t>高速自动栏杆机栏杆臂KB7（3.5米）</t>
  </si>
  <si>
    <t>409-2-1-1-5-25</t>
  </si>
  <si>
    <t>高速自动栏杆机栏杆臂KB7（3.8米）</t>
  </si>
  <si>
    <t>409-2-1-1-5-26</t>
  </si>
  <si>
    <t>高速自动栏杆机回转头</t>
  </si>
  <si>
    <t>409-2-1-1-9</t>
  </si>
  <si>
    <t>费额显示器</t>
  </si>
  <si>
    <t>409-2-1-1-9-2</t>
  </si>
  <si>
    <t>费额显示器LED模组</t>
  </si>
  <si>
    <t>块</t>
  </si>
  <si>
    <t>409-2-4</t>
  </si>
  <si>
    <t>409-2-4-1</t>
  </si>
  <si>
    <t>低压配电设施</t>
  </si>
  <si>
    <t>409-2-4-1-1</t>
  </si>
  <si>
    <t>409-2-4-1-1-1</t>
  </si>
  <si>
    <t>切换开关</t>
  </si>
  <si>
    <t>409-2-4-1-1-1-13</t>
  </si>
  <si>
    <t>双电源自动转换开关</t>
  </si>
  <si>
    <t>个</t>
  </si>
  <si>
    <t>409-2-4-1-2</t>
  </si>
  <si>
    <t>插座/开关/空气开关</t>
  </si>
  <si>
    <t>409-2-4-1-2-1</t>
  </si>
  <si>
    <t>普通插座/开关</t>
  </si>
  <si>
    <t>409-2-4-1-2-2</t>
  </si>
  <si>
    <t>网线/电话/电视/空调插座</t>
  </si>
  <si>
    <t>409-2-4-1-2-3</t>
  </si>
  <si>
    <t>工业防水插座</t>
  </si>
  <si>
    <t>409-2-4-1-2-7</t>
  </si>
  <si>
    <t>开关/插座底盒</t>
  </si>
  <si>
    <t>409-2-4-1-2-8</t>
  </si>
  <si>
    <t>排插</t>
  </si>
  <si>
    <t>409-2-4-1-2-9</t>
  </si>
  <si>
    <t>机架式PDU排插</t>
  </si>
  <si>
    <t>409-2-4-1-2-10</t>
  </si>
  <si>
    <t>排插/插座/开关安装</t>
  </si>
  <si>
    <t>409-2-4-1-2-11</t>
  </si>
  <si>
    <t>排插/插座/开关拆除</t>
  </si>
  <si>
    <t>409-2-4-1-2-12</t>
  </si>
  <si>
    <t>1P空气开关</t>
  </si>
  <si>
    <t>409-2-4-1-2-13</t>
  </si>
  <si>
    <t>409-2-4-1-2-14</t>
  </si>
  <si>
    <t>2P空气开关</t>
  </si>
  <si>
    <t>409-2-4-1-2-15</t>
  </si>
  <si>
    <t>409-2-4-1-2-16</t>
  </si>
  <si>
    <t>3P空气开关</t>
  </si>
  <si>
    <t>409-2-4-1-2-17</t>
  </si>
  <si>
    <t>409-2-4-1-2-18</t>
  </si>
  <si>
    <t>4P空气开关</t>
  </si>
  <si>
    <t>409-2-4-1-2-19</t>
  </si>
  <si>
    <t>2P空气带漏电开关</t>
  </si>
  <si>
    <t>409-2-4-1-2-20</t>
  </si>
  <si>
    <t>409-2-4-1-2-21</t>
  </si>
  <si>
    <t>3P空气带漏电开关</t>
  </si>
  <si>
    <t>409-2-4-1-2-22</t>
  </si>
  <si>
    <t>4P空气带漏电开关</t>
  </si>
  <si>
    <t>409-2-4-1-2-23</t>
  </si>
  <si>
    <t>4P 40A空气带漏电开关</t>
  </si>
  <si>
    <t>409-2-4-1-2-24</t>
  </si>
  <si>
    <t>4P 100A空气带漏电开关</t>
  </si>
  <si>
    <t>409-2-4-1-2-27</t>
  </si>
  <si>
    <t>时控开关</t>
  </si>
  <si>
    <t>409-2-4-1-2-28</t>
  </si>
  <si>
    <t>温控开关</t>
  </si>
  <si>
    <t>409-2-4-1-2-29</t>
  </si>
  <si>
    <t>空气开关安装</t>
  </si>
  <si>
    <t>409-2-4-1-2-30</t>
  </si>
  <si>
    <t>空气开关拆除</t>
  </si>
  <si>
    <t>409-2-4-1-2-31</t>
  </si>
  <si>
    <t>带漏电空气开关安装</t>
  </si>
  <si>
    <t>409-2-4-1-2-32</t>
  </si>
  <si>
    <t>带漏电空气开关拆除</t>
  </si>
  <si>
    <t>409-2-4-1-2-33</t>
  </si>
  <si>
    <t>低压开关（100/4P)</t>
  </si>
  <si>
    <t>409-2-4-1-3</t>
  </si>
  <si>
    <t>配电箱</t>
  </si>
  <si>
    <t>409-2-4-1-3-1</t>
  </si>
  <si>
    <t>室内小型壁挂配电箱</t>
  </si>
  <si>
    <t>409-2-4-1-3-1-4</t>
  </si>
  <si>
    <t>室内小型壁挂配电箱拆除</t>
  </si>
  <si>
    <t>409-2-4-1-3-1-5</t>
  </si>
  <si>
    <t>室内小型壁挂配电箱安装</t>
  </si>
  <si>
    <t>409-2-4-3</t>
  </si>
  <si>
    <t>409-2-4-3-1</t>
  </si>
  <si>
    <t>409-2-4-3-2</t>
  </si>
  <si>
    <t>柴油发电机蓄电池</t>
  </si>
  <si>
    <t>409-2-4-3-2-1</t>
  </si>
  <si>
    <t>柴油发电机蓄电池12V60AH</t>
  </si>
  <si>
    <t>409-2-4-3-2-3</t>
  </si>
  <si>
    <t>柴油发电机蓄电池12V120AH</t>
  </si>
  <si>
    <t>409-2-4-3-2-7</t>
  </si>
  <si>
    <t>柴油发电机蓄电池拆除</t>
  </si>
  <si>
    <t>409-2-4-3-2-8</t>
  </si>
  <si>
    <t>柴油发电机蓄电池安装调试</t>
  </si>
  <si>
    <t>409-2-4-3-3</t>
  </si>
  <si>
    <t>柴油发电机零配件</t>
  </si>
  <si>
    <t>409-2-4-3-3-3</t>
  </si>
  <si>
    <t>柴油发电机控制器6110</t>
  </si>
  <si>
    <t>409-2-4-5</t>
  </si>
  <si>
    <t>电缆工程</t>
  </si>
  <si>
    <t>409-2-4-5-1</t>
  </si>
  <si>
    <t>电缆沟工程</t>
  </si>
  <si>
    <t>409-2-4-5-1-1</t>
  </si>
  <si>
    <t>人工挖、填芯电缆沟</t>
  </si>
  <si>
    <t>米</t>
  </si>
  <si>
    <t>409-2-4-5-1-2</t>
  </si>
  <si>
    <t>混凝土路面开挖及恢复</t>
  </si>
  <si>
    <t>409-2-4-5-1-3</t>
  </si>
  <si>
    <t>电缆沟开砖槽</t>
  </si>
  <si>
    <t>409-2-4-5-1-4</t>
  </si>
  <si>
    <t>电缆沟开混凝土槽</t>
  </si>
  <si>
    <t>409-2-4-5-1-5</t>
  </si>
  <si>
    <t>混凝土包封</t>
  </si>
  <si>
    <t>m3</t>
  </si>
  <si>
    <t>409-2-4-5-1-6</t>
  </si>
  <si>
    <t>管道填封水泥砂浆</t>
  </si>
  <si>
    <t>409-2-4-5-1-7</t>
  </si>
  <si>
    <t>铺沙、盖保护板/砖2根</t>
  </si>
  <si>
    <t>409-2-4-5-1-8</t>
  </si>
  <si>
    <t>铺沙、盖保护板/砖每增加1根</t>
  </si>
  <si>
    <t>409-2-4-5-1-9</t>
  </si>
  <si>
    <t>揭、盖盖板(板长500mm)内</t>
  </si>
  <si>
    <t>409-2-4-5-1-10</t>
  </si>
  <si>
    <t>揭、盖盖板(板长1000mm)内</t>
  </si>
  <si>
    <t>409-2-4-5-1-11</t>
  </si>
  <si>
    <t>揭、盖盖板(板长1500mm)内</t>
  </si>
  <si>
    <t>409-2-4-5-1-12</t>
  </si>
  <si>
    <t>电缆沟铁盖板拆除及恢复</t>
  </si>
  <si>
    <t>409-2-4-5-2</t>
  </si>
  <si>
    <t>铜芯/同轴/多芯铜芯电缆</t>
  </si>
  <si>
    <t>409-2-4-5-2-1</t>
  </si>
  <si>
    <t>电线</t>
  </si>
  <si>
    <t>409-2-4-5-2-1-1</t>
  </si>
  <si>
    <t>电线 1m2</t>
  </si>
  <si>
    <t>m</t>
  </si>
  <si>
    <t>409-2-4-5-2-1-2</t>
  </si>
  <si>
    <t>电线1.5m2</t>
  </si>
  <si>
    <t>409-2-4-5-2-1-3</t>
  </si>
  <si>
    <t>电线 2.5m2</t>
  </si>
  <si>
    <t>409-2-4-5-2-1-4</t>
  </si>
  <si>
    <t>电线 4m2</t>
  </si>
  <si>
    <t>409-2-4-5-2-1-5</t>
  </si>
  <si>
    <t>电线 6m2</t>
  </si>
  <si>
    <t>409-2-4-5-2-1-6</t>
  </si>
  <si>
    <t>电线 10m2</t>
  </si>
  <si>
    <t>409-2-4-5-2-1-7</t>
  </si>
  <si>
    <t>电线 16m2</t>
  </si>
  <si>
    <t>409-2-4-5-2-1-8</t>
  </si>
  <si>
    <t>电线 25m2</t>
  </si>
  <si>
    <t>409-2-4-5-2-1-9</t>
  </si>
  <si>
    <t>电线 35m2</t>
  </si>
  <si>
    <t>409-2-4-5-2-1-10</t>
  </si>
  <si>
    <t>电线 50m2</t>
  </si>
  <si>
    <t>409-2-4-5-2-1-11</t>
  </si>
  <si>
    <t>电线 70m2</t>
  </si>
  <si>
    <t>409-2-4-5-2-1-12</t>
  </si>
  <si>
    <t>电线 95m2</t>
  </si>
  <si>
    <t>409-2-4-5-2-2</t>
  </si>
  <si>
    <t>铜芯电缆</t>
  </si>
  <si>
    <t>409-2-4-5-2-2-1</t>
  </si>
  <si>
    <t>铜芯电缆 1*1.5m2</t>
  </si>
  <si>
    <t>409-2-4-5-2-2-2</t>
  </si>
  <si>
    <t>铜芯电缆 1*2.5m2</t>
  </si>
  <si>
    <t>409-2-4-5-2-2-3</t>
  </si>
  <si>
    <t>铜芯电缆 1*4m2</t>
  </si>
  <si>
    <t>409-2-4-5-2-2-4</t>
  </si>
  <si>
    <t>铜芯电缆 1*6m2</t>
  </si>
  <si>
    <t>409-2-4-5-2-2-5</t>
  </si>
  <si>
    <t>铜芯电缆 1*10m2</t>
  </si>
  <si>
    <t>409-2-4-5-2-2-6</t>
  </si>
  <si>
    <t>铜芯电缆 1*16m2</t>
  </si>
  <si>
    <t>409-2-4-5-2-2-7</t>
  </si>
  <si>
    <t>铜芯电缆 1*25m2</t>
  </si>
  <si>
    <t>409-2-4-5-2-2-8</t>
  </si>
  <si>
    <t>铜芯电缆 1*35m2</t>
  </si>
  <si>
    <t>409-2-4-5-2-2-9</t>
  </si>
  <si>
    <t>铜芯电缆 2*1.5m2</t>
  </si>
  <si>
    <t>409-2-4-5-2-2-10</t>
  </si>
  <si>
    <t>铜芯电缆 2*2.5m2</t>
  </si>
  <si>
    <t>409-2-4-5-2-2-11</t>
  </si>
  <si>
    <t>铜芯电缆 2*4m2</t>
  </si>
  <si>
    <t>409-2-4-5-2-2-12</t>
  </si>
  <si>
    <t>铜芯电缆 2*6m2</t>
  </si>
  <si>
    <t>409-2-4-5-2-2-13</t>
  </si>
  <si>
    <t>铜芯电缆 2*10m2</t>
  </si>
  <si>
    <t>409-2-4-5-2-2-14</t>
  </si>
  <si>
    <t>铜芯电缆 2*16m2</t>
  </si>
  <si>
    <t>409-2-4-5-2-2-15</t>
  </si>
  <si>
    <t>铜芯电缆 2*25m2</t>
  </si>
  <si>
    <t>409-2-4-5-2-2-16</t>
  </si>
  <si>
    <t>铜芯电缆 2*35m2</t>
  </si>
  <si>
    <t>409-2-4-5-2-2-17</t>
  </si>
  <si>
    <t>铜芯电缆 3*1.5m2</t>
  </si>
  <si>
    <t>409-2-4-5-2-2-18</t>
  </si>
  <si>
    <t>铜芯电缆 3*2.5m2</t>
  </si>
  <si>
    <t>409-2-4-5-2-2-19</t>
  </si>
  <si>
    <t>铜芯电缆 3*4m2</t>
  </si>
  <si>
    <t>409-2-4-5-2-2-20</t>
  </si>
  <si>
    <t>铜芯电缆 3*6m2</t>
  </si>
  <si>
    <t>409-2-4-5-2-2-21</t>
  </si>
  <si>
    <t>铜芯电缆 3*10m2</t>
  </si>
  <si>
    <t>409-2-4-5-2-2-22</t>
  </si>
  <si>
    <t>铜芯电缆 3*16m2</t>
  </si>
  <si>
    <t>409-2-4-5-2-2-23</t>
  </si>
  <si>
    <t>铜芯电缆 3*25m2</t>
  </si>
  <si>
    <t>409-2-4-5-2-2-24</t>
  </si>
  <si>
    <t>铜芯电缆 3*35m2</t>
  </si>
  <si>
    <t>409-2-4-5-2-2-29</t>
  </si>
  <si>
    <t>铜芯电缆 4*1.5m2</t>
  </si>
  <si>
    <t>409-2-4-5-2-2-30</t>
  </si>
  <si>
    <t>铜芯电缆 4*2.5m2</t>
  </si>
  <si>
    <t>409-2-4-5-2-2-31</t>
  </si>
  <si>
    <t>铜芯电缆 4*4m2</t>
  </si>
  <si>
    <t>409-2-4-5-2-2-32</t>
  </si>
  <si>
    <t>铜芯电缆 4*6m2</t>
  </si>
  <si>
    <t>409-2-4-5-2-2-33</t>
  </si>
  <si>
    <t>铜芯电缆 4*10m2</t>
  </si>
  <si>
    <t>409-2-4-5-2-2-34</t>
  </si>
  <si>
    <t>铜芯电缆 4*16m2</t>
  </si>
  <si>
    <t>409-2-4-5-2-2-35</t>
  </si>
  <si>
    <t>铜芯电缆 4*25m2</t>
  </si>
  <si>
    <t>409-2-4-5-2-2-36</t>
  </si>
  <si>
    <t>铜芯电缆 4*35m2</t>
  </si>
  <si>
    <t>409-2-4-5-2-2-44</t>
  </si>
  <si>
    <t>铜芯电缆 5*1.5m2</t>
  </si>
  <si>
    <t>409-2-4-5-2-2-45</t>
  </si>
  <si>
    <t>铜芯电缆 5*2.5m2</t>
  </si>
  <si>
    <t>409-2-4-5-2-2-46</t>
  </si>
  <si>
    <t>铜芯电缆 5*4m2</t>
  </si>
  <si>
    <t>409-2-4-5-2-2-47</t>
  </si>
  <si>
    <t>铜芯电缆 5*6m2</t>
  </si>
  <si>
    <t>409-2-4-5-2-2-48</t>
  </si>
  <si>
    <t>铜芯电缆 5*10m2</t>
  </si>
  <si>
    <t>409-2-4-5-2-2-49</t>
  </si>
  <si>
    <t>铜芯电缆 5*16m2</t>
  </si>
  <si>
    <t>409-2-4-5-2-2-50</t>
  </si>
  <si>
    <t>铜芯电缆 5*25m2</t>
  </si>
  <si>
    <t>409-2-4-5-2-2-51</t>
  </si>
  <si>
    <t>铜芯电缆 5*35m2</t>
  </si>
  <si>
    <t>409-2-4-5-2-3</t>
  </si>
  <si>
    <t>铠装铜芯电缆</t>
  </si>
  <si>
    <t>409-2-4-5-2-3-1</t>
  </si>
  <si>
    <t>铠装铜芯电缆 1*1.5m2</t>
  </si>
  <si>
    <t>409-2-4-5-2-3-2</t>
  </si>
  <si>
    <t>铠装铜芯电缆 1*2.5m2</t>
  </si>
  <si>
    <t>409-2-4-5-2-3-3</t>
  </si>
  <si>
    <t>铠装铜芯电缆 1*4m2</t>
  </si>
  <si>
    <t>409-2-4-5-2-3-4</t>
  </si>
  <si>
    <t>铠装铜芯电缆 1*6m2</t>
  </si>
  <si>
    <t>409-2-4-5-2-3-5</t>
  </si>
  <si>
    <t>铠装铜芯电缆 1*10m2</t>
  </si>
  <si>
    <t>409-2-4-5-2-3-6</t>
  </si>
  <si>
    <t>铠装铜芯电缆 1*16m2</t>
  </si>
  <si>
    <t>409-2-4-5-2-3-7</t>
  </si>
  <si>
    <t>铠装铜芯电缆 1*25m2</t>
  </si>
  <si>
    <t>409-2-4-5-2-3-8</t>
  </si>
  <si>
    <t>铠装铜芯电缆 1*35m2</t>
  </si>
  <si>
    <t>409-2-4-5-2-3-9</t>
  </si>
  <si>
    <t>铠装铜芯电缆 2*1.5m2</t>
  </si>
  <si>
    <t>409-2-4-5-2-3-10</t>
  </si>
  <si>
    <t>铠装铜芯电缆 2*2.5m2</t>
  </si>
  <si>
    <t>409-2-4-5-2-3-11</t>
  </si>
  <si>
    <t>铠装铜芯电缆 2*4m2</t>
  </si>
  <si>
    <t>409-2-4-5-2-3-12</t>
  </si>
  <si>
    <t>铠装铜芯电缆 2*6m2</t>
  </si>
  <si>
    <t>409-2-4-5-2-3-13</t>
  </si>
  <si>
    <t>铠装铜芯电缆 2*10m2</t>
  </si>
  <si>
    <t>409-2-4-5-2-3-14</t>
  </si>
  <si>
    <t>铠装铜芯电缆 2*16m2</t>
  </si>
  <si>
    <t>409-2-4-5-2-3-15</t>
  </si>
  <si>
    <t>铠装铜芯电缆 2*25m2</t>
  </si>
  <si>
    <t>409-2-4-5-2-3-16</t>
  </si>
  <si>
    <t>铠装铜芯电缆 2*35m2</t>
  </si>
  <si>
    <t>409-2-4-5-2-3-17</t>
  </si>
  <si>
    <t>铠装铜芯电缆 3*1.5m2</t>
  </si>
  <si>
    <t>409-2-4-5-2-3-18</t>
  </si>
  <si>
    <t>铠装铜芯电缆 3*2.5m2</t>
  </si>
  <si>
    <t>409-2-4-5-2-3-19</t>
  </si>
  <si>
    <t>铠装铜芯电缆 3*4m2</t>
  </si>
  <si>
    <t>409-2-4-5-2-3-20</t>
  </si>
  <si>
    <t>铠装铜芯电缆 3*6m2</t>
  </si>
  <si>
    <t>409-2-4-5-2-3-21</t>
  </si>
  <si>
    <t>铠装铜芯电缆 3*10m2</t>
  </si>
  <si>
    <t>409-2-4-5-2-3-22</t>
  </si>
  <si>
    <t>铠装铜芯电缆 3*16m2</t>
  </si>
  <si>
    <t>409-2-4-5-2-3-23</t>
  </si>
  <si>
    <t>铠装铜芯电缆 3*25m2</t>
  </si>
  <si>
    <t>409-2-4-5-2-3-24</t>
  </si>
  <si>
    <t>铠装铜芯电缆 3*35m2</t>
  </si>
  <si>
    <t>409-2-4-5-2-3-29</t>
  </si>
  <si>
    <t>铠装铜芯电缆 4*1.5m2</t>
  </si>
  <si>
    <t>409-2-4-5-2-3-30</t>
  </si>
  <si>
    <t>铠装铜芯电缆 4*2.5m2</t>
  </si>
  <si>
    <t>409-2-4-5-2-3-31</t>
  </si>
  <si>
    <t>铠装铜芯电缆 4*4m2</t>
  </si>
  <si>
    <t>409-2-4-5-2-3-32</t>
  </si>
  <si>
    <t>铠装铜芯电缆 4*6m2</t>
  </si>
  <si>
    <t>409-2-4-5-2-3-33</t>
  </si>
  <si>
    <t>铠装铜芯电缆 4*10m2</t>
  </si>
  <si>
    <t>409-2-4-5-2-3-34</t>
  </si>
  <si>
    <t>铠装铜芯电缆 4*16m2</t>
  </si>
  <si>
    <t>409-2-4-5-2-3-35</t>
  </si>
  <si>
    <t>铠装铜芯电缆 4*25m2</t>
  </si>
  <si>
    <t>409-2-4-5-2-3-36</t>
  </si>
  <si>
    <t>铠装铜芯电缆 4*35m2</t>
  </si>
  <si>
    <t>409-2-4-5-2-3-44</t>
  </si>
  <si>
    <t>铠装铜芯电缆 5*1.5m2</t>
  </si>
  <si>
    <t>409-2-4-5-2-3-45</t>
  </si>
  <si>
    <t>铠装铜芯电缆 5*2.5m2</t>
  </si>
  <si>
    <t>409-2-4-5-2-3-46</t>
  </si>
  <si>
    <t>铠装铜芯电缆 5*4m2</t>
  </si>
  <si>
    <t>409-2-4-5-2-3-47</t>
  </si>
  <si>
    <t>铠装铜芯电缆 5*6m2</t>
  </si>
  <si>
    <t>409-2-4-5-2-3-48</t>
  </si>
  <si>
    <t>铠装铜芯电缆 5*10m2</t>
  </si>
  <si>
    <t>409-2-4-5-2-3-49</t>
  </si>
  <si>
    <t>铠装铜芯电缆 5*16m2</t>
  </si>
  <si>
    <t>409-2-4-5-2-3-50</t>
  </si>
  <si>
    <t>铠装铜芯电缆 5*25m2</t>
  </si>
  <si>
    <t>409-2-4-5-2-3-51</t>
  </si>
  <si>
    <t>铠装铜芯电缆 5*35m2</t>
  </si>
  <si>
    <t>409-2-4-5-2-4</t>
  </si>
  <si>
    <t>多芯电缆</t>
  </si>
  <si>
    <t>409-2-4-5-2-4-1</t>
  </si>
  <si>
    <t>多芯电缆 2×0.75m2</t>
  </si>
  <si>
    <t>409-2-4-5-2-4-2</t>
  </si>
  <si>
    <t>多芯电缆 2×1.0m2</t>
  </si>
  <si>
    <t>409-2-4-5-2-4-3</t>
  </si>
  <si>
    <t>多芯电缆 2×1.5m2</t>
  </si>
  <si>
    <t>409-2-4-5-2-4-4</t>
  </si>
  <si>
    <t>多芯电缆 2×2.5m2</t>
  </si>
  <si>
    <t>409-2-4-5-2-4-5</t>
  </si>
  <si>
    <t>多芯电缆 2×4m2</t>
  </si>
  <si>
    <t>409-2-4-5-2-4-6</t>
  </si>
  <si>
    <t>多芯电缆 3×0.75m2</t>
  </si>
  <si>
    <t>409-2-4-5-2-4-7</t>
  </si>
  <si>
    <t>多芯电缆 3×1.0m2</t>
  </si>
  <si>
    <t>409-2-4-5-2-4-8</t>
  </si>
  <si>
    <t>多芯电缆 3×1.5m2</t>
  </si>
  <si>
    <t>409-2-4-5-2-4-9</t>
  </si>
  <si>
    <t>多芯电缆 3×2.5m2</t>
  </si>
  <si>
    <t>409-2-4-5-2-4-10</t>
  </si>
  <si>
    <t>多芯电缆 3×4m2</t>
  </si>
  <si>
    <t>409-2-4-5-2-4-11</t>
  </si>
  <si>
    <t>多芯电缆 3×6m2</t>
  </si>
  <si>
    <t>409-2-4-5-2-4-12</t>
  </si>
  <si>
    <t>多芯电缆 4×0.75m2</t>
  </si>
  <si>
    <t>409-2-4-5-2-4-13</t>
  </si>
  <si>
    <t>多芯电缆 4×1.0m2</t>
  </si>
  <si>
    <t>409-2-4-5-2-4-14</t>
  </si>
  <si>
    <t>多芯电缆 4×1.5m2</t>
  </si>
  <si>
    <t>409-2-4-5-2-4-15</t>
  </si>
  <si>
    <t>多芯电缆 4×2.5m2</t>
  </si>
  <si>
    <t>409-2-4-5-2-4-16</t>
  </si>
  <si>
    <t>多芯电缆 5×1.5m2</t>
  </si>
  <si>
    <t>409-2-4-5-2-5</t>
  </si>
  <si>
    <t>铝合金电缆</t>
  </si>
  <si>
    <t>409-2-4-5-2-5-1</t>
  </si>
  <si>
    <t>铝合金电缆 2×6mm2</t>
  </si>
  <si>
    <t>409-2-4-5-2-5-2</t>
  </si>
  <si>
    <t>铝合金电缆 2×10mm2</t>
  </si>
  <si>
    <t>409-2-4-5-2-5-3</t>
  </si>
  <si>
    <t>铝合金电缆 2×16mm2</t>
  </si>
  <si>
    <t>409-2-4-5-2-5-4</t>
  </si>
  <si>
    <t>铝合金电缆 2×25mm2</t>
  </si>
  <si>
    <t>409-2-4-5-2-5-5</t>
  </si>
  <si>
    <t>铝合金电缆 2×35mm2</t>
  </si>
  <si>
    <t>409-2-4-5-2-5-6</t>
  </si>
  <si>
    <t>铝合金电缆 3×4mm2</t>
  </si>
  <si>
    <t>409-2-4-5-2-5-7</t>
  </si>
  <si>
    <t>铝合金电缆 3×6mm2</t>
  </si>
  <si>
    <t>409-2-4-5-2-5-8</t>
  </si>
  <si>
    <t>铝合金电缆 3×10mm2</t>
  </si>
  <si>
    <t>409-2-4-5-2-5-9</t>
  </si>
  <si>
    <t>铝合金电缆 3×16mm2</t>
  </si>
  <si>
    <t>409-2-4-5-2-5-10</t>
  </si>
  <si>
    <t>铝合金电缆 3×25mm2</t>
  </si>
  <si>
    <t>409-2-4-5-2-5-11</t>
  </si>
  <si>
    <t>铝合金电缆 3×35mm2</t>
  </si>
  <si>
    <t>409-2-4-5-2-5-12</t>
  </si>
  <si>
    <t>铝合金电缆 4×6mm2</t>
  </si>
  <si>
    <t>409-2-4-5-2-5-13</t>
  </si>
  <si>
    <t>铝合金电缆 4×10mm2</t>
  </si>
  <si>
    <t>409-2-4-5-2-5-14</t>
  </si>
  <si>
    <t>铝合金电缆 4×16mm2</t>
  </si>
  <si>
    <t>409-2-4-5-2-5-15</t>
  </si>
  <si>
    <t>铝合金电缆 4×25mm2</t>
  </si>
  <si>
    <t>409-2-4-5-2-5-16</t>
  </si>
  <si>
    <t>铝合金电缆 4×35mm2</t>
  </si>
  <si>
    <t>409-2-4-5-2-6</t>
  </si>
  <si>
    <t>电缆敷设及拆除</t>
  </si>
  <si>
    <t>409-2-4-5-2-6-1</t>
  </si>
  <si>
    <t>水平铜芯电缆敷设截面积35mm2以内</t>
  </si>
  <si>
    <t>409-2-4-5-2-6-2</t>
  </si>
  <si>
    <t>水平铜芯电缆敷设截面积120mm2以内</t>
  </si>
  <si>
    <t>409-2-4-5-2-6-3</t>
  </si>
  <si>
    <t>水平铜芯电缆敷设截面积240mm2以内</t>
  </si>
  <si>
    <t>409-2-4-5-2-6-4</t>
  </si>
  <si>
    <t>竖直通道铜芯电缆敷设截面积35mm2以内</t>
  </si>
  <si>
    <t>409-2-4-5-2-6-5</t>
  </si>
  <si>
    <t>竖直通道铜芯电缆敷设截面积120mm2以内</t>
  </si>
  <si>
    <t>409-2-4-5-2-6-6</t>
  </si>
  <si>
    <t>竖直通道铜芯电缆敷设截面积240mm2以内</t>
  </si>
  <si>
    <t>409-2-4-5-2-6-7</t>
  </si>
  <si>
    <t>管道铜芯电缆敷设截面积35mm2以内</t>
  </si>
  <si>
    <t>409-2-4-5-2-6-8</t>
  </si>
  <si>
    <t>管道铜芯电缆敷设截面积120mm2以内</t>
  </si>
  <si>
    <t>409-2-4-5-2-6-9</t>
  </si>
  <si>
    <t>管道铜芯电缆敷设截面积240mm2以内</t>
  </si>
  <si>
    <t>409-2-4-5-2-6-10</t>
  </si>
  <si>
    <t>室内槽道中安装铜芯电缆25芯以内</t>
  </si>
  <si>
    <t>409-2-4-5-2-6-11</t>
  </si>
  <si>
    <t>室内槽道中安装铜芯电缆50芯以内</t>
  </si>
  <si>
    <t>409-2-4-5-2-6-12</t>
  </si>
  <si>
    <t>室内沿架/支架安装铜芯电缆25芯以内</t>
  </si>
  <si>
    <t>409-2-4-5-2-6-13</t>
  </si>
  <si>
    <t>室内沿架/支架安装铜芯电缆50芯以内</t>
  </si>
  <si>
    <t>409-2-4-5-2-6-14</t>
  </si>
  <si>
    <t>室内管道中安装铜芯电缆25芯以内</t>
  </si>
  <si>
    <t>409-2-4-5-2-6-15</t>
  </si>
  <si>
    <t>室内管道中安装铜芯电缆50芯以内</t>
  </si>
  <si>
    <t>409-2-4-5-2-6-16</t>
  </si>
  <si>
    <t>电缆拆除</t>
  </si>
  <si>
    <t>409-2-4-5-2-6-17</t>
  </si>
  <si>
    <t>120m2以内电缆拆除</t>
  </si>
  <si>
    <t>409-2-4-5-2-6-18</t>
  </si>
  <si>
    <t>240m2以内电缆拆除</t>
  </si>
  <si>
    <t>409-2-4-5-2-6-19</t>
  </si>
  <si>
    <t>多芯电缆/电线敷设</t>
  </si>
  <si>
    <t>409-2-4-5-3</t>
  </si>
  <si>
    <t>网络、电话、视频线缆</t>
  </si>
  <si>
    <t>409-2-4-5-3-1</t>
  </si>
  <si>
    <t>六类以下网线</t>
  </si>
  <si>
    <t>409-2-4-5-3-2</t>
  </si>
  <si>
    <t>六类网线</t>
  </si>
  <si>
    <t>409-2-4-5-3-3</t>
  </si>
  <si>
    <t>电话线2芯</t>
  </si>
  <si>
    <t>409-2-4-5-3-4</t>
  </si>
  <si>
    <t>电话线4芯</t>
  </si>
  <si>
    <t>409-2-4-5-3-5</t>
  </si>
  <si>
    <t>HYA-10×2×0.5</t>
  </si>
  <si>
    <t>409-2-4-5-3-6</t>
  </si>
  <si>
    <t>HYA-30×2×0.5</t>
  </si>
  <si>
    <t>409-2-4-7</t>
  </si>
  <si>
    <t>线槽</t>
  </si>
  <si>
    <t>409-2-4-7-1</t>
  </si>
  <si>
    <t>PVC线槽2分</t>
  </si>
  <si>
    <t>409-2-4-7-2</t>
  </si>
  <si>
    <t>PVC线槽4分</t>
  </si>
  <si>
    <t>409-2-4-7-3</t>
  </si>
  <si>
    <t>PVC线槽6分</t>
  </si>
  <si>
    <t>409-2-4-7-8</t>
  </si>
  <si>
    <t>PVC线槽安装</t>
  </si>
  <si>
    <t>409-2-4-7-9</t>
  </si>
  <si>
    <t>PVC线槽拆除</t>
  </si>
  <si>
    <t>409-2-4-8</t>
  </si>
  <si>
    <t>防雷接地系统</t>
  </si>
  <si>
    <t>409-2-4-8-1</t>
  </si>
  <si>
    <t>防雷器</t>
  </si>
  <si>
    <t>409-2-4-8-1-1</t>
  </si>
  <si>
    <t>以太网信号防雷器</t>
  </si>
  <si>
    <t>409-2-4-8-1-2</t>
  </si>
  <si>
    <t>数据防雷器</t>
  </si>
  <si>
    <t>409-2-4-8-1-3</t>
  </si>
  <si>
    <t>C级单相电源防雷器</t>
  </si>
  <si>
    <t>409-2-4-8-1-4</t>
  </si>
  <si>
    <t>C级三相电源防雷器</t>
  </si>
  <si>
    <t>409-2-4-8-1-5</t>
  </si>
  <si>
    <t>B+C级单相电源防雷器</t>
  </si>
  <si>
    <t>409-2-4-8-1-6</t>
  </si>
  <si>
    <t>B+C级三相电源防雷器</t>
  </si>
  <si>
    <t>409-2-4-8-1-7</t>
  </si>
  <si>
    <t>防雷器拆除</t>
  </si>
  <si>
    <t>409-2-4-8-1-8</t>
  </si>
  <si>
    <t>防雷器安装调试</t>
  </si>
  <si>
    <t>409-2-4-9</t>
  </si>
  <si>
    <t>管道工程</t>
  </si>
  <si>
    <t>409-2-4-9-1</t>
  </si>
  <si>
    <t>塑料管</t>
  </si>
  <si>
    <t>409-2-4-9-1-1</t>
  </si>
  <si>
    <t>PVC管DN15mm（Φ20)</t>
  </si>
  <si>
    <t>409-2-4-9-1-2</t>
  </si>
  <si>
    <t>PVC管DN20mm（Φ25)</t>
  </si>
  <si>
    <t>409-2-4-9-1-3</t>
  </si>
  <si>
    <t>PVC管DN25mm（Φ32)</t>
  </si>
  <si>
    <t>409-2-4-9-1-4</t>
  </si>
  <si>
    <t>PVC管DN32mm（Φ40)</t>
  </si>
  <si>
    <t>409-2-4-9-1-5</t>
  </si>
  <si>
    <t>PVC管DN40mm（Φ50)</t>
  </si>
  <si>
    <t>409-2-4-9-1-6</t>
  </si>
  <si>
    <t>PVC管DN50mm（Φ63)</t>
  </si>
  <si>
    <t>409-2-4-9-1-7</t>
  </si>
  <si>
    <t>PVC管DN65mm（Φ75)</t>
  </si>
  <si>
    <t>409-2-4-9-1-8</t>
  </si>
  <si>
    <t>PVC管DN80mm（Φ90)</t>
  </si>
  <si>
    <t>409-2-4-9-1-9</t>
  </si>
  <si>
    <t>PVC管（Φ98)</t>
  </si>
  <si>
    <t>409-2-4-9-1-10</t>
  </si>
  <si>
    <t>PVC管DN100mm（Φ110)</t>
  </si>
  <si>
    <t>409-2-4-9-1-11</t>
  </si>
  <si>
    <t>PVC管（Φ160)</t>
  </si>
  <si>
    <t>409-2-4-9-1-12</t>
  </si>
  <si>
    <t>PVC管（Φ200)</t>
  </si>
  <si>
    <t>409-2-4-9-1-13</t>
  </si>
  <si>
    <t>水泥钉管码</t>
  </si>
  <si>
    <t>409-2-4-9-1-14</t>
  </si>
  <si>
    <t>PVC直通</t>
  </si>
  <si>
    <t>409-2-4-9-1-15</t>
  </si>
  <si>
    <t>明敷PVC塑料管管道1孔</t>
  </si>
  <si>
    <t>409-2-4-9-1-16</t>
  </si>
  <si>
    <t>暗敷PVC塑料管管道1孔</t>
  </si>
  <si>
    <t>409-2-4-9-1-17</t>
  </si>
  <si>
    <t>敷设塑料管（波纹管、集塑管）管道1孔</t>
  </si>
  <si>
    <t>409-2-5</t>
  </si>
  <si>
    <t>409-2-5-1</t>
  </si>
  <si>
    <t>路段/互通/广场/服务区/照明</t>
  </si>
  <si>
    <t>409-2-5-1-1</t>
  </si>
  <si>
    <t>灯具</t>
  </si>
  <si>
    <t>409-2-5-1-1-19</t>
  </si>
  <si>
    <t>灯具拆除（不含灯杆）</t>
  </si>
  <si>
    <t>409-2-5-1-1-20</t>
  </si>
  <si>
    <t>灯具安装（不含灯杆）</t>
  </si>
  <si>
    <t>409-2-5-1-2</t>
  </si>
  <si>
    <t>灯杆</t>
  </si>
  <si>
    <t>409-2-5-1-2-14</t>
  </si>
  <si>
    <t>灯杆拆除</t>
  </si>
  <si>
    <t>409-2-5-1-2-15</t>
  </si>
  <si>
    <t>灯杆安装</t>
  </si>
  <si>
    <t>409-2-5-1-2-16</t>
  </si>
  <si>
    <t>搬运旧灯及杆件</t>
  </si>
  <si>
    <t>409-2-5-1-3</t>
  </si>
  <si>
    <t>路灯基础及路灯配件</t>
  </si>
  <si>
    <t>409-2-5-1-3-1</t>
  </si>
  <si>
    <t>路灯/广场灯基础1000mm*1000mm*2000mm</t>
  </si>
  <si>
    <t>409-2-5-1-3-2</t>
  </si>
  <si>
    <t>路灯/广场灯基础800mm*800mm*1900mm</t>
  </si>
  <si>
    <t>409-2-5-1-3-3</t>
  </si>
  <si>
    <t>拆除清理旧路灯基础</t>
  </si>
  <si>
    <t>409-2-5-1-3-4</t>
  </si>
  <si>
    <t>路灯/广场灯基础加固</t>
  </si>
  <si>
    <t>409-2-5-1-3-5</t>
  </si>
  <si>
    <t>路灯/广场灯编码反光标志牌</t>
  </si>
  <si>
    <t>409-2-5-1-3-6</t>
  </si>
  <si>
    <t>路灯/广场灯灯杆检修口盖板35cm*12.9cm/40cm*11.2cm</t>
  </si>
  <si>
    <t>409-2-5-1-3-7</t>
  </si>
  <si>
    <t>路灯/广场灯灯杆检修口盖板35cm*11.7cm</t>
  </si>
  <si>
    <t>409-2-5-1-3-8</t>
  </si>
  <si>
    <t>路灯/广场灯检修盖板切割、烧焊加工</t>
  </si>
  <si>
    <t>409-2-5-1-3-14</t>
  </si>
  <si>
    <t>灯泡250W</t>
  </si>
  <si>
    <t>409-2-5-1-3-15</t>
  </si>
  <si>
    <t>灯泡400W</t>
  </si>
  <si>
    <t>409-2-5-1-3-16</t>
  </si>
  <si>
    <t>灯泡1000W</t>
  </si>
  <si>
    <t>409-2-5-1-3-18</t>
  </si>
  <si>
    <t>路灯天文钟</t>
  </si>
  <si>
    <t>409-2-5-1-4</t>
  </si>
  <si>
    <t>路灯其它</t>
  </si>
  <si>
    <t>409-2-5-1-4-3</t>
  </si>
  <si>
    <t>路灯杆油漆翻新</t>
  </si>
  <si>
    <t>根</t>
  </si>
  <si>
    <t>409-2-5-1-4-4</t>
  </si>
  <si>
    <t>灯杆倾斜校正</t>
  </si>
  <si>
    <t>409-2-5-1-4-5</t>
  </si>
  <si>
    <t>拆装隔音墙</t>
  </si>
  <si>
    <t>409-2-7</t>
  </si>
  <si>
    <t>给排水系统及生活配套设施</t>
  </si>
  <si>
    <t>409-2-7-1</t>
  </si>
  <si>
    <t>照明灯具及灯具配件</t>
  </si>
  <si>
    <t>409-2-7-1-1</t>
  </si>
  <si>
    <t>室内灯管30w以下</t>
  </si>
  <si>
    <t>409-2-7-1-2</t>
  </si>
  <si>
    <t>室内灯管30w以上</t>
  </si>
  <si>
    <t>409-2-7-1-5</t>
  </si>
  <si>
    <t>灭蚊灯管</t>
  </si>
  <si>
    <t>409-2-7-1-6</t>
  </si>
  <si>
    <t>室内led灯泡30w以下</t>
  </si>
  <si>
    <t>409-2-7-1-7</t>
  </si>
  <si>
    <t>室内led灯泡40w-100W</t>
  </si>
  <si>
    <t>409-2-7-1-9</t>
  </si>
  <si>
    <t>室内吸顶灯30W以下</t>
  </si>
  <si>
    <t>409-2-7-1-10</t>
  </si>
  <si>
    <t>室内吸顶灯30w-50w</t>
  </si>
  <si>
    <t>409-2-7-1-11</t>
  </si>
  <si>
    <t>室内射灯200w以下</t>
  </si>
  <si>
    <t>409-2-7-1-12</t>
  </si>
  <si>
    <t>室内射灯200w以上</t>
  </si>
  <si>
    <t>409-2-7-1-13</t>
  </si>
  <si>
    <t>室内吊灯120W</t>
  </si>
  <si>
    <t>409-2-7-1-14</t>
  </si>
  <si>
    <t>防爆灯</t>
  </si>
  <si>
    <t>409-2-7-1-15</t>
  </si>
  <si>
    <t>应急照明灯</t>
  </si>
  <si>
    <t>409-2-7-1-16</t>
  </si>
  <si>
    <t>室内灯带</t>
  </si>
  <si>
    <t>409-2-7-1-18</t>
  </si>
  <si>
    <t>庭院灯灯具</t>
  </si>
  <si>
    <t>409-2-7-2</t>
  </si>
  <si>
    <t>给排水系统</t>
  </si>
  <si>
    <t>409-2-7-2-2</t>
  </si>
  <si>
    <t>水管</t>
  </si>
  <si>
    <t>409-2-7-2-2-1</t>
  </si>
  <si>
    <t>PVC-U/PVC水管及配件</t>
  </si>
  <si>
    <t>409-2-7-2-2-1-1</t>
  </si>
  <si>
    <t>PVC-U/PVC水管4分</t>
  </si>
  <si>
    <t>409-2-7-2-2-1-2</t>
  </si>
  <si>
    <t>PVC-U/PVC水管6分</t>
  </si>
  <si>
    <t>409-2-7-2-2-1-3</t>
  </si>
  <si>
    <t>PVC-U/PVC水管1寸</t>
  </si>
  <si>
    <t>409-2-7-2-2-1-4</t>
  </si>
  <si>
    <t>PVC-U/PVC水管Φ50</t>
  </si>
  <si>
    <t>409-2-7-2-2-1-5</t>
  </si>
  <si>
    <t>PVC-U/PVC水管Φ63</t>
  </si>
  <si>
    <t>409-2-7-2-2-1-6</t>
  </si>
  <si>
    <t>PVC-U/PVC水管Φ110</t>
  </si>
  <si>
    <t>409-2-7-2-2-1-7</t>
  </si>
  <si>
    <t>PVC水管φ25</t>
  </si>
  <si>
    <t>409-2-7-2-2-1-8</t>
  </si>
  <si>
    <t>PVC三通φ25</t>
  </si>
  <si>
    <t>409-2-7-2-2-1-9</t>
  </si>
  <si>
    <t>PVC弯头φ25</t>
  </si>
  <si>
    <t>409-2-7-2-2-1-10</t>
  </si>
  <si>
    <t>PVC内牙弯 φ20</t>
  </si>
  <si>
    <t>409-2-7-2-2-1-11</t>
  </si>
  <si>
    <t>PVC45度弯头 φ50</t>
  </si>
  <si>
    <t>409-2-7-2-2-1-12</t>
  </si>
  <si>
    <t>PVC外牙直通 φ50</t>
  </si>
  <si>
    <t>409-2-7-2-2-1-13</t>
  </si>
  <si>
    <t>PVC大小头50*25</t>
  </si>
  <si>
    <t>409-2-7-2-2-1-14</t>
  </si>
  <si>
    <t>PVC大小头25*20</t>
  </si>
  <si>
    <t>409-2-7-2-2-1-15</t>
  </si>
  <si>
    <t>管卡φ32</t>
  </si>
  <si>
    <t>409-2-7-3</t>
  </si>
  <si>
    <t>其它生活配套设施</t>
  </si>
  <si>
    <t>409-2-7-3-1</t>
  </si>
  <si>
    <t>宿舍及机房门锁</t>
  </si>
  <si>
    <t>把</t>
  </si>
  <si>
    <t>409-2-7-3-2</t>
  </si>
  <si>
    <t>铜管焊接</t>
  </si>
  <si>
    <t>409-2-7-3-3</t>
  </si>
  <si>
    <t>铜镙头/镙母</t>
  </si>
  <si>
    <t>409-2-7-3-4</t>
  </si>
  <si>
    <t>高压阀</t>
  </si>
  <si>
    <t>409-2-7-3-12</t>
  </si>
  <si>
    <t>排气扇6寸</t>
  </si>
  <si>
    <t>台</t>
  </si>
  <si>
    <t>409-2-8</t>
  </si>
  <si>
    <t>409-2-8-5</t>
  </si>
  <si>
    <t>路政设备</t>
  </si>
  <si>
    <t>409-2-8-5-1</t>
  </si>
  <si>
    <t>单兵摄录设备</t>
  </si>
  <si>
    <t>409-2-8-5-1-1</t>
  </si>
  <si>
    <t>事件记录仪</t>
  </si>
  <si>
    <t>409-2-8-5-1-2</t>
  </si>
  <si>
    <t>路政执法记录仪</t>
  </si>
  <si>
    <t>清单  第500章  专项养护</t>
  </si>
  <si>
    <t>508-3</t>
  </si>
  <si>
    <t>收费软件升级修改服务</t>
  </si>
  <si>
    <t>508-3-1</t>
  </si>
  <si>
    <t>中心级收费软件（管理系统、报表）升级修改服务</t>
  </si>
  <si>
    <t>508-3-2</t>
  </si>
  <si>
    <t>站级收费软件（站省传输、管理系统、路省传输）升级修改服务</t>
  </si>
  <si>
    <t>508-3-3</t>
  </si>
  <si>
    <t>车道级收费软件升级修改服务（路段车道数量100条以下）</t>
  </si>
  <si>
    <t>508-4</t>
  </si>
  <si>
    <t>两客一危数据服务</t>
  </si>
  <si>
    <t>508-4-1</t>
  </si>
  <si>
    <t>两客一危系统信息服务费以及运维费</t>
  </si>
  <si>
    <t>公里/年</t>
  </si>
  <si>
    <t>508-9</t>
  </si>
  <si>
    <t>车道移动应急支付服务</t>
  </si>
  <si>
    <t>508-9-1</t>
  </si>
  <si>
    <t>车道/年</t>
  </si>
  <si>
    <t>508-10</t>
  </si>
  <si>
    <t>门架数据校核预警及流水智能补全系统服务</t>
  </si>
  <si>
    <t>508-10-1</t>
  </si>
  <si>
    <t>门架/年</t>
  </si>
  <si>
    <t>508-11</t>
  </si>
  <si>
    <t>门架前端系统交易流水缺失人工补流水服务</t>
  </si>
  <si>
    <t>508-11-1</t>
  </si>
  <si>
    <t>508-49</t>
  </si>
  <si>
    <t>对讲机服务</t>
  </si>
  <si>
    <t>508-49-1</t>
  </si>
  <si>
    <t>移动和对讲物联网卡及平台使用费（适用于此前分开购买和对讲机子及2年服务的续费）</t>
  </si>
  <si>
    <t>套/2年</t>
  </si>
  <si>
    <t>508-49-3</t>
  </si>
  <si>
    <t>模拟对讲机</t>
  </si>
  <si>
    <t>508-50</t>
  </si>
  <si>
    <t>办公设备</t>
  </si>
  <si>
    <t>508-50-1</t>
  </si>
  <si>
    <t>考勤机</t>
  </si>
  <si>
    <t>清单  第600章  应急养护</t>
  </si>
  <si>
    <t>机电应急</t>
  </si>
  <si>
    <t>608-1</t>
  </si>
  <si>
    <t>应急抢修计日工</t>
  </si>
  <si>
    <t>608-1-1</t>
  </si>
  <si>
    <t>应急抢险人员</t>
  </si>
  <si>
    <t>608-1-9</t>
  </si>
  <si>
    <t>应急抢险最大作业12m以内高空作业车</t>
  </si>
  <si>
    <t>台班</t>
  </si>
  <si>
    <t>608-1-11</t>
  </si>
  <si>
    <t>应急抢险特种车辆作业费-防撞车</t>
  </si>
  <si>
    <t>日工汇总表</t>
  </si>
  <si>
    <t>名称</t>
  </si>
  <si>
    <t>金额</t>
  </si>
  <si>
    <t>劳务</t>
  </si>
  <si>
    <t>材料</t>
  </si>
  <si>
    <t>施工机械</t>
  </si>
  <si>
    <t>消防系统第三方检测-隧道</t>
  </si>
  <si>
    <t>场区消防系统</t>
  </si>
  <si>
    <t>劳务单价表</t>
  </si>
  <si>
    <t>编号</t>
  </si>
  <si>
    <t>子目名称</t>
  </si>
  <si>
    <t>暂定数量</t>
  </si>
  <si>
    <t>普通工</t>
  </si>
  <si>
    <t>焊工</t>
  </si>
  <si>
    <t>电工</t>
  </si>
  <si>
    <t>混凝土工</t>
  </si>
  <si>
    <t>钢筋工</t>
  </si>
  <si>
    <t>抢修排险人员</t>
  </si>
  <si>
    <t>材料单价表</t>
  </si>
  <si>
    <t>砂</t>
  </si>
  <si>
    <t>木糠（25kg/包）</t>
  </si>
  <si>
    <t>包</t>
  </si>
  <si>
    <t>水泥</t>
  </si>
  <si>
    <t>t</t>
  </si>
  <si>
    <t>钢筋</t>
  </si>
  <si>
    <t>碎石</t>
  </si>
  <si>
    <t>片石</t>
  </si>
  <si>
    <t>毛毡（2*2米)</t>
  </si>
  <si>
    <t>张</t>
  </si>
  <si>
    <t>石灰（25kg/包）</t>
  </si>
  <si>
    <t>施工机械单价表</t>
  </si>
  <si>
    <t>1.5m3以下装载机</t>
  </si>
  <si>
    <t>1m3以内单斗挖掘机</t>
  </si>
  <si>
    <t>2t以内载货汽车</t>
  </si>
  <si>
    <t>5t以内自卸汽车</t>
  </si>
  <si>
    <t>30KW以内汽油发电机组</t>
  </si>
  <si>
    <t>100kW以内柴油发电机组</t>
  </si>
  <si>
    <t>6m3以内洒水车</t>
  </si>
  <si>
    <t>随车吊车厢7米以内起重机</t>
  </si>
  <si>
    <t>随车吊车厢9米以内起重机</t>
  </si>
  <si>
    <t>12t以内汽车式起重机</t>
  </si>
  <si>
    <t>20t以内汽车式起重机</t>
  </si>
  <si>
    <t>最大作业12m以内高空作业车</t>
  </si>
  <si>
    <t>最大作业20m以内高空作业车</t>
  </si>
  <si>
    <t>平板拖车（20t）</t>
  </si>
  <si>
    <t>平板拖车（40t）</t>
  </si>
  <si>
    <t>平板拖车（80t）</t>
  </si>
  <si>
    <t>混凝土泵送车（输送量60m3/h)</t>
  </si>
  <si>
    <t>长臂钩机（PC200)</t>
  </si>
  <si>
    <t>吸粪车</t>
  </si>
  <si>
    <t>桥梁检测车</t>
  </si>
  <si>
    <t>切割机</t>
  </si>
  <si>
    <t>25吨汽车式起重机</t>
  </si>
  <si>
    <t>叉车</t>
  </si>
  <si>
    <t>划线车（SA-160普通款）</t>
  </si>
  <si>
    <t>应急抢险机械2t以内载货汽车</t>
  </si>
  <si>
    <t>抢修排险2t以内载货汽车</t>
  </si>
  <si>
    <t>抢修排险5t以内自卸汽车</t>
  </si>
  <si>
    <t>抢修排险30KW以内汽油发电机组</t>
  </si>
  <si>
    <t>抢修排险100kW以内柴油发电机组</t>
  </si>
  <si>
    <t>抢修排险随车吊车厢7米以内起重机</t>
  </si>
  <si>
    <t>抢修排险随车吊车厢9米以内起重机</t>
  </si>
  <si>
    <t>抢修排险12t以内汽车式起重机</t>
  </si>
  <si>
    <t>抢修排险20t以内汽车式起重机</t>
  </si>
  <si>
    <t>抢修排险最大作业12m以内高空作业车</t>
  </si>
  <si>
    <t>抢修排险最大作业20m以内高空作业车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</si>
</sst>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;[Red]0.00"/>
    <numFmt numFmtId="178" formatCode="0_ "/>
    <numFmt numFmtId="179" formatCode="0.00_);[Red]\(0.00\)"/>
  </numFmts>
  <fonts count="40">
    <font>
      <sz val="11"/>
      <color theme="1"/>
      <name val="等线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20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9"/>
      <color rgb="FF000000"/>
      <name val="宋体"/>
      <charset val="134"/>
    </font>
    <font>
      <sz val="9"/>
      <color indexed="8"/>
      <name val="smartSimSun"/>
      <charset val="134"/>
    </font>
    <font>
      <sz val="10"/>
      <color theme="1"/>
      <name val="微软雅黑"/>
      <charset val="134"/>
    </font>
    <font>
      <b/>
      <sz val="20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等线"/>
      <charset val="134"/>
      <scheme val="minor"/>
    </font>
    <font>
      <b/>
      <sz val="20"/>
      <color indexed="8"/>
      <name val="宋体"/>
      <charset val="134"/>
    </font>
    <font>
      <sz val="10"/>
      <color indexed="8"/>
      <name val="smartSimSun"/>
      <charset val="134"/>
    </font>
    <font>
      <b/>
      <sz val="10"/>
      <color indexed="8"/>
      <name val="宋体"/>
      <charset val="134"/>
    </font>
    <font>
      <sz val="10"/>
      <color theme="1"/>
      <name val="等线"/>
      <charset val="134"/>
      <scheme val="minor"/>
    </font>
    <font>
      <sz val="9"/>
      <color indexed="8"/>
      <name val="宋体"/>
      <charset val="134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11" applyNumberFormat="0" applyAlignment="0" applyProtection="0">
      <alignment vertical="center"/>
    </xf>
    <xf numFmtId="0" fontId="29" fillId="4" borderId="12" applyNumberFormat="0" applyAlignment="0" applyProtection="0">
      <alignment vertical="center"/>
    </xf>
    <xf numFmtId="0" fontId="30" fillId="4" borderId="11" applyNumberFormat="0" applyAlignment="0" applyProtection="0">
      <alignment vertical="center"/>
    </xf>
    <xf numFmtId="0" fontId="31" fillId="5" borderId="13" applyNumberFormat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9" fillId="0" borderId="0"/>
    <xf numFmtId="0" fontId="19" fillId="0" borderId="0"/>
  </cellStyleXfs>
  <cellXfs count="165">
    <xf numFmtId="0" fontId="0" fillId="0" borderId="0" xfId="0" applyFill="1">
      <alignment vertical="center"/>
    </xf>
    <xf numFmtId="0" fontId="0" fillId="0" borderId="0" xfId="0" applyNumberFormat="1" applyFill="1" applyBorder="1" applyAlignment="1" applyProtection="1">
      <alignment vertical="top"/>
    </xf>
    <xf numFmtId="0" fontId="0" fillId="0" borderId="0" xfId="0" applyNumberFormat="1" applyFill="1" applyBorder="1" applyAlignment="1" applyProtection="1">
      <alignment horizontal="center" vertical="top"/>
    </xf>
    <xf numFmtId="0" fontId="0" fillId="0" borderId="0" xfId="0" applyFill="1" applyProtection="1">
      <alignment vertical="center"/>
    </xf>
    <xf numFmtId="0" fontId="1" fillId="0" borderId="0" xfId="0" applyFont="1" applyFill="1" applyAlignment="1" applyProtection="1">
      <alignment horizontal="center" vertical="center" wrapText="1"/>
    </xf>
    <xf numFmtId="176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176" fontId="3" fillId="0" borderId="1" xfId="0" applyNumberFormat="1" applyFont="1" applyFill="1" applyBorder="1" applyAlignment="1" applyProtection="1">
      <alignment horizontal="center" vertical="center" wrapText="1" shrinkToFit="1"/>
    </xf>
    <xf numFmtId="176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178" fontId="4" fillId="0" borderId="1" xfId="0" applyNumberFormat="1" applyFont="1" applyFill="1" applyBorder="1" applyAlignment="1" applyProtection="1">
      <alignment horizontal="center" vertical="center" wrapText="1"/>
    </xf>
    <xf numFmtId="179" fontId="2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178" fontId="2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top"/>
    </xf>
    <xf numFmtId="0" fontId="7" fillId="0" borderId="0" xfId="0" applyNumberFormat="1" applyFont="1" applyFill="1" applyAlignment="1" applyProtection="1">
      <alignment horizontal="center" vertical="top"/>
    </xf>
    <xf numFmtId="0" fontId="8" fillId="0" borderId="0" xfId="0" applyFont="1" applyFill="1" applyAlignment="1" applyProtection="1">
      <alignment horizontal="left" vertical="center" shrinkToFit="1"/>
    </xf>
    <xf numFmtId="0" fontId="9" fillId="0" borderId="0" xfId="0" applyFont="1" applyFill="1" applyAlignment="1" applyProtection="1">
      <alignment horizontal="left" vertical="center" shrinkToFit="1"/>
    </xf>
    <xf numFmtId="176" fontId="9" fillId="0" borderId="0" xfId="0" applyNumberFormat="1" applyFont="1" applyFill="1" applyAlignment="1" applyProtection="1">
      <alignment horizontal="left" vertical="center" shrinkToFit="1"/>
    </xf>
    <xf numFmtId="0" fontId="9" fillId="0" borderId="0" xfId="0" applyFont="1" applyFill="1" applyAlignment="1" applyProtection="1">
      <alignment vertical="center" shrinkToFit="1"/>
    </xf>
    <xf numFmtId="0" fontId="10" fillId="0" borderId="0" xfId="0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horizontal="center" vertical="center" wrapText="1"/>
    </xf>
    <xf numFmtId="0" fontId="12" fillId="0" borderId="0" xfId="0" applyNumberFormat="1" applyFont="1" applyFill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horizontal="center" vertical="center"/>
    </xf>
    <xf numFmtId="178" fontId="8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left" vertical="top"/>
    </xf>
    <xf numFmtId="0" fontId="0" fillId="0" borderId="0" xfId="0" applyNumberFormat="1" applyFill="1" applyBorder="1" applyAlignment="1" applyProtection="1">
      <alignment horizontal="center" vertical="center"/>
    </xf>
    <xf numFmtId="176" fontId="0" fillId="0" borderId="0" xfId="0" applyNumberFormat="1" applyFill="1" applyBorder="1" applyAlignment="1" applyProtection="1">
      <alignment horizontal="center" vertical="top"/>
    </xf>
    <xf numFmtId="0" fontId="14" fillId="0" borderId="0" xfId="0" applyFont="1" applyAlignment="1" applyProtection="1">
      <alignment horizontal="center" vertical="center" shrinkToFit="1"/>
    </xf>
    <xf numFmtId="176" fontId="14" fillId="0" borderId="0" xfId="0" applyNumberFormat="1" applyFont="1" applyBorder="1" applyAlignment="1" applyProtection="1">
      <alignment vertical="center" shrinkToFit="1"/>
    </xf>
    <xf numFmtId="0" fontId="12" fillId="0" borderId="0" xfId="0" applyFont="1" applyBorder="1" applyAlignment="1" applyProtection="1">
      <alignment horizontal="left" vertical="center" shrinkToFit="1"/>
    </xf>
    <xf numFmtId="0" fontId="15" fillId="0" borderId="0" xfId="0" applyFont="1" applyBorder="1" applyAlignment="1" applyProtection="1">
      <alignment horizontal="left" vertical="center" shrinkToFit="1"/>
    </xf>
    <xf numFmtId="176" fontId="15" fillId="0" borderId="0" xfId="0" applyNumberFormat="1" applyFont="1" applyBorder="1" applyAlignment="1" applyProtection="1">
      <alignment horizontal="left" vertical="center" shrinkToFit="1"/>
    </xf>
    <xf numFmtId="176" fontId="15" fillId="0" borderId="0" xfId="0" applyNumberFormat="1" applyFont="1" applyBorder="1" applyAlignment="1" applyProtection="1">
      <alignment horizontal="center" vertical="center" shrinkToFit="1"/>
    </xf>
    <xf numFmtId="0" fontId="16" fillId="0" borderId="1" xfId="0" applyFont="1" applyBorder="1" applyAlignment="1" applyProtection="1">
      <alignment horizontal="center" vertical="center" shrinkToFit="1"/>
    </xf>
    <xf numFmtId="176" fontId="16" fillId="0" borderId="1" xfId="0" applyNumberFormat="1" applyFont="1" applyBorder="1" applyAlignment="1" applyProtection="1">
      <alignment vertical="center" shrinkToFit="1"/>
    </xf>
    <xf numFmtId="0" fontId="4" fillId="0" borderId="1" xfId="0" applyFont="1" applyBorder="1" applyAlignment="1" applyProtection="1">
      <alignment horizontal="center" vertical="center" shrinkToFit="1"/>
    </xf>
    <xf numFmtId="176" fontId="4" fillId="0" borderId="1" xfId="0" applyNumberFormat="1" applyFont="1" applyBorder="1" applyAlignment="1" applyProtection="1">
      <alignment horizontal="center" vertical="center" shrinkToFit="1"/>
    </xf>
    <xf numFmtId="176" fontId="2" fillId="0" borderId="1" xfId="0" applyNumberFormat="1" applyFont="1" applyFill="1" applyBorder="1" applyAlignment="1" applyProtection="1">
      <alignment horizontal="center" vertical="center" wrapText="1" shrinkToFit="1"/>
    </xf>
    <xf numFmtId="0" fontId="2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 shrinkToFit="1"/>
    </xf>
    <xf numFmtId="0" fontId="12" fillId="0" borderId="1" xfId="0" applyFont="1" applyBorder="1" applyAlignment="1" applyProtection="1">
      <alignment horizontal="center" vertical="center" shrinkToFit="1"/>
    </xf>
    <xf numFmtId="179" fontId="2" fillId="0" borderId="1" xfId="0" applyNumberFormat="1" applyFont="1" applyFill="1" applyBorder="1" applyAlignment="1" applyProtection="1">
      <alignment horizontal="center" vertical="center"/>
      <protection locked="0"/>
    </xf>
    <xf numFmtId="179" fontId="2" fillId="0" borderId="1" xfId="0" applyNumberFormat="1" applyFont="1" applyFill="1" applyBorder="1" applyAlignment="1" applyProtection="1">
      <alignment horizontal="center" vertical="center"/>
    </xf>
    <xf numFmtId="176" fontId="4" fillId="0" borderId="1" xfId="0" applyNumberFormat="1" applyFont="1" applyBorder="1" applyAlignment="1">
      <alignment horizontal="right" vertical="center" shrinkToFit="1"/>
    </xf>
    <xf numFmtId="0" fontId="12" fillId="0" borderId="1" xfId="0" applyNumberFormat="1" applyFont="1" applyBorder="1" applyAlignment="1" applyProtection="1">
      <alignment horizontal="center" vertical="center" shrinkToFit="1"/>
    </xf>
    <xf numFmtId="0" fontId="0" fillId="0" borderId="1" xfId="0" applyNumberFormat="1" applyFill="1" applyBorder="1" applyAlignment="1" applyProtection="1">
      <alignment horizontal="center" vertical="center"/>
    </xf>
    <xf numFmtId="176" fontId="4" fillId="0" borderId="1" xfId="0" applyNumberFormat="1" applyFont="1" applyBorder="1" applyAlignment="1" applyProtection="1">
      <alignment vertical="center" shrinkToFit="1"/>
    </xf>
    <xf numFmtId="176" fontId="0" fillId="0" borderId="0" xfId="0" applyNumberFormat="1" applyAlignment="1" applyProtection="1">
      <alignment horizontal="center" vertical="center"/>
    </xf>
    <xf numFmtId="0" fontId="0" fillId="0" borderId="0" xfId="0" applyNumberFormat="1" applyFill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17" fillId="0" borderId="0" xfId="0" applyFont="1" applyFill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176" fontId="2" fillId="0" borderId="0" xfId="0" applyNumberFormat="1" applyFont="1" applyFill="1" applyBorder="1" applyAlignment="1" applyProtection="1">
      <alignment horizontal="center" vertical="top" wrapText="1"/>
    </xf>
    <xf numFmtId="176" fontId="2" fillId="0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 wrapText="1" shrinkToFit="1"/>
    </xf>
    <xf numFmtId="176" fontId="14" fillId="0" borderId="0" xfId="0" applyNumberFormat="1" applyFont="1" applyBorder="1" applyAlignment="1" applyProtection="1">
      <alignment vertical="center" wrapText="1" shrinkToFit="1"/>
    </xf>
    <xf numFmtId="0" fontId="4" fillId="0" borderId="0" xfId="0" applyFont="1" applyBorder="1" applyAlignment="1" applyProtection="1">
      <alignment horizontal="left" vertical="center" wrapText="1" shrinkToFit="1"/>
    </xf>
    <xf numFmtId="176" fontId="4" fillId="0" borderId="0" xfId="0" applyNumberFormat="1" applyFont="1" applyBorder="1" applyAlignment="1" applyProtection="1">
      <alignment horizontal="left" vertical="center" wrapText="1" shrinkToFit="1"/>
    </xf>
    <xf numFmtId="176" fontId="4" fillId="0" borderId="0" xfId="0" applyNumberFormat="1" applyFont="1" applyBorder="1" applyAlignment="1" applyProtection="1">
      <alignment horizontal="center" vertical="center" wrapText="1" shrinkToFit="1"/>
    </xf>
    <xf numFmtId="0" fontId="16" fillId="0" borderId="3" xfId="0" applyFont="1" applyBorder="1" applyAlignment="1" applyProtection="1">
      <alignment horizontal="center" vertical="center" wrapText="1" shrinkToFit="1"/>
    </xf>
    <xf numFmtId="0" fontId="16" fillId="0" borderId="4" xfId="0" applyFont="1" applyBorder="1" applyAlignment="1" applyProtection="1">
      <alignment horizontal="center" vertical="center" wrapText="1" shrinkToFit="1"/>
    </xf>
    <xf numFmtId="176" fontId="16" fillId="0" borderId="1" xfId="0" applyNumberFormat="1" applyFont="1" applyBorder="1" applyAlignment="1" applyProtection="1">
      <alignment vertical="center" wrapText="1" shrinkToFit="1"/>
    </xf>
    <xf numFmtId="0" fontId="17" fillId="0" borderId="0" xfId="0" applyFont="1" applyFill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 shrinkToFit="1"/>
    </xf>
    <xf numFmtId="176" fontId="4" fillId="0" borderId="1" xfId="0" applyNumberFormat="1" applyFont="1" applyBorder="1" applyAlignment="1" applyProtection="1">
      <alignment horizontal="center" vertical="center" wrapText="1" shrinkToFit="1"/>
    </xf>
    <xf numFmtId="0" fontId="4" fillId="0" borderId="1" xfId="0" applyFont="1" applyBorder="1" applyAlignment="1" applyProtection="1">
      <alignment horizontal="center" wrapText="1" shrinkToFit="1"/>
    </xf>
    <xf numFmtId="176" fontId="4" fillId="0" borderId="1" xfId="0" applyNumberFormat="1" applyFont="1" applyBorder="1" applyAlignment="1" applyProtection="1">
      <alignment horizontal="center" wrapText="1" shrinkToFit="1"/>
    </xf>
    <xf numFmtId="0" fontId="2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 vertical="center" shrinkToFit="1"/>
    </xf>
    <xf numFmtId="176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176" fontId="2" fillId="0" borderId="1" xfId="0" applyNumberFormat="1" applyFont="1" applyBorder="1" applyAlignment="1" applyProtection="1">
      <alignment horizontal="center" vertical="center" wrapText="1"/>
      <protection locked="0"/>
    </xf>
    <xf numFmtId="176" fontId="4" fillId="0" borderId="1" xfId="0" applyNumberFormat="1" applyFont="1" applyBorder="1" applyAlignment="1">
      <alignment horizontal="right" vertical="center" wrapText="1" shrinkToFit="1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vertical="center" wrapText="1" shrinkToFit="1"/>
    </xf>
    <xf numFmtId="176" fontId="4" fillId="0" borderId="1" xfId="0" applyNumberFormat="1" applyFont="1" applyBorder="1" applyAlignment="1" applyProtection="1">
      <alignment vertical="center" wrapText="1" shrinkToFi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 shrinkToFit="1"/>
    </xf>
    <xf numFmtId="176" fontId="14" fillId="0" borderId="0" xfId="0" applyNumberFormat="1" applyFont="1" applyFill="1" applyBorder="1" applyAlignment="1" applyProtection="1">
      <alignment vertical="center" wrapText="1" shrinkToFit="1"/>
    </xf>
    <xf numFmtId="0" fontId="4" fillId="0" borderId="0" xfId="0" applyFont="1" applyFill="1" applyBorder="1" applyAlignment="1" applyProtection="1">
      <alignment horizontal="left" vertical="center" wrapText="1" shrinkToFit="1"/>
    </xf>
    <xf numFmtId="176" fontId="4" fillId="0" borderId="0" xfId="0" applyNumberFormat="1" applyFont="1" applyFill="1" applyBorder="1" applyAlignment="1" applyProtection="1">
      <alignment horizontal="left" vertical="center" wrapText="1" shrinkToFit="1"/>
    </xf>
    <xf numFmtId="176" fontId="4" fillId="0" borderId="0" xfId="0" applyNumberFormat="1" applyFont="1" applyFill="1" applyBorder="1" applyAlignment="1" applyProtection="1">
      <alignment horizontal="center" vertical="center" wrapText="1" shrinkToFit="1"/>
    </xf>
    <xf numFmtId="0" fontId="16" fillId="0" borderId="1" xfId="0" applyFont="1" applyFill="1" applyBorder="1" applyAlignment="1" applyProtection="1">
      <alignment horizontal="center" vertical="center" wrapText="1" shrinkToFit="1"/>
    </xf>
    <xf numFmtId="176" fontId="16" fillId="0" borderId="1" xfId="0" applyNumberFormat="1" applyFont="1" applyFill="1" applyBorder="1" applyAlignment="1" applyProtection="1">
      <alignment vertical="center" wrapText="1" shrinkToFit="1"/>
    </xf>
    <xf numFmtId="0" fontId="4" fillId="0" borderId="1" xfId="0" applyFont="1" applyFill="1" applyBorder="1" applyAlignment="1" applyProtection="1">
      <alignment horizontal="center" vertical="center" wrapText="1" shrinkToFit="1"/>
    </xf>
    <xf numFmtId="176" fontId="4" fillId="0" borderId="1" xfId="0" applyNumberFormat="1" applyFont="1" applyFill="1" applyBorder="1" applyAlignment="1" applyProtection="1">
      <alignment horizontal="center" vertical="center" wrapText="1" shrinkToFi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 applyProtection="1">
      <alignment horizontal="center" vertical="center" shrinkToFit="1"/>
    </xf>
    <xf numFmtId="0" fontId="2" fillId="0" borderId="1" xfId="0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 shrinkToFit="1"/>
    </xf>
    <xf numFmtId="17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>
      <alignment horizontal="right" vertical="center" wrapText="1" shrinkToFi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" xfId="0" applyFont="1" applyFill="1" applyBorder="1" applyProtection="1">
      <alignment vertical="center"/>
    </xf>
    <xf numFmtId="0" fontId="4" fillId="0" borderId="1" xfId="0" applyNumberFormat="1" applyFont="1" applyFill="1" applyBorder="1" applyAlignment="1" applyProtection="1">
      <alignment vertical="center" wrapText="1" shrinkToFit="1"/>
    </xf>
    <xf numFmtId="0" fontId="4" fillId="0" borderId="1" xfId="0" applyNumberFormat="1" applyFont="1" applyFill="1" applyBorder="1" applyAlignment="1" applyProtection="1">
      <alignment horizontal="center" vertical="center" wrapText="1" shrinkToFit="1"/>
    </xf>
    <xf numFmtId="176" fontId="4" fillId="0" borderId="1" xfId="0" applyNumberFormat="1" applyFont="1" applyFill="1" applyBorder="1" applyAlignment="1" applyProtection="1">
      <alignment vertical="center" wrapText="1" shrinkToFit="1"/>
    </xf>
    <xf numFmtId="0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center" vertical="center"/>
    </xf>
    <xf numFmtId="176" fontId="3" fillId="0" borderId="0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 shrinkToFit="1"/>
    </xf>
    <xf numFmtId="176" fontId="14" fillId="0" borderId="0" xfId="0" applyNumberFormat="1" applyFont="1" applyFill="1" applyBorder="1" applyAlignment="1" applyProtection="1">
      <alignment vertical="center" shrinkToFit="1"/>
    </xf>
    <xf numFmtId="0" fontId="18" fillId="0" borderId="0" xfId="0" applyFont="1" applyFill="1" applyBorder="1" applyAlignment="1" applyProtection="1">
      <alignment horizontal="left" vertical="center" shrinkToFit="1"/>
    </xf>
    <xf numFmtId="0" fontId="18" fillId="0" borderId="0" xfId="0" applyFont="1" applyBorder="1" applyAlignment="1" applyProtection="1">
      <alignment horizontal="left" vertical="center" wrapText="1" shrinkToFit="1"/>
    </xf>
    <xf numFmtId="0" fontId="18" fillId="0" borderId="0" xfId="0" applyFont="1" applyBorder="1" applyAlignment="1" applyProtection="1">
      <alignment horizontal="left" vertical="center" shrinkToFit="1"/>
    </xf>
    <xf numFmtId="176" fontId="18" fillId="0" borderId="0" xfId="0" applyNumberFormat="1" applyFont="1" applyBorder="1" applyAlignment="1" applyProtection="1">
      <alignment horizontal="left" vertical="center" shrinkToFit="1"/>
    </xf>
    <xf numFmtId="176" fontId="18" fillId="0" borderId="0" xfId="0" applyNumberFormat="1" applyFont="1" applyFill="1" applyBorder="1" applyAlignment="1" applyProtection="1">
      <alignment horizontal="center" vertical="center" shrinkToFit="1"/>
    </xf>
    <xf numFmtId="176" fontId="18" fillId="0" borderId="0" xfId="0" applyNumberFormat="1" applyFont="1" applyFill="1" applyBorder="1" applyAlignment="1" applyProtection="1">
      <alignment vertical="center" shrinkToFit="1"/>
    </xf>
    <xf numFmtId="179" fontId="2" fillId="0" borderId="0" xfId="0" applyNumberFormat="1" applyFont="1" applyFill="1" applyAlignment="1" applyProtection="1">
      <alignment horizontal="center" vertical="center"/>
    </xf>
    <xf numFmtId="0" fontId="16" fillId="0" borderId="1" xfId="0" applyFont="1" applyFill="1" applyBorder="1" applyAlignment="1" applyProtection="1">
      <alignment horizontal="center" vertical="center" shrinkToFit="1"/>
    </xf>
    <xf numFmtId="176" fontId="16" fillId="0" borderId="1" xfId="0" applyNumberFormat="1" applyFont="1" applyFill="1" applyBorder="1" applyAlignment="1" applyProtection="1">
      <alignment vertical="center" shrinkToFit="1"/>
    </xf>
    <xf numFmtId="0" fontId="4" fillId="0" borderId="1" xfId="0" applyFont="1" applyFill="1" applyBorder="1" applyAlignment="1" applyProtection="1">
      <alignment horizontal="center" vertical="center" shrinkToFit="1"/>
    </xf>
    <xf numFmtId="176" fontId="4" fillId="0" borderId="1" xfId="0" applyNumberFormat="1" applyFont="1" applyFill="1" applyBorder="1" applyAlignment="1" applyProtection="1">
      <alignment horizontal="center" vertical="center" shrinkToFit="1"/>
    </xf>
    <xf numFmtId="0" fontId="4" fillId="0" borderId="1" xfId="0" applyFont="1" applyFill="1" applyBorder="1" applyAlignment="1" applyProtection="1">
      <alignment horizontal="left" vertical="center" shrinkToFit="1"/>
    </xf>
    <xf numFmtId="0" fontId="2" fillId="0" borderId="1" xfId="0" applyFont="1" applyFill="1" applyBorder="1" applyAlignment="1" applyProtection="1">
      <alignment horizontal="left" vertical="center"/>
    </xf>
    <xf numFmtId="176" fontId="4" fillId="0" borderId="1" xfId="0" applyNumberFormat="1" applyFont="1" applyFill="1" applyBorder="1" applyAlignment="1" applyProtection="1">
      <alignment horizontal="center" vertical="center" shrinkToFit="1"/>
      <protection locked="0"/>
    </xf>
    <xf numFmtId="176" fontId="4" fillId="0" borderId="1" xfId="0" applyNumberFormat="1" applyFont="1" applyFill="1" applyBorder="1" applyAlignment="1">
      <alignment horizontal="right" vertical="center" shrinkToFi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vertical="center" shrinkToFit="1"/>
    </xf>
    <xf numFmtId="176" fontId="4" fillId="0" borderId="1" xfId="0" applyNumberFormat="1" applyFont="1" applyBorder="1" applyAlignment="1" applyProtection="1">
      <alignment horizontal="left" vertical="center" shrinkToFit="1"/>
    </xf>
    <xf numFmtId="176" fontId="0" fillId="0" borderId="0" xfId="0" applyNumberForma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 shrinkToFit="1"/>
    </xf>
    <xf numFmtId="0" fontId="15" fillId="0" borderId="0" xfId="0" applyFont="1" applyFill="1" applyBorder="1" applyAlignment="1" applyProtection="1">
      <alignment horizontal="left" vertical="center" shrinkToFit="1"/>
    </xf>
    <xf numFmtId="176" fontId="15" fillId="0" borderId="0" xfId="0" applyNumberFormat="1" applyFont="1" applyFill="1" applyBorder="1" applyAlignment="1" applyProtection="1">
      <alignment horizontal="left" vertical="center" shrinkToFit="1"/>
    </xf>
    <xf numFmtId="176" fontId="9" fillId="0" borderId="0" xfId="0" applyNumberFormat="1" applyFont="1" applyFill="1" applyBorder="1" applyAlignment="1" applyProtection="1">
      <alignment horizontal="center" vertical="center" shrinkToFit="1"/>
    </xf>
    <xf numFmtId="0" fontId="16" fillId="0" borderId="3" xfId="0" applyFont="1" applyFill="1" applyBorder="1" applyAlignment="1" applyProtection="1">
      <alignment horizontal="center" vertical="center" shrinkToFit="1"/>
    </xf>
    <xf numFmtId="0" fontId="16" fillId="0" borderId="4" xfId="0" applyFont="1" applyFill="1" applyBorder="1" applyAlignment="1" applyProtection="1">
      <alignment horizontal="center" vertical="center" shrinkToFit="1"/>
    </xf>
    <xf numFmtId="0" fontId="16" fillId="0" borderId="5" xfId="0" applyFont="1" applyFill="1" applyBorder="1" applyAlignment="1" applyProtection="1">
      <alignment horizontal="center" vertical="center" shrinkToFit="1"/>
    </xf>
    <xf numFmtId="176" fontId="2" fillId="0" borderId="6" xfId="0" applyNumberFormat="1" applyFont="1" applyFill="1" applyBorder="1" applyAlignment="1" applyProtection="1">
      <alignment horizontal="center" vertical="center" wrapText="1" shrinkToFit="1"/>
    </xf>
    <xf numFmtId="176" fontId="12" fillId="0" borderId="2" xfId="0" applyNumberFormat="1" applyFont="1" applyFill="1" applyBorder="1" applyAlignment="1" applyProtection="1">
      <alignment horizontal="center" vertical="center" wrapText="1" shrinkToFit="1"/>
    </xf>
    <xf numFmtId="176" fontId="12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0" fontId="12" fillId="0" borderId="7" xfId="0" applyNumberFormat="1" applyFont="1" applyFill="1" applyBorder="1" applyAlignment="1" applyProtection="1">
      <alignment horizontal="center" vertical="center" wrapText="1" shrinkToFit="1"/>
    </xf>
    <xf numFmtId="176" fontId="4" fillId="0" borderId="1" xfId="0" applyNumberFormat="1" applyFont="1" applyFill="1" applyBorder="1" applyAlignment="1" applyProtection="1">
      <alignment vertical="center" shrinkToFit="1"/>
    </xf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Font="1" applyFill="1" applyProtection="1">
      <alignment vertical="center"/>
    </xf>
    <xf numFmtId="0" fontId="19" fillId="0" borderId="0" xfId="49" applyNumberFormat="1" applyFont="1" applyFill="1" applyBorder="1" applyAlignment="1" applyProtection="1">
      <alignment vertical="center"/>
    </xf>
    <xf numFmtId="0" fontId="19" fillId="0" borderId="0" xfId="49" applyNumberFormat="1" applyFont="1" applyFill="1" applyBorder="1" applyAlignment="1" applyProtection="1">
      <alignment horizontal="center" vertical="center"/>
    </xf>
    <xf numFmtId="0" fontId="1" fillId="0" borderId="0" xfId="5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 shrinkToFit="1"/>
    </xf>
    <xf numFmtId="0" fontId="9" fillId="0" borderId="0" xfId="0" applyFont="1" applyAlignment="1" applyProtection="1">
      <alignment horizontal="left" vertical="center" shrinkToFit="1"/>
    </xf>
    <xf numFmtId="176" fontId="9" fillId="0" borderId="0" xfId="0" applyNumberFormat="1" applyFont="1" applyAlignment="1" applyProtection="1">
      <alignment horizontal="center" vertical="center" shrinkToFit="1"/>
    </xf>
    <xf numFmtId="0" fontId="2" fillId="0" borderId="1" xfId="50" applyFont="1" applyBorder="1" applyAlignment="1" applyProtection="1">
      <alignment horizontal="center" vertical="center"/>
    </xf>
    <xf numFmtId="0" fontId="2" fillId="0" borderId="1" xfId="5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shrinkToFit="1"/>
    </xf>
    <xf numFmtId="43" fontId="12" fillId="0" borderId="1" xfId="0" applyNumberFormat="1" applyFont="1" applyFill="1" applyBorder="1" applyAlignment="1" applyProtection="1">
      <alignment horizontal="center" vertical="center" wrapText="1"/>
    </xf>
    <xf numFmtId="10" fontId="0" fillId="0" borderId="0" xfId="3" applyNumberFormat="1" applyFont="1" applyFill="1" applyProtection="1">
      <alignment vertical="center"/>
    </xf>
    <xf numFmtId="0" fontId="19" fillId="0" borderId="0" xfId="49" applyFont="1" applyBorder="1" applyAlignment="1" applyProtection="1">
      <alignment horizontal="left" vertical="center"/>
    </xf>
    <xf numFmtId="0" fontId="19" fillId="0" borderId="0" xfId="49" applyFont="1" applyBorder="1" applyAlignment="1" applyProtection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1、工程量清单（修编后的广东省补充(2009年版)2011-6修改））2011-7" xfId="49"/>
    <cellStyle name="常规_Sheet1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view="pageBreakPreview" zoomScaleNormal="100" workbookViewId="0">
      <selection activeCell="G16" sqref="G16"/>
    </sheetView>
  </sheetViews>
  <sheetFormatPr defaultColWidth="9" defaultRowHeight="14.25" outlineLevelCol="7"/>
  <cols>
    <col min="1" max="1" width="10.75" style="152" customWidth="1"/>
    <col min="2" max="2" width="12.125" style="152" customWidth="1"/>
    <col min="3" max="3" width="40" style="152" customWidth="1"/>
    <col min="4" max="4" width="17" style="153" customWidth="1"/>
    <col min="5" max="7" width="9" style="152"/>
    <col min="8" max="8" width="12.625" style="152"/>
    <col min="9" max="26" width="9" style="152"/>
    <col min="27" max="16384" width="9" style="3"/>
  </cols>
  <sheetData>
    <row r="1" ht="29" customHeight="1" spans="1:4">
      <c r="A1" s="154" t="s">
        <v>0</v>
      </c>
      <c r="B1" s="154"/>
      <c r="C1" s="154"/>
      <c r="D1" s="154"/>
    </row>
    <row r="2" s="1" customFormat="1" ht="27" customHeight="1" spans="1:6">
      <c r="A2" s="155" t="s">
        <v>1</v>
      </c>
      <c r="B2" s="156"/>
      <c r="C2" s="156"/>
      <c r="D2" s="157"/>
      <c r="E2" s="157"/>
      <c r="F2" s="157"/>
    </row>
    <row r="3" ht="18" customHeight="1" spans="1:6">
      <c r="A3" s="158" t="s">
        <v>2</v>
      </c>
      <c r="B3" s="158" t="s">
        <v>3</v>
      </c>
      <c r="C3" s="158" t="s">
        <v>4</v>
      </c>
      <c r="D3" s="159" t="s">
        <v>5</v>
      </c>
      <c r="F3" s="153"/>
    </row>
    <row r="4" s="151" customFormat="1" ht="18" customHeight="1" spans="1:4">
      <c r="A4" s="87">
        <v>1</v>
      </c>
      <c r="B4" s="160" t="s">
        <v>6</v>
      </c>
      <c r="C4" s="81" t="s">
        <v>7</v>
      </c>
      <c r="D4" s="158">
        <f>'100章'!F11</f>
        <v>0</v>
      </c>
    </row>
    <row r="5" s="151" customFormat="1" ht="18" customHeight="1" spans="1:4">
      <c r="A5" s="87">
        <v>2</v>
      </c>
      <c r="B5" s="160" t="s">
        <v>8</v>
      </c>
      <c r="C5" s="81" t="s">
        <v>9</v>
      </c>
      <c r="D5" s="158">
        <f>D6+D7+D8+D9</f>
        <v>0</v>
      </c>
    </row>
    <row r="6" s="151" customFormat="1" ht="18" customHeight="1" spans="1:4">
      <c r="A6" s="87">
        <v>2.1</v>
      </c>
      <c r="B6" s="160" t="s">
        <v>10</v>
      </c>
      <c r="C6" s="81" t="s">
        <v>11</v>
      </c>
      <c r="D6" s="158">
        <f>SUM('200章'!F8:F18)</f>
        <v>0</v>
      </c>
    </row>
    <row r="7" s="151" customFormat="1" ht="18" customHeight="1" spans="1:4">
      <c r="A7" s="87">
        <v>2.2</v>
      </c>
      <c r="B7" s="160" t="s">
        <v>12</v>
      </c>
      <c r="C7" s="81" t="s">
        <v>13</v>
      </c>
      <c r="D7" s="158">
        <f>SUM('200章'!F19:F64)</f>
        <v>0</v>
      </c>
    </row>
    <row r="8" s="151" customFormat="1" ht="18" customHeight="1" spans="1:4">
      <c r="A8" s="87">
        <v>2.3</v>
      </c>
      <c r="B8" s="160" t="s">
        <v>14</v>
      </c>
      <c r="C8" s="81" t="s">
        <v>15</v>
      </c>
      <c r="D8" s="158">
        <f>SUM('200章'!F67:F87)</f>
        <v>0</v>
      </c>
    </row>
    <row r="9" s="151" customFormat="1" ht="18" customHeight="1" spans="1:4">
      <c r="A9" s="87">
        <v>2.4</v>
      </c>
      <c r="B9" s="160" t="s">
        <v>16</v>
      </c>
      <c r="C9" s="81" t="s">
        <v>17</v>
      </c>
      <c r="D9" s="158">
        <f>SUM('200章'!F89:F89)</f>
        <v>0</v>
      </c>
    </row>
    <row r="10" s="151" customFormat="1" ht="18" customHeight="1" spans="1:4">
      <c r="A10" s="87">
        <v>3</v>
      </c>
      <c r="B10" s="160" t="s">
        <v>18</v>
      </c>
      <c r="C10" s="81" t="s">
        <v>19</v>
      </c>
      <c r="D10" s="161">
        <v>0</v>
      </c>
    </row>
    <row r="11" s="151" customFormat="1" ht="18" customHeight="1" spans="1:4">
      <c r="A11" s="87">
        <v>4</v>
      </c>
      <c r="B11" s="160" t="s">
        <v>20</v>
      </c>
      <c r="C11" s="81" t="s">
        <v>21</v>
      </c>
      <c r="D11" s="158">
        <f>D12+D13</f>
        <v>0</v>
      </c>
    </row>
    <row r="12" s="151" customFormat="1" ht="18" customHeight="1" spans="1:4">
      <c r="A12" s="87">
        <v>4.1</v>
      </c>
      <c r="B12" s="160" t="s">
        <v>22</v>
      </c>
      <c r="C12" s="81" t="s">
        <v>23</v>
      </c>
      <c r="D12" s="161">
        <v>0</v>
      </c>
    </row>
    <row r="13" s="151" customFormat="1" ht="18" customHeight="1" spans="1:4">
      <c r="A13" s="87">
        <v>4.2</v>
      </c>
      <c r="B13" s="160" t="s">
        <v>24</v>
      </c>
      <c r="C13" s="81" t="s">
        <v>25</v>
      </c>
      <c r="D13" s="158">
        <f>SUM('400章'!F9:F343)</f>
        <v>0</v>
      </c>
    </row>
    <row r="14" s="151" customFormat="1" ht="18" customHeight="1" spans="1:4">
      <c r="A14" s="87">
        <v>5</v>
      </c>
      <c r="B14" s="160" t="s">
        <v>26</v>
      </c>
      <c r="C14" s="81" t="s">
        <v>27</v>
      </c>
      <c r="D14" s="158">
        <f>'500章'!F23</f>
        <v>0</v>
      </c>
    </row>
    <row r="15" s="151" customFormat="1" ht="18" customHeight="1" spans="1:4">
      <c r="A15" s="87">
        <v>6</v>
      </c>
      <c r="B15" s="160" t="s">
        <v>28</v>
      </c>
      <c r="C15" s="81" t="s">
        <v>29</v>
      </c>
      <c r="D15" s="158">
        <f>'600章'!F10</f>
        <v>0</v>
      </c>
    </row>
    <row r="16" s="151" customFormat="1" ht="18" customHeight="1" spans="1:4">
      <c r="A16" s="158">
        <v>7</v>
      </c>
      <c r="B16" s="158" t="s">
        <v>30</v>
      </c>
      <c r="C16" s="158"/>
      <c r="D16" s="158">
        <f>D4+D5+D10+D11+D14+D15</f>
        <v>0</v>
      </c>
    </row>
    <row r="17" s="151" customFormat="1" ht="18" customHeight="1" spans="1:4">
      <c r="A17" s="158">
        <v>8</v>
      </c>
      <c r="B17" s="158" t="s">
        <v>31</v>
      </c>
      <c r="C17" s="158"/>
      <c r="D17" s="161">
        <v>0</v>
      </c>
    </row>
    <row r="18" s="151" customFormat="1" ht="18" customHeight="1" spans="1:4">
      <c r="A18" s="158">
        <v>9</v>
      </c>
      <c r="B18" s="158" t="s">
        <v>32</v>
      </c>
      <c r="C18" s="158"/>
      <c r="D18" s="161">
        <v>0</v>
      </c>
    </row>
    <row r="19" s="151" customFormat="1" ht="18" customHeight="1" spans="1:4">
      <c r="A19" s="158">
        <v>10</v>
      </c>
      <c r="B19" s="158" t="s">
        <v>33</v>
      </c>
      <c r="C19" s="158"/>
      <c r="D19" s="158">
        <f>计日工汇总表!C7</f>
        <v>0</v>
      </c>
    </row>
    <row r="20" s="151" customFormat="1" ht="18" customHeight="1" spans="1:4">
      <c r="A20" s="158">
        <v>11</v>
      </c>
      <c r="B20" s="158" t="s">
        <v>34</v>
      </c>
      <c r="C20" s="158"/>
      <c r="D20" s="161">
        <v>0</v>
      </c>
    </row>
    <row r="21" s="151" customFormat="1" ht="18" customHeight="1" spans="1:8">
      <c r="A21" s="158">
        <v>12</v>
      </c>
      <c r="B21" s="158" t="s">
        <v>35</v>
      </c>
      <c r="C21" s="158"/>
      <c r="D21" s="158">
        <f>D16+D19</f>
        <v>0</v>
      </c>
      <c r="H21" s="162"/>
    </row>
    <row r="22" spans="1:4">
      <c r="A22" s="163"/>
      <c r="B22" s="163"/>
      <c r="C22" s="163"/>
      <c r="D22" s="164"/>
    </row>
  </sheetData>
  <sheetProtection algorithmName="SHA-512" hashValue="Eyxi1jRyIUKgcysyZAeyZhFnHcDCeEmmE79MULY1JQGUr3K9EPgyahJlgxYGUsBNiaQ81wmk7j1oieVVUo0OLA==" saltValue="y4UMr6qczjfkxfVBMTfnrg==" spinCount="100000" sheet="1" objects="1"/>
  <mergeCells count="9">
    <mergeCell ref="A1:D1"/>
    <mergeCell ref="A2:D2"/>
    <mergeCell ref="B16:C16"/>
    <mergeCell ref="B17:C17"/>
    <mergeCell ref="B18:C18"/>
    <mergeCell ref="B19:C19"/>
    <mergeCell ref="B20:C20"/>
    <mergeCell ref="B21:C21"/>
    <mergeCell ref="A22:D22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9"/>
  <sheetViews>
    <sheetView view="pageBreakPreview" zoomScaleNormal="100" workbookViewId="0">
      <pane xSplit="3" ySplit="3" topLeftCell="D30" activePane="bottomRight" state="frozen"/>
      <selection/>
      <selection pane="topRight"/>
      <selection pane="bottomLeft"/>
      <selection pane="bottomRight" activeCell="J45" sqref="J45"/>
    </sheetView>
  </sheetViews>
  <sheetFormatPr defaultColWidth="9" defaultRowHeight="14.25"/>
  <cols>
    <col min="1" max="1" width="6" style="1" customWidth="1"/>
    <col min="2" max="2" width="29.375" style="2" customWidth="1"/>
    <col min="3" max="3" width="7.75" style="1" customWidth="1"/>
    <col min="4" max="4" width="8.25" style="1" customWidth="1"/>
    <col min="5" max="5" width="9.75" style="1" customWidth="1"/>
    <col min="6" max="6" width="9.625" style="1" customWidth="1"/>
    <col min="7" max="7" width="8.375" style="1" customWidth="1"/>
    <col min="8" max="9" width="9" style="1" hidden="1" customWidth="1"/>
    <col min="10" max="25" width="9" style="1"/>
    <col min="26" max="16384" width="9" style="3"/>
  </cols>
  <sheetData>
    <row r="1" ht="24" customHeight="1" spans="1:7">
      <c r="A1" s="4" t="s">
        <v>991</v>
      </c>
      <c r="B1" s="4"/>
      <c r="C1" s="4"/>
      <c r="D1" s="4"/>
      <c r="E1" s="4"/>
      <c r="F1" s="4"/>
      <c r="G1" s="5"/>
    </row>
    <row r="2" ht="24" customHeight="1" spans="1:7">
      <c r="A2" s="6" t="s">
        <v>1</v>
      </c>
      <c r="B2" s="7"/>
      <c r="C2" s="6"/>
      <c r="D2" s="6"/>
      <c r="E2" s="6"/>
      <c r="F2" s="6"/>
      <c r="G2" s="5"/>
    </row>
    <row r="3" ht="24" customHeight="1" spans="1:7">
      <c r="A3" s="8" t="s">
        <v>970</v>
      </c>
      <c r="B3" s="8" t="s">
        <v>971</v>
      </c>
      <c r="C3" s="8" t="s">
        <v>40</v>
      </c>
      <c r="D3" s="8" t="s">
        <v>972</v>
      </c>
      <c r="E3" s="9" t="s">
        <v>42</v>
      </c>
      <c r="F3" s="9" t="s">
        <v>43</v>
      </c>
      <c r="G3" s="10" t="s">
        <v>64</v>
      </c>
    </row>
    <row r="4" ht="24" customHeight="1" spans="1:9">
      <c r="A4" s="8">
        <v>1</v>
      </c>
      <c r="B4" s="8" t="s">
        <v>992</v>
      </c>
      <c r="C4" s="8" t="s">
        <v>958</v>
      </c>
      <c r="D4" s="8">
        <v>0</v>
      </c>
      <c r="E4" s="11"/>
      <c r="F4" s="8">
        <f t="shared" ref="F4:F38" si="0">ROUND(D4*E4,0)</f>
        <v>0</v>
      </c>
      <c r="G4" s="12">
        <v>851.91</v>
      </c>
      <c r="H4" s="12">
        <v>1027.51</v>
      </c>
      <c r="I4" s="17">
        <f>ROUND(H4*(1-17.09%),2)</f>
        <v>851.91</v>
      </c>
    </row>
    <row r="5" ht="24" customHeight="1" spans="1:9">
      <c r="A5" s="8">
        <v>2</v>
      </c>
      <c r="B5" s="8" t="s">
        <v>993</v>
      </c>
      <c r="C5" s="8" t="s">
        <v>958</v>
      </c>
      <c r="D5" s="8">
        <v>0</v>
      </c>
      <c r="E5" s="11"/>
      <c r="F5" s="8">
        <f t="shared" si="0"/>
        <v>0</v>
      </c>
      <c r="G5" s="12">
        <v>1924.29</v>
      </c>
      <c r="H5" s="12">
        <v>2320.94</v>
      </c>
      <c r="I5" s="17">
        <f t="shared" ref="I5:I38" si="1">ROUND(H5*(1-17.09%),2)</f>
        <v>1924.29</v>
      </c>
    </row>
    <row r="6" ht="24" customHeight="1" spans="1:9">
      <c r="A6" s="8">
        <v>3</v>
      </c>
      <c r="B6" s="8" t="s">
        <v>994</v>
      </c>
      <c r="C6" s="8" t="s">
        <v>958</v>
      </c>
      <c r="D6" s="13">
        <v>0</v>
      </c>
      <c r="E6" s="11"/>
      <c r="F6" s="8">
        <f t="shared" si="0"/>
        <v>0</v>
      </c>
      <c r="G6" s="12">
        <v>292.41</v>
      </c>
      <c r="H6" s="12">
        <v>352.68</v>
      </c>
      <c r="I6" s="17">
        <f t="shared" si="1"/>
        <v>292.41</v>
      </c>
    </row>
    <row r="7" ht="24" customHeight="1" spans="1:9">
      <c r="A7" s="8">
        <v>4</v>
      </c>
      <c r="B7" s="8" t="s">
        <v>995</v>
      </c>
      <c r="C7" s="8" t="s">
        <v>958</v>
      </c>
      <c r="D7" s="8">
        <v>0</v>
      </c>
      <c r="E7" s="11"/>
      <c r="F7" s="8">
        <f t="shared" si="0"/>
        <v>0</v>
      </c>
      <c r="G7" s="12">
        <v>511.94</v>
      </c>
      <c r="H7" s="12">
        <v>617.46</v>
      </c>
      <c r="I7" s="17">
        <f t="shared" si="1"/>
        <v>511.94</v>
      </c>
    </row>
    <row r="8" ht="24" customHeight="1" spans="1:9">
      <c r="A8" s="8">
        <v>5</v>
      </c>
      <c r="B8" s="8" t="s">
        <v>996</v>
      </c>
      <c r="C8" s="8" t="s">
        <v>958</v>
      </c>
      <c r="D8" s="8">
        <v>0</v>
      </c>
      <c r="E8" s="11"/>
      <c r="F8" s="8">
        <f t="shared" si="0"/>
        <v>0</v>
      </c>
      <c r="G8" s="12">
        <v>508.9</v>
      </c>
      <c r="H8" s="12">
        <v>613.8</v>
      </c>
      <c r="I8" s="17">
        <f t="shared" si="1"/>
        <v>508.9</v>
      </c>
    </row>
    <row r="9" ht="24" customHeight="1" spans="1:9">
      <c r="A9" s="8">
        <v>6</v>
      </c>
      <c r="B9" s="8" t="s">
        <v>997</v>
      </c>
      <c r="C9" s="8" t="s">
        <v>958</v>
      </c>
      <c r="D9" s="8">
        <v>0</v>
      </c>
      <c r="E9" s="11"/>
      <c r="F9" s="8">
        <f t="shared" si="0"/>
        <v>0</v>
      </c>
      <c r="G9" s="12">
        <v>1113.79</v>
      </c>
      <c r="H9" s="12">
        <v>1343.37</v>
      </c>
      <c r="I9" s="17">
        <f t="shared" si="1"/>
        <v>1113.79</v>
      </c>
    </row>
    <row r="10" ht="24" customHeight="1" spans="1:9">
      <c r="A10" s="8">
        <v>7</v>
      </c>
      <c r="B10" s="8" t="s">
        <v>998</v>
      </c>
      <c r="C10" s="8" t="s">
        <v>958</v>
      </c>
      <c r="D10" s="8">
        <v>0</v>
      </c>
      <c r="E10" s="11"/>
      <c r="F10" s="8">
        <f t="shared" si="0"/>
        <v>0</v>
      </c>
      <c r="G10" s="12">
        <v>603.78</v>
      </c>
      <c r="H10" s="12">
        <v>728.23</v>
      </c>
      <c r="I10" s="17">
        <f t="shared" si="1"/>
        <v>603.78</v>
      </c>
    </row>
    <row r="11" ht="24" customHeight="1" spans="1:9">
      <c r="A11" s="8">
        <v>8</v>
      </c>
      <c r="B11" s="8" t="s">
        <v>999</v>
      </c>
      <c r="C11" s="8" t="s">
        <v>958</v>
      </c>
      <c r="D11" s="8">
        <v>0</v>
      </c>
      <c r="E11" s="11"/>
      <c r="F11" s="8">
        <f t="shared" si="0"/>
        <v>0</v>
      </c>
      <c r="G11" s="12">
        <v>1257.07</v>
      </c>
      <c r="H11" s="12">
        <v>1516.19</v>
      </c>
      <c r="I11" s="17">
        <f t="shared" si="1"/>
        <v>1257.07</v>
      </c>
    </row>
    <row r="12" ht="24" customHeight="1" spans="1:9">
      <c r="A12" s="8">
        <v>9</v>
      </c>
      <c r="B12" s="8" t="s">
        <v>1000</v>
      </c>
      <c r="C12" s="8" t="s">
        <v>958</v>
      </c>
      <c r="D12" s="8">
        <v>0</v>
      </c>
      <c r="E12" s="11"/>
      <c r="F12" s="8">
        <f t="shared" si="0"/>
        <v>0</v>
      </c>
      <c r="G12" s="12">
        <v>1933.96</v>
      </c>
      <c r="H12" s="12">
        <v>2332.6</v>
      </c>
      <c r="I12" s="17">
        <f t="shared" si="1"/>
        <v>1933.96</v>
      </c>
    </row>
    <row r="13" ht="24" customHeight="1" spans="1:9">
      <c r="A13" s="8">
        <v>10</v>
      </c>
      <c r="B13" s="8" t="s">
        <v>1001</v>
      </c>
      <c r="C13" s="8" t="s">
        <v>958</v>
      </c>
      <c r="D13" s="13">
        <v>0</v>
      </c>
      <c r="E13" s="11"/>
      <c r="F13" s="8">
        <f t="shared" si="0"/>
        <v>0</v>
      </c>
      <c r="G13" s="12">
        <v>806.95</v>
      </c>
      <c r="H13" s="12">
        <v>973.29</v>
      </c>
      <c r="I13" s="17">
        <f t="shared" si="1"/>
        <v>806.95</v>
      </c>
    </row>
    <row r="14" ht="24" customHeight="1" spans="1:9">
      <c r="A14" s="8">
        <v>11</v>
      </c>
      <c r="B14" s="8" t="s">
        <v>1002</v>
      </c>
      <c r="C14" s="8" t="s">
        <v>958</v>
      </c>
      <c r="D14" s="13">
        <v>0</v>
      </c>
      <c r="E14" s="11"/>
      <c r="F14" s="8">
        <f t="shared" si="0"/>
        <v>0</v>
      </c>
      <c r="G14" s="12">
        <v>1133.79</v>
      </c>
      <c r="H14" s="12">
        <v>1367.49</v>
      </c>
      <c r="I14" s="17">
        <f t="shared" si="1"/>
        <v>1133.79</v>
      </c>
    </row>
    <row r="15" ht="24" customHeight="1" spans="1:9">
      <c r="A15" s="8">
        <v>12</v>
      </c>
      <c r="B15" s="8" t="s">
        <v>1003</v>
      </c>
      <c r="C15" s="8" t="s">
        <v>958</v>
      </c>
      <c r="D15" s="8">
        <v>0</v>
      </c>
      <c r="E15" s="11"/>
      <c r="F15" s="8">
        <f t="shared" si="0"/>
        <v>0</v>
      </c>
      <c r="G15" s="12">
        <v>773.58</v>
      </c>
      <c r="H15" s="12">
        <v>933.04</v>
      </c>
      <c r="I15" s="17">
        <f t="shared" si="1"/>
        <v>773.58</v>
      </c>
    </row>
    <row r="16" ht="24" customHeight="1" spans="1:9">
      <c r="A16" s="8">
        <v>13</v>
      </c>
      <c r="B16" s="8" t="s">
        <v>1004</v>
      </c>
      <c r="C16" s="8" t="s">
        <v>958</v>
      </c>
      <c r="D16" s="8">
        <v>0</v>
      </c>
      <c r="E16" s="11"/>
      <c r="F16" s="8">
        <f t="shared" si="0"/>
        <v>0</v>
      </c>
      <c r="G16" s="12">
        <v>1353.77</v>
      </c>
      <c r="H16" s="12">
        <v>1632.82</v>
      </c>
      <c r="I16" s="17">
        <f t="shared" si="1"/>
        <v>1353.77</v>
      </c>
    </row>
    <row r="17" ht="24" customHeight="1" spans="1:9">
      <c r="A17" s="8">
        <v>14</v>
      </c>
      <c r="B17" s="8" t="s">
        <v>1005</v>
      </c>
      <c r="C17" s="8" t="s">
        <v>958</v>
      </c>
      <c r="D17" s="8">
        <v>0</v>
      </c>
      <c r="E17" s="11"/>
      <c r="F17" s="8">
        <f t="shared" si="0"/>
        <v>0</v>
      </c>
      <c r="G17" s="12">
        <v>816.44</v>
      </c>
      <c r="H17" s="12">
        <v>984.73</v>
      </c>
      <c r="I17" s="17">
        <f t="shared" si="1"/>
        <v>816.44</v>
      </c>
    </row>
    <row r="18" ht="24" customHeight="1" spans="1:9">
      <c r="A18" s="8">
        <v>15</v>
      </c>
      <c r="B18" s="8" t="s">
        <v>1006</v>
      </c>
      <c r="C18" s="8" t="s">
        <v>958</v>
      </c>
      <c r="D18" s="8">
        <v>0</v>
      </c>
      <c r="E18" s="11"/>
      <c r="F18" s="8">
        <f t="shared" si="0"/>
        <v>0</v>
      </c>
      <c r="G18" s="12">
        <v>1358.6</v>
      </c>
      <c r="H18" s="12">
        <v>1638.65</v>
      </c>
      <c r="I18" s="17">
        <f t="shared" si="1"/>
        <v>1358.6</v>
      </c>
    </row>
    <row r="19" ht="24" customHeight="1" spans="1:9">
      <c r="A19" s="8">
        <v>16</v>
      </c>
      <c r="B19" s="8" t="s">
        <v>1007</v>
      </c>
      <c r="C19" s="8" t="s">
        <v>958</v>
      </c>
      <c r="D19" s="8">
        <v>0</v>
      </c>
      <c r="E19" s="11"/>
      <c r="F19" s="8">
        <f t="shared" si="0"/>
        <v>0</v>
      </c>
      <c r="G19" s="12">
        <v>1758.94</v>
      </c>
      <c r="H19" s="12">
        <v>2121.5</v>
      </c>
      <c r="I19" s="17">
        <f t="shared" si="1"/>
        <v>1758.94</v>
      </c>
    </row>
    <row r="20" ht="24" customHeight="1" spans="1:9">
      <c r="A20" s="8">
        <v>17</v>
      </c>
      <c r="B20" s="8" t="s">
        <v>1008</v>
      </c>
      <c r="C20" s="8" t="s">
        <v>958</v>
      </c>
      <c r="D20" s="8">
        <v>0</v>
      </c>
      <c r="E20" s="11"/>
      <c r="F20" s="8">
        <f t="shared" si="0"/>
        <v>0</v>
      </c>
      <c r="G20" s="12">
        <v>1297.28</v>
      </c>
      <c r="H20" s="12">
        <v>1564.68</v>
      </c>
      <c r="I20" s="17">
        <f t="shared" si="1"/>
        <v>1297.28</v>
      </c>
    </row>
    <row r="21" ht="24" customHeight="1" spans="1:9">
      <c r="A21" s="8">
        <v>18</v>
      </c>
      <c r="B21" s="8" t="s">
        <v>1009</v>
      </c>
      <c r="C21" s="8" t="s">
        <v>958</v>
      </c>
      <c r="D21" s="8">
        <v>0</v>
      </c>
      <c r="E21" s="11"/>
      <c r="F21" s="8">
        <f t="shared" si="0"/>
        <v>0</v>
      </c>
      <c r="G21" s="12">
        <v>3581.71</v>
      </c>
      <c r="H21" s="12">
        <v>4320</v>
      </c>
      <c r="I21" s="17">
        <f t="shared" si="1"/>
        <v>3581.71</v>
      </c>
    </row>
    <row r="22" ht="24" customHeight="1" spans="1:9">
      <c r="A22" s="8">
        <v>19</v>
      </c>
      <c r="B22" s="8" t="s">
        <v>1010</v>
      </c>
      <c r="C22" s="8" t="s">
        <v>958</v>
      </c>
      <c r="D22" s="8">
        <v>0</v>
      </c>
      <c r="E22" s="11"/>
      <c r="F22" s="8">
        <f t="shared" si="0"/>
        <v>0</v>
      </c>
      <c r="G22" s="12">
        <v>1112.03</v>
      </c>
      <c r="H22" s="12">
        <v>1341.25</v>
      </c>
      <c r="I22" s="17">
        <f t="shared" si="1"/>
        <v>1112.03</v>
      </c>
    </row>
    <row r="23" ht="24" customHeight="1" spans="1:9">
      <c r="A23" s="8">
        <v>20</v>
      </c>
      <c r="B23" s="8" t="s">
        <v>1011</v>
      </c>
      <c r="C23" s="8" t="s">
        <v>958</v>
      </c>
      <c r="D23" s="8">
        <v>0</v>
      </c>
      <c r="E23" s="11"/>
      <c r="F23" s="8">
        <f t="shared" si="0"/>
        <v>0</v>
      </c>
      <c r="G23" s="12">
        <v>3867.92</v>
      </c>
      <c r="H23" s="12">
        <v>4665.2</v>
      </c>
      <c r="I23" s="17">
        <f t="shared" si="1"/>
        <v>3867.92</v>
      </c>
    </row>
    <row r="24" ht="24" customHeight="1" spans="1:9">
      <c r="A24" s="8">
        <v>21</v>
      </c>
      <c r="B24" s="8" t="s">
        <v>1012</v>
      </c>
      <c r="C24" s="8" t="s">
        <v>958</v>
      </c>
      <c r="D24" s="8">
        <v>0</v>
      </c>
      <c r="E24" s="11"/>
      <c r="F24" s="8">
        <f t="shared" si="0"/>
        <v>0</v>
      </c>
      <c r="G24" s="12">
        <v>222.11</v>
      </c>
      <c r="H24" s="12">
        <v>267.89</v>
      </c>
      <c r="I24" s="17">
        <f t="shared" si="1"/>
        <v>222.11</v>
      </c>
    </row>
    <row r="25" ht="24" customHeight="1" spans="1:9">
      <c r="A25" s="8">
        <v>22</v>
      </c>
      <c r="B25" s="8" t="s">
        <v>1013</v>
      </c>
      <c r="C25" s="8" t="s">
        <v>958</v>
      </c>
      <c r="D25" s="8">
        <v>0</v>
      </c>
      <c r="E25" s="11"/>
      <c r="F25" s="8">
        <f t="shared" si="0"/>
        <v>0</v>
      </c>
      <c r="G25" s="12">
        <v>1861.44</v>
      </c>
      <c r="H25" s="12">
        <v>2245.13</v>
      </c>
      <c r="I25" s="17">
        <f t="shared" si="1"/>
        <v>1861.44</v>
      </c>
    </row>
    <row r="26" ht="24" customHeight="1" spans="1:9">
      <c r="A26" s="8">
        <v>23</v>
      </c>
      <c r="B26" s="8" t="s">
        <v>1014</v>
      </c>
      <c r="C26" s="8" t="s">
        <v>958</v>
      </c>
      <c r="D26" s="8">
        <v>0</v>
      </c>
      <c r="E26" s="11"/>
      <c r="F26" s="8">
        <f t="shared" si="0"/>
        <v>0</v>
      </c>
      <c r="G26" s="12">
        <v>515.13</v>
      </c>
      <c r="H26" s="12">
        <v>621.31</v>
      </c>
      <c r="I26" s="17">
        <f t="shared" si="1"/>
        <v>515.13</v>
      </c>
    </row>
    <row r="27" ht="24" customHeight="1" spans="1:9">
      <c r="A27" s="8">
        <v>24</v>
      </c>
      <c r="B27" s="8" t="s">
        <v>1015</v>
      </c>
      <c r="C27" s="8" t="s">
        <v>958</v>
      </c>
      <c r="D27" s="8">
        <v>0</v>
      </c>
      <c r="E27" s="11"/>
      <c r="F27" s="8">
        <f t="shared" si="0"/>
        <v>0</v>
      </c>
      <c r="G27" s="12">
        <v>686.4</v>
      </c>
      <c r="H27" s="12">
        <v>827.89</v>
      </c>
      <c r="I27" s="17">
        <f t="shared" si="1"/>
        <v>686.4</v>
      </c>
    </row>
    <row r="28" ht="24" customHeight="1" spans="1:9">
      <c r="A28" s="8">
        <v>25</v>
      </c>
      <c r="B28" s="8" t="s">
        <v>1016</v>
      </c>
      <c r="C28" s="8" t="s">
        <v>958</v>
      </c>
      <c r="D28" s="8">
        <v>0</v>
      </c>
      <c r="E28" s="11"/>
      <c r="F28" s="8">
        <f t="shared" si="0"/>
        <v>0</v>
      </c>
      <c r="G28" s="12">
        <v>292.41</v>
      </c>
      <c r="H28" s="12">
        <v>352.68</v>
      </c>
      <c r="I28" s="17">
        <f t="shared" si="1"/>
        <v>292.41</v>
      </c>
    </row>
    <row r="29" ht="24" customHeight="1" spans="1:9">
      <c r="A29" s="8">
        <v>26</v>
      </c>
      <c r="B29" s="8" t="s">
        <v>1017</v>
      </c>
      <c r="C29" s="8" t="s">
        <v>958</v>
      </c>
      <c r="D29" s="13">
        <v>0</v>
      </c>
      <c r="E29" s="11"/>
      <c r="F29" s="8">
        <f t="shared" si="0"/>
        <v>0</v>
      </c>
      <c r="G29" s="12">
        <v>292.41</v>
      </c>
      <c r="H29" s="12">
        <v>352.68</v>
      </c>
      <c r="I29" s="17">
        <f t="shared" si="1"/>
        <v>292.41</v>
      </c>
    </row>
    <row r="30" ht="24" customHeight="1" spans="1:9">
      <c r="A30" s="8">
        <v>27</v>
      </c>
      <c r="B30" s="8" t="s">
        <v>1018</v>
      </c>
      <c r="C30" s="8" t="s">
        <v>958</v>
      </c>
      <c r="D30" s="13">
        <v>0</v>
      </c>
      <c r="E30" s="11"/>
      <c r="F30" s="8">
        <f t="shared" si="0"/>
        <v>0</v>
      </c>
      <c r="G30" s="12">
        <v>996.96</v>
      </c>
      <c r="H30" s="12">
        <v>1202.46</v>
      </c>
      <c r="I30" s="17">
        <f t="shared" si="1"/>
        <v>996.96</v>
      </c>
    </row>
    <row r="31" ht="24" customHeight="1" spans="1:9">
      <c r="A31" s="8">
        <v>28</v>
      </c>
      <c r="B31" s="8" t="s">
        <v>1019</v>
      </c>
      <c r="C31" s="8" t="s">
        <v>958</v>
      </c>
      <c r="D31" s="13">
        <v>0</v>
      </c>
      <c r="E31" s="11"/>
      <c r="F31" s="8">
        <f t="shared" si="0"/>
        <v>0</v>
      </c>
      <c r="G31" s="12">
        <v>508.9</v>
      </c>
      <c r="H31" s="12">
        <v>613.8</v>
      </c>
      <c r="I31" s="17">
        <f t="shared" si="1"/>
        <v>508.9</v>
      </c>
    </row>
    <row r="32" ht="24" customHeight="1" spans="1:9">
      <c r="A32" s="8">
        <v>29</v>
      </c>
      <c r="B32" s="8" t="s">
        <v>1020</v>
      </c>
      <c r="C32" s="8" t="s">
        <v>958</v>
      </c>
      <c r="D32" s="8">
        <v>0</v>
      </c>
      <c r="E32" s="11"/>
      <c r="F32" s="8">
        <f t="shared" si="0"/>
        <v>0</v>
      </c>
      <c r="G32" s="12">
        <v>1113.79</v>
      </c>
      <c r="H32" s="12">
        <v>1343.37</v>
      </c>
      <c r="I32" s="17">
        <f t="shared" si="1"/>
        <v>1113.79</v>
      </c>
    </row>
    <row r="33" ht="24" customHeight="1" spans="1:9">
      <c r="A33" s="8">
        <v>30</v>
      </c>
      <c r="B33" s="8" t="s">
        <v>1021</v>
      </c>
      <c r="C33" s="8" t="s">
        <v>958</v>
      </c>
      <c r="D33" s="8">
        <v>0</v>
      </c>
      <c r="E33" s="11"/>
      <c r="F33" s="8">
        <f t="shared" si="0"/>
        <v>0</v>
      </c>
      <c r="G33" s="12">
        <v>1257.07</v>
      </c>
      <c r="H33" s="12">
        <v>1516.19</v>
      </c>
      <c r="I33" s="17">
        <f t="shared" si="1"/>
        <v>1257.07</v>
      </c>
    </row>
    <row r="34" ht="24" customHeight="1" spans="1:9">
      <c r="A34" s="8">
        <v>31</v>
      </c>
      <c r="B34" s="8" t="s">
        <v>1022</v>
      </c>
      <c r="C34" s="8" t="s">
        <v>958</v>
      </c>
      <c r="D34" s="8">
        <v>0</v>
      </c>
      <c r="E34" s="11"/>
      <c r="F34" s="8">
        <f t="shared" si="0"/>
        <v>0</v>
      </c>
      <c r="G34" s="12">
        <v>1933.96</v>
      </c>
      <c r="H34" s="12">
        <v>2332.6</v>
      </c>
      <c r="I34" s="17">
        <f t="shared" si="1"/>
        <v>1933.96</v>
      </c>
    </row>
    <row r="35" ht="24" customHeight="1" spans="1:9">
      <c r="A35" s="8">
        <v>32</v>
      </c>
      <c r="B35" s="8" t="s">
        <v>1023</v>
      </c>
      <c r="C35" s="8" t="s">
        <v>958</v>
      </c>
      <c r="D35" s="8">
        <v>0</v>
      </c>
      <c r="E35" s="11"/>
      <c r="F35" s="8">
        <f t="shared" si="0"/>
        <v>0</v>
      </c>
      <c r="G35" s="12">
        <v>806.95</v>
      </c>
      <c r="H35" s="12">
        <v>973.29</v>
      </c>
      <c r="I35" s="17">
        <f t="shared" si="1"/>
        <v>806.95</v>
      </c>
    </row>
    <row r="36" ht="24" customHeight="1" spans="1:9">
      <c r="A36" s="8">
        <v>33</v>
      </c>
      <c r="B36" s="8" t="s">
        <v>1024</v>
      </c>
      <c r="C36" s="8" t="s">
        <v>958</v>
      </c>
      <c r="D36" s="8">
        <v>0</v>
      </c>
      <c r="E36" s="11"/>
      <c r="F36" s="8">
        <f t="shared" si="0"/>
        <v>0</v>
      </c>
      <c r="G36" s="12">
        <v>1133.79</v>
      </c>
      <c r="H36" s="12">
        <v>1367.49</v>
      </c>
      <c r="I36" s="17">
        <f t="shared" si="1"/>
        <v>1133.79</v>
      </c>
    </row>
    <row r="37" ht="24" customHeight="1" spans="1:9">
      <c r="A37" s="8">
        <v>34</v>
      </c>
      <c r="B37" s="8" t="s">
        <v>1025</v>
      </c>
      <c r="C37" s="8" t="s">
        <v>958</v>
      </c>
      <c r="D37" s="8">
        <v>0</v>
      </c>
      <c r="E37" s="11"/>
      <c r="F37" s="8">
        <f t="shared" si="0"/>
        <v>0</v>
      </c>
      <c r="G37" s="12">
        <v>773.58</v>
      </c>
      <c r="H37" s="12">
        <v>933.04</v>
      </c>
      <c r="I37" s="17">
        <f t="shared" si="1"/>
        <v>773.58</v>
      </c>
    </row>
    <row r="38" ht="24" customHeight="1" spans="1:9">
      <c r="A38" s="8">
        <v>35</v>
      </c>
      <c r="B38" s="8" t="s">
        <v>1026</v>
      </c>
      <c r="C38" s="8" t="s">
        <v>958</v>
      </c>
      <c r="D38" s="8">
        <v>0</v>
      </c>
      <c r="E38" s="11"/>
      <c r="F38" s="8">
        <f t="shared" si="0"/>
        <v>0</v>
      </c>
      <c r="G38" s="12">
        <v>1353.77</v>
      </c>
      <c r="H38" s="12">
        <v>1632.82</v>
      </c>
      <c r="I38" s="17">
        <f t="shared" si="1"/>
        <v>1353.77</v>
      </c>
    </row>
    <row r="39" ht="24" customHeight="1" spans="1:7">
      <c r="A39" s="14"/>
      <c r="B39" s="15" t="s">
        <v>62</v>
      </c>
      <c r="C39" s="14"/>
      <c r="D39" s="14"/>
      <c r="E39" s="14"/>
      <c r="F39" s="16">
        <f>SUM(F4:F38)</f>
        <v>0</v>
      </c>
      <c r="G39" s="10"/>
    </row>
  </sheetData>
  <sheetProtection algorithmName="SHA-512" hashValue="0KB/gfSYCUfozVM4Px4xiE2HqXSGWVFb2MHOKZXKMh6EFbOpWauTIY1IG0cQFDLn54vYQLH7nNLper0gtWQ6bA==" saltValue="4e3U2zPHP6Xv128T4DvUlA==" spinCount="100000" sheet="1" objects="1"/>
  <protectedRanges>
    <protectedRange sqref="E4:E38" name="区域2"/>
    <protectedRange sqref="A2" name="区域1"/>
  </protectedRanges>
  <mergeCells count="2">
    <mergeCell ref="A1:F1"/>
    <mergeCell ref="A2:F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view="pageBreakPreview" zoomScaleNormal="100" workbookViewId="0">
      <selection activeCell="G15" sqref="G15"/>
    </sheetView>
  </sheetViews>
  <sheetFormatPr defaultColWidth="10" defaultRowHeight="14.25"/>
  <cols>
    <col min="1" max="1" width="7.125" style="36" customWidth="1"/>
    <col min="2" max="2" width="29.25" style="36" customWidth="1"/>
    <col min="3" max="3" width="7.125" style="36" customWidth="1"/>
    <col min="4" max="4" width="8.5" style="137" customWidth="1"/>
    <col min="5" max="6" width="9.75" style="137" customWidth="1"/>
    <col min="7" max="7" width="31.25" style="137" customWidth="1"/>
    <col min="8" max="25" width="10" style="36"/>
    <col min="26" max="16384" width="10" style="3"/>
  </cols>
  <sheetData>
    <row r="1" ht="25.5" spans="1:7">
      <c r="A1" s="117" t="s">
        <v>36</v>
      </c>
      <c r="B1" s="117"/>
      <c r="C1" s="117"/>
      <c r="D1" s="117"/>
      <c r="E1" s="117"/>
      <c r="F1" s="117"/>
      <c r="G1" s="117"/>
    </row>
    <row r="2" ht="24" customHeight="1" spans="1:7">
      <c r="A2" s="138" t="s">
        <v>1</v>
      </c>
      <c r="B2" s="139"/>
      <c r="C2" s="139"/>
      <c r="D2" s="140"/>
      <c r="E2" s="141"/>
      <c r="F2" s="141"/>
      <c r="G2" s="141"/>
    </row>
    <row r="3" ht="32" customHeight="1" spans="1:10">
      <c r="A3" s="142" t="s">
        <v>37</v>
      </c>
      <c r="B3" s="143"/>
      <c r="C3" s="143"/>
      <c r="D3" s="143"/>
      <c r="E3" s="143"/>
      <c r="F3" s="143"/>
      <c r="G3" s="144"/>
      <c r="I3" s="150"/>
      <c r="J3" s="150"/>
    </row>
    <row r="4" ht="32" customHeight="1" spans="1:7">
      <c r="A4" s="128" t="s">
        <v>38</v>
      </c>
      <c r="B4" s="128" t="s">
        <v>39</v>
      </c>
      <c r="C4" s="128" t="s">
        <v>40</v>
      </c>
      <c r="D4" s="129" t="s">
        <v>41</v>
      </c>
      <c r="E4" s="145" t="s">
        <v>42</v>
      </c>
      <c r="F4" s="145" t="s">
        <v>43</v>
      </c>
      <c r="G4" s="129" t="s">
        <v>44</v>
      </c>
    </row>
    <row r="5" ht="32" customHeight="1" spans="1:7">
      <c r="A5" s="128" t="s">
        <v>45</v>
      </c>
      <c r="B5" s="128" t="s">
        <v>46</v>
      </c>
      <c r="C5" s="128"/>
      <c r="D5" s="129"/>
      <c r="E5" s="129"/>
      <c r="F5" s="129"/>
      <c r="G5" s="129"/>
    </row>
    <row r="6" ht="32" customHeight="1" spans="1:7">
      <c r="A6" s="128" t="s">
        <v>47</v>
      </c>
      <c r="B6" s="128" t="s">
        <v>48</v>
      </c>
      <c r="C6" s="128" t="s">
        <v>49</v>
      </c>
      <c r="D6" s="128">
        <v>1</v>
      </c>
      <c r="E6" s="146">
        <f>ROUND((F8+F10+'200章'!F90+'400章'!F344+'500章'!F23+'600章'!F10)*0.4%,2)</f>
        <v>0</v>
      </c>
      <c r="F6" s="128">
        <f>ROUND(D6*E6,0)</f>
        <v>0</v>
      </c>
      <c r="G6" s="99" t="s">
        <v>50</v>
      </c>
    </row>
    <row r="7" ht="32" customHeight="1" spans="1:7">
      <c r="A7" s="128" t="s">
        <v>51</v>
      </c>
      <c r="B7" s="128" t="s">
        <v>52</v>
      </c>
      <c r="C7" s="128"/>
      <c r="D7" s="129"/>
      <c r="E7" s="129"/>
      <c r="F7" s="128"/>
      <c r="G7" s="99"/>
    </row>
    <row r="8" ht="32" customHeight="1" spans="1:7">
      <c r="A8" s="128" t="s">
        <v>53</v>
      </c>
      <c r="B8" s="128" t="s">
        <v>54</v>
      </c>
      <c r="C8" s="128" t="s">
        <v>49</v>
      </c>
      <c r="D8" s="128">
        <v>1</v>
      </c>
      <c r="E8" s="146">
        <f>ROUND(('200章'!F90+'400章'!F344+'500章'!F23+'600章'!F10)*0.2%,2)</f>
        <v>0</v>
      </c>
      <c r="F8" s="128">
        <f>ROUND(D8*E8,0)</f>
        <v>0</v>
      </c>
      <c r="G8" s="99" t="s">
        <v>55</v>
      </c>
    </row>
    <row r="9" ht="32" customHeight="1" spans="1:7">
      <c r="A9" s="128" t="s">
        <v>56</v>
      </c>
      <c r="B9" s="128" t="s">
        <v>57</v>
      </c>
      <c r="C9" s="128" t="s">
        <v>49</v>
      </c>
      <c r="D9" s="128">
        <v>1</v>
      </c>
      <c r="E9" s="147"/>
      <c r="F9" s="128">
        <f>ROUND(D9*E9,0)</f>
        <v>0</v>
      </c>
      <c r="G9" s="99" t="s">
        <v>58</v>
      </c>
    </row>
    <row r="10" ht="32" customHeight="1" spans="1:7">
      <c r="A10" s="128" t="s">
        <v>59</v>
      </c>
      <c r="B10" s="128" t="s">
        <v>60</v>
      </c>
      <c r="C10" s="128" t="s">
        <v>49</v>
      </c>
      <c r="D10" s="128">
        <v>1</v>
      </c>
      <c r="E10" s="146">
        <f>ROUND(('200章'!F90+'400章'!F344+'500章'!F23+'600章'!F10)*0.8%,2)</f>
        <v>0</v>
      </c>
      <c r="F10" s="128">
        <f>ROUND(D10*E10,0)</f>
        <v>0</v>
      </c>
      <c r="G10" s="99" t="s">
        <v>61</v>
      </c>
    </row>
    <row r="11" ht="32" customHeight="1" spans="1:7">
      <c r="A11" s="135"/>
      <c r="B11" s="148" t="s">
        <v>62</v>
      </c>
      <c r="C11" s="56"/>
      <c r="D11" s="135"/>
      <c r="E11" s="128"/>
      <c r="F11" s="128">
        <f>SUM(F6:F10)</f>
        <v>0</v>
      </c>
      <c r="G11" s="149"/>
    </row>
  </sheetData>
  <sheetProtection algorithmName="SHA-512" hashValue="SmJ0afEvAF2Q95hRwGAArTj7UqYrMFf++Ga58LPuCsAIrzQe1UhaL3E8Buh7bL1wZ3Ditoww3wkj7CmLZwxFLQ==" saltValue="gL4+rBo+7TkcdfSXi4RzQw==" spinCount="100000" sheet="1" objects="1"/>
  <mergeCells count="4">
    <mergeCell ref="A1:G1"/>
    <mergeCell ref="A2:D2"/>
    <mergeCell ref="A3:G3"/>
    <mergeCell ref="I3:J3"/>
  </mergeCells>
  <printOptions horizontalCentered="1"/>
  <pageMargins left="0.590277777777778" right="0.590277777777778" top="0.590277777777778" bottom="0.590277777777778" header="0.298611111111111" footer="0.393055555555556"/>
  <pageSetup paperSize="9" scale="86" orientation="portrait" horizontalDpi="600"/>
  <headerFooter>
    <oddFooter>&amp;C第 &amp;P 页，共 &amp;N 页</oddFooter>
  </headerFooter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90"/>
  <sheetViews>
    <sheetView tabSelected="1" view="pageBreakPreview" zoomScaleNormal="100" workbookViewId="0">
      <selection activeCell="G89" sqref="G89"/>
    </sheetView>
  </sheetViews>
  <sheetFormatPr defaultColWidth="8" defaultRowHeight="14.25"/>
  <cols>
    <col min="1" max="1" width="12" style="114" customWidth="1"/>
    <col min="2" max="2" width="37.25" style="91" customWidth="1"/>
    <col min="3" max="3" width="7.375" style="114" customWidth="1"/>
    <col min="4" max="4" width="8.5" style="115" customWidth="1"/>
    <col min="5" max="6" width="9.125" style="115" customWidth="1"/>
    <col min="7" max="7" width="10.125" style="116" customWidth="1"/>
    <col min="8" max="9" width="10" style="17" hidden="1" customWidth="1"/>
    <col min="10" max="25" width="10" style="114" customWidth="1"/>
    <col min="26" max="16384" width="8" style="3"/>
  </cols>
  <sheetData>
    <row r="1" ht="24" customHeight="1" spans="1:7">
      <c r="A1" s="117" t="s">
        <v>36</v>
      </c>
      <c r="B1" s="117"/>
      <c r="C1" s="117"/>
      <c r="D1" s="117"/>
      <c r="E1" s="117"/>
      <c r="F1" s="117"/>
      <c r="G1" s="118"/>
    </row>
    <row r="2" s="114" customFormat="1" ht="24" customHeight="1" spans="1:25">
      <c r="A2" s="119" t="s">
        <v>1</v>
      </c>
      <c r="B2" s="120"/>
      <c r="C2" s="121"/>
      <c r="D2" s="122"/>
      <c r="E2" s="123"/>
      <c r="F2" s="123"/>
      <c r="G2" s="124"/>
      <c r="H2" s="125"/>
      <c r="I2" s="125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ht="24" customHeight="1" spans="1:11">
      <c r="A3" s="126" t="s">
        <v>63</v>
      </c>
      <c r="B3" s="126"/>
      <c r="C3" s="126"/>
      <c r="D3" s="126"/>
      <c r="E3" s="126"/>
      <c r="F3" s="126"/>
      <c r="G3" s="127"/>
      <c r="I3" s="125"/>
      <c r="J3" s="125"/>
      <c r="K3" s="125"/>
    </row>
    <row r="4" ht="31" customHeight="1" spans="1:7">
      <c r="A4" s="128" t="s">
        <v>38</v>
      </c>
      <c r="B4" s="99" t="s">
        <v>39</v>
      </c>
      <c r="C4" s="128" t="s">
        <v>40</v>
      </c>
      <c r="D4" s="129" t="s">
        <v>41</v>
      </c>
      <c r="E4" s="48" t="s">
        <v>42</v>
      </c>
      <c r="F4" s="48" t="s">
        <v>43</v>
      </c>
      <c r="G4" s="129" t="s">
        <v>64</v>
      </c>
    </row>
    <row r="5" ht="24" customHeight="1" spans="1:7">
      <c r="A5" s="130" t="s">
        <v>65</v>
      </c>
      <c r="B5" s="99" t="s">
        <v>66</v>
      </c>
      <c r="C5" s="128"/>
      <c r="D5" s="129"/>
      <c r="E5" s="129"/>
      <c r="F5" s="129"/>
      <c r="G5" s="129"/>
    </row>
    <row r="6" ht="24" customHeight="1" spans="1:7">
      <c r="A6" s="130" t="s">
        <v>10</v>
      </c>
      <c r="B6" s="99" t="s">
        <v>11</v>
      </c>
      <c r="C6" s="128"/>
      <c r="D6" s="129"/>
      <c r="E6" s="129"/>
      <c r="F6" s="129"/>
      <c r="G6" s="129"/>
    </row>
    <row r="7" ht="24" customHeight="1" spans="1:7">
      <c r="A7" s="130" t="s">
        <v>67</v>
      </c>
      <c r="B7" s="99" t="s">
        <v>68</v>
      </c>
      <c r="C7" s="128"/>
      <c r="D7" s="129"/>
      <c r="E7" s="129"/>
      <c r="F7" s="129"/>
      <c r="G7" s="129"/>
    </row>
    <row r="8" ht="32" customHeight="1" spans="1:9">
      <c r="A8" s="131" t="s">
        <v>69</v>
      </c>
      <c r="B8" s="102" t="s">
        <v>70</v>
      </c>
      <c r="C8" s="103" t="s">
        <v>71</v>
      </c>
      <c r="D8" s="8">
        <v>1</v>
      </c>
      <c r="E8" s="132"/>
      <c r="F8" s="128">
        <f>ROUND(D8*E8,0)</f>
        <v>0</v>
      </c>
      <c r="G8" s="129">
        <v>215566</v>
      </c>
      <c r="H8" s="133">
        <v>260000</v>
      </c>
      <c r="I8" s="17">
        <f>ROUND(H8*(1-17.09%),2)</f>
        <v>215566</v>
      </c>
    </row>
    <row r="9" ht="24" customHeight="1" spans="1:9">
      <c r="A9" s="131" t="s">
        <v>72</v>
      </c>
      <c r="B9" s="102" t="s">
        <v>73</v>
      </c>
      <c r="C9" s="103"/>
      <c r="D9" s="8"/>
      <c r="E9" s="129"/>
      <c r="F9" s="129"/>
      <c r="G9" s="105"/>
      <c r="I9" s="17">
        <f t="shared" ref="I8:I15" si="0">ROUND(H9*(1-17.09%),2)</f>
        <v>0</v>
      </c>
    </row>
    <row r="10" ht="24" customHeight="1" spans="1:9">
      <c r="A10" s="131" t="s">
        <v>74</v>
      </c>
      <c r="B10" s="102" t="s">
        <v>75</v>
      </c>
      <c r="C10" s="103"/>
      <c r="D10" s="8"/>
      <c r="E10" s="129"/>
      <c r="F10" s="129"/>
      <c r="G10" s="105"/>
      <c r="I10" s="17">
        <f t="shared" si="0"/>
        <v>0</v>
      </c>
    </row>
    <row r="11" ht="24" customHeight="1" spans="1:9">
      <c r="A11" s="131" t="s">
        <v>76</v>
      </c>
      <c r="B11" s="102" t="s">
        <v>77</v>
      </c>
      <c r="C11" s="103" t="s">
        <v>78</v>
      </c>
      <c r="D11" s="8">
        <v>6</v>
      </c>
      <c r="E11" s="107"/>
      <c r="F11" s="128">
        <f>ROUND(D11*E11,0)</f>
        <v>0</v>
      </c>
      <c r="G11" s="105">
        <v>6332.72</v>
      </c>
      <c r="H11" s="133">
        <v>7638.06</v>
      </c>
      <c r="I11" s="17">
        <f t="shared" si="0"/>
        <v>6332.72</v>
      </c>
    </row>
    <row r="12" ht="24" customHeight="1" spans="1:9">
      <c r="A12" s="131" t="s">
        <v>79</v>
      </c>
      <c r="B12" s="102" t="s">
        <v>80</v>
      </c>
      <c r="C12" s="103"/>
      <c r="D12" s="8"/>
      <c r="E12" s="129"/>
      <c r="F12" s="129"/>
      <c r="G12" s="105"/>
      <c r="I12" s="17">
        <f t="shared" si="0"/>
        <v>0</v>
      </c>
    </row>
    <row r="13" ht="24" customHeight="1" spans="1:9">
      <c r="A13" s="131" t="s">
        <v>81</v>
      </c>
      <c r="B13" s="102" t="s">
        <v>82</v>
      </c>
      <c r="C13" s="103" t="s">
        <v>78</v>
      </c>
      <c r="D13" s="8">
        <v>4</v>
      </c>
      <c r="E13" s="107"/>
      <c r="F13" s="128">
        <f>ROUND(D13*E13,0)</f>
        <v>0</v>
      </c>
      <c r="G13" s="105">
        <v>4112.29</v>
      </c>
      <c r="H13" s="133">
        <v>4959.94</v>
      </c>
      <c r="I13" s="17">
        <f t="shared" si="0"/>
        <v>4112.29</v>
      </c>
    </row>
    <row r="14" ht="24" customHeight="1" spans="1:9">
      <c r="A14" s="131" t="s">
        <v>83</v>
      </c>
      <c r="B14" s="102" t="s">
        <v>84</v>
      </c>
      <c r="C14" s="103"/>
      <c r="D14" s="8"/>
      <c r="E14" s="129"/>
      <c r="F14" s="129"/>
      <c r="G14" s="105"/>
      <c r="I14" s="17">
        <f t="shared" si="0"/>
        <v>0</v>
      </c>
    </row>
    <row r="15" ht="24" customHeight="1" spans="1:9">
      <c r="A15" s="131" t="s">
        <v>85</v>
      </c>
      <c r="B15" s="102" t="s">
        <v>86</v>
      </c>
      <c r="C15" s="103" t="s">
        <v>87</v>
      </c>
      <c r="D15" s="8">
        <v>4.82</v>
      </c>
      <c r="E15" s="107"/>
      <c r="F15" s="128">
        <f>ROUND(D15*E15,0)</f>
        <v>0</v>
      </c>
      <c r="G15" s="105">
        <v>6154.71</v>
      </c>
      <c r="H15" s="133">
        <v>7423.36</v>
      </c>
      <c r="I15" s="17">
        <f t="shared" si="0"/>
        <v>6154.71</v>
      </c>
    </row>
    <row r="16" ht="24" customHeight="1" spans="1:9">
      <c r="A16" s="131" t="s">
        <v>88</v>
      </c>
      <c r="B16" s="102" t="s">
        <v>89</v>
      </c>
      <c r="C16" s="103"/>
      <c r="D16" s="8"/>
      <c r="E16" s="129"/>
      <c r="F16" s="129"/>
      <c r="G16" s="105"/>
      <c r="I16" s="17">
        <f t="shared" ref="I16:I49" si="1">ROUND(H16*(1-17.09%),2)</f>
        <v>0</v>
      </c>
    </row>
    <row r="17" ht="24" customHeight="1" spans="1:9">
      <c r="A17" s="131" t="s">
        <v>90</v>
      </c>
      <c r="B17" s="102" t="s">
        <v>91</v>
      </c>
      <c r="C17" s="103" t="s">
        <v>78</v>
      </c>
      <c r="D17" s="13">
        <v>4</v>
      </c>
      <c r="E17" s="107"/>
      <c r="F17" s="128">
        <f>ROUND(D17*E17,0)</f>
        <v>0</v>
      </c>
      <c r="G17" s="105">
        <v>3795.62</v>
      </c>
      <c r="H17" s="133">
        <v>4578</v>
      </c>
      <c r="I17" s="17">
        <f t="shared" si="1"/>
        <v>3795.62</v>
      </c>
    </row>
    <row r="18" ht="24" customHeight="1" spans="1:9">
      <c r="A18" s="131" t="s">
        <v>92</v>
      </c>
      <c r="B18" s="102" t="s">
        <v>93</v>
      </c>
      <c r="C18" s="103" t="s">
        <v>78</v>
      </c>
      <c r="D18" s="13">
        <v>1</v>
      </c>
      <c r="E18" s="107"/>
      <c r="F18" s="128">
        <f>ROUND(D18*E18,0)</f>
        <v>0</v>
      </c>
      <c r="G18" s="105">
        <v>48547.95</v>
      </c>
      <c r="H18" s="133">
        <v>58555</v>
      </c>
      <c r="I18" s="17">
        <f t="shared" si="1"/>
        <v>48547.95</v>
      </c>
    </row>
    <row r="19" ht="24" customHeight="1" spans="1:9">
      <c r="A19" s="131" t="s">
        <v>12</v>
      </c>
      <c r="B19" s="102" t="s">
        <v>13</v>
      </c>
      <c r="C19" s="103"/>
      <c r="D19" s="8"/>
      <c r="E19" s="129"/>
      <c r="F19" s="129"/>
      <c r="G19" s="105"/>
      <c r="I19" s="17">
        <f t="shared" si="1"/>
        <v>0</v>
      </c>
    </row>
    <row r="20" ht="24" customHeight="1" spans="1:9">
      <c r="A20" s="131" t="s">
        <v>94</v>
      </c>
      <c r="B20" s="102" t="s">
        <v>95</v>
      </c>
      <c r="C20" s="103"/>
      <c r="D20" s="8"/>
      <c r="E20" s="129"/>
      <c r="F20" s="129"/>
      <c r="G20" s="105"/>
      <c r="I20" s="17">
        <f t="shared" si="1"/>
        <v>0</v>
      </c>
    </row>
    <row r="21" ht="24" customHeight="1" spans="1:9">
      <c r="A21" s="131" t="s">
        <v>96</v>
      </c>
      <c r="B21" s="102" t="s">
        <v>97</v>
      </c>
      <c r="C21" s="103" t="s">
        <v>98</v>
      </c>
      <c r="D21" s="8">
        <v>4</v>
      </c>
      <c r="E21" s="107"/>
      <c r="F21" s="128">
        <f>ROUND(D21*E21,0)</f>
        <v>0</v>
      </c>
      <c r="G21" s="105">
        <v>3500.11</v>
      </c>
      <c r="H21" s="133">
        <v>4221.58</v>
      </c>
      <c r="I21" s="17">
        <f t="shared" si="1"/>
        <v>3500.11</v>
      </c>
    </row>
    <row r="22" ht="24" customHeight="1" spans="1:9">
      <c r="A22" s="131" t="s">
        <v>99</v>
      </c>
      <c r="B22" s="102" t="s">
        <v>100</v>
      </c>
      <c r="C22" s="103" t="s">
        <v>71</v>
      </c>
      <c r="D22" s="8">
        <v>1</v>
      </c>
      <c r="E22" s="107"/>
      <c r="F22" s="128">
        <f>ROUND(D22*E22,0)</f>
        <v>0</v>
      </c>
      <c r="G22" s="105">
        <v>5695.64</v>
      </c>
      <c r="H22" s="133">
        <v>6869.67</v>
      </c>
      <c r="I22" s="17">
        <f t="shared" si="1"/>
        <v>5695.64</v>
      </c>
    </row>
    <row r="23" ht="24" customHeight="1" spans="1:9">
      <c r="A23" s="131" t="s">
        <v>101</v>
      </c>
      <c r="B23" s="102" t="s">
        <v>102</v>
      </c>
      <c r="C23" s="103"/>
      <c r="D23" s="8"/>
      <c r="E23" s="129"/>
      <c r="F23" s="129"/>
      <c r="G23" s="105"/>
      <c r="I23" s="17">
        <f t="shared" si="1"/>
        <v>0</v>
      </c>
    </row>
    <row r="24" ht="24" customHeight="1" spans="1:9">
      <c r="A24" s="131" t="s">
        <v>103</v>
      </c>
      <c r="B24" s="102" t="s">
        <v>104</v>
      </c>
      <c r="C24" s="103"/>
      <c r="D24" s="8"/>
      <c r="E24" s="129"/>
      <c r="F24" s="129"/>
      <c r="G24" s="105"/>
      <c r="I24" s="17">
        <f t="shared" si="1"/>
        <v>0</v>
      </c>
    </row>
    <row r="25" ht="29" customHeight="1" spans="1:9">
      <c r="A25" s="131" t="s">
        <v>105</v>
      </c>
      <c r="B25" s="102" t="s">
        <v>106</v>
      </c>
      <c r="C25" s="103" t="s">
        <v>107</v>
      </c>
      <c r="D25" s="8">
        <v>105</v>
      </c>
      <c r="E25" s="107"/>
      <c r="F25" s="128">
        <f>ROUND(D25*E25,0)</f>
        <v>0</v>
      </c>
      <c r="G25" s="105">
        <v>319.91</v>
      </c>
      <c r="H25" s="133">
        <v>385.85</v>
      </c>
      <c r="I25" s="17">
        <f t="shared" si="1"/>
        <v>319.91</v>
      </c>
    </row>
    <row r="26" ht="24" customHeight="1" spans="1:9">
      <c r="A26" s="131" t="s">
        <v>108</v>
      </c>
      <c r="B26" s="102" t="s">
        <v>109</v>
      </c>
      <c r="C26" s="103" t="s">
        <v>107</v>
      </c>
      <c r="D26" s="8">
        <v>21</v>
      </c>
      <c r="E26" s="107"/>
      <c r="F26" s="128">
        <f>ROUND(D26*E26,0)</f>
        <v>0</v>
      </c>
      <c r="G26" s="105">
        <v>50.45</v>
      </c>
      <c r="H26" s="133">
        <v>60.85</v>
      </c>
      <c r="I26" s="17">
        <f t="shared" si="1"/>
        <v>50.45</v>
      </c>
    </row>
    <row r="27" ht="24" customHeight="1" spans="1:9">
      <c r="A27" s="131" t="s">
        <v>110</v>
      </c>
      <c r="B27" s="102" t="s">
        <v>111</v>
      </c>
      <c r="C27" s="103"/>
      <c r="D27" s="8"/>
      <c r="E27" s="129"/>
      <c r="F27" s="129"/>
      <c r="G27" s="105"/>
      <c r="H27" s="133"/>
      <c r="I27" s="17">
        <f t="shared" si="1"/>
        <v>0</v>
      </c>
    </row>
    <row r="28" ht="24" customHeight="1" spans="1:9">
      <c r="A28" s="131" t="s">
        <v>112</v>
      </c>
      <c r="B28" s="102" t="s">
        <v>113</v>
      </c>
      <c r="C28" s="103" t="s">
        <v>107</v>
      </c>
      <c r="D28" s="8">
        <v>3</v>
      </c>
      <c r="E28" s="107"/>
      <c r="F28" s="128">
        <f>ROUND(D28*E28,0)</f>
        <v>0</v>
      </c>
      <c r="G28" s="105">
        <v>664.11</v>
      </c>
      <c r="H28" s="133">
        <v>801</v>
      </c>
      <c r="I28" s="17">
        <f t="shared" si="1"/>
        <v>664.11</v>
      </c>
    </row>
    <row r="29" ht="24" customHeight="1" spans="1:9">
      <c r="A29" s="131" t="s">
        <v>114</v>
      </c>
      <c r="B29" s="102" t="s">
        <v>115</v>
      </c>
      <c r="C29" s="103" t="s">
        <v>107</v>
      </c>
      <c r="D29" s="8">
        <v>6</v>
      </c>
      <c r="E29" s="107"/>
      <c r="F29" s="128">
        <f>ROUND(D29*E29,0)</f>
        <v>0</v>
      </c>
      <c r="G29" s="105">
        <v>1059</v>
      </c>
      <c r="H29" s="133">
        <v>1277.29</v>
      </c>
      <c r="I29" s="17">
        <f t="shared" si="1"/>
        <v>1059</v>
      </c>
    </row>
    <row r="30" ht="24" customHeight="1" spans="1:9">
      <c r="A30" s="131" t="s">
        <v>116</v>
      </c>
      <c r="B30" s="102" t="s">
        <v>117</v>
      </c>
      <c r="C30" s="103" t="s">
        <v>118</v>
      </c>
      <c r="D30" s="8">
        <v>1</v>
      </c>
      <c r="E30" s="107"/>
      <c r="F30" s="128">
        <f>ROUND(D30*E30,0)</f>
        <v>0</v>
      </c>
      <c r="G30" s="105">
        <v>345.39</v>
      </c>
      <c r="H30" s="133">
        <v>416.58</v>
      </c>
      <c r="I30" s="17">
        <f t="shared" si="1"/>
        <v>345.39</v>
      </c>
    </row>
    <row r="31" ht="24" customHeight="1" spans="1:9">
      <c r="A31" s="131" t="s">
        <v>119</v>
      </c>
      <c r="B31" s="102" t="s">
        <v>120</v>
      </c>
      <c r="C31" s="103" t="s">
        <v>118</v>
      </c>
      <c r="D31" s="8">
        <v>1</v>
      </c>
      <c r="E31" s="107"/>
      <c r="F31" s="128">
        <f>ROUND(D31*E31,0)</f>
        <v>0</v>
      </c>
      <c r="G31" s="105">
        <v>1642.17</v>
      </c>
      <c r="H31" s="133">
        <v>1980.67</v>
      </c>
      <c r="I31" s="17">
        <f t="shared" si="1"/>
        <v>1642.17</v>
      </c>
    </row>
    <row r="32" ht="24" customHeight="1" spans="1:9">
      <c r="A32" s="131" t="s">
        <v>121</v>
      </c>
      <c r="B32" s="102" t="s">
        <v>122</v>
      </c>
      <c r="C32" s="103"/>
      <c r="D32" s="8"/>
      <c r="E32" s="129"/>
      <c r="F32" s="129"/>
      <c r="G32" s="105"/>
      <c r="I32" s="17">
        <f t="shared" si="1"/>
        <v>0</v>
      </c>
    </row>
    <row r="33" ht="24" customHeight="1" spans="1:9">
      <c r="A33" s="131" t="s">
        <v>123</v>
      </c>
      <c r="B33" s="102" t="s">
        <v>124</v>
      </c>
      <c r="C33" s="103" t="s">
        <v>118</v>
      </c>
      <c r="D33" s="8">
        <v>5</v>
      </c>
      <c r="E33" s="107"/>
      <c r="F33" s="128">
        <f>ROUND(D33*E33,0)</f>
        <v>0</v>
      </c>
      <c r="G33" s="105">
        <v>1038.86</v>
      </c>
      <c r="H33" s="133">
        <v>1253</v>
      </c>
      <c r="I33" s="17">
        <f t="shared" si="1"/>
        <v>1038.86</v>
      </c>
    </row>
    <row r="34" ht="24" customHeight="1" spans="1:9">
      <c r="A34" s="131" t="s">
        <v>125</v>
      </c>
      <c r="B34" s="102" t="s">
        <v>126</v>
      </c>
      <c r="C34" s="103" t="s">
        <v>118</v>
      </c>
      <c r="D34" s="8">
        <v>4</v>
      </c>
      <c r="E34" s="107"/>
      <c r="F34" s="128">
        <f>ROUND(D34*E34,0)</f>
        <v>0</v>
      </c>
      <c r="G34" s="105">
        <v>465.51</v>
      </c>
      <c r="H34" s="133">
        <v>561.47</v>
      </c>
      <c r="I34" s="17">
        <f t="shared" si="1"/>
        <v>465.51</v>
      </c>
    </row>
    <row r="35" ht="24" customHeight="1" spans="1:9">
      <c r="A35" s="131" t="s">
        <v>127</v>
      </c>
      <c r="B35" s="102" t="s">
        <v>128</v>
      </c>
      <c r="C35" s="103" t="s">
        <v>118</v>
      </c>
      <c r="D35" s="8">
        <v>4</v>
      </c>
      <c r="E35" s="107"/>
      <c r="F35" s="128">
        <f>ROUND(D35*E35,0)</f>
        <v>0</v>
      </c>
      <c r="G35" s="105">
        <v>346.56</v>
      </c>
      <c r="H35" s="133">
        <v>418</v>
      </c>
      <c r="I35" s="17">
        <f t="shared" si="1"/>
        <v>346.56</v>
      </c>
    </row>
    <row r="36" ht="24" customHeight="1" spans="1:9">
      <c r="A36" s="131" t="s">
        <v>129</v>
      </c>
      <c r="B36" s="102" t="s">
        <v>130</v>
      </c>
      <c r="C36" s="103" t="s">
        <v>118</v>
      </c>
      <c r="D36" s="8">
        <v>3</v>
      </c>
      <c r="E36" s="107"/>
      <c r="F36" s="128">
        <f>ROUND(D36*E36,0)</f>
        <v>0</v>
      </c>
      <c r="G36" s="105">
        <v>173.28</v>
      </c>
      <c r="H36" s="133">
        <v>209</v>
      </c>
      <c r="I36" s="17">
        <f t="shared" si="1"/>
        <v>173.28</v>
      </c>
    </row>
    <row r="37" ht="24" customHeight="1" spans="1:9">
      <c r="A37" s="131" t="s">
        <v>131</v>
      </c>
      <c r="B37" s="102" t="s">
        <v>132</v>
      </c>
      <c r="C37" s="103" t="s">
        <v>71</v>
      </c>
      <c r="D37" s="8">
        <v>39</v>
      </c>
      <c r="E37" s="107"/>
      <c r="F37" s="128">
        <f>ROUND(D37*E37,0)</f>
        <v>0</v>
      </c>
      <c r="G37" s="105">
        <v>11643.05</v>
      </c>
      <c r="H37" s="133">
        <v>14043</v>
      </c>
      <c r="I37" s="17">
        <f t="shared" si="1"/>
        <v>11643.05</v>
      </c>
    </row>
    <row r="38" ht="24" customHeight="1" spans="1:9">
      <c r="A38" s="131" t="s">
        <v>133</v>
      </c>
      <c r="B38" s="102" t="s">
        <v>134</v>
      </c>
      <c r="C38" s="103"/>
      <c r="D38" s="8"/>
      <c r="E38" s="129"/>
      <c r="F38" s="129"/>
      <c r="G38" s="105"/>
      <c r="I38" s="17">
        <f t="shared" si="1"/>
        <v>0</v>
      </c>
    </row>
    <row r="39" ht="24" customHeight="1" spans="1:9">
      <c r="A39" s="131" t="s">
        <v>135</v>
      </c>
      <c r="B39" s="102" t="s">
        <v>136</v>
      </c>
      <c r="C39" s="103" t="s">
        <v>137</v>
      </c>
      <c r="D39" s="8">
        <v>12</v>
      </c>
      <c r="E39" s="107"/>
      <c r="F39" s="128">
        <f>ROUND(D39*E39,0)</f>
        <v>0</v>
      </c>
      <c r="G39" s="105">
        <v>1001.08</v>
      </c>
      <c r="H39" s="133">
        <v>1207.43</v>
      </c>
      <c r="I39" s="17">
        <f t="shared" si="1"/>
        <v>1001.08</v>
      </c>
    </row>
    <row r="40" ht="24" customHeight="1" spans="1:9">
      <c r="A40" s="131" t="s">
        <v>138</v>
      </c>
      <c r="B40" s="102" t="s">
        <v>139</v>
      </c>
      <c r="C40" s="103" t="s">
        <v>137</v>
      </c>
      <c r="D40" s="8">
        <v>6</v>
      </c>
      <c r="E40" s="107"/>
      <c r="F40" s="128">
        <f>ROUND(D40*E40,0)</f>
        <v>0</v>
      </c>
      <c r="G40" s="105">
        <v>1903.96</v>
      </c>
      <c r="H40" s="133">
        <v>2296.42</v>
      </c>
      <c r="I40" s="17">
        <f t="shared" si="1"/>
        <v>1903.96</v>
      </c>
    </row>
    <row r="41" ht="24" customHeight="1" spans="1:9">
      <c r="A41" s="131" t="s">
        <v>140</v>
      </c>
      <c r="B41" s="102" t="s">
        <v>141</v>
      </c>
      <c r="C41" s="106" t="s">
        <v>142</v>
      </c>
      <c r="D41" s="8">
        <v>1</v>
      </c>
      <c r="E41" s="107"/>
      <c r="F41" s="128">
        <f>ROUND(D41*E41,0)</f>
        <v>0</v>
      </c>
      <c r="G41" s="105">
        <v>165985.82</v>
      </c>
      <c r="H41" s="133">
        <v>200200</v>
      </c>
      <c r="I41" s="17">
        <f t="shared" si="1"/>
        <v>165985.82</v>
      </c>
    </row>
    <row r="42" ht="24" customHeight="1" spans="1:9">
      <c r="A42" s="131" t="s">
        <v>143</v>
      </c>
      <c r="B42" s="102" t="s">
        <v>144</v>
      </c>
      <c r="C42" s="103"/>
      <c r="D42" s="8"/>
      <c r="E42" s="129"/>
      <c r="F42" s="129"/>
      <c r="G42" s="105"/>
      <c r="I42" s="17">
        <f t="shared" si="1"/>
        <v>0</v>
      </c>
    </row>
    <row r="43" ht="24" customHeight="1" spans="1:9">
      <c r="A43" s="131" t="s">
        <v>145</v>
      </c>
      <c r="B43" s="102" t="s">
        <v>146</v>
      </c>
      <c r="C43" s="103"/>
      <c r="D43" s="8"/>
      <c r="E43" s="129"/>
      <c r="F43" s="129"/>
      <c r="G43" s="105"/>
      <c r="I43" s="17">
        <f t="shared" si="1"/>
        <v>0</v>
      </c>
    </row>
    <row r="44" ht="24" customHeight="1" spans="1:9">
      <c r="A44" s="131" t="s">
        <v>147</v>
      </c>
      <c r="B44" s="102" t="s">
        <v>148</v>
      </c>
      <c r="C44" s="103" t="s">
        <v>71</v>
      </c>
      <c r="D44" s="8">
        <v>1</v>
      </c>
      <c r="E44" s="107"/>
      <c r="F44" s="128">
        <f>ROUND(D44*E44,0)</f>
        <v>0</v>
      </c>
      <c r="G44" s="105">
        <v>64553.73</v>
      </c>
      <c r="H44" s="133">
        <v>77860</v>
      </c>
      <c r="I44" s="17">
        <f t="shared" si="1"/>
        <v>64553.73</v>
      </c>
    </row>
    <row r="45" ht="24" customHeight="1" spans="1:9">
      <c r="A45" s="131" t="s">
        <v>149</v>
      </c>
      <c r="B45" s="102" t="s">
        <v>150</v>
      </c>
      <c r="C45" s="103" t="s">
        <v>151</v>
      </c>
      <c r="D45" s="8">
        <v>3619</v>
      </c>
      <c r="E45" s="107"/>
      <c r="F45" s="128">
        <f>ROUND(D45*E45,0)</f>
        <v>0</v>
      </c>
      <c r="G45" s="105">
        <v>29.74</v>
      </c>
      <c r="H45" s="133">
        <v>35.87</v>
      </c>
      <c r="I45" s="17">
        <f t="shared" si="1"/>
        <v>29.74</v>
      </c>
    </row>
    <row r="46" ht="24" customHeight="1" spans="1:9">
      <c r="A46" s="131" t="s">
        <v>152</v>
      </c>
      <c r="B46" s="102" t="s">
        <v>153</v>
      </c>
      <c r="C46" s="103"/>
      <c r="D46" s="8"/>
      <c r="E46" s="129"/>
      <c r="F46" s="129"/>
      <c r="G46" s="105"/>
      <c r="I46" s="17">
        <f t="shared" si="1"/>
        <v>0</v>
      </c>
    </row>
    <row r="47" ht="24" customHeight="1" spans="1:9">
      <c r="A47" s="131" t="s">
        <v>154</v>
      </c>
      <c r="B47" s="102" t="s">
        <v>155</v>
      </c>
      <c r="C47" s="103" t="s">
        <v>107</v>
      </c>
      <c r="D47" s="8">
        <v>69</v>
      </c>
      <c r="E47" s="107"/>
      <c r="F47" s="128">
        <f>ROUND(D47*E47,0)</f>
        <v>0</v>
      </c>
      <c r="G47" s="105">
        <v>397.84</v>
      </c>
      <c r="H47" s="133">
        <v>479.84</v>
      </c>
      <c r="I47" s="17">
        <f t="shared" si="1"/>
        <v>397.84</v>
      </c>
    </row>
    <row r="48" ht="24" customHeight="1" spans="1:9">
      <c r="A48" s="131" t="s">
        <v>156</v>
      </c>
      <c r="B48" s="102" t="s">
        <v>157</v>
      </c>
      <c r="C48" s="103" t="s">
        <v>158</v>
      </c>
      <c r="D48" s="8">
        <v>1</v>
      </c>
      <c r="E48" s="107"/>
      <c r="F48" s="128">
        <f>ROUND(D48*E48,0)</f>
        <v>0</v>
      </c>
      <c r="G48" s="105">
        <v>800.77</v>
      </c>
      <c r="H48" s="133">
        <v>965.83</v>
      </c>
      <c r="I48" s="17">
        <f t="shared" si="1"/>
        <v>800.77</v>
      </c>
    </row>
    <row r="49" ht="24" customHeight="1" spans="1:9">
      <c r="A49" s="131" t="s">
        <v>159</v>
      </c>
      <c r="B49" s="102" t="s">
        <v>160</v>
      </c>
      <c r="C49" s="103" t="s">
        <v>107</v>
      </c>
      <c r="D49" s="8">
        <v>2</v>
      </c>
      <c r="E49" s="107"/>
      <c r="F49" s="128">
        <f>ROUND(D49*E49,0)</f>
        <v>0</v>
      </c>
      <c r="G49" s="105">
        <v>236.29</v>
      </c>
      <c r="H49" s="133">
        <v>285</v>
      </c>
      <c r="I49" s="17">
        <f t="shared" si="1"/>
        <v>236.29</v>
      </c>
    </row>
    <row r="50" ht="24" customHeight="1" spans="1:9">
      <c r="A50" s="131" t="s">
        <v>161</v>
      </c>
      <c r="B50" s="102" t="s">
        <v>162</v>
      </c>
      <c r="C50" s="103" t="s">
        <v>107</v>
      </c>
      <c r="D50" s="8">
        <v>416</v>
      </c>
      <c r="E50" s="107"/>
      <c r="F50" s="128">
        <f t="shared" ref="F50:F57" si="2">ROUND(D50*E50,0)</f>
        <v>0</v>
      </c>
      <c r="G50" s="105">
        <v>7.4</v>
      </c>
      <c r="H50" s="133">
        <v>8.93</v>
      </c>
      <c r="I50" s="17">
        <f t="shared" ref="I50:I68" si="3">ROUND(H50*(1-17.09%),2)</f>
        <v>7.4</v>
      </c>
    </row>
    <row r="51" ht="24" customHeight="1" spans="1:9">
      <c r="A51" s="131" t="s">
        <v>163</v>
      </c>
      <c r="B51" s="102" t="s">
        <v>164</v>
      </c>
      <c r="C51" s="103" t="s">
        <v>107</v>
      </c>
      <c r="D51" s="8">
        <v>22</v>
      </c>
      <c r="E51" s="107"/>
      <c r="F51" s="128">
        <f t="shared" si="2"/>
        <v>0</v>
      </c>
      <c r="G51" s="105">
        <v>397.98</v>
      </c>
      <c r="H51" s="133">
        <v>480.01</v>
      </c>
      <c r="I51" s="17">
        <f t="shared" si="3"/>
        <v>397.98</v>
      </c>
    </row>
    <row r="52" ht="24" customHeight="1" spans="1:9">
      <c r="A52" s="131" t="s">
        <v>165</v>
      </c>
      <c r="B52" s="102" t="s">
        <v>166</v>
      </c>
      <c r="C52" s="103" t="s">
        <v>107</v>
      </c>
      <c r="D52" s="8">
        <v>24</v>
      </c>
      <c r="E52" s="107"/>
      <c r="F52" s="128">
        <f t="shared" si="2"/>
        <v>0</v>
      </c>
      <c r="G52" s="105">
        <v>2306.94</v>
      </c>
      <c r="H52" s="133">
        <v>2782.46</v>
      </c>
      <c r="I52" s="17">
        <f t="shared" si="3"/>
        <v>2306.94</v>
      </c>
    </row>
    <row r="53" ht="24" customHeight="1" spans="1:9">
      <c r="A53" s="131" t="s">
        <v>167</v>
      </c>
      <c r="B53" s="102" t="s">
        <v>168</v>
      </c>
      <c r="C53" s="103" t="s">
        <v>158</v>
      </c>
      <c r="D53" s="8">
        <v>2</v>
      </c>
      <c r="E53" s="107"/>
      <c r="F53" s="128">
        <f t="shared" si="2"/>
        <v>0</v>
      </c>
      <c r="G53" s="105">
        <v>987.73</v>
      </c>
      <c r="H53" s="133">
        <v>1191.33</v>
      </c>
      <c r="I53" s="17">
        <f t="shared" si="3"/>
        <v>987.73</v>
      </c>
    </row>
    <row r="54" ht="24" customHeight="1" spans="1:9">
      <c r="A54" s="131" t="s">
        <v>169</v>
      </c>
      <c r="B54" s="102" t="s">
        <v>170</v>
      </c>
      <c r="C54" s="103" t="s">
        <v>151</v>
      </c>
      <c r="D54" s="8">
        <v>3679</v>
      </c>
      <c r="E54" s="107"/>
      <c r="F54" s="128">
        <f t="shared" si="2"/>
        <v>0</v>
      </c>
      <c r="G54" s="105">
        <v>33.58</v>
      </c>
      <c r="H54" s="133">
        <v>40.5</v>
      </c>
      <c r="I54" s="17">
        <f t="shared" si="3"/>
        <v>33.58</v>
      </c>
    </row>
    <row r="55" ht="24" customHeight="1" spans="1:9">
      <c r="A55" s="131" t="s">
        <v>171</v>
      </c>
      <c r="B55" s="102" t="s">
        <v>172</v>
      </c>
      <c r="C55" s="103" t="s">
        <v>107</v>
      </c>
      <c r="D55" s="8">
        <v>2</v>
      </c>
      <c r="E55" s="107"/>
      <c r="F55" s="128">
        <f t="shared" si="2"/>
        <v>0</v>
      </c>
      <c r="G55" s="105">
        <v>397.79</v>
      </c>
      <c r="H55" s="133">
        <v>479.78</v>
      </c>
      <c r="I55" s="17">
        <f t="shared" si="3"/>
        <v>397.79</v>
      </c>
    </row>
    <row r="56" ht="24" customHeight="1" spans="1:9">
      <c r="A56" s="131" t="s">
        <v>173</v>
      </c>
      <c r="B56" s="102" t="s">
        <v>174</v>
      </c>
      <c r="C56" s="103" t="s">
        <v>158</v>
      </c>
      <c r="D56" s="8">
        <v>2</v>
      </c>
      <c r="E56" s="107"/>
      <c r="F56" s="128">
        <f t="shared" si="2"/>
        <v>0</v>
      </c>
      <c r="G56" s="105">
        <v>302.07</v>
      </c>
      <c r="H56" s="133">
        <v>364.33</v>
      </c>
      <c r="I56" s="17">
        <f t="shared" si="3"/>
        <v>302.07</v>
      </c>
    </row>
    <row r="57" ht="24" customHeight="1" spans="1:9">
      <c r="A57" s="131" t="s">
        <v>175</v>
      </c>
      <c r="B57" s="102" t="s">
        <v>176</v>
      </c>
      <c r="C57" s="103" t="s">
        <v>158</v>
      </c>
      <c r="D57" s="8">
        <v>2</v>
      </c>
      <c r="E57" s="107"/>
      <c r="F57" s="128">
        <f t="shared" si="2"/>
        <v>0</v>
      </c>
      <c r="G57" s="105">
        <v>4667</v>
      </c>
      <c r="H57" s="133">
        <v>5629</v>
      </c>
      <c r="I57" s="17">
        <f t="shared" si="3"/>
        <v>4667</v>
      </c>
    </row>
    <row r="58" ht="24" customHeight="1" spans="1:9">
      <c r="A58" s="131" t="s">
        <v>177</v>
      </c>
      <c r="B58" s="102" t="s">
        <v>178</v>
      </c>
      <c r="C58" s="103"/>
      <c r="D58" s="8"/>
      <c r="E58" s="129"/>
      <c r="F58" s="129"/>
      <c r="G58" s="105"/>
      <c r="I58" s="17">
        <f t="shared" si="3"/>
        <v>0</v>
      </c>
    </row>
    <row r="59" ht="24" customHeight="1" spans="1:9">
      <c r="A59" s="131" t="s">
        <v>179</v>
      </c>
      <c r="B59" s="102" t="s">
        <v>180</v>
      </c>
      <c r="C59" s="103"/>
      <c r="D59" s="8"/>
      <c r="E59" s="129"/>
      <c r="F59" s="129"/>
      <c r="G59" s="105"/>
      <c r="I59" s="17">
        <f t="shared" si="3"/>
        <v>0</v>
      </c>
    </row>
    <row r="60" ht="24" customHeight="1" spans="1:9">
      <c r="A60" s="131" t="s">
        <v>181</v>
      </c>
      <c r="B60" s="102" t="s">
        <v>180</v>
      </c>
      <c r="C60" s="103" t="s">
        <v>107</v>
      </c>
      <c r="D60" s="8">
        <v>200</v>
      </c>
      <c r="E60" s="107"/>
      <c r="F60" s="128">
        <f>ROUND(D60*E60,0)</f>
        <v>0</v>
      </c>
      <c r="G60" s="105">
        <v>194.84</v>
      </c>
      <c r="H60" s="133">
        <v>235</v>
      </c>
      <c r="I60" s="17">
        <f t="shared" si="3"/>
        <v>194.84</v>
      </c>
    </row>
    <row r="61" ht="24" customHeight="1" spans="1:9">
      <c r="A61" s="131" t="s">
        <v>182</v>
      </c>
      <c r="B61" s="102" t="s">
        <v>183</v>
      </c>
      <c r="C61" s="103" t="s">
        <v>184</v>
      </c>
      <c r="D61" s="8">
        <v>5</v>
      </c>
      <c r="E61" s="107"/>
      <c r="F61" s="128">
        <f>ROUND(D61*E61,0)</f>
        <v>0</v>
      </c>
      <c r="G61" s="105">
        <v>1120.77</v>
      </c>
      <c r="H61" s="133">
        <v>1351.79</v>
      </c>
      <c r="I61" s="17">
        <f t="shared" si="3"/>
        <v>1120.77</v>
      </c>
    </row>
    <row r="62" ht="24" customHeight="1" spans="1:9">
      <c r="A62" s="131" t="s">
        <v>185</v>
      </c>
      <c r="B62" s="102" t="s">
        <v>186</v>
      </c>
      <c r="C62" s="103" t="s">
        <v>184</v>
      </c>
      <c r="D62" s="8">
        <v>5</v>
      </c>
      <c r="E62" s="107"/>
      <c r="F62" s="128">
        <f>ROUND(D62*E62,0)</f>
        <v>0</v>
      </c>
      <c r="G62" s="105">
        <v>1120.77</v>
      </c>
      <c r="H62" s="133">
        <v>1351.79</v>
      </c>
      <c r="I62" s="17">
        <f t="shared" si="3"/>
        <v>1120.77</v>
      </c>
    </row>
    <row r="63" ht="24" customHeight="1" spans="1:9">
      <c r="A63" s="131" t="s">
        <v>187</v>
      </c>
      <c r="B63" s="102" t="s">
        <v>188</v>
      </c>
      <c r="C63" s="103" t="s">
        <v>184</v>
      </c>
      <c r="D63" s="8">
        <v>5</v>
      </c>
      <c r="E63" s="107"/>
      <c r="F63" s="128">
        <f>ROUND(D63*E63,0)</f>
        <v>0</v>
      </c>
      <c r="G63" s="105">
        <v>589.6</v>
      </c>
      <c r="H63" s="133">
        <v>711.13</v>
      </c>
      <c r="I63" s="17">
        <f t="shared" si="3"/>
        <v>589.6</v>
      </c>
    </row>
    <row r="64" ht="24" customHeight="1" spans="1:9">
      <c r="A64" s="131" t="s">
        <v>189</v>
      </c>
      <c r="B64" s="102" t="s">
        <v>190</v>
      </c>
      <c r="C64" s="103" t="s">
        <v>191</v>
      </c>
      <c r="D64" s="8">
        <v>5</v>
      </c>
      <c r="E64" s="107"/>
      <c r="F64" s="128">
        <f>ROUND(D64*E64,0)</f>
        <v>0</v>
      </c>
      <c r="G64" s="105">
        <v>273.6</v>
      </c>
      <c r="H64" s="133">
        <v>330</v>
      </c>
      <c r="I64" s="17">
        <f t="shared" si="3"/>
        <v>273.6</v>
      </c>
    </row>
    <row r="65" ht="24" customHeight="1" spans="1:9">
      <c r="A65" s="131" t="s">
        <v>14</v>
      </c>
      <c r="B65" s="102" t="s">
        <v>15</v>
      </c>
      <c r="C65" s="103"/>
      <c r="D65" s="8"/>
      <c r="E65" s="129"/>
      <c r="F65" s="129"/>
      <c r="G65" s="105"/>
      <c r="I65" s="17">
        <f t="shared" si="3"/>
        <v>0</v>
      </c>
    </row>
    <row r="66" ht="24" customHeight="1" spans="1:9">
      <c r="A66" s="131" t="s">
        <v>192</v>
      </c>
      <c r="B66" s="102" t="s">
        <v>193</v>
      </c>
      <c r="C66" s="103"/>
      <c r="D66" s="8"/>
      <c r="E66" s="129"/>
      <c r="F66" s="129"/>
      <c r="G66" s="105"/>
      <c r="I66" s="17">
        <f t="shared" si="3"/>
        <v>0</v>
      </c>
    </row>
    <row r="67" ht="24" customHeight="1" spans="1:9">
      <c r="A67" s="131" t="s">
        <v>194</v>
      </c>
      <c r="B67" s="102" t="s">
        <v>195</v>
      </c>
      <c r="C67" s="103" t="s">
        <v>196</v>
      </c>
      <c r="D67" s="8">
        <v>30</v>
      </c>
      <c r="E67" s="107"/>
      <c r="F67" s="128">
        <f>ROUND(D67*E67,0)</f>
        <v>0</v>
      </c>
      <c r="G67" s="105">
        <v>939.1</v>
      </c>
      <c r="H67" s="133">
        <v>1132.67</v>
      </c>
      <c r="I67" s="17">
        <f t="shared" si="3"/>
        <v>939.1</v>
      </c>
    </row>
    <row r="68" ht="24" customHeight="1" spans="1:9">
      <c r="A68" s="131" t="s">
        <v>197</v>
      </c>
      <c r="B68" s="102" t="s">
        <v>198</v>
      </c>
      <c r="C68" s="103" t="s">
        <v>196</v>
      </c>
      <c r="D68" s="8">
        <v>12</v>
      </c>
      <c r="E68" s="107"/>
      <c r="F68" s="128">
        <f>ROUND(D68*E68,0)</f>
        <v>0</v>
      </c>
      <c r="G68" s="105">
        <v>677.88</v>
      </c>
      <c r="H68" s="133">
        <v>817.61</v>
      </c>
      <c r="I68" s="17">
        <f t="shared" si="3"/>
        <v>677.88</v>
      </c>
    </row>
    <row r="69" ht="24" customHeight="1" spans="1:9">
      <c r="A69" s="131" t="s">
        <v>199</v>
      </c>
      <c r="B69" s="102" t="s">
        <v>200</v>
      </c>
      <c r="C69" s="103"/>
      <c r="D69" s="8"/>
      <c r="E69" s="129"/>
      <c r="F69" s="129"/>
      <c r="G69" s="105"/>
      <c r="I69" s="17">
        <f t="shared" ref="I69:I89" si="4">ROUND(H69*(1-17.09%),2)</f>
        <v>0</v>
      </c>
    </row>
    <row r="70" ht="24" customHeight="1" spans="1:9">
      <c r="A70" s="131" t="s">
        <v>201</v>
      </c>
      <c r="B70" s="102" t="s">
        <v>202</v>
      </c>
      <c r="C70" s="103" t="s">
        <v>203</v>
      </c>
      <c r="D70" s="8">
        <v>10</v>
      </c>
      <c r="E70" s="107"/>
      <c r="F70" s="128">
        <f>ROUND(D70*E70,0)</f>
        <v>0</v>
      </c>
      <c r="G70" s="105">
        <v>2647.37</v>
      </c>
      <c r="H70" s="133">
        <v>3193.07</v>
      </c>
      <c r="I70" s="17">
        <f t="shared" si="4"/>
        <v>2647.37</v>
      </c>
    </row>
    <row r="71" ht="24" customHeight="1" spans="1:9">
      <c r="A71" s="131" t="s">
        <v>204</v>
      </c>
      <c r="B71" s="102" t="s">
        <v>205</v>
      </c>
      <c r="C71" s="103" t="s">
        <v>203</v>
      </c>
      <c r="D71" s="8">
        <v>10</v>
      </c>
      <c r="E71" s="107"/>
      <c r="F71" s="128">
        <f>ROUND(D71*E71,0)</f>
        <v>0</v>
      </c>
      <c r="G71" s="105">
        <v>5966.64</v>
      </c>
      <c r="H71" s="133">
        <v>7196.53</v>
      </c>
      <c r="I71" s="17">
        <f t="shared" si="4"/>
        <v>5966.64</v>
      </c>
    </row>
    <row r="72" ht="24" customHeight="1" spans="1:9">
      <c r="A72" s="131" t="s">
        <v>206</v>
      </c>
      <c r="B72" s="102" t="s">
        <v>207</v>
      </c>
      <c r="C72" s="103"/>
      <c r="D72" s="8"/>
      <c r="E72" s="129"/>
      <c r="F72" s="129"/>
      <c r="G72" s="105"/>
      <c r="I72" s="17">
        <f t="shared" si="4"/>
        <v>0</v>
      </c>
    </row>
    <row r="73" ht="24" customHeight="1" spans="1:9">
      <c r="A73" s="131" t="s">
        <v>208</v>
      </c>
      <c r="B73" s="102" t="s">
        <v>209</v>
      </c>
      <c r="C73" s="103" t="s">
        <v>98</v>
      </c>
      <c r="D73" s="8">
        <v>4</v>
      </c>
      <c r="E73" s="107"/>
      <c r="F73" s="128">
        <f>ROUND(D73*E73,0)</f>
        <v>0</v>
      </c>
      <c r="G73" s="105">
        <v>2283.48</v>
      </c>
      <c r="H73" s="133">
        <v>2754.17</v>
      </c>
      <c r="I73" s="17">
        <f t="shared" si="4"/>
        <v>2283.48</v>
      </c>
    </row>
    <row r="74" ht="24" customHeight="1" spans="1:9">
      <c r="A74" s="131" t="s">
        <v>210</v>
      </c>
      <c r="B74" s="102" t="s">
        <v>211</v>
      </c>
      <c r="C74" s="103" t="s">
        <v>212</v>
      </c>
      <c r="D74" s="8">
        <v>1</v>
      </c>
      <c r="E74" s="107"/>
      <c r="F74" s="128">
        <f>ROUND(D74*E74,0)</f>
        <v>0</v>
      </c>
      <c r="G74" s="105">
        <v>4145.5</v>
      </c>
      <c r="H74" s="133">
        <v>5000</v>
      </c>
      <c r="I74" s="17">
        <f t="shared" si="4"/>
        <v>4145.5</v>
      </c>
    </row>
    <row r="75" ht="24" customHeight="1" spans="1:9">
      <c r="A75" s="131" t="s">
        <v>213</v>
      </c>
      <c r="B75" s="102" t="s">
        <v>214</v>
      </c>
      <c r="C75" s="103"/>
      <c r="D75" s="8"/>
      <c r="E75" s="129"/>
      <c r="F75" s="129"/>
      <c r="G75" s="105"/>
      <c r="I75" s="17">
        <f t="shared" si="4"/>
        <v>0</v>
      </c>
    </row>
    <row r="76" ht="24" customHeight="1" spans="1:9">
      <c r="A76" s="131" t="s">
        <v>215</v>
      </c>
      <c r="B76" s="102" t="s">
        <v>216</v>
      </c>
      <c r="C76" s="103" t="s">
        <v>107</v>
      </c>
      <c r="D76" s="8">
        <v>12</v>
      </c>
      <c r="E76" s="107"/>
      <c r="F76" s="128">
        <f>ROUND(D76*E76,0)</f>
        <v>0</v>
      </c>
      <c r="G76" s="105">
        <v>10020.17</v>
      </c>
      <c r="H76" s="133">
        <v>12085.6</v>
      </c>
      <c r="I76" s="17">
        <f t="shared" si="4"/>
        <v>10020.17</v>
      </c>
    </row>
    <row r="77" ht="24" customHeight="1" spans="1:9">
      <c r="A77" s="131" t="s">
        <v>217</v>
      </c>
      <c r="B77" s="102" t="s">
        <v>218</v>
      </c>
      <c r="C77" s="103" t="s">
        <v>107</v>
      </c>
      <c r="D77" s="8">
        <v>12</v>
      </c>
      <c r="E77" s="107"/>
      <c r="F77" s="128">
        <f>ROUND(D77*E77,0)</f>
        <v>0</v>
      </c>
      <c r="G77" s="105">
        <v>1267.08</v>
      </c>
      <c r="H77" s="133">
        <v>1528.26</v>
      </c>
      <c r="I77" s="17">
        <f t="shared" si="4"/>
        <v>1267.08</v>
      </c>
    </row>
    <row r="78" ht="24" customHeight="1" spans="1:9">
      <c r="A78" s="131" t="s">
        <v>219</v>
      </c>
      <c r="B78" s="102" t="s">
        <v>220</v>
      </c>
      <c r="C78" s="103"/>
      <c r="D78" s="8"/>
      <c r="E78" s="129"/>
      <c r="F78" s="129"/>
      <c r="G78" s="105"/>
      <c r="I78" s="17">
        <f t="shared" si="4"/>
        <v>0</v>
      </c>
    </row>
    <row r="79" ht="24" customHeight="1" spans="1:9">
      <c r="A79" s="131" t="s">
        <v>221</v>
      </c>
      <c r="B79" s="102" t="s">
        <v>222</v>
      </c>
      <c r="C79" s="103"/>
      <c r="D79" s="8"/>
      <c r="E79" s="129"/>
      <c r="F79" s="129"/>
      <c r="G79" s="105"/>
      <c r="I79" s="17">
        <f t="shared" si="4"/>
        <v>0</v>
      </c>
    </row>
    <row r="80" ht="24" customHeight="1" spans="1:9">
      <c r="A80" s="131" t="s">
        <v>223</v>
      </c>
      <c r="B80" s="102" t="s">
        <v>224</v>
      </c>
      <c r="C80" s="103" t="s">
        <v>71</v>
      </c>
      <c r="D80" s="8">
        <v>1</v>
      </c>
      <c r="E80" s="107"/>
      <c r="F80" s="128">
        <f>ROUND(D80*E80,0)</f>
        <v>0</v>
      </c>
      <c r="G80" s="105">
        <v>43113.2</v>
      </c>
      <c r="H80" s="133">
        <v>52000</v>
      </c>
      <c r="I80" s="17">
        <f t="shared" si="4"/>
        <v>43113.2</v>
      </c>
    </row>
    <row r="81" ht="24" customHeight="1" spans="1:9">
      <c r="A81" s="131" t="s">
        <v>225</v>
      </c>
      <c r="B81" s="102" t="s">
        <v>226</v>
      </c>
      <c r="C81" s="103" t="s">
        <v>212</v>
      </c>
      <c r="D81" s="8">
        <v>1</v>
      </c>
      <c r="E81" s="107"/>
      <c r="F81" s="128">
        <f>ROUND(D81*E81,0)</f>
        <v>0</v>
      </c>
      <c r="G81" s="105">
        <v>37400.97</v>
      </c>
      <c r="H81" s="133">
        <v>45110.33</v>
      </c>
      <c r="I81" s="17">
        <f t="shared" si="4"/>
        <v>37400.97</v>
      </c>
    </row>
    <row r="82" ht="24" customHeight="1" spans="1:9">
      <c r="A82" s="131" t="s">
        <v>227</v>
      </c>
      <c r="B82" s="102" t="s">
        <v>228</v>
      </c>
      <c r="C82" s="103"/>
      <c r="D82" s="8"/>
      <c r="E82" s="129"/>
      <c r="F82" s="129"/>
      <c r="G82" s="105"/>
      <c r="I82" s="17">
        <f t="shared" si="4"/>
        <v>0</v>
      </c>
    </row>
    <row r="83" ht="24" customHeight="1" spans="1:9">
      <c r="A83" s="131" t="s">
        <v>229</v>
      </c>
      <c r="B83" s="102" t="s">
        <v>230</v>
      </c>
      <c r="C83" s="103" t="s">
        <v>231</v>
      </c>
      <c r="D83" s="8">
        <v>5</v>
      </c>
      <c r="E83" s="107"/>
      <c r="F83" s="128">
        <f>ROUND(D83*E83,0)</f>
        <v>0</v>
      </c>
      <c r="G83" s="105">
        <v>1153.83</v>
      </c>
      <c r="H83" s="133">
        <v>1391.67</v>
      </c>
      <c r="I83" s="17">
        <f t="shared" si="4"/>
        <v>1153.83</v>
      </c>
    </row>
    <row r="84" ht="24" customHeight="1" spans="1:9">
      <c r="A84" s="131" t="s">
        <v>232</v>
      </c>
      <c r="B84" s="102" t="s">
        <v>233</v>
      </c>
      <c r="C84" s="103" t="s">
        <v>231</v>
      </c>
      <c r="D84" s="8">
        <v>5</v>
      </c>
      <c r="E84" s="107"/>
      <c r="F84" s="128">
        <f>ROUND(D84*E84,0)</f>
        <v>0</v>
      </c>
      <c r="G84" s="105">
        <v>2300.34</v>
      </c>
      <c r="H84" s="133">
        <v>2774.4969</v>
      </c>
      <c r="I84" s="17">
        <f t="shared" si="4"/>
        <v>2300.34</v>
      </c>
    </row>
    <row r="85" ht="24" customHeight="1" spans="1:9">
      <c r="A85" s="131" t="s">
        <v>234</v>
      </c>
      <c r="B85" s="102" t="s">
        <v>235</v>
      </c>
      <c r="C85" s="103"/>
      <c r="D85" s="8"/>
      <c r="E85" s="129"/>
      <c r="F85" s="129"/>
      <c r="G85" s="105"/>
      <c r="I85" s="17">
        <f t="shared" si="4"/>
        <v>0</v>
      </c>
    </row>
    <row r="86" ht="24" customHeight="1" spans="1:9">
      <c r="A86" s="131" t="s">
        <v>236</v>
      </c>
      <c r="B86" s="101" t="s">
        <v>237</v>
      </c>
      <c r="C86" s="104" t="s">
        <v>118</v>
      </c>
      <c r="D86" s="8">
        <v>10</v>
      </c>
      <c r="E86" s="107"/>
      <c r="F86" s="128">
        <f>ROUND(D86*E86,0)</f>
        <v>0</v>
      </c>
      <c r="G86" s="105">
        <v>7876.45</v>
      </c>
      <c r="H86" s="133">
        <v>9500</v>
      </c>
      <c r="I86" s="17">
        <f t="shared" si="4"/>
        <v>7876.45</v>
      </c>
    </row>
    <row r="87" ht="24" customHeight="1" spans="1:9">
      <c r="A87" s="131" t="s">
        <v>238</v>
      </c>
      <c r="B87" s="102" t="s">
        <v>239</v>
      </c>
      <c r="C87" s="103" t="s">
        <v>118</v>
      </c>
      <c r="D87" s="8">
        <v>7</v>
      </c>
      <c r="E87" s="107"/>
      <c r="F87" s="128">
        <f>ROUND(D87*E87,0)</f>
        <v>0</v>
      </c>
      <c r="G87" s="105">
        <v>6713.81</v>
      </c>
      <c r="H87" s="133">
        <v>8097.71</v>
      </c>
      <c r="I87" s="17">
        <f t="shared" si="4"/>
        <v>6713.81</v>
      </c>
    </row>
    <row r="88" ht="24" customHeight="1" spans="1:9">
      <c r="A88" s="131" t="s">
        <v>16</v>
      </c>
      <c r="B88" s="102" t="s">
        <v>17</v>
      </c>
      <c r="C88" s="103"/>
      <c r="D88" s="8"/>
      <c r="E88" s="129"/>
      <c r="F88" s="129"/>
      <c r="G88" s="105"/>
      <c r="I88" s="17">
        <f t="shared" si="4"/>
        <v>0</v>
      </c>
    </row>
    <row r="89" ht="24" customHeight="1" spans="1:9">
      <c r="A89" s="131" t="s">
        <v>240</v>
      </c>
      <c r="B89" s="102" t="s">
        <v>241</v>
      </c>
      <c r="C89" s="103" t="s">
        <v>107</v>
      </c>
      <c r="D89" s="8">
        <v>12</v>
      </c>
      <c r="E89" s="107"/>
      <c r="F89" s="128">
        <f>ROUND(D89*E89,0)</f>
        <v>0</v>
      </c>
      <c r="G89" s="105">
        <v>3003.41</v>
      </c>
      <c r="H89" s="133">
        <v>3622.5</v>
      </c>
      <c r="I89" s="17">
        <f t="shared" si="4"/>
        <v>3003.41</v>
      </c>
    </row>
    <row r="90" ht="25" customHeight="1" spans="1:7">
      <c r="A90" s="128"/>
      <c r="B90" s="99" t="s">
        <v>62</v>
      </c>
      <c r="C90" s="134"/>
      <c r="D90" s="135"/>
      <c r="E90" s="128"/>
      <c r="F90" s="128">
        <f>SUM(F8:F89)</f>
        <v>0</v>
      </c>
      <c r="G90" s="136"/>
    </row>
  </sheetData>
  <sheetProtection algorithmName="SHA-512" hashValue="DFsy77wcIa4j5q5KyCJMDOAgduJGvCoEYawSglsa71RioLp1O6ivhPPZM1v03jFkSiTvAjDt3br9l3BuwEYQsg==" saltValue="ZLCG9AZhWuFEt2TyoTS/pQ==" spinCount="100000" sheet="1" objects="1"/>
  <mergeCells count="4">
    <mergeCell ref="A1:F1"/>
    <mergeCell ref="A2:D2"/>
    <mergeCell ref="A3:F3"/>
    <mergeCell ref="I3:K3"/>
  </mergeCells>
  <printOptions horizontalCentered="1"/>
  <pageMargins left="0.590277777777778" right="0.700694444444445" top="0.590277777777778" bottom="0.590277777777778" header="0.298611111111111" footer="0.393055555555556"/>
  <pageSetup paperSize="9" scale="91" orientation="portrait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344"/>
  <sheetViews>
    <sheetView view="pageBreakPreview" zoomScaleNormal="100" topLeftCell="A327" workbookViewId="0">
      <selection activeCell="E347" sqref="E347"/>
    </sheetView>
  </sheetViews>
  <sheetFormatPr defaultColWidth="9" defaultRowHeight="14.25"/>
  <cols>
    <col min="1" max="1" width="16.125" style="91" customWidth="1"/>
    <col min="2" max="2" width="36.75" style="91" customWidth="1"/>
    <col min="3" max="3" width="7.125" style="91" customWidth="1"/>
    <col min="4" max="4" width="8.5" style="65" customWidth="1"/>
    <col min="5" max="6" width="9.5" style="65" customWidth="1"/>
    <col min="7" max="7" width="8.5" style="65" customWidth="1"/>
    <col min="8" max="9" width="10" style="91" hidden="1" customWidth="1"/>
    <col min="10" max="25" width="10" style="91" customWidth="1"/>
    <col min="26" max="16384" width="9" style="3"/>
  </cols>
  <sheetData>
    <row r="1" s="3" customFormat="1" ht="24" customHeight="1" spans="1:25">
      <c r="A1" s="92" t="s">
        <v>36</v>
      </c>
      <c r="B1" s="92"/>
      <c r="C1" s="92"/>
      <c r="D1" s="92"/>
      <c r="E1" s="92"/>
      <c r="F1" s="92"/>
      <c r="G1" s="93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</row>
    <row r="2" s="3" customFormat="1" ht="24" customHeight="1" spans="1:25">
      <c r="A2" s="94" t="s">
        <v>1</v>
      </c>
      <c r="B2" s="94"/>
      <c r="C2" s="94"/>
      <c r="D2" s="95"/>
      <c r="E2" s="96"/>
      <c r="F2" s="96"/>
      <c r="G2" s="96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</row>
    <row r="3" s="3" customFormat="1" ht="24" customHeight="1" spans="1:25">
      <c r="A3" s="97" t="s">
        <v>242</v>
      </c>
      <c r="B3" s="97"/>
      <c r="C3" s="97"/>
      <c r="D3" s="97"/>
      <c r="E3" s="97"/>
      <c r="F3" s="97"/>
      <c r="G3" s="98"/>
      <c r="H3" s="91"/>
      <c r="I3" s="109"/>
      <c r="J3" s="109"/>
      <c r="K3" s="109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</row>
    <row r="4" s="3" customFormat="1" ht="30" customHeight="1" spans="1:25">
      <c r="A4" s="99" t="s">
        <v>38</v>
      </c>
      <c r="B4" s="99" t="s">
        <v>39</v>
      </c>
      <c r="C4" s="99" t="s">
        <v>40</v>
      </c>
      <c r="D4" s="100" t="s">
        <v>41</v>
      </c>
      <c r="E4" s="48" t="s">
        <v>42</v>
      </c>
      <c r="F4" s="48" t="s">
        <v>43</v>
      </c>
      <c r="G4" s="100" t="s">
        <v>64</v>
      </c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</row>
    <row r="5" s="3" customFormat="1" ht="24" customHeight="1" spans="1:25">
      <c r="A5" s="101" t="s">
        <v>24</v>
      </c>
      <c r="B5" s="102" t="s">
        <v>25</v>
      </c>
      <c r="C5" s="103"/>
      <c r="D5" s="104"/>
      <c r="E5" s="100"/>
      <c r="F5" s="100"/>
      <c r="G5" s="105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</row>
    <row r="6" s="3" customFormat="1" ht="24" customHeight="1" spans="1:25">
      <c r="A6" s="101" t="s">
        <v>243</v>
      </c>
      <c r="B6" s="102" t="s">
        <v>95</v>
      </c>
      <c r="C6" s="106"/>
      <c r="D6" s="106"/>
      <c r="E6" s="100"/>
      <c r="F6" s="100"/>
      <c r="G6" s="105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</row>
    <row r="7" s="3" customFormat="1" ht="24" customHeight="1" spans="1:25">
      <c r="A7" s="101" t="s">
        <v>244</v>
      </c>
      <c r="B7" s="101" t="s">
        <v>245</v>
      </c>
      <c r="C7" s="8"/>
      <c r="D7" s="104"/>
      <c r="E7" s="100"/>
      <c r="F7" s="100"/>
      <c r="G7" s="105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</row>
    <row r="8" s="3" customFormat="1" ht="24" customHeight="1" spans="1:25">
      <c r="A8" s="101" t="s">
        <v>246</v>
      </c>
      <c r="B8" s="101" t="s">
        <v>247</v>
      </c>
      <c r="C8" s="8"/>
      <c r="D8" s="104"/>
      <c r="E8" s="100"/>
      <c r="F8" s="100"/>
      <c r="G8" s="105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</row>
    <row r="9" s="3" customFormat="1" ht="24" customHeight="1" spans="1:25">
      <c r="A9" s="101" t="s">
        <v>248</v>
      </c>
      <c r="B9" s="101" t="s">
        <v>247</v>
      </c>
      <c r="C9" s="8" t="s">
        <v>249</v>
      </c>
      <c r="D9" s="13">
        <v>1</v>
      </c>
      <c r="E9" s="107"/>
      <c r="F9" s="75">
        <f>ROUND(D9*E9,0)</f>
        <v>0</v>
      </c>
      <c r="G9" s="13">
        <v>6009.32</v>
      </c>
      <c r="H9" s="108">
        <v>7248</v>
      </c>
      <c r="I9" s="17">
        <f t="shared" ref="I9:I28" si="0">ROUND(H9*(1-17.09%),2)</f>
        <v>6009.32</v>
      </c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</row>
    <row r="10" s="3" customFormat="1" ht="24" customHeight="1" spans="1:25">
      <c r="A10" s="101" t="s">
        <v>250</v>
      </c>
      <c r="B10" s="101" t="s">
        <v>251</v>
      </c>
      <c r="C10" s="8"/>
      <c r="D10" s="8"/>
      <c r="E10" s="100"/>
      <c r="F10" s="100"/>
      <c r="G10" s="105"/>
      <c r="H10" s="91"/>
      <c r="I10" s="17">
        <f t="shared" si="0"/>
        <v>0</v>
      </c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</row>
    <row r="11" s="3" customFormat="1" ht="24" customHeight="1" spans="1:25">
      <c r="A11" s="101" t="s">
        <v>252</v>
      </c>
      <c r="B11" s="101" t="s">
        <v>251</v>
      </c>
      <c r="C11" s="8" t="s">
        <v>249</v>
      </c>
      <c r="D11" s="13">
        <v>1</v>
      </c>
      <c r="E11" s="107"/>
      <c r="F11" s="75">
        <f>ROUND(D11*E11,0)</f>
        <v>0</v>
      </c>
      <c r="G11" s="13">
        <v>8021.69</v>
      </c>
      <c r="H11" s="108">
        <v>9675.18</v>
      </c>
      <c r="I11" s="17">
        <f t="shared" si="0"/>
        <v>8021.69</v>
      </c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</row>
    <row r="12" s="3" customFormat="1" ht="24" customHeight="1" spans="1:25">
      <c r="A12" s="101" t="s">
        <v>253</v>
      </c>
      <c r="B12" s="101" t="s">
        <v>254</v>
      </c>
      <c r="C12" s="8"/>
      <c r="D12" s="8"/>
      <c r="E12" s="100"/>
      <c r="F12" s="100"/>
      <c r="G12" s="105"/>
      <c r="H12" s="91"/>
      <c r="I12" s="17">
        <f t="shared" si="0"/>
        <v>0</v>
      </c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</row>
    <row r="13" s="3" customFormat="1" ht="24" customHeight="1" spans="1:25">
      <c r="A13" s="101" t="s">
        <v>255</v>
      </c>
      <c r="B13" s="101" t="s">
        <v>254</v>
      </c>
      <c r="C13" s="8" t="s">
        <v>249</v>
      </c>
      <c r="D13" s="13">
        <v>1</v>
      </c>
      <c r="E13" s="107"/>
      <c r="F13" s="75">
        <f>ROUND(D13*E13,0)</f>
        <v>0</v>
      </c>
      <c r="G13" s="13">
        <v>2253.25</v>
      </c>
      <c r="H13" s="108">
        <v>2717.705</v>
      </c>
      <c r="I13" s="17">
        <f t="shared" si="0"/>
        <v>2253.25</v>
      </c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</row>
    <row r="14" s="3" customFormat="1" ht="24" customHeight="1" spans="1:25">
      <c r="A14" s="101" t="s">
        <v>256</v>
      </c>
      <c r="B14" s="101" t="s">
        <v>257</v>
      </c>
      <c r="C14" s="8" t="s">
        <v>249</v>
      </c>
      <c r="D14" s="13">
        <v>10</v>
      </c>
      <c r="E14" s="107"/>
      <c r="F14" s="75">
        <f>ROUND(D14*E14,0)</f>
        <v>0</v>
      </c>
      <c r="G14" s="13">
        <v>700.59</v>
      </c>
      <c r="H14" s="108">
        <v>845</v>
      </c>
      <c r="I14" s="17">
        <f t="shared" si="0"/>
        <v>700.59</v>
      </c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</row>
    <row r="15" s="3" customFormat="1" ht="24" customHeight="1" spans="1:25">
      <c r="A15" s="101" t="s">
        <v>258</v>
      </c>
      <c r="B15" s="101" t="s">
        <v>259</v>
      </c>
      <c r="C15" s="8" t="s">
        <v>249</v>
      </c>
      <c r="D15" s="13">
        <v>10</v>
      </c>
      <c r="E15" s="107"/>
      <c r="F15" s="75">
        <f>ROUND(D15*E15,0)</f>
        <v>0</v>
      </c>
      <c r="G15" s="13">
        <v>808.37</v>
      </c>
      <c r="H15" s="108">
        <v>975</v>
      </c>
      <c r="I15" s="17">
        <f t="shared" si="0"/>
        <v>808.37</v>
      </c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</row>
    <row r="16" s="3" customFormat="1" ht="24" customHeight="1" spans="1:25">
      <c r="A16" s="101" t="s">
        <v>260</v>
      </c>
      <c r="B16" s="101" t="s">
        <v>261</v>
      </c>
      <c r="C16" s="8" t="s">
        <v>249</v>
      </c>
      <c r="D16" s="13">
        <v>10</v>
      </c>
      <c r="E16" s="107"/>
      <c r="F16" s="75">
        <f>ROUND(D16*E16,0)</f>
        <v>0</v>
      </c>
      <c r="G16" s="13">
        <v>808.37</v>
      </c>
      <c r="H16" s="108">
        <v>975</v>
      </c>
      <c r="I16" s="17">
        <f t="shared" si="0"/>
        <v>808.37</v>
      </c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</row>
    <row r="17" s="3" customFormat="1" ht="24" customHeight="1" spans="1:25">
      <c r="A17" s="101" t="s">
        <v>262</v>
      </c>
      <c r="B17" s="101" t="s">
        <v>263</v>
      </c>
      <c r="C17" s="8" t="s">
        <v>249</v>
      </c>
      <c r="D17" s="13">
        <v>1</v>
      </c>
      <c r="E17" s="107"/>
      <c r="F17" s="75">
        <f>ROUND(D17*E17,0)</f>
        <v>0</v>
      </c>
      <c r="G17" s="13">
        <v>488.26</v>
      </c>
      <c r="H17" s="108">
        <v>588.9</v>
      </c>
      <c r="I17" s="17">
        <f t="shared" si="0"/>
        <v>488.26</v>
      </c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</row>
    <row r="18" s="3" customFormat="1" ht="24" customHeight="1" spans="1:25">
      <c r="A18" s="101" t="s">
        <v>264</v>
      </c>
      <c r="B18" s="101" t="s">
        <v>265</v>
      </c>
      <c r="C18" s="8"/>
      <c r="D18" s="8"/>
      <c r="E18" s="100"/>
      <c r="F18" s="100"/>
      <c r="G18" s="105"/>
      <c r="H18" s="91"/>
      <c r="I18" s="17">
        <f t="shared" si="0"/>
        <v>0</v>
      </c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</row>
    <row r="19" s="3" customFormat="1" ht="24" customHeight="1" spans="1:25">
      <c r="A19" s="101" t="s">
        <v>266</v>
      </c>
      <c r="B19" s="101" t="s">
        <v>267</v>
      </c>
      <c r="C19" s="8" t="s">
        <v>268</v>
      </c>
      <c r="D19" s="13">
        <v>5</v>
      </c>
      <c r="E19" s="107"/>
      <c r="F19" s="75">
        <f>ROUND(D19*E19,0)</f>
        <v>0</v>
      </c>
      <c r="G19" s="13">
        <v>580.37</v>
      </c>
      <c r="H19" s="108">
        <v>700</v>
      </c>
      <c r="I19" s="17">
        <f t="shared" si="0"/>
        <v>580.37</v>
      </c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</row>
    <row r="20" s="3" customFormat="1" ht="24" customHeight="1" spans="1:25">
      <c r="A20" s="101" t="s">
        <v>269</v>
      </c>
      <c r="B20" s="102" t="s">
        <v>134</v>
      </c>
      <c r="C20" s="106"/>
      <c r="D20" s="8"/>
      <c r="E20" s="100"/>
      <c r="F20" s="100"/>
      <c r="G20" s="105"/>
      <c r="H20" s="91"/>
      <c r="I20" s="17">
        <f t="shared" si="0"/>
        <v>0</v>
      </c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</row>
    <row r="21" s="3" customFormat="1" ht="24" customHeight="1" spans="1:25">
      <c r="A21" s="101" t="s">
        <v>270</v>
      </c>
      <c r="B21" s="102" t="s">
        <v>271</v>
      </c>
      <c r="C21" s="106"/>
      <c r="D21" s="8"/>
      <c r="E21" s="100"/>
      <c r="F21" s="100"/>
      <c r="G21" s="105"/>
      <c r="H21" s="91"/>
      <c r="I21" s="17">
        <f t="shared" si="0"/>
        <v>0</v>
      </c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</row>
    <row r="22" s="3" customFormat="1" ht="24" customHeight="1" spans="1:25">
      <c r="A22" s="101" t="s">
        <v>272</v>
      </c>
      <c r="B22" s="101" t="s">
        <v>271</v>
      </c>
      <c r="C22" s="8"/>
      <c r="D22" s="8"/>
      <c r="E22" s="100"/>
      <c r="F22" s="100"/>
      <c r="G22" s="105"/>
      <c r="H22" s="91"/>
      <c r="I22" s="17">
        <f t="shared" si="0"/>
        <v>0</v>
      </c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</row>
    <row r="23" s="3" customFormat="1" ht="24" customHeight="1" spans="1:25">
      <c r="A23" s="101" t="s">
        <v>273</v>
      </c>
      <c r="B23" s="101" t="s">
        <v>274</v>
      </c>
      <c r="C23" s="8"/>
      <c r="D23" s="8"/>
      <c r="E23" s="100"/>
      <c r="F23" s="100"/>
      <c r="G23" s="105"/>
      <c r="H23" s="91"/>
      <c r="I23" s="17">
        <f t="shared" si="0"/>
        <v>0</v>
      </c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</row>
    <row r="24" s="3" customFormat="1" ht="24" customHeight="1" spans="1:25">
      <c r="A24" s="101" t="s">
        <v>275</v>
      </c>
      <c r="B24" s="101" t="s">
        <v>276</v>
      </c>
      <c r="C24" s="8" t="s">
        <v>277</v>
      </c>
      <c r="D24" s="13">
        <v>1</v>
      </c>
      <c r="E24" s="107"/>
      <c r="F24" s="75">
        <f>ROUND(D24*E24,0)</f>
        <v>0</v>
      </c>
      <c r="G24" s="13">
        <v>1577.45</v>
      </c>
      <c r="H24" s="108">
        <v>1902.6</v>
      </c>
      <c r="I24" s="17">
        <f t="shared" si="0"/>
        <v>1577.45</v>
      </c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</row>
    <row r="25" s="3" customFormat="1" ht="24" customHeight="1" spans="1:25">
      <c r="A25" s="101" t="s">
        <v>278</v>
      </c>
      <c r="B25" s="101" t="s">
        <v>279</v>
      </c>
      <c r="C25" s="8"/>
      <c r="D25" s="8"/>
      <c r="E25" s="100"/>
      <c r="F25" s="100"/>
      <c r="G25" s="105"/>
      <c r="H25" s="91"/>
      <c r="I25" s="17">
        <f t="shared" si="0"/>
        <v>0</v>
      </c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</row>
    <row r="26" s="3" customFormat="1" ht="24" customHeight="1" spans="1:25">
      <c r="A26" s="101" t="s">
        <v>280</v>
      </c>
      <c r="B26" s="101" t="s">
        <v>281</v>
      </c>
      <c r="C26" s="8" t="s">
        <v>277</v>
      </c>
      <c r="D26" s="13">
        <v>1</v>
      </c>
      <c r="E26" s="107"/>
      <c r="F26" s="75">
        <f>ROUND(D26*E26,0)</f>
        <v>0</v>
      </c>
      <c r="G26" s="13">
        <v>17.28</v>
      </c>
      <c r="H26" s="108">
        <v>20.84</v>
      </c>
      <c r="I26" s="17">
        <f t="shared" si="0"/>
        <v>17.28</v>
      </c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</row>
    <row r="27" s="3" customFormat="1" ht="24" customHeight="1" spans="1:25">
      <c r="A27" s="101" t="s">
        <v>282</v>
      </c>
      <c r="B27" s="101" t="s">
        <v>283</v>
      </c>
      <c r="C27" s="8" t="s">
        <v>277</v>
      </c>
      <c r="D27" s="13">
        <v>1</v>
      </c>
      <c r="E27" s="107"/>
      <c r="F27" s="75">
        <f>ROUND(D27*E27,0)</f>
        <v>0</v>
      </c>
      <c r="G27" s="13">
        <v>22.53</v>
      </c>
      <c r="H27" s="108">
        <v>27.18</v>
      </c>
      <c r="I27" s="17">
        <f t="shared" si="0"/>
        <v>22.53</v>
      </c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</row>
    <row r="28" s="3" customFormat="1" ht="24" customHeight="1" spans="1:25">
      <c r="A28" s="101" t="s">
        <v>284</v>
      </c>
      <c r="B28" s="101" t="s">
        <v>285</v>
      </c>
      <c r="C28" s="8" t="s">
        <v>277</v>
      </c>
      <c r="D28" s="13">
        <v>1</v>
      </c>
      <c r="E28" s="107"/>
      <c r="F28" s="75">
        <f>ROUND(D28*E28,0)</f>
        <v>0</v>
      </c>
      <c r="G28" s="13">
        <v>51.08</v>
      </c>
      <c r="H28" s="108">
        <v>61.61</v>
      </c>
      <c r="I28" s="17">
        <f t="shared" si="0"/>
        <v>51.08</v>
      </c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</row>
    <row r="29" s="3" customFormat="1" ht="24" customHeight="1" spans="1:25">
      <c r="A29" s="101" t="s">
        <v>286</v>
      </c>
      <c r="B29" s="101" t="s">
        <v>287</v>
      </c>
      <c r="C29" s="8" t="s">
        <v>277</v>
      </c>
      <c r="D29" s="13">
        <v>1</v>
      </c>
      <c r="E29" s="107"/>
      <c r="F29" s="75">
        <f t="shared" ref="F29:F53" si="1">ROUND(D29*E29,0)</f>
        <v>0</v>
      </c>
      <c r="G29" s="13">
        <v>2.26</v>
      </c>
      <c r="H29" s="108">
        <v>2.72</v>
      </c>
      <c r="I29" s="17">
        <f t="shared" ref="I29:I80" si="2">ROUND(H29*(1-17.09%),2)</f>
        <v>2.26</v>
      </c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</row>
    <row r="30" s="3" customFormat="1" ht="24" customHeight="1" spans="1:25">
      <c r="A30" s="101" t="s">
        <v>288</v>
      </c>
      <c r="B30" s="101" t="s">
        <v>289</v>
      </c>
      <c r="C30" s="8" t="s">
        <v>277</v>
      </c>
      <c r="D30" s="13">
        <v>1</v>
      </c>
      <c r="E30" s="107"/>
      <c r="F30" s="75">
        <f t="shared" si="1"/>
        <v>0</v>
      </c>
      <c r="G30" s="13">
        <v>65.35</v>
      </c>
      <c r="H30" s="108">
        <v>78.82</v>
      </c>
      <c r="I30" s="17">
        <f t="shared" si="2"/>
        <v>65.35</v>
      </c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</row>
    <row r="31" s="3" customFormat="1" ht="24" customHeight="1" spans="1:25">
      <c r="A31" s="101" t="s">
        <v>290</v>
      </c>
      <c r="B31" s="101" t="s">
        <v>291</v>
      </c>
      <c r="C31" s="8" t="s">
        <v>277</v>
      </c>
      <c r="D31" s="13">
        <v>1</v>
      </c>
      <c r="E31" s="107"/>
      <c r="F31" s="75">
        <f t="shared" si="1"/>
        <v>0</v>
      </c>
      <c r="G31" s="13">
        <v>142.72</v>
      </c>
      <c r="H31" s="108">
        <v>172.14</v>
      </c>
      <c r="I31" s="17">
        <f t="shared" si="2"/>
        <v>142.72</v>
      </c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</row>
    <row r="32" s="3" customFormat="1" ht="24" customHeight="1" spans="1:25">
      <c r="A32" s="101" t="s">
        <v>292</v>
      </c>
      <c r="B32" s="101" t="s">
        <v>293</v>
      </c>
      <c r="C32" s="8" t="s">
        <v>277</v>
      </c>
      <c r="D32" s="13">
        <v>1</v>
      </c>
      <c r="E32" s="107"/>
      <c r="F32" s="75">
        <f t="shared" si="1"/>
        <v>0</v>
      </c>
      <c r="G32" s="13">
        <v>15.02</v>
      </c>
      <c r="H32" s="108">
        <v>18.12</v>
      </c>
      <c r="I32" s="17">
        <f t="shared" si="2"/>
        <v>15.02</v>
      </c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</row>
    <row r="33" s="3" customFormat="1" ht="24" customHeight="1" spans="1:25">
      <c r="A33" s="101" t="s">
        <v>294</v>
      </c>
      <c r="B33" s="101" t="s">
        <v>295</v>
      </c>
      <c r="C33" s="8" t="s">
        <v>277</v>
      </c>
      <c r="D33" s="13">
        <v>1</v>
      </c>
      <c r="E33" s="107"/>
      <c r="F33" s="75">
        <f t="shared" si="1"/>
        <v>0</v>
      </c>
      <c r="G33" s="13">
        <v>11.27</v>
      </c>
      <c r="H33" s="108">
        <v>13.59</v>
      </c>
      <c r="I33" s="17">
        <f t="shared" si="2"/>
        <v>11.27</v>
      </c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</row>
    <row r="34" s="3" customFormat="1" ht="24" customHeight="1" spans="1:25">
      <c r="A34" s="101" t="s">
        <v>296</v>
      </c>
      <c r="B34" s="101" t="s">
        <v>297</v>
      </c>
      <c r="C34" s="8" t="s">
        <v>277</v>
      </c>
      <c r="D34" s="13">
        <v>1</v>
      </c>
      <c r="E34" s="107"/>
      <c r="F34" s="75">
        <f t="shared" si="1"/>
        <v>0</v>
      </c>
      <c r="G34" s="13">
        <v>18.78</v>
      </c>
      <c r="H34" s="108">
        <v>22.65</v>
      </c>
      <c r="I34" s="17">
        <f t="shared" si="2"/>
        <v>18.78</v>
      </c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</row>
    <row r="35" s="3" customFormat="1" ht="24" customHeight="1" spans="1:25">
      <c r="A35" s="101" t="s">
        <v>298</v>
      </c>
      <c r="B35" s="101" t="s">
        <v>297</v>
      </c>
      <c r="C35" s="8" t="s">
        <v>277</v>
      </c>
      <c r="D35" s="13">
        <v>1</v>
      </c>
      <c r="E35" s="107"/>
      <c r="F35" s="75">
        <f t="shared" si="1"/>
        <v>0</v>
      </c>
      <c r="G35" s="13">
        <v>43.57</v>
      </c>
      <c r="H35" s="108">
        <v>52.55</v>
      </c>
      <c r="I35" s="17">
        <f t="shared" si="2"/>
        <v>43.57</v>
      </c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</row>
    <row r="36" s="3" customFormat="1" ht="24" customHeight="1" spans="1:25">
      <c r="A36" s="101" t="s">
        <v>299</v>
      </c>
      <c r="B36" s="101" t="s">
        <v>300</v>
      </c>
      <c r="C36" s="8" t="s">
        <v>277</v>
      </c>
      <c r="D36" s="13">
        <v>1</v>
      </c>
      <c r="E36" s="107"/>
      <c r="F36" s="75">
        <f t="shared" si="1"/>
        <v>0</v>
      </c>
      <c r="G36" s="13">
        <v>29.29</v>
      </c>
      <c r="H36" s="108">
        <v>35.33</v>
      </c>
      <c r="I36" s="17">
        <f t="shared" si="2"/>
        <v>29.29</v>
      </c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</row>
    <row r="37" s="3" customFormat="1" ht="24" customHeight="1" spans="1:25">
      <c r="A37" s="101" t="s">
        <v>301</v>
      </c>
      <c r="B37" s="101" t="s">
        <v>300</v>
      </c>
      <c r="C37" s="8" t="s">
        <v>277</v>
      </c>
      <c r="D37" s="13">
        <v>1</v>
      </c>
      <c r="E37" s="107"/>
      <c r="F37" s="75">
        <f t="shared" si="1"/>
        <v>0</v>
      </c>
      <c r="G37" s="13">
        <v>93.9</v>
      </c>
      <c r="H37" s="108">
        <v>113.25</v>
      </c>
      <c r="I37" s="17">
        <f t="shared" si="2"/>
        <v>93.9</v>
      </c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</row>
    <row r="38" s="3" customFormat="1" ht="24" customHeight="1" spans="1:25">
      <c r="A38" s="101" t="s">
        <v>302</v>
      </c>
      <c r="B38" s="101" t="s">
        <v>303</v>
      </c>
      <c r="C38" s="8" t="s">
        <v>277</v>
      </c>
      <c r="D38" s="13">
        <v>1</v>
      </c>
      <c r="E38" s="107"/>
      <c r="F38" s="75">
        <f t="shared" si="1"/>
        <v>0</v>
      </c>
      <c r="G38" s="13">
        <v>37.56</v>
      </c>
      <c r="H38" s="108">
        <v>45.3</v>
      </c>
      <c r="I38" s="17">
        <f t="shared" si="2"/>
        <v>37.56</v>
      </c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</row>
    <row r="39" s="3" customFormat="1" ht="24" customHeight="1" spans="1:25">
      <c r="A39" s="101" t="s">
        <v>304</v>
      </c>
      <c r="B39" s="101" t="s">
        <v>303</v>
      </c>
      <c r="C39" s="8" t="s">
        <v>277</v>
      </c>
      <c r="D39" s="13">
        <v>1</v>
      </c>
      <c r="E39" s="107"/>
      <c r="F39" s="75">
        <f t="shared" si="1"/>
        <v>0</v>
      </c>
      <c r="G39" s="13">
        <v>364.31</v>
      </c>
      <c r="H39" s="108">
        <v>439.41</v>
      </c>
      <c r="I39" s="17">
        <f t="shared" si="2"/>
        <v>364.31</v>
      </c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</row>
    <row r="40" s="3" customFormat="1" ht="24" customHeight="1" spans="1:25">
      <c r="A40" s="101" t="s">
        <v>305</v>
      </c>
      <c r="B40" s="101" t="s">
        <v>306</v>
      </c>
      <c r="C40" s="8" t="s">
        <v>277</v>
      </c>
      <c r="D40" s="13">
        <v>1</v>
      </c>
      <c r="E40" s="107"/>
      <c r="F40" s="75">
        <f t="shared" si="1"/>
        <v>0</v>
      </c>
      <c r="G40" s="13">
        <v>48.83</v>
      </c>
      <c r="H40" s="108">
        <v>58.89</v>
      </c>
      <c r="I40" s="17">
        <f t="shared" si="2"/>
        <v>48.83</v>
      </c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</row>
    <row r="41" s="3" customFormat="1" ht="24" customHeight="1" spans="1:25">
      <c r="A41" s="101" t="s">
        <v>307</v>
      </c>
      <c r="B41" s="101" t="s">
        <v>308</v>
      </c>
      <c r="C41" s="8" t="s">
        <v>277</v>
      </c>
      <c r="D41" s="13">
        <v>1</v>
      </c>
      <c r="E41" s="107"/>
      <c r="F41" s="75">
        <f t="shared" si="1"/>
        <v>0</v>
      </c>
      <c r="G41" s="13">
        <v>97.65</v>
      </c>
      <c r="H41" s="108">
        <v>117.78</v>
      </c>
      <c r="I41" s="17">
        <f t="shared" si="2"/>
        <v>97.65</v>
      </c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</row>
    <row r="42" s="3" customFormat="1" ht="24" customHeight="1" spans="1:25">
      <c r="A42" s="101" t="s">
        <v>309</v>
      </c>
      <c r="B42" s="101" t="s">
        <v>308</v>
      </c>
      <c r="C42" s="8" t="s">
        <v>277</v>
      </c>
      <c r="D42" s="13">
        <v>1</v>
      </c>
      <c r="E42" s="107"/>
      <c r="F42" s="75">
        <f t="shared" si="1"/>
        <v>0</v>
      </c>
      <c r="G42" s="13">
        <v>225.35</v>
      </c>
      <c r="H42" s="108">
        <v>271.8</v>
      </c>
      <c r="I42" s="17">
        <f t="shared" si="2"/>
        <v>225.35</v>
      </c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</row>
    <row r="43" s="3" customFormat="1" ht="24" customHeight="1" spans="1:25">
      <c r="A43" s="101" t="s">
        <v>310</v>
      </c>
      <c r="B43" s="101" t="s">
        <v>311</v>
      </c>
      <c r="C43" s="8" t="s">
        <v>277</v>
      </c>
      <c r="D43" s="13">
        <v>1</v>
      </c>
      <c r="E43" s="107"/>
      <c r="F43" s="75">
        <f t="shared" si="1"/>
        <v>0</v>
      </c>
      <c r="G43" s="13">
        <v>150.23</v>
      </c>
      <c r="H43" s="108">
        <v>181.2</v>
      </c>
      <c r="I43" s="17">
        <f t="shared" si="2"/>
        <v>150.23</v>
      </c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</row>
    <row r="44" s="3" customFormat="1" ht="24" customHeight="1" spans="1:25">
      <c r="A44" s="101" t="s">
        <v>312</v>
      </c>
      <c r="B44" s="101" t="s">
        <v>313</v>
      </c>
      <c r="C44" s="8" t="s">
        <v>277</v>
      </c>
      <c r="D44" s="13">
        <v>1</v>
      </c>
      <c r="E44" s="107"/>
      <c r="F44" s="75">
        <f t="shared" si="1"/>
        <v>0</v>
      </c>
      <c r="G44" s="13">
        <v>292.95</v>
      </c>
      <c r="H44" s="108">
        <v>353.34</v>
      </c>
      <c r="I44" s="17">
        <f t="shared" si="2"/>
        <v>292.95</v>
      </c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</row>
    <row r="45" s="3" customFormat="1" ht="24" customHeight="1" spans="1:25">
      <c r="A45" s="101" t="s">
        <v>314</v>
      </c>
      <c r="B45" s="101" t="s">
        <v>315</v>
      </c>
      <c r="C45" s="8" t="s">
        <v>277</v>
      </c>
      <c r="D45" s="13">
        <v>1</v>
      </c>
      <c r="E45" s="107"/>
      <c r="F45" s="75">
        <f t="shared" si="1"/>
        <v>0</v>
      </c>
      <c r="G45" s="13">
        <v>375.58</v>
      </c>
      <c r="H45" s="108">
        <v>453</v>
      </c>
      <c r="I45" s="17">
        <f t="shared" si="2"/>
        <v>375.58</v>
      </c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</row>
    <row r="46" s="3" customFormat="1" ht="24" customHeight="1" spans="1:25">
      <c r="A46" s="101" t="s">
        <v>316</v>
      </c>
      <c r="B46" s="101" t="s">
        <v>317</v>
      </c>
      <c r="C46" s="8" t="s">
        <v>277</v>
      </c>
      <c r="D46" s="13">
        <v>1</v>
      </c>
      <c r="E46" s="107"/>
      <c r="F46" s="75">
        <f t="shared" si="1"/>
        <v>0</v>
      </c>
      <c r="G46" s="13">
        <v>739.14</v>
      </c>
      <c r="H46" s="108">
        <v>891.5</v>
      </c>
      <c r="I46" s="17">
        <f t="shared" si="2"/>
        <v>739.14</v>
      </c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</row>
    <row r="47" s="3" customFormat="1" ht="24" customHeight="1" spans="1:25">
      <c r="A47" s="101" t="s">
        <v>318</v>
      </c>
      <c r="B47" s="101" t="s">
        <v>319</v>
      </c>
      <c r="C47" s="8" t="s">
        <v>277</v>
      </c>
      <c r="D47" s="13">
        <v>2</v>
      </c>
      <c r="E47" s="107"/>
      <c r="F47" s="75">
        <f t="shared" si="1"/>
        <v>0</v>
      </c>
      <c r="G47" s="13">
        <v>195.3</v>
      </c>
      <c r="H47" s="108">
        <v>235.56</v>
      </c>
      <c r="I47" s="17">
        <f t="shared" si="2"/>
        <v>195.3</v>
      </c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</row>
    <row r="48" s="3" customFormat="1" ht="24" customHeight="1" spans="1:25">
      <c r="A48" s="101" t="s">
        <v>320</v>
      </c>
      <c r="B48" s="101" t="s">
        <v>321</v>
      </c>
      <c r="C48" s="8" t="s">
        <v>277</v>
      </c>
      <c r="D48" s="13">
        <v>1</v>
      </c>
      <c r="E48" s="107"/>
      <c r="F48" s="75">
        <f t="shared" si="1"/>
        <v>0</v>
      </c>
      <c r="G48" s="13">
        <v>97.65</v>
      </c>
      <c r="H48" s="108">
        <v>117.78</v>
      </c>
      <c r="I48" s="17">
        <f t="shared" si="2"/>
        <v>97.65</v>
      </c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</row>
    <row r="49" s="3" customFormat="1" ht="24" customHeight="1" spans="1:25">
      <c r="A49" s="101" t="s">
        <v>322</v>
      </c>
      <c r="B49" s="101" t="s">
        <v>323</v>
      </c>
      <c r="C49" s="8" t="s">
        <v>277</v>
      </c>
      <c r="D49" s="13">
        <v>1</v>
      </c>
      <c r="E49" s="107"/>
      <c r="F49" s="75">
        <f t="shared" si="1"/>
        <v>0</v>
      </c>
      <c r="G49" s="13">
        <v>42.07</v>
      </c>
      <c r="H49" s="108">
        <v>50.74</v>
      </c>
      <c r="I49" s="17">
        <f t="shared" si="2"/>
        <v>42.07</v>
      </c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</row>
    <row r="50" s="3" customFormat="1" ht="24" customHeight="1" spans="1:25">
      <c r="A50" s="101" t="s">
        <v>324</v>
      </c>
      <c r="B50" s="101" t="s">
        <v>325</v>
      </c>
      <c r="C50" s="8" t="s">
        <v>277</v>
      </c>
      <c r="D50" s="13">
        <v>1</v>
      </c>
      <c r="E50" s="107"/>
      <c r="F50" s="75">
        <f t="shared" si="1"/>
        <v>0</v>
      </c>
      <c r="G50" s="13">
        <v>11.27</v>
      </c>
      <c r="H50" s="108">
        <v>13.59</v>
      </c>
      <c r="I50" s="17">
        <f t="shared" si="2"/>
        <v>11.27</v>
      </c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</row>
    <row r="51" s="3" customFormat="1" ht="24" customHeight="1" spans="1:25">
      <c r="A51" s="101" t="s">
        <v>326</v>
      </c>
      <c r="B51" s="101" t="s">
        <v>327</v>
      </c>
      <c r="C51" s="8" t="s">
        <v>277</v>
      </c>
      <c r="D51" s="13">
        <v>1</v>
      </c>
      <c r="E51" s="107"/>
      <c r="F51" s="75">
        <f t="shared" si="1"/>
        <v>0</v>
      </c>
      <c r="G51" s="13">
        <v>105.16</v>
      </c>
      <c r="H51" s="108">
        <v>126.84</v>
      </c>
      <c r="I51" s="17">
        <f t="shared" si="2"/>
        <v>105.16</v>
      </c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</row>
    <row r="52" s="3" customFormat="1" ht="24" customHeight="1" spans="1:25">
      <c r="A52" s="101" t="s">
        <v>328</v>
      </c>
      <c r="B52" s="101" t="s">
        <v>329</v>
      </c>
      <c r="C52" s="8" t="s">
        <v>277</v>
      </c>
      <c r="D52" s="13">
        <v>1</v>
      </c>
      <c r="E52" s="107"/>
      <c r="F52" s="75">
        <f t="shared" si="1"/>
        <v>0</v>
      </c>
      <c r="G52" s="13">
        <v>15.02</v>
      </c>
      <c r="H52" s="108">
        <v>18.12</v>
      </c>
      <c r="I52" s="17">
        <f t="shared" si="2"/>
        <v>15.02</v>
      </c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</row>
    <row r="53" s="3" customFormat="1" ht="24" customHeight="1" spans="1:25">
      <c r="A53" s="101" t="s">
        <v>330</v>
      </c>
      <c r="B53" s="101" t="s">
        <v>331</v>
      </c>
      <c r="C53" s="8" t="s">
        <v>277</v>
      </c>
      <c r="D53" s="13">
        <v>1</v>
      </c>
      <c r="E53" s="107"/>
      <c r="F53" s="75">
        <f t="shared" si="1"/>
        <v>0</v>
      </c>
      <c r="G53" s="13">
        <v>1189.84</v>
      </c>
      <c r="H53" s="108">
        <v>1435.1</v>
      </c>
      <c r="I53" s="17">
        <f t="shared" si="2"/>
        <v>1189.84</v>
      </c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</row>
    <row r="54" s="3" customFormat="1" ht="24" customHeight="1" spans="1:25">
      <c r="A54" s="101" t="s">
        <v>332</v>
      </c>
      <c r="B54" s="101" t="s">
        <v>333</v>
      </c>
      <c r="C54" s="8"/>
      <c r="D54" s="8"/>
      <c r="E54" s="100"/>
      <c r="F54" s="100"/>
      <c r="G54" s="105"/>
      <c r="H54" s="91"/>
      <c r="I54" s="17">
        <f t="shared" si="2"/>
        <v>0</v>
      </c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</row>
    <row r="55" s="3" customFormat="1" ht="24" customHeight="1" spans="1:25">
      <c r="A55" s="101" t="s">
        <v>334</v>
      </c>
      <c r="B55" s="101" t="s">
        <v>335</v>
      </c>
      <c r="C55" s="8"/>
      <c r="D55" s="8"/>
      <c r="E55" s="100"/>
      <c r="F55" s="100"/>
      <c r="G55" s="105"/>
      <c r="H55" s="91"/>
      <c r="I55" s="17">
        <f t="shared" si="2"/>
        <v>0</v>
      </c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</row>
    <row r="56" s="3" customFormat="1" ht="24" customHeight="1" spans="1:25">
      <c r="A56" s="101" t="s">
        <v>336</v>
      </c>
      <c r="B56" s="101" t="s">
        <v>337</v>
      </c>
      <c r="C56" s="8" t="s">
        <v>277</v>
      </c>
      <c r="D56" s="13">
        <v>1</v>
      </c>
      <c r="E56" s="107"/>
      <c r="F56" s="75">
        <f>ROUND(D56*E56,0)</f>
        <v>0</v>
      </c>
      <c r="G56" s="13">
        <v>105.16</v>
      </c>
      <c r="H56" s="108">
        <v>126.84</v>
      </c>
      <c r="I56" s="17">
        <f t="shared" si="2"/>
        <v>105.16</v>
      </c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</row>
    <row r="57" s="3" customFormat="1" ht="24" customHeight="1" spans="1:25">
      <c r="A57" s="101" t="s">
        <v>338</v>
      </c>
      <c r="B57" s="101" t="s">
        <v>339</v>
      </c>
      <c r="C57" s="8" t="s">
        <v>277</v>
      </c>
      <c r="D57" s="13">
        <v>1</v>
      </c>
      <c r="E57" s="107"/>
      <c r="F57" s="75">
        <f>ROUND(D57*E57,0)</f>
        <v>0</v>
      </c>
      <c r="G57" s="13">
        <v>217.84</v>
      </c>
      <c r="H57" s="108">
        <v>262.74</v>
      </c>
      <c r="I57" s="17">
        <f t="shared" si="2"/>
        <v>217.84</v>
      </c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</row>
    <row r="58" s="3" customFormat="1" ht="24" customHeight="1" spans="1:25">
      <c r="A58" s="101" t="s">
        <v>340</v>
      </c>
      <c r="B58" s="102" t="s">
        <v>139</v>
      </c>
      <c r="C58" s="106"/>
      <c r="D58" s="8"/>
      <c r="E58" s="100"/>
      <c r="F58" s="100"/>
      <c r="G58" s="105"/>
      <c r="H58" s="91"/>
      <c r="I58" s="17">
        <f t="shared" si="2"/>
        <v>0</v>
      </c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</row>
    <row r="59" s="3" customFormat="1" ht="24" customHeight="1" spans="1:25">
      <c r="A59" s="101" t="s">
        <v>341</v>
      </c>
      <c r="B59" s="102" t="s">
        <v>139</v>
      </c>
      <c r="C59" s="106"/>
      <c r="D59" s="8"/>
      <c r="E59" s="100"/>
      <c r="F59" s="100"/>
      <c r="G59" s="105"/>
      <c r="H59" s="91"/>
      <c r="I59" s="17">
        <f t="shared" si="2"/>
        <v>0</v>
      </c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</row>
    <row r="60" s="3" customFormat="1" ht="24" customHeight="1" spans="1:25">
      <c r="A60" s="101" t="s">
        <v>342</v>
      </c>
      <c r="B60" s="101" t="s">
        <v>343</v>
      </c>
      <c r="C60" s="8"/>
      <c r="D60" s="8"/>
      <c r="E60" s="100"/>
      <c r="F60" s="100"/>
      <c r="G60" s="105"/>
      <c r="H60" s="91"/>
      <c r="I60" s="17">
        <f t="shared" si="2"/>
        <v>0</v>
      </c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</row>
    <row r="61" s="3" customFormat="1" ht="24" customHeight="1" spans="1:25">
      <c r="A61" s="101" t="s">
        <v>344</v>
      </c>
      <c r="B61" s="101" t="s">
        <v>345</v>
      </c>
      <c r="C61" s="8" t="s">
        <v>249</v>
      </c>
      <c r="D61" s="13">
        <v>1</v>
      </c>
      <c r="E61" s="107"/>
      <c r="F61" s="75">
        <f>ROUND(D61*E61,0)</f>
        <v>0</v>
      </c>
      <c r="G61" s="13">
        <v>525.82</v>
      </c>
      <c r="H61" s="108">
        <v>634.2</v>
      </c>
      <c r="I61" s="17">
        <f t="shared" si="2"/>
        <v>525.82</v>
      </c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</row>
    <row r="62" s="3" customFormat="1" ht="24" customHeight="1" spans="1:25">
      <c r="A62" s="101" t="s">
        <v>346</v>
      </c>
      <c r="B62" s="101" t="s">
        <v>347</v>
      </c>
      <c r="C62" s="8" t="s">
        <v>249</v>
      </c>
      <c r="D62" s="13">
        <v>1</v>
      </c>
      <c r="E62" s="107"/>
      <c r="F62" s="75">
        <f>ROUND(D62*E62,0)</f>
        <v>0</v>
      </c>
      <c r="G62" s="13">
        <v>878.86</v>
      </c>
      <c r="H62" s="108">
        <v>1060.02</v>
      </c>
      <c r="I62" s="17">
        <f t="shared" si="2"/>
        <v>878.86</v>
      </c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</row>
    <row r="63" s="3" customFormat="1" ht="24" customHeight="1" spans="1:25">
      <c r="A63" s="101" t="s">
        <v>348</v>
      </c>
      <c r="B63" s="101" t="s">
        <v>349</v>
      </c>
      <c r="C63" s="8" t="s">
        <v>249</v>
      </c>
      <c r="D63" s="13">
        <v>1</v>
      </c>
      <c r="E63" s="107"/>
      <c r="F63" s="75">
        <f>ROUND(D63*E63,0)</f>
        <v>0</v>
      </c>
      <c r="G63" s="13">
        <v>86.8</v>
      </c>
      <c r="H63" s="108">
        <v>104.69</v>
      </c>
      <c r="I63" s="17">
        <f t="shared" si="2"/>
        <v>86.8</v>
      </c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</row>
    <row r="64" s="3" customFormat="1" ht="24" customHeight="1" spans="1:25">
      <c r="A64" s="101" t="s">
        <v>350</v>
      </c>
      <c r="B64" s="101" t="s">
        <v>351</v>
      </c>
      <c r="C64" s="8" t="s">
        <v>249</v>
      </c>
      <c r="D64" s="13">
        <v>1</v>
      </c>
      <c r="E64" s="107"/>
      <c r="F64" s="75">
        <f>ROUND(D64*E64,0)</f>
        <v>0</v>
      </c>
      <c r="G64" s="13">
        <v>152.07</v>
      </c>
      <c r="H64" s="108">
        <v>183.42</v>
      </c>
      <c r="I64" s="17">
        <f t="shared" si="2"/>
        <v>152.07</v>
      </c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</row>
    <row r="65" s="3" customFormat="1" ht="24" customHeight="1" spans="1:25">
      <c r="A65" s="101" t="s">
        <v>352</v>
      </c>
      <c r="B65" s="102" t="s">
        <v>353</v>
      </c>
      <c r="C65" s="106"/>
      <c r="D65" s="8"/>
      <c r="E65" s="100"/>
      <c r="F65" s="100"/>
      <c r="G65" s="105"/>
      <c r="H65" s="91"/>
      <c r="I65" s="17">
        <f t="shared" si="2"/>
        <v>0</v>
      </c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</row>
    <row r="66" s="3" customFormat="1" ht="24" customHeight="1" spans="1:25">
      <c r="A66" s="110" t="s">
        <v>354</v>
      </c>
      <c r="B66" s="101" t="s">
        <v>355</v>
      </c>
      <c r="C66" s="8" t="s">
        <v>249</v>
      </c>
      <c r="D66" s="13">
        <v>1</v>
      </c>
      <c r="E66" s="107"/>
      <c r="F66" s="75">
        <f>ROUND(D66*E66,0)</f>
        <v>0</v>
      </c>
      <c r="G66" s="13">
        <v>4882.57</v>
      </c>
      <c r="H66" s="108">
        <v>5889</v>
      </c>
      <c r="I66" s="17">
        <f t="shared" si="2"/>
        <v>4882.57</v>
      </c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</row>
    <row r="67" s="3" customFormat="1" ht="24" customHeight="1" spans="1:25">
      <c r="A67" s="101" t="s">
        <v>356</v>
      </c>
      <c r="B67" s="101" t="s">
        <v>357</v>
      </c>
      <c r="C67" s="8"/>
      <c r="D67" s="8"/>
      <c r="E67" s="100"/>
      <c r="F67" s="100"/>
      <c r="G67" s="105"/>
      <c r="H67" s="91"/>
      <c r="I67" s="17">
        <f t="shared" si="2"/>
        <v>0</v>
      </c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</row>
    <row r="68" s="3" customFormat="1" ht="24" customHeight="1" spans="1:25">
      <c r="A68" s="101" t="s">
        <v>358</v>
      </c>
      <c r="B68" s="101" t="s">
        <v>359</v>
      </c>
      <c r="C68" s="8"/>
      <c r="D68" s="8"/>
      <c r="E68" s="100"/>
      <c r="F68" s="100"/>
      <c r="G68" s="105"/>
      <c r="H68" s="91"/>
      <c r="I68" s="17">
        <f t="shared" si="2"/>
        <v>0</v>
      </c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</row>
    <row r="69" s="3" customFormat="1" ht="24" customHeight="1" spans="1:25">
      <c r="A69" s="110" t="s">
        <v>360</v>
      </c>
      <c r="B69" s="101" t="s">
        <v>361</v>
      </c>
      <c r="C69" s="8" t="s">
        <v>362</v>
      </c>
      <c r="D69" s="13">
        <v>10</v>
      </c>
      <c r="E69" s="107"/>
      <c r="F69" s="75">
        <f t="shared" ref="F69:F80" si="3">ROUND(D69*E69,0)</f>
        <v>0</v>
      </c>
      <c r="G69" s="13">
        <v>25.91</v>
      </c>
      <c r="H69" s="108">
        <v>31.25</v>
      </c>
      <c r="I69" s="17">
        <f t="shared" si="2"/>
        <v>25.91</v>
      </c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</row>
    <row r="70" s="3" customFormat="1" ht="24" customHeight="1" spans="1:25">
      <c r="A70" s="110" t="s">
        <v>363</v>
      </c>
      <c r="B70" s="101" t="s">
        <v>364</v>
      </c>
      <c r="C70" s="8" t="s">
        <v>362</v>
      </c>
      <c r="D70" s="13">
        <v>10</v>
      </c>
      <c r="E70" s="107"/>
      <c r="F70" s="75">
        <f t="shared" si="3"/>
        <v>0</v>
      </c>
      <c r="G70" s="13">
        <v>50.93</v>
      </c>
      <c r="H70" s="108">
        <v>61.43</v>
      </c>
      <c r="I70" s="17">
        <f t="shared" si="2"/>
        <v>50.93</v>
      </c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</row>
    <row r="71" s="3" customFormat="1" ht="24" customHeight="1" spans="1:25">
      <c r="A71" s="110" t="s">
        <v>365</v>
      </c>
      <c r="B71" s="101" t="s">
        <v>366</v>
      </c>
      <c r="C71" s="8" t="s">
        <v>362</v>
      </c>
      <c r="D71" s="13">
        <v>10</v>
      </c>
      <c r="E71" s="107"/>
      <c r="F71" s="75">
        <f t="shared" si="3"/>
        <v>0</v>
      </c>
      <c r="G71" s="13">
        <v>8.28</v>
      </c>
      <c r="H71" s="108">
        <v>9.99</v>
      </c>
      <c r="I71" s="17">
        <f t="shared" si="2"/>
        <v>8.28</v>
      </c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</row>
    <row r="72" s="3" customFormat="1" ht="24" customHeight="1" spans="1:25">
      <c r="A72" s="110" t="s">
        <v>367</v>
      </c>
      <c r="B72" s="101" t="s">
        <v>368</v>
      </c>
      <c r="C72" s="8" t="s">
        <v>362</v>
      </c>
      <c r="D72" s="13">
        <v>10</v>
      </c>
      <c r="E72" s="107"/>
      <c r="F72" s="75">
        <f t="shared" si="3"/>
        <v>0</v>
      </c>
      <c r="G72" s="13">
        <v>31.49</v>
      </c>
      <c r="H72" s="108">
        <v>37.98</v>
      </c>
      <c r="I72" s="17">
        <f t="shared" si="2"/>
        <v>31.49</v>
      </c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</row>
    <row r="73" s="3" customFormat="1" ht="24" customHeight="1" spans="1:25">
      <c r="A73" s="110" t="s">
        <v>369</v>
      </c>
      <c r="B73" s="101" t="s">
        <v>370</v>
      </c>
      <c r="C73" s="8" t="s">
        <v>371</v>
      </c>
      <c r="D73" s="13">
        <v>10</v>
      </c>
      <c r="E73" s="107"/>
      <c r="F73" s="75">
        <f t="shared" si="3"/>
        <v>0</v>
      </c>
      <c r="G73" s="13">
        <v>845.06</v>
      </c>
      <c r="H73" s="108">
        <v>1019.25</v>
      </c>
      <c r="I73" s="17">
        <f t="shared" si="2"/>
        <v>845.06</v>
      </c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</row>
    <row r="74" s="3" customFormat="1" ht="24" customHeight="1" spans="1:25">
      <c r="A74" s="110" t="s">
        <v>372</v>
      </c>
      <c r="B74" s="101" t="s">
        <v>373</v>
      </c>
      <c r="C74" s="8" t="s">
        <v>371</v>
      </c>
      <c r="D74" s="13">
        <v>10</v>
      </c>
      <c r="E74" s="107"/>
      <c r="F74" s="75">
        <f t="shared" si="3"/>
        <v>0</v>
      </c>
      <c r="G74" s="13">
        <v>732.39</v>
      </c>
      <c r="H74" s="108">
        <v>883.35</v>
      </c>
      <c r="I74" s="17">
        <f t="shared" si="2"/>
        <v>732.39</v>
      </c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1"/>
    </row>
    <row r="75" s="3" customFormat="1" ht="24" customHeight="1" spans="1:25">
      <c r="A75" s="110" t="s">
        <v>374</v>
      </c>
      <c r="B75" s="101" t="s">
        <v>375</v>
      </c>
      <c r="C75" s="8" t="s">
        <v>362</v>
      </c>
      <c r="D75" s="13">
        <v>10</v>
      </c>
      <c r="E75" s="107"/>
      <c r="F75" s="75">
        <f t="shared" si="3"/>
        <v>0</v>
      </c>
      <c r="G75" s="13">
        <v>30.42</v>
      </c>
      <c r="H75" s="108">
        <v>36.69</v>
      </c>
      <c r="I75" s="17">
        <f t="shared" si="2"/>
        <v>30.42</v>
      </c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1"/>
    </row>
    <row r="76" s="3" customFormat="1" ht="24" customHeight="1" spans="1:25">
      <c r="A76" s="110" t="s">
        <v>376</v>
      </c>
      <c r="B76" s="101" t="s">
        <v>377</v>
      </c>
      <c r="C76" s="8" t="s">
        <v>362</v>
      </c>
      <c r="D76" s="13">
        <v>10</v>
      </c>
      <c r="E76" s="107"/>
      <c r="F76" s="75">
        <f t="shared" si="3"/>
        <v>0</v>
      </c>
      <c r="G76" s="13">
        <v>11.27</v>
      </c>
      <c r="H76" s="108">
        <v>13.59</v>
      </c>
      <c r="I76" s="17">
        <f t="shared" si="2"/>
        <v>11.27</v>
      </c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  <c r="Y76" s="91"/>
    </row>
    <row r="77" s="3" customFormat="1" ht="24" customHeight="1" spans="1:25">
      <c r="A77" s="110" t="s">
        <v>378</v>
      </c>
      <c r="B77" s="101" t="s">
        <v>379</v>
      </c>
      <c r="C77" s="8" t="s">
        <v>362</v>
      </c>
      <c r="D77" s="13">
        <v>10</v>
      </c>
      <c r="E77" s="107"/>
      <c r="F77" s="75">
        <f t="shared" si="3"/>
        <v>0</v>
      </c>
      <c r="G77" s="13">
        <v>9.01</v>
      </c>
      <c r="H77" s="108">
        <v>10.87</v>
      </c>
      <c r="I77" s="17">
        <f t="shared" si="2"/>
        <v>9.01</v>
      </c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1"/>
    </row>
    <row r="78" s="3" customFormat="1" ht="24" customHeight="1" spans="1:25">
      <c r="A78" s="110" t="s">
        <v>380</v>
      </c>
      <c r="B78" s="101" t="s">
        <v>381</v>
      </c>
      <c r="C78" s="8" t="s">
        <v>362</v>
      </c>
      <c r="D78" s="13">
        <v>10</v>
      </c>
      <c r="E78" s="107"/>
      <c r="F78" s="75">
        <f t="shared" si="3"/>
        <v>0</v>
      </c>
      <c r="G78" s="13">
        <v>15.78</v>
      </c>
      <c r="H78" s="108">
        <v>19.03</v>
      </c>
      <c r="I78" s="17">
        <f t="shared" si="2"/>
        <v>15.78</v>
      </c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1"/>
    </row>
    <row r="79" s="3" customFormat="1" ht="24" customHeight="1" spans="1:25">
      <c r="A79" s="110" t="s">
        <v>382</v>
      </c>
      <c r="B79" s="101" t="s">
        <v>383</v>
      </c>
      <c r="C79" s="8" t="s">
        <v>362</v>
      </c>
      <c r="D79" s="13">
        <v>10</v>
      </c>
      <c r="E79" s="107"/>
      <c r="F79" s="75">
        <f t="shared" si="3"/>
        <v>0</v>
      </c>
      <c r="G79" s="13">
        <v>21.41</v>
      </c>
      <c r="H79" s="108">
        <v>25.82</v>
      </c>
      <c r="I79" s="17">
        <f t="shared" si="2"/>
        <v>21.41</v>
      </c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1"/>
    </row>
    <row r="80" s="3" customFormat="1" ht="24" customHeight="1" spans="1:25">
      <c r="A80" s="110" t="s">
        <v>384</v>
      </c>
      <c r="B80" s="101" t="s">
        <v>385</v>
      </c>
      <c r="C80" s="8" t="s">
        <v>362</v>
      </c>
      <c r="D80" s="13">
        <v>10</v>
      </c>
      <c r="E80" s="107"/>
      <c r="F80" s="75">
        <f t="shared" si="3"/>
        <v>0</v>
      </c>
      <c r="G80" s="13">
        <v>8.79</v>
      </c>
      <c r="H80" s="108">
        <v>10.6</v>
      </c>
      <c r="I80" s="17">
        <f t="shared" si="2"/>
        <v>8.79</v>
      </c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91"/>
      <c r="Y80" s="91"/>
    </row>
    <row r="81" s="3" customFormat="1" ht="24" customHeight="1" spans="1:25">
      <c r="A81" s="101" t="s">
        <v>386</v>
      </c>
      <c r="B81" s="101" t="s">
        <v>387</v>
      </c>
      <c r="C81" s="8"/>
      <c r="D81" s="8"/>
      <c r="E81" s="100"/>
      <c r="F81" s="100"/>
      <c r="G81" s="105"/>
      <c r="H81" s="91"/>
      <c r="I81" s="17">
        <f t="shared" ref="I81:I95" si="4">ROUND(H81*(1-17.09%),2)</f>
        <v>0</v>
      </c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</row>
    <row r="82" s="3" customFormat="1" ht="24" customHeight="1" spans="1:25">
      <c r="A82" s="101" t="s">
        <v>388</v>
      </c>
      <c r="B82" s="101" t="s">
        <v>389</v>
      </c>
      <c r="C82" s="8"/>
      <c r="D82" s="8"/>
      <c r="E82" s="100"/>
      <c r="F82" s="100"/>
      <c r="G82" s="105"/>
      <c r="H82" s="91"/>
      <c r="I82" s="17">
        <f t="shared" si="4"/>
        <v>0</v>
      </c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</row>
    <row r="83" s="3" customFormat="1" ht="24" customHeight="1" spans="1:25">
      <c r="A83" s="110" t="s">
        <v>390</v>
      </c>
      <c r="B83" s="101" t="s">
        <v>391</v>
      </c>
      <c r="C83" s="8" t="s">
        <v>392</v>
      </c>
      <c r="D83" s="13">
        <v>10</v>
      </c>
      <c r="E83" s="107"/>
      <c r="F83" s="75">
        <f t="shared" ref="F81:F94" si="5">ROUND(D83*E83,0)</f>
        <v>0</v>
      </c>
      <c r="G83" s="13">
        <v>1.05</v>
      </c>
      <c r="H83" s="108">
        <v>1.27</v>
      </c>
      <c r="I83" s="17">
        <f t="shared" si="4"/>
        <v>1.05</v>
      </c>
      <c r="J83" s="91"/>
      <c r="K83" s="91"/>
      <c r="L83" s="91"/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/>
      <c r="X83" s="91"/>
      <c r="Y83" s="91"/>
    </row>
    <row r="84" s="3" customFormat="1" ht="24" customHeight="1" spans="1:25">
      <c r="A84" s="110" t="s">
        <v>393</v>
      </c>
      <c r="B84" s="101" t="s">
        <v>394</v>
      </c>
      <c r="C84" s="8" t="s">
        <v>392</v>
      </c>
      <c r="D84" s="13">
        <v>10</v>
      </c>
      <c r="E84" s="107"/>
      <c r="F84" s="75">
        <f t="shared" si="5"/>
        <v>0</v>
      </c>
      <c r="G84" s="13">
        <v>1.5</v>
      </c>
      <c r="H84" s="108">
        <v>1.81</v>
      </c>
      <c r="I84" s="17">
        <f t="shared" si="4"/>
        <v>1.5</v>
      </c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="3" customFormat="1" ht="24" customHeight="1" spans="1:25">
      <c r="A85" s="110" t="s">
        <v>395</v>
      </c>
      <c r="B85" s="101" t="s">
        <v>396</v>
      </c>
      <c r="C85" s="8" t="s">
        <v>392</v>
      </c>
      <c r="D85" s="13">
        <v>10</v>
      </c>
      <c r="E85" s="107"/>
      <c r="F85" s="75">
        <f t="shared" si="5"/>
        <v>0</v>
      </c>
      <c r="G85" s="13">
        <v>2.48</v>
      </c>
      <c r="H85" s="108">
        <v>2.99</v>
      </c>
      <c r="I85" s="17">
        <f t="shared" si="4"/>
        <v>2.48</v>
      </c>
      <c r="J85" s="91"/>
      <c r="K85" s="91"/>
      <c r="L85" s="91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91"/>
      <c r="Y85" s="91"/>
    </row>
    <row r="86" s="3" customFormat="1" ht="24" customHeight="1" spans="1:25">
      <c r="A86" s="110" t="s">
        <v>397</v>
      </c>
      <c r="B86" s="101" t="s">
        <v>398</v>
      </c>
      <c r="C86" s="8" t="s">
        <v>392</v>
      </c>
      <c r="D86" s="13">
        <v>10</v>
      </c>
      <c r="E86" s="107"/>
      <c r="F86" s="75">
        <f t="shared" si="5"/>
        <v>0</v>
      </c>
      <c r="G86" s="13">
        <v>3.91</v>
      </c>
      <c r="H86" s="108">
        <v>4.71</v>
      </c>
      <c r="I86" s="17">
        <f t="shared" si="4"/>
        <v>3.91</v>
      </c>
      <c r="J86" s="91"/>
      <c r="K86" s="91"/>
      <c r="L86" s="91"/>
      <c r="M86" s="91"/>
      <c r="N86" s="91"/>
      <c r="O86" s="91"/>
      <c r="P86" s="91"/>
      <c r="Q86" s="91"/>
      <c r="R86" s="91"/>
      <c r="S86" s="91"/>
      <c r="T86" s="91"/>
      <c r="U86" s="91"/>
      <c r="V86" s="91"/>
      <c r="W86" s="91"/>
      <c r="X86" s="91"/>
      <c r="Y86" s="91"/>
    </row>
    <row r="87" s="3" customFormat="1" ht="24" customHeight="1" spans="1:25">
      <c r="A87" s="110" t="s">
        <v>399</v>
      </c>
      <c r="B87" s="101" t="s">
        <v>400</v>
      </c>
      <c r="C87" s="8" t="s">
        <v>392</v>
      </c>
      <c r="D87" s="13">
        <v>10</v>
      </c>
      <c r="E87" s="107"/>
      <c r="F87" s="75">
        <f t="shared" si="5"/>
        <v>0</v>
      </c>
      <c r="G87" s="13">
        <v>5.71</v>
      </c>
      <c r="H87" s="108">
        <v>6.89</v>
      </c>
      <c r="I87" s="17">
        <f t="shared" si="4"/>
        <v>5.71</v>
      </c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  <c r="Y87" s="91"/>
    </row>
    <row r="88" s="3" customFormat="1" ht="24" customHeight="1" spans="1:25">
      <c r="A88" s="110" t="s">
        <v>401</v>
      </c>
      <c r="B88" s="101" t="s">
        <v>402</v>
      </c>
      <c r="C88" s="8" t="s">
        <v>392</v>
      </c>
      <c r="D88" s="13">
        <v>10</v>
      </c>
      <c r="E88" s="107"/>
      <c r="F88" s="75">
        <f t="shared" si="5"/>
        <v>0</v>
      </c>
      <c r="G88" s="13">
        <v>9.77</v>
      </c>
      <c r="H88" s="108">
        <v>11.78</v>
      </c>
      <c r="I88" s="17">
        <f t="shared" si="4"/>
        <v>9.77</v>
      </c>
      <c r="J88" s="91"/>
      <c r="K88" s="91"/>
      <c r="L88" s="91"/>
      <c r="M88" s="91"/>
      <c r="N88" s="91"/>
      <c r="O88" s="91"/>
      <c r="P88" s="91"/>
      <c r="Q88" s="91"/>
      <c r="R88" s="91"/>
      <c r="S88" s="91"/>
      <c r="T88" s="91"/>
      <c r="U88" s="91"/>
      <c r="V88" s="91"/>
      <c r="W88" s="91"/>
      <c r="X88" s="91"/>
      <c r="Y88" s="91"/>
    </row>
    <row r="89" s="3" customFormat="1" ht="24" customHeight="1" spans="1:25">
      <c r="A89" s="110" t="s">
        <v>403</v>
      </c>
      <c r="B89" s="101" t="s">
        <v>404</v>
      </c>
      <c r="C89" s="8" t="s">
        <v>392</v>
      </c>
      <c r="D89" s="13">
        <v>10</v>
      </c>
      <c r="E89" s="107"/>
      <c r="F89" s="75">
        <f t="shared" si="5"/>
        <v>0</v>
      </c>
      <c r="G89" s="13">
        <v>15.4</v>
      </c>
      <c r="H89" s="108">
        <v>18.57</v>
      </c>
      <c r="I89" s="17">
        <f t="shared" si="4"/>
        <v>15.4</v>
      </c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1"/>
    </row>
    <row r="90" s="3" customFormat="1" ht="24" customHeight="1" spans="1:25">
      <c r="A90" s="110" t="s">
        <v>405</v>
      </c>
      <c r="B90" s="101" t="s">
        <v>406</v>
      </c>
      <c r="C90" s="8" t="s">
        <v>392</v>
      </c>
      <c r="D90" s="13">
        <v>10</v>
      </c>
      <c r="E90" s="107"/>
      <c r="F90" s="75">
        <f t="shared" si="5"/>
        <v>0</v>
      </c>
      <c r="G90" s="13">
        <v>23.66</v>
      </c>
      <c r="H90" s="108">
        <v>28.54</v>
      </c>
      <c r="I90" s="17">
        <f t="shared" si="4"/>
        <v>23.66</v>
      </c>
      <c r="J90" s="91"/>
      <c r="K90" s="91"/>
      <c r="L90" s="91"/>
      <c r="M90" s="91"/>
      <c r="N90" s="91"/>
      <c r="O90" s="91"/>
      <c r="P90" s="91"/>
      <c r="Q90" s="91"/>
      <c r="R90" s="91"/>
      <c r="S90" s="91"/>
      <c r="T90" s="91"/>
      <c r="U90" s="91"/>
      <c r="V90" s="91"/>
      <c r="W90" s="91"/>
      <c r="X90" s="91"/>
      <c r="Y90" s="91"/>
    </row>
    <row r="91" s="3" customFormat="1" ht="24" customHeight="1" spans="1:25">
      <c r="A91" s="110" t="s">
        <v>407</v>
      </c>
      <c r="B91" s="101" t="s">
        <v>408</v>
      </c>
      <c r="C91" s="8" t="s">
        <v>392</v>
      </c>
      <c r="D91" s="13">
        <v>10</v>
      </c>
      <c r="E91" s="107"/>
      <c r="F91" s="75">
        <f t="shared" si="5"/>
        <v>0</v>
      </c>
      <c r="G91" s="13">
        <v>33.5</v>
      </c>
      <c r="H91" s="108">
        <v>40.41</v>
      </c>
      <c r="I91" s="17">
        <f t="shared" si="4"/>
        <v>33.5</v>
      </c>
      <c r="J91" s="91"/>
      <c r="K91" s="91"/>
      <c r="L91" s="91"/>
      <c r="M91" s="91"/>
      <c r="N91" s="91"/>
      <c r="O91" s="91"/>
      <c r="P91" s="91"/>
      <c r="Q91" s="91"/>
      <c r="R91" s="91"/>
      <c r="S91" s="91"/>
      <c r="T91" s="91"/>
      <c r="U91" s="91"/>
      <c r="V91" s="91"/>
      <c r="W91" s="91"/>
      <c r="X91" s="91"/>
      <c r="Y91" s="91"/>
    </row>
    <row r="92" s="3" customFormat="1" ht="24" customHeight="1" spans="1:25">
      <c r="A92" s="110" t="s">
        <v>409</v>
      </c>
      <c r="B92" s="101" t="s">
        <v>410</v>
      </c>
      <c r="C92" s="8" t="s">
        <v>392</v>
      </c>
      <c r="D92" s="13">
        <v>10</v>
      </c>
      <c r="E92" s="107"/>
      <c r="F92" s="75">
        <f t="shared" si="5"/>
        <v>0</v>
      </c>
      <c r="G92" s="13">
        <v>45.75</v>
      </c>
      <c r="H92" s="108">
        <v>55.18</v>
      </c>
      <c r="I92" s="17">
        <f t="shared" si="4"/>
        <v>45.75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</row>
    <row r="93" s="3" customFormat="1" ht="24" customHeight="1" spans="1:25">
      <c r="A93" s="110" t="s">
        <v>411</v>
      </c>
      <c r="B93" s="101" t="s">
        <v>412</v>
      </c>
      <c r="C93" s="8" t="s">
        <v>392</v>
      </c>
      <c r="D93" s="13">
        <v>10</v>
      </c>
      <c r="E93" s="107"/>
      <c r="F93" s="75">
        <f t="shared" si="5"/>
        <v>0</v>
      </c>
      <c r="G93" s="13">
        <v>66.18</v>
      </c>
      <c r="H93" s="108">
        <v>79.82</v>
      </c>
      <c r="I93" s="17">
        <f t="shared" si="4"/>
        <v>66.18</v>
      </c>
      <c r="J93" s="91"/>
      <c r="K93" s="91"/>
      <c r="L93" s="91"/>
      <c r="M93" s="91"/>
      <c r="N93" s="91"/>
      <c r="O93" s="91"/>
      <c r="P93" s="91"/>
      <c r="Q93" s="91"/>
      <c r="R93" s="91"/>
      <c r="S93" s="91"/>
      <c r="T93" s="91"/>
      <c r="U93" s="91"/>
      <c r="V93" s="91"/>
      <c r="W93" s="91"/>
      <c r="X93" s="91"/>
      <c r="Y93" s="91"/>
    </row>
    <row r="94" s="3" customFormat="1" ht="24" customHeight="1" spans="1:25">
      <c r="A94" s="110" t="s">
        <v>413</v>
      </c>
      <c r="B94" s="101" t="s">
        <v>414</v>
      </c>
      <c r="C94" s="8" t="s">
        <v>392</v>
      </c>
      <c r="D94" s="13">
        <v>10</v>
      </c>
      <c r="E94" s="107"/>
      <c r="F94" s="75">
        <f t="shared" si="5"/>
        <v>0</v>
      </c>
      <c r="G94" s="13">
        <v>84.51</v>
      </c>
      <c r="H94" s="108">
        <v>101.93</v>
      </c>
      <c r="I94" s="17">
        <f t="shared" si="4"/>
        <v>84.51</v>
      </c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</row>
    <row r="95" s="3" customFormat="1" ht="24" customHeight="1" spans="1:25">
      <c r="A95" s="101" t="s">
        <v>415</v>
      </c>
      <c r="B95" s="101" t="s">
        <v>416</v>
      </c>
      <c r="C95" s="8"/>
      <c r="D95" s="8"/>
      <c r="E95" s="100"/>
      <c r="F95" s="100"/>
      <c r="G95" s="105"/>
      <c r="H95" s="91"/>
      <c r="I95" s="17">
        <f t="shared" si="4"/>
        <v>0</v>
      </c>
      <c r="J95" s="91"/>
      <c r="K95" s="91"/>
      <c r="L95" s="91"/>
      <c r="M95" s="91"/>
      <c r="N95" s="91"/>
      <c r="O95" s="91"/>
      <c r="P95" s="91"/>
      <c r="Q95" s="91"/>
      <c r="R95" s="91"/>
      <c r="S95" s="91"/>
      <c r="T95" s="91"/>
      <c r="U95" s="91"/>
      <c r="V95" s="91"/>
      <c r="W95" s="91"/>
      <c r="X95" s="91"/>
      <c r="Y95" s="91"/>
    </row>
    <row r="96" s="3" customFormat="1" ht="24" customHeight="1" spans="1:25">
      <c r="A96" s="110" t="s">
        <v>417</v>
      </c>
      <c r="B96" s="101" t="s">
        <v>418</v>
      </c>
      <c r="C96" s="8" t="s">
        <v>392</v>
      </c>
      <c r="D96" s="13">
        <v>10</v>
      </c>
      <c r="E96" s="107"/>
      <c r="F96" s="75">
        <f t="shared" ref="F96:F135" si="6">ROUND(D96*E96,0)</f>
        <v>0</v>
      </c>
      <c r="G96" s="13">
        <v>1.65</v>
      </c>
      <c r="H96" s="108">
        <v>1.99</v>
      </c>
      <c r="I96" s="17">
        <f t="shared" ref="I96:I159" si="7">ROUND(H96*(1-17.09%),2)</f>
        <v>1.65</v>
      </c>
      <c r="J96" s="91"/>
      <c r="K96" s="91"/>
      <c r="L96" s="91"/>
      <c r="M96" s="91"/>
      <c r="N96" s="91"/>
      <c r="O96" s="91"/>
      <c r="P96" s="91"/>
      <c r="Q96" s="91"/>
      <c r="R96" s="91"/>
      <c r="S96" s="91"/>
      <c r="T96" s="91"/>
      <c r="U96" s="91"/>
      <c r="V96" s="91"/>
      <c r="W96" s="91"/>
      <c r="X96" s="91"/>
      <c r="Y96" s="91"/>
    </row>
    <row r="97" s="3" customFormat="1" ht="24" customHeight="1" spans="1:25">
      <c r="A97" s="110" t="s">
        <v>419</v>
      </c>
      <c r="B97" s="101" t="s">
        <v>420</v>
      </c>
      <c r="C97" s="8" t="s">
        <v>392</v>
      </c>
      <c r="D97" s="13">
        <v>10</v>
      </c>
      <c r="E97" s="107"/>
      <c r="F97" s="75">
        <f t="shared" si="6"/>
        <v>0</v>
      </c>
      <c r="G97" s="13">
        <v>2.48</v>
      </c>
      <c r="H97" s="108">
        <v>2.99</v>
      </c>
      <c r="I97" s="17">
        <f t="shared" si="7"/>
        <v>2.48</v>
      </c>
      <c r="J97" s="91"/>
      <c r="K97" s="91"/>
      <c r="L97" s="91"/>
      <c r="M97" s="91"/>
      <c r="N97" s="91"/>
      <c r="O97" s="91"/>
      <c r="P97" s="91"/>
      <c r="Q97" s="91"/>
      <c r="R97" s="91"/>
      <c r="S97" s="91"/>
      <c r="T97" s="91"/>
      <c r="U97" s="91"/>
      <c r="V97" s="91"/>
      <c r="W97" s="91"/>
      <c r="X97" s="91"/>
      <c r="Y97" s="91"/>
    </row>
    <row r="98" s="3" customFormat="1" ht="24" customHeight="1" spans="1:25">
      <c r="A98" s="110" t="s">
        <v>421</v>
      </c>
      <c r="B98" s="101" t="s">
        <v>422</v>
      </c>
      <c r="C98" s="8" t="s">
        <v>392</v>
      </c>
      <c r="D98" s="13">
        <v>10</v>
      </c>
      <c r="E98" s="107"/>
      <c r="F98" s="75">
        <f t="shared" si="6"/>
        <v>0</v>
      </c>
      <c r="G98" s="13">
        <v>3.76</v>
      </c>
      <c r="H98" s="108">
        <v>4.53</v>
      </c>
      <c r="I98" s="17">
        <f t="shared" si="7"/>
        <v>3.76</v>
      </c>
      <c r="J98" s="91"/>
      <c r="K98" s="91"/>
      <c r="L98" s="91"/>
      <c r="M98" s="91"/>
      <c r="N98" s="91"/>
      <c r="O98" s="91"/>
      <c r="P98" s="91"/>
      <c r="Q98" s="91"/>
      <c r="R98" s="91"/>
      <c r="S98" s="91"/>
      <c r="T98" s="91"/>
      <c r="U98" s="91"/>
      <c r="V98" s="91"/>
      <c r="W98" s="91"/>
      <c r="X98" s="91"/>
      <c r="Y98" s="91"/>
    </row>
    <row r="99" s="3" customFormat="1" ht="24" customHeight="1" spans="1:25">
      <c r="A99" s="110" t="s">
        <v>423</v>
      </c>
      <c r="B99" s="101" t="s">
        <v>424</v>
      </c>
      <c r="C99" s="8" t="s">
        <v>392</v>
      </c>
      <c r="D99" s="13">
        <v>10</v>
      </c>
      <c r="E99" s="107"/>
      <c r="F99" s="75">
        <f t="shared" si="6"/>
        <v>0</v>
      </c>
      <c r="G99" s="13">
        <v>5.33</v>
      </c>
      <c r="H99" s="108">
        <v>6.43</v>
      </c>
      <c r="I99" s="17">
        <f t="shared" si="7"/>
        <v>5.33</v>
      </c>
      <c r="J99" s="91"/>
      <c r="K99" s="91"/>
      <c r="L99" s="91"/>
      <c r="M99" s="91"/>
      <c r="N99" s="91"/>
      <c r="O99" s="91"/>
      <c r="P99" s="91"/>
      <c r="Q99" s="91"/>
      <c r="R99" s="91"/>
      <c r="S99" s="91"/>
      <c r="T99" s="91"/>
      <c r="U99" s="91"/>
      <c r="V99" s="91"/>
      <c r="W99" s="91"/>
      <c r="X99" s="91"/>
      <c r="Y99" s="91"/>
    </row>
    <row r="100" s="3" customFormat="1" ht="24" customHeight="1" spans="1:25">
      <c r="A100" s="110" t="s">
        <v>425</v>
      </c>
      <c r="B100" s="101" t="s">
        <v>426</v>
      </c>
      <c r="C100" s="8" t="s">
        <v>392</v>
      </c>
      <c r="D100" s="13">
        <v>10</v>
      </c>
      <c r="E100" s="107"/>
      <c r="F100" s="75">
        <f t="shared" si="6"/>
        <v>0</v>
      </c>
      <c r="G100" s="13">
        <v>8.64</v>
      </c>
      <c r="H100" s="108">
        <v>10.42</v>
      </c>
      <c r="I100" s="17">
        <f t="shared" si="7"/>
        <v>8.64</v>
      </c>
      <c r="J100" s="91"/>
      <c r="K100" s="91"/>
      <c r="L100" s="91"/>
      <c r="M100" s="91"/>
      <c r="N100" s="91"/>
      <c r="O100" s="91"/>
      <c r="P100" s="91"/>
      <c r="Q100" s="91"/>
      <c r="R100" s="91"/>
      <c r="S100" s="91"/>
      <c r="T100" s="91"/>
      <c r="U100" s="91"/>
      <c r="V100" s="91"/>
      <c r="W100" s="91"/>
      <c r="X100" s="91"/>
      <c r="Y100" s="91"/>
    </row>
    <row r="101" s="3" customFormat="1" ht="24" customHeight="1" spans="1:25">
      <c r="A101" s="110" t="s">
        <v>427</v>
      </c>
      <c r="B101" s="101" t="s">
        <v>428</v>
      </c>
      <c r="C101" s="8" t="s">
        <v>392</v>
      </c>
      <c r="D101" s="13">
        <v>10</v>
      </c>
      <c r="E101" s="107"/>
      <c r="F101" s="75">
        <f t="shared" si="6"/>
        <v>0</v>
      </c>
      <c r="G101" s="13">
        <v>14.65</v>
      </c>
      <c r="H101" s="108">
        <v>17.67</v>
      </c>
      <c r="I101" s="17">
        <f t="shared" si="7"/>
        <v>14.65</v>
      </c>
      <c r="J101" s="91"/>
      <c r="K101" s="91"/>
      <c r="L101" s="91"/>
      <c r="M101" s="91"/>
      <c r="N101" s="91"/>
      <c r="O101" s="91"/>
      <c r="P101" s="91"/>
      <c r="Q101" s="91"/>
      <c r="R101" s="91"/>
      <c r="S101" s="91"/>
      <c r="T101" s="91"/>
      <c r="U101" s="91"/>
      <c r="V101" s="91"/>
      <c r="W101" s="91"/>
      <c r="X101" s="91"/>
      <c r="Y101" s="91"/>
    </row>
    <row r="102" s="3" customFormat="1" ht="24" customHeight="1" spans="1:25">
      <c r="A102" s="110" t="s">
        <v>429</v>
      </c>
      <c r="B102" s="101" t="s">
        <v>430</v>
      </c>
      <c r="C102" s="8" t="s">
        <v>392</v>
      </c>
      <c r="D102" s="13">
        <v>10</v>
      </c>
      <c r="E102" s="107"/>
      <c r="F102" s="75">
        <f t="shared" si="6"/>
        <v>0</v>
      </c>
      <c r="G102" s="13">
        <v>22.24</v>
      </c>
      <c r="H102" s="108">
        <v>26.82</v>
      </c>
      <c r="I102" s="17">
        <f t="shared" si="7"/>
        <v>22.24</v>
      </c>
      <c r="J102" s="91"/>
      <c r="K102" s="91"/>
      <c r="L102" s="91"/>
      <c r="M102" s="91"/>
      <c r="N102" s="91"/>
      <c r="O102" s="91"/>
      <c r="P102" s="91"/>
      <c r="Q102" s="91"/>
      <c r="R102" s="91"/>
      <c r="S102" s="91"/>
      <c r="T102" s="91"/>
      <c r="U102" s="91"/>
      <c r="V102" s="91"/>
      <c r="W102" s="91"/>
      <c r="X102" s="91"/>
      <c r="Y102" s="91"/>
    </row>
    <row r="103" s="3" customFormat="1" ht="24" customHeight="1" spans="1:25">
      <c r="A103" s="110" t="s">
        <v>431</v>
      </c>
      <c r="B103" s="101" t="s">
        <v>432</v>
      </c>
      <c r="C103" s="8" t="s">
        <v>392</v>
      </c>
      <c r="D103" s="13">
        <v>10</v>
      </c>
      <c r="E103" s="107"/>
      <c r="F103" s="75">
        <f t="shared" si="6"/>
        <v>0</v>
      </c>
      <c r="G103" s="13">
        <v>30.2</v>
      </c>
      <c r="H103" s="108">
        <v>36.42</v>
      </c>
      <c r="I103" s="17">
        <f t="shared" si="7"/>
        <v>30.2</v>
      </c>
      <c r="J103" s="91"/>
      <c r="K103" s="91"/>
      <c r="L103" s="91"/>
      <c r="M103" s="91"/>
      <c r="N103" s="91"/>
      <c r="O103" s="91"/>
      <c r="P103" s="91"/>
      <c r="Q103" s="91"/>
      <c r="R103" s="91"/>
      <c r="S103" s="91"/>
      <c r="T103" s="91"/>
      <c r="U103" s="91"/>
      <c r="V103" s="91"/>
      <c r="W103" s="91"/>
      <c r="X103" s="91"/>
      <c r="Y103" s="91"/>
    </row>
    <row r="104" s="3" customFormat="1" ht="24" customHeight="1" spans="1:25">
      <c r="A104" s="110" t="s">
        <v>433</v>
      </c>
      <c r="B104" s="101" t="s">
        <v>434</v>
      </c>
      <c r="C104" s="8" t="s">
        <v>392</v>
      </c>
      <c r="D104" s="13">
        <v>10</v>
      </c>
      <c r="E104" s="107"/>
      <c r="F104" s="75">
        <f t="shared" si="6"/>
        <v>0</v>
      </c>
      <c r="G104" s="13">
        <v>4.73</v>
      </c>
      <c r="H104" s="108">
        <v>5.71</v>
      </c>
      <c r="I104" s="17">
        <f t="shared" si="7"/>
        <v>4.73</v>
      </c>
      <c r="J104" s="91"/>
      <c r="K104" s="91"/>
      <c r="L104" s="91"/>
      <c r="M104" s="91"/>
      <c r="N104" s="91"/>
      <c r="O104" s="91"/>
      <c r="P104" s="91"/>
      <c r="Q104" s="91"/>
      <c r="R104" s="91"/>
      <c r="S104" s="91"/>
      <c r="T104" s="91"/>
      <c r="U104" s="91"/>
      <c r="V104" s="91"/>
      <c r="W104" s="91"/>
      <c r="X104" s="91"/>
      <c r="Y104" s="91"/>
    </row>
    <row r="105" s="3" customFormat="1" ht="24" customHeight="1" spans="1:25">
      <c r="A105" s="110" t="s">
        <v>435</v>
      </c>
      <c r="B105" s="101" t="s">
        <v>436</v>
      </c>
      <c r="C105" s="8" t="s">
        <v>392</v>
      </c>
      <c r="D105" s="13">
        <v>10</v>
      </c>
      <c r="E105" s="107"/>
      <c r="F105" s="75">
        <f t="shared" si="6"/>
        <v>0</v>
      </c>
      <c r="G105" s="13">
        <v>5.79</v>
      </c>
      <c r="H105" s="108">
        <v>6.98</v>
      </c>
      <c r="I105" s="17">
        <f t="shared" si="7"/>
        <v>5.79</v>
      </c>
      <c r="J105" s="91"/>
      <c r="K105" s="91"/>
      <c r="L105" s="91"/>
      <c r="M105" s="91"/>
      <c r="N105" s="91"/>
      <c r="O105" s="91"/>
      <c r="P105" s="91"/>
      <c r="Q105" s="91"/>
      <c r="R105" s="91"/>
      <c r="S105" s="91"/>
      <c r="T105" s="91"/>
      <c r="U105" s="91"/>
      <c r="V105" s="91"/>
      <c r="W105" s="91"/>
      <c r="X105" s="91"/>
      <c r="Y105" s="91"/>
    </row>
    <row r="106" s="3" customFormat="1" ht="24" customHeight="1" spans="1:25">
      <c r="A106" s="110" t="s">
        <v>437</v>
      </c>
      <c r="B106" s="101" t="s">
        <v>438</v>
      </c>
      <c r="C106" s="8" t="s">
        <v>392</v>
      </c>
      <c r="D106" s="13">
        <v>10</v>
      </c>
      <c r="E106" s="107"/>
      <c r="F106" s="75">
        <f t="shared" si="6"/>
        <v>0</v>
      </c>
      <c r="G106" s="13">
        <v>8.79</v>
      </c>
      <c r="H106" s="108">
        <v>10.6</v>
      </c>
      <c r="I106" s="17">
        <f t="shared" si="7"/>
        <v>8.79</v>
      </c>
      <c r="J106" s="91"/>
      <c r="K106" s="91"/>
      <c r="L106" s="91"/>
      <c r="M106" s="91"/>
      <c r="N106" s="91"/>
      <c r="O106" s="91"/>
      <c r="P106" s="91"/>
      <c r="Q106" s="91"/>
      <c r="R106" s="91"/>
      <c r="S106" s="91"/>
      <c r="T106" s="91"/>
      <c r="U106" s="91"/>
      <c r="V106" s="91"/>
      <c r="W106" s="91"/>
      <c r="X106" s="91"/>
      <c r="Y106" s="91"/>
    </row>
    <row r="107" s="3" customFormat="1" ht="24" customHeight="1" spans="1:25">
      <c r="A107" s="110" t="s">
        <v>439</v>
      </c>
      <c r="B107" s="101" t="s">
        <v>440</v>
      </c>
      <c r="C107" s="8" t="s">
        <v>392</v>
      </c>
      <c r="D107" s="13">
        <v>10</v>
      </c>
      <c r="E107" s="107"/>
      <c r="F107" s="75">
        <f t="shared" si="6"/>
        <v>0</v>
      </c>
      <c r="G107" s="13">
        <v>12.47</v>
      </c>
      <c r="H107" s="108">
        <v>15.04</v>
      </c>
      <c r="I107" s="17">
        <f t="shared" si="7"/>
        <v>12.47</v>
      </c>
      <c r="J107" s="91"/>
      <c r="K107" s="91"/>
      <c r="L107" s="91"/>
      <c r="M107" s="91"/>
      <c r="N107" s="91"/>
      <c r="O107" s="91"/>
      <c r="P107" s="91"/>
      <c r="Q107" s="91"/>
      <c r="R107" s="91"/>
      <c r="S107" s="91"/>
      <c r="T107" s="91"/>
      <c r="U107" s="91"/>
      <c r="V107" s="91"/>
      <c r="W107" s="91"/>
      <c r="X107" s="91"/>
      <c r="Y107" s="91"/>
    </row>
    <row r="108" s="3" customFormat="1" ht="24" customHeight="1" spans="1:25">
      <c r="A108" s="110" t="s">
        <v>441</v>
      </c>
      <c r="B108" s="101" t="s">
        <v>442</v>
      </c>
      <c r="C108" s="8" t="s">
        <v>392</v>
      </c>
      <c r="D108" s="13">
        <v>10</v>
      </c>
      <c r="E108" s="107"/>
      <c r="F108" s="75">
        <f t="shared" si="6"/>
        <v>0</v>
      </c>
      <c r="G108" s="13">
        <v>19.91</v>
      </c>
      <c r="H108" s="108">
        <v>24.01</v>
      </c>
      <c r="I108" s="17">
        <f t="shared" si="7"/>
        <v>19.91</v>
      </c>
      <c r="J108" s="91"/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91"/>
      <c r="W108" s="91"/>
      <c r="X108" s="91"/>
      <c r="Y108" s="91"/>
    </row>
    <row r="109" s="3" customFormat="1" ht="24" customHeight="1" spans="1:25">
      <c r="A109" s="110" t="s">
        <v>443</v>
      </c>
      <c r="B109" s="101" t="s">
        <v>444</v>
      </c>
      <c r="C109" s="8" t="s">
        <v>392</v>
      </c>
      <c r="D109" s="13">
        <v>10</v>
      </c>
      <c r="E109" s="107"/>
      <c r="F109" s="75">
        <f t="shared" si="6"/>
        <v>0</v>
      </c>
      <c r="G109" s="13">
        <v>29.29</v>
      </c>
      <c r="H109" s="108">
        <v>35.33</v>
      </c>
      <c r="I109" s="17">
        <f t="shared" si="7"/>
        <v>29.29</v>
      </c>
      <c r="J109" s="91"/>
      <c r="K109" s="91"/>
      <c r="L109" s="91"/>
      <c r="M109" s="91"/>
      <c r="N109" s="91"/>
      <c r="O109" s="91"/>
      <c r="P109" s="91"/>
      <c r="Q109" s="91"/>
      <c r="R109" s="91"/>
      <c r="S109" s="91"/>
      <c r="T109" s="91"/>
      <c r="U109" s="91"/>
      <c r="V109" s="91"/>
      <c r="W109" s="91"/>
      <c r="X109" s="91"/>
      <c r="Y109" s="91"/>
    </row>
    <row r="110" s="3" customFormat="1" ht="24" customHeight="1" spans="1:25">
      <c r="A110" s="110" t="s">
        <v>445</v>
      </c>
      <c r="B110" s="101" t="s">
        <v>446</v>
      </c>
      <c r="C110" s="8" t="s">
        <v>392</v>
      </c>
      <c r="D110" s="13">
        <v>10</v>
      </c>
      <c r="E110" s="107"/>
      <c r="F110" s="75">
        <f t="shared" si="6"/>
        <v>0</v>
      </c>
      <c r="G110" s="13">
        <v>45.07</v>
      </c>
      <c r="H110" s="108">
        <v>54.36</v>
      </c>
      <c r="I110" s="17">
        <f t="shared" si="7"/>
        <v>45.07</v>
      </c>
      <c r="J110" s="91"/>
      <c r="K110" s="91"/>
      <c r="L110" s="91"/>
      <c r="M110" s="91"/>
      <c r="N110" s="91"/>
      <c r="O110" s="91"/>
      <c r="P110" s="91"/>
      <c r="Q110" s="91"/>
      <c r="R110" s="91"/>
      <c r="S110" s="91"/>
      <c r="T110" s="91"/>
      <c r="U110" s="91"/>
      <c r="V110" s="91"/>
      <c r="W110" s="91"/>
      <c r="X110" s="91"/>
      <c r="Y110" s="91"/>
    </row>
    <row r="111" s="3" customFormat="1" ht="24" customHeight="1" spans="1:25">
      <c r="A111" s="110" t="s">
        <v>447</v>
      </c>
      <c r="B111" s="101" t="s">
        <v>448</v>
      </c>
      <c r="C111" s="8" t="s">
        <v>392</v>
      </c>
      <c r="D111" s="13">
        <v>10</v>
      </c>
      <c r="E111" s="107"/>
      <c r="F111" s="75">
        <f t="shared" si="6"/>
        <v>0</v>
      </c>
      <c r="G111" s="13">
        <v>62.2</v>
      </c>
      <c r="H111" s="108">
        <v>75.02</v>
      </c>
      <c r="I111" s="17">
        <f t="shared" si="7"/>
        <v>62.2</v>
      </c>
      <c r="J111" s="91"/>
      <c r="K111" s="91"/>
      <c r="L111" s="91"/>
      <c r="M111" s="91"/>
      <c r="N111" s="91"/>
      <c r="O111" s="91"/>
      <c r="P111" s="91"/>
      <c r="Q111" s="91"/>
      <c r="R111" s="91"/>
      <c r="S111" s="91"/>
      <c r="T111" s="91"/>
      <c r="U111" s="91"/>
      <c r="V111" s="91"/>
      <c r="W111" s="91"/>
      <c r="X111" s="91"/>
      <c r="Y111" s="91"/>
    </row>
    <row r="112" s="3" customFormat="1" ht="24" customHeight="1" spans="1:25">
      <c r="A112" s="110" t="s">
        <v>449</v>
      </c>
      <c r="B112" s="101" t="s">
        <v>450</v>
      </c>
      <c r="C112" s="8" t="s">
        <v>392</v>
      </c>
      <c r="D112" s="13">
        <v>10</v>
      </c>
      <c r="E112" s="107"/>
      <c r="F112" s="75">
        <f t="shared" si="6"/>
        <v>0</v>
      </c>
      <c r="G112" s="13">
        <v>5.33</v>
      </c>
      <c r="H112" s="108">
        <v>6.43</v>
      </c>
      <c r="I112" s="17">
        <f t="shared" si="7"/>
        <v>5.33</v>
      </c>
      <c r="J112" s="91"/>
      <c r="K112" s="91"/>
      <c r="L112" s="91"/>
      <c r="M112" s="91"/>
      <c r="N112" s="91"/>
      <c r="O112" s="91"/>
      <c r="P112" s="91"/>
      <c r="Q112" s="91"/>
      <c r="R112" s="91"/>
      <c r="S112" s="91"/>
      <c r="T112" s="91"/>
      <c r="U112" s="91"/>
      <c r="V112" s="91"/>
      <c r="W112" s="91"/>
      <c r="X112" s="91"/>
      <c r="Y112" s="91"/>
    </row>
    <row r="113" s="3" customFormat="1" ht="24" customHeight="1" spans="1:25">
      <c r="A113" s="110" t="s">
        <v>451</v>
      </c>
      <c r="B113" s="101" t="s">
        <v>452</v>
      </c>
      <c r="C113" s="8" t="s">
        <v>392</v>
      </c>
      <c r="D113" s="13">
        <v>10</v>
      </c>
      <c r="E113" s="107"/>
      <c r="F113" s="75">
        <f t="shared" si="6"/>
        <v>0</v>
      </c>
      <c r="G113" s="13">
        <v>8.11</v>
      </c>
      <c r="H113" s="108">
        <v>9.78</v>
      </c>
      <c r="I113" s="17">
        <f t="shared" si="7"/>
        <v>8.11</v>
      </c>
      <c r="J113" s="91"/>
      <c r="K113" s="91"/>
      <c r="L113" s="91"/>
      <c r="M113" s="91"/>
      <c r="N113" s="91"/>
      <c r="O113" s="91"/>
      <c r="P113" s="91"/>
      <c r="Q113" s="91"/>
      <c r="R113" s="91"/>
      <c r="S113" s="91"/>
      <c r="T113" s="91"/>
      <c r="U113" s="91"/>
      <c r="V113" s="91"/>
      <c r="W113" s="91"/>
      <c r="X113" s="91"/>
      <c r="Y113" s="91"/>
    </row>
    <row r="114" s="3" customFormat="1" ht="24" customHeight="1" spans="1:25">
      <c r="A114" s="110" t="s">
        <v>453</v>
      </c>
      <c r="B114" s="101" t="s">
        <v>454</v>
      </c>
      <c r="C114" s="8" t="s">
        <v>392</v>
      </c>
      <c r="D114" s="13">
        <v>10</v>
      </c>
      <c r="E114" s="107"/>
      <c r="F114" s="75">
        <f t="shared" si="6"/>
        <v>0</v>
      </c>
      <c r="G114" s="13">
        <v>12.47</v>
      </c>
      <c r="H114" s="108">
        <v>15.04</v>
      </c>
      <c r="I114" s="17">
        <f t="shared" si="7"/>
        <v>12.47</v>
      </c>
      <c r="J114" s="91"/>
      <c r="K114" s="91"/>
      <c r="L114" s="91"/>
      <c r="M114" s="91"/>
      <c r="N114" s="91"/>
      <c r="O114" s="91"/>
      <c r="P114" s="91"/>
      <c r="Q114" s="91"/>
      <c r="R114" s="91"/>
      <c r="S114" s="91"/>
      <c r="T114" s="91"/>
      <c r="U114" s="91"/>
      <c r="V114" s="91"/>
      <c r="W114" s="91"/>
      <c r="X114" s="91"/>
      <c r="Y114" s="91"/>
    </row>
    <row r="115" s="3" customFormat="1" ht="24" customHeight="1" spans="1:25">
      <c r="A115" s="110" t="s">
        <v>455</v>
      </c>
      <c r="B115" s="101" t="s">
        <v>456</v>
      </c>
      <c r="C115" s="8" t="s">
        <v>392</v>
      </c>
      <c r="D115" s="13">
        <v>10</v>
      </c>
      <c r="E115" s="107"/>
      <c r="F115" s="75">
        <f t="shared" si="6"/>
        <v>0</v>
      </c>
      <c r="G115" s="13">
        <v>17.95</v>
      </c>
      <c r="H115" s="108">
        <v>21.65</v>
      </c>
      <c r="I115" s="17">
        <f t="shared" si="7"/>
        <v>17.95</v>
      </c>
      <c r="J115" s="91"/>
      <c r="K115" s="91"/>
      <c r="L115" s="91"/>
      <c r="M115" s="91"/>
      <c r="N115" s="91"/>
      <c r="O115" s="91"/>
      <c r="P115" s="91"/>
      <c r="Q115" s="91"/>
      <c r="R115" s="91"/>
      <c r="S115" s="91"/>
      <c r="T115" s="91"/>
      <c r="U115" s="91"/>
      <c r="V115" s="91"/>
      <c r="W115" s="91"/>
      <c r="X115" s="91"/>
      <c r="Y115" s="91"/>
    </row>
    <row r="116" s="3" customFormat="1" ht="24" customHeight="1" spans="1:25">
      <c r="A116" s="110" t="s">
        <v>457</v>
      </c>
      <c r="B116" s="101" t="s">
        <v>458</v>
      </c>
      <c r="C116" s="8" t="s">
        <v>392</v>
      </c>
      <c r="D116" s="13">
        <v>10</v>
      </c>
      <c r="E116" s="107"/>
      <c r="F116" s="75">
        <f t="shared" si="6"/>
        <v>0</v>
      </c>
      <c r="G116" s="13">
        <v>24.79</v>
      </c>
      <c r="H116" s="108">
        <v>29.9</v>
      </c>
      <c r="I116" s="17">
        <f t="shared" si="7"/>
        <v>24.79</v>
      </c>
      <c r="J116" s="91"/>
      <c r="K116" s="91"/>
      <c r="L116" s="91"/>
      <c r="M116" s="91"/>
      <c r="N116" s="91"/>
      <c r="O116" s="91"/>
      <c r="P116" s="91"/>
      <c r="Q116" s="91"/>
      <c r="R116" s="91"/>
      <c r="S116" s="91"/>
      <c r="T116" s="91"/>
      <c r="U116" s="91"/>
      <c r="V116" s="91"/>
      <c r="W116" s="91"/>
      <c r="X116" s="91"/>
      <c r="Y116" s="91"/>
    </row>
    <row r="117" s="3" customFormat="1" ht="24" customHeight="1" spans="1:25">
      <c r="A117" s="110" t="s">
        <v>459</v>
      </c>
      <c r="B117" s="101" t="s">
        <v>460</v>
      </c>
      <c r="C117" s="8" t="s">
        <v>392</v>
      </c>
      <c r="D117" s="13">
        <v>10</v>
      </c>
      <c r="E117" s="107"/>
      <c r="F117" s="75">
        <f t="shared" si="6"/>
        <v>0</v>
      </c>
      <c r="G117" s="13">
        <v>27.05</v>
      </c>
      <c r="H117" s="108">
        <v>32.62</v>
      </c>
      <c r="I117" s="17">
        <f t="shared" si="7"/>
        <v>27.05</v>
      </c>
      <c r="J117" s="91"/>
      <c r="K117" s="91"/>
      <c r="L117" s="91"/>
      <c r="M117" s="91"/>
      <c r="N117" s="91"/>
      <c r="O117" s="91"/>
      <c r="P117" s="91"/>
      <c r="Q117" s="91"/>
      <c r="R117" s="91"/>
      <c r="S117" s="91"/>
      <c r="T117" s="91"/>
      <c r="U117" s="91"/>
      <c r="V117" s="91"/>
      <c r="W117" s="91"/>
      <c r="X117" s="91"/>
      <c r="Y117" s="91"/>
    </row>
    <row r="118" s="3" customFormat="1" ht="24" customHeight="1" spans="1:25">
      <c r="A118" s="110" t="s">
        <v>461</v>
      </c>
      <c r="B118" s="101" t="s">
        <v>462</v>
      </c>
      <c r="C118" s="8" t="s">
        <v>392</v>
      </c>
      <c r="D118" s="13">
        <v>10</v>
      </c>
      <c r="E118" s="107"/>
      <c r="F118" s="75">
        <f t="shared" si="6"/>
        <v>0</v>
      </c>
      <c r="G118" s="13">
        <v>67.6</v>
      </c>
      <c r="H118" s="108">
        <v>81.54</v>
      </c>
      <c r="I118" s="17">
        <f t="shared" si="7"/>
        <v>67.6</v>
      </c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="3" customFormat="1" ht="24" customHeight="1" spans="1:25">
      <c r="A119" s="110" t="s">
        <v>463</v>
      </c>
      <c r="B119" s="101" t="s">
        <v>464</v>
      </c>
      <c r="C119" s="8" t="s">
        <v>392</v>
      </c>
      <c r="D119" s="13">
        <v>10</v>
      </c>
      <c r="E119" s="107"/>
      <c r="F119" s="75">
        <f t="shared" si="6"/>
        <v>0</v>
      </c>
      <c r="G119" s="13">
        <v>91.79</v>
      </c>
      <c r="H119" s="108">
        <v>110.71</v>
      </c>
      <c r="I119" s="17">
        <f t="shared" si="7"/>
        <v>91.79</v>
      </c>
      <c r="J119" s="91"/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91"/>
      <c r="W119" s="91"/>
      <c r="X119" s="91"/>
      <c r="Y119" s="91"/>
    </row>
    <row r="120" s="3" customFormat="1" ht="24" customHeight="1" spans="1:25">
      <c r="A120" s="110" t="s">
        <v>465</v>
      </c>
      <c r="B120" s="101" t="s">
        <v>466</v>
      </c>
      <c r="C120" s="8" t="s">
        <v>392</v>
      </c>
      <c r="D120" s="13">
        <v>10</v>
      </c>
      <c r="E120" s="107"/>
      <c r="F120" s="75">
        <f t="shared" si="6"/>
        <v>0</v>
      </c>
      <c r="G120" s="13">
        <v>6.83</v>
      </c>
      <c r="H120" s="108">
        <v>8.24</v>
      </c>
      <c r="I120" s="17">
        <f t="shared" si="7"/>
        <v>6.83</v>
      </c>
      <c r="J120" s="91"/>
      <c r="K120" s="91"/>
      <c r="L120" s="91"/>
      <c r="M120" s="91"/>
      <c r="N120" s="91"/>
      <c r="O120" s="91"/>
      <c r="P120" s="91"/>
      <c r="Q120" s="91"/>
      <c r="R120" s="91"/>
      <c r="S120" s="91"/>
      <c r="T120" s="91"/>
      <c r="U120" s="91"/>
      <c r="V120" s="91"/>
      <c r="W120" s="91"/>
      <c r="X120" s="91"/>
      <c r="Y120" s="91"/>
    </row>
    <row r="121" s="3" customFormat="1" ht="24" customHeight="1" spans="1:25">
      <c r="A121" s="110" t="s">
        <v>467</v>
      </c>
      <c r="B121" s="101" t="s">
        <v>468</v>
      </c>
      <c r="C121" s="8" t="s">
        <v>392</v>
      </c>
      <c r="D121" s="13">
        <v>10</v>
      </c>
      <c r="E121" s="107"/>
      <c r="F121" s="75">
        <f t="shared" si="6"/>
        <v>0</v>
      </c>
      <c r="G121" s="13">
        <v>10.51</v>
      </c>
      <c r="H121" s="108">
        <v>12.68</v>
      </c>
      <c r="I121" s="17">
        <f t="shared" si="7"/>
        <v>10.51</v>
      </c>
      <c r="J121" s="91"/>
      <c r="K121" s="91"/>
      <c r="L121" s="91"/>
      <c r="M121" s="91"/>
      <c r="N121" s="91"/>
      <c r="O121" s="91"/>
      <c r="P121" s="91"/>
      <c r="Q121" s="91"/>
      <c r="R121" s="91"/>
      <c r="S121" s="91"/>
      <c r="T121" s="91"/>
      <c r="U121" s="91"/>
      <c r="V121" s="91"/>
      <c r="W121" s="91"/>
      <c r="X121" s="91"/>
      <c r="Y121" s="91"/>
    </row>
    <row r="122" s="3" customFormat="1" ht="24" customHeight="1" spans="1:25">
      <c r="A122" s="110" t="s">
        <v>469</v>
      </c>
      <c r="B122" s="101" t="s">
        <v>470</v>
      </c>
      <c r="C122" s="8" t="s">
        <v>392</v>
      </c>
      <c r="D122" s="13">
        <v>10</v>
      </c>
      <c r="E122" s="107"/>
      <c r="F122" s="75">
        <f t="shared" si="6"/>
        <v>0</v>
      </c>
      <c r="G122" s="13">
        <v>16.23</v>
      </c>
      <c r="H122" s="108">
        <v>19.57</v>
      </c>
      <c r="I122" s="17">
        <f t="shared" si="7"/>
        <v>16.23</v>
      </c>
      <c r="J122" s="91"/>
      <c r="K122" s="91"/>
      <c r="L122" s="91"/>
      <c r="M122" s="91"/>
      <c r="N122" s="91"/>
      <c r="O122" s="91"/>
      <c r="P122" s="91"/>
      <c r="Q122" s="91"/>
      <c r="R122" s="91"/>
      <c r="S122" s="91"/>
      <c r="T122" s="91"/>
      <c r="U122" s="91"/>
      <c r="V122" s="91"/>
      <c r="W122" s="91"/>
      <c r="X122" s="91"/>
      <c r="Y122" s="91"/>
    </row>
    <row r="123" s="3" customFormat="1" ht="24" customHeight="1" spans="1:25">
      <c r="A123" s="110" t="s">
        <v>471</v>
      </c>
      <c r="B123" s="101" t="s">
        <v>472</v>
      </c>
      <c r="C123" s="8" t="s">
        <v>392</v>
      </c>
      <c r="D123" s="13">
        <v>10</v>
      </c>
      <c r="E123" s="107"/>
      <c r="F123" s="75">
        <f t="shared" si="6"/>
        <v>0</v>
      </c>
      <c r="G123" s="13">
        <v>23.51</v>
      </c>
      <c r="H123" s="108">
        <v>28.36</v>
      </c>
      <c r="I123" s="17">
        <f t="shared" si="7"/>
        <v>23.51</v>
      </c>
      <c r="J123" s="91"/>
      <c r="K123" s="91"/>
      <c r="L123" s="91"/>
      <c r="M123" s="91"/>
      <c r="N123" s="91"/>
      <c r="O123" s="91"/>
      <c r="P123" s="91"/>
      <c r="Q123" s="91"/>
      <c r="R123" s="91"/>
      <c r="S123" s="91"/>
      <c r="T123" s="91"/>
      <c r="U123" s="91"/>
      <c r="V123" s="91"/>
      <c r="W123" s="91"/>
      <c r="X123" s="91"/>
      <c r="Y123" s="91"/>
    </row>
    <row r="124" s="3" customFormat="1" ht="24" customHeight="1" spans="1:25">
      <c r="A124" s="110" t="s">
        <v>473</v>
      </c>
      <c r="B124" s="101" t="s">
        <v>474</v>
      </c>
      <c r="C124" s="8" t="s">
        <v>392</v>
      </c>
      <c r="D124" s="13">
        <v>10</v>
      </c>
      <c r="E124" s="107"/>
      <c r="F124" s="75">
        <f t="shared" si="6"/>
        <v>0</v>
      </c>
      <c r="G124" s="13">
        <v>38.01</v>
      </c>
      <c r="H124" s="108">
        <v>45.84</v>
      </c>
      <c r="I124" s="17">
        <f t="shared" si="7"/>
        <v>38.01</v>
      </c>
      <c r="J124" s="91"/>
      <c r="K124" s="91"/>
      <c r="L124" s="91"/>
      <c r="M124" s="91"/>
      <c r="N124" s="91"/>
      <c r="O124" s="91"/>
      <c r="P124" s="91"/>
      <c r="Q124" s="91"/>
      <c r="R124" s="91"/>
      <c r="S124" s="91"/>
      <c r="T124" s="91"/>
      <c r="U124" s="91"/>
      <c r="V124" s="91"/>
      <c r="W124" s="91"/>
      <c r="X124" s="91"/>
      <c r="Y124" s="91"/>
    </row>
    <row r="125" s="3" customFormat="1" ht="24" customHeight="1" spans="1:25">
      <c r="A125" s="110" t="s">
        <v>475</v>
      </c>
      <c r="B125" s="101" t="s">
        <v>476</v>
      </c>
      <c r="C125" s="8" t="s">
        <v>392</v>
      </c>
      <c r="D125" s="13">
        <v>10</v>
      </c>
      <c r="E125" s="107"/>
      <c r="F125" s="75">
        <f t="shared" si="6"/>
        <v>0</v>
      </c>
      <c r="G125" s="13">
        <v>58.89</v>
      </c>
      <c r="H125" s="108">
        <v>71.03</v>
      </c>
      <c r="I125" s="17">
        <f t="shared" si="7"/>
        <v>58.89</v>
      </c>
      <c r="J125" s="91"/>
      <c r="K125" s="91"/>
      <c r="L125" s="91"/>
      <c r="M125" s="91"/>
      <c r="N125" s="91"/>
      <c r="O125" s="91"/>
      <c r="P125" s="91"/>
      <c r="Q125" s="91"/>
      <c r="R125" s="91"/>
      <c r="S125" s="91"/>
      <c r="T125" s="91"/>
      <c r="U125" s="91"/>
      <c r="V125" s="91"/>
      <c r="W125" s="91"/>
      <c r="X125" s="91"/>
      <c r="Y125" s="91"/>
    </row>
    <row r="126" s="3" customFormat="1" ht="24" customHeight="1" spans="1:25">
      <c r="A126" s="110" t="s">
        <v>477</v>
      </c>
      <c r="B126" s="101" t="s">
        <v>478</v>
      </c>
      <c r="C126" s="8" t="s">
        <v>392</v>
      </c>
      <c r="D126" s="13">
        <v>10</v>
      </c>
      <c r="E126" s="107"/>
      <c r="F126" s="75">
        <f t="shared" si="6"/>
        <v>0</v>
      </c>
      <c r="G126" s="13">
        <v>89.39</v>
      </c>
      <c r="H126" s="108">
        <v>107.81</v>
      </c>
      <c r="I126" s="17">
        <f t="shared" si="7"/>
        <v>89.39</v>
      </c>
      <c r="J126" s="91"/>
      <c r="K126" s="91"/>
      <c r="L126" s="91"/>
      <c r="M126" s="91"/>
      <c r="N126" s="91"/>
      <c r="O126" s="91"/>
      <c r="P126" s="91"/>
      <c r="Q126" s="91"/>
      <c r="R126" s="91"/>
      <c r="S126" s="91"/>
      <c r="T126" s="91"/>
      <c r="U126" s="91"/>
      <c r="V126" s="91"/>
      <c r="W126" s="91"/>
      <c r="X126" s="91"/>
      <c r="Y126" s="91"/>
    </row>
    <row r="127" s="3" customFormat="1" ht="24" customHeight="1" spans="1:25">
      <c r="A127" s="110" t="s">
        <v>479</v>
      </c>
      <c r="B127" s="101" t="s">
        <v>480</v>
      </c>
      <c r="C127" s="8" t="s">
        <v>392</v>
      </c>
      <c r="D127" s="13">
        <v>10</v>
      </c>
      <c r="E127" s="107"/>
      <c r="F127" s="75">
        <f t="shared" si="6"/>
        <v>0</v>
      </c>
      <c r="G127" s="13">
        <v>121.69</v>
      </c>
      <c r="H127" s="108">
        <v>146.77</v>
      </c>
      <c r="I127" s="17">
        <f t="shared" si="7"/>
        <v>121.69</v>
      </c>
      <c r="J127" s="91"/>
      <c r="K127" s="91"/>
      <c r="L127" s="91"/>
      <c r="M127" s="91"/>
      <c r="N127" s="91"/>
      <c r="O127" s="91"/>
      <c r="P127" s="91"/>
      <c r="Q127" s="91"/>
      <c r="R127" s="91"/>
      <c r="S127" s="91"/>
      <c r="T127" s="91"/>
      <c r="U127" s="91"/>
      <c r="V127" s="91"/>
      <c r="W127" s="91"/>
      <c r="X127" s="91"/>
      <c r="Y127" s="91"/>
    </row>
    <row r="128" s="3" customFormat="1" ht="24" customHeight="1" spans="1:25">
      <c r="A128" s="110" t="s">
        <v>481</v>
      </c>
      <c r="B128" s="101" t="s">
        <v>482</v>
      </c>
      <c r="C128" s="8" t="s">
        <v>392</v>
      </c>
      <c r="D128" s="13">
        <v>10</v>
      </c>
      <c r="E128" s="107"/>
      <c r="F128" s="75">
        <f t="shared" si="6"/>
        <v>0</v>
      </c>
      <c r="G128" s="13">
        <v>8.34</v>
      </c>
      <c r="H128" s="108">
        <v>10.06</v>
      </c>
      <c r="I128" s="17">
        <f t="shared" si="7"/>
        <v>8.34</v>
      </c>
      <c r="J128" s="91"/>
      <c r="K128" s="91"/>
      <c r="L128" s="91"/>
      <c r="M128" s="91"/>
      <c r="N128" s="91"/>
      <c r="O128" s="91"/>
      <c r="P128" s="91"/>
      <c r="Q128" s="91"/>
      <c r="R128" s="91"/>
      <c r="S128" s="91"/>
      <c r="T128" s="91"/>
      <c r="U128" s="91"/>
      <c r="V128" s="91"/>
      <c r="W128" s="91"/>
      <c r="X128" s="91"/>
      <c r="Y128" s="91"/>
    </row>
    <row r="129" s="3" customFormat="1" ht="24" customHeight="1" spans="1:25">
      <c r="A129" s="110" t="s">
        <v>483</v>
      </c>
      <c r="B129" s="101" t="s">
        <v>484</v>
      </c>
      <c r="C129" s="8" t="s">
        <v>392</v>
      </c>
      <c r="D129" s="13">
        <v>10</v>
      </c>
      <c r="E129" s="107"/>
      <c r="F129" s="75">
        <f t="shared" si="6"/>
        <v>0</v>
      </c>
      <c r="G129" s="13">
        <v>12.92</v>
      </c>
      <c r="H129" s="108">
        <v>15.58</v>
      </c>
      <c r="I129" s="17">
        <f t="shared" si="7"/>
        <v>12.92</v>
      </c>
      <c r="J129" s="91"/>
      <c r="K129" s="91"/>
      <c r="L129" s="91"/>
      <c r="M129" s="91"/>
      <c r="N129" s="91"/>
      <c r="O129" s="91"/>
      <c r="P129" s="91"/>
      <c r="Q129" s="91"/>
      <c r="R129" s="91"/>
      <c r="S129" s="91"/>
      <c r="T129" s="91"/>
      <c r="U129" s="91"/>
      <c r="V129" s="91"/>
      <c r="W129" s="91"/>
      <c r="X129" s="91"/>
      <c r="Y129" s="91"/>
    </row>
    <row r="130" s="3" customFormat="1" ht="24" customHeight="1" spans="1:25">
      <c r="A130" s="110" t="s">
        <v>485</v>
      </c>
      <c r="B130" s="101" t="s">
        <v>486</v>
      </c>
      <c r="C130" s="8" t="s">
        <v>392</v>
      </c>
      <c r="D130" s="13">
        <v>10</v>
      </c>
      <c r="E130" s="107"/>
      <c r="F130" s="75">
        <f t="shared" si="6"/>
        <v>0</v>
      </c>
      <c r="G130" s="13">
        <v>19.98</v>
      </c>
      <c r="H130" s="108">
        <v>24.1</v>
      </c>
      <c r="I130" s="17">
        <f t="shared" si="7"/>
        <v>19.98</v>
      </c>
      <c r="J130" s="91"/>
      <c r="K130" s="91"/>
      <c r="L130" s="91"/>
      <c r="M130" s="91"/>
      <c r="N130" s="91"/>
      <c r="O130" s="91"/>
      <c r="P130" s="91"/>
      <c r="Q130" s="91"/>
      <c r="R130" s="91"/>
      <c r="S130" s="91"/>
      <c r="T130" s="91"/>
      <c r="U130" s="91"/>
      <c r="V130" s="91"/>
      <c r="W130" s="91"/>
      <c r="X130" s="91"/>
      <c r="Y130" s="91"/>
    </row>
    <row r="131" s="3" customFormat="1" ht="24" customHeight="1" spans="1:25">
      <c r="A131" s="110" t="s">
        <v>487</v>
      </c>
      <c r="B131" s="101" t="s">
        <v>488</v>
      </c>
      <c r="C131" s="8" t="s">
        <v>392</v>
      </c>
      <c r="D131" s="13">
        <v>10</v>
      </c>
      <c r="E131" s="107"/>
      <c r="F131" s="75">
        <f t="shared" si="6"/>
        <v>0</v>
      </c>
      <c r="G131" s="13">
        <v>29.07</v>
      </c>
      <c r="H131" s="108">
        <v>35.06</v>
      </c>
      <c r="I131" s="17">
        <f t="shared" si="7"/>
        <v>29.07</v>
      </c>
      <c r="J131" s="91"/>
      <c r="K131" s="91"/>
      <c r="L131" s="91"/>
      <c r="M131" s="91"/>
      <c r="N131" s="91"/>
      <c r="O131" s="91"/>
      <c r="P131" s="91"/>
      <c r="Q131" s="91"/>
      <c r="R131" s="91"/>
      <c r="S131" s="91"/>
      <c r="T131" s="91"/>
      <c r="U131" s="91"/>
      <c r="V131" s="91"/>
      <c r="W131" s="91"/>
      <c r="X131" s="91"/>
      <c r="Y131" s="91"/>
    </row>
    <row r="132" s="3" customFormat="1" ht="24" customHeight="1" spans="1:25">
      <c r="A132" s="110" t="s">
        <v>489</v>
      </c>
      <c r="B132" s="101" t="s">
        <v>490</v>
      </c>
      <c r="C132" s="8" t="s">
        <v>392</v>
      </c>
      <c r="D132" s="13">
        <v>10</v>
      </c>
      <c r="E132" s="107"/>
      <c r="F132" s="75">
        <f t="shared" si="6"/>
        <v>0</v>
      </c>
      <c r="G132" s="13">
        <v>47.18</v>
      </c>
      <c r="H132" s="108">
        <v>56.9</v>
      </c>
      <c r="I132" s="17">
        <f t="shared" si="7"/>
        <v>47.18</v>
      </c>
      <c r="J132" s="91"/>
      <c r="K132" s="91"/>
      <c r="L132" s="91"/>
      <c r="M132" s="91"/>
      <c r="N132" s="91"/>
      <c r="O132" s="91"/>
      <c r="P132" s="91"/>
      <c r="Q132" s="91"/>
      <c r="R132" s="91"/>
      <c r="S132" s="91"/>
      <c r="T132" s="91"/>
      <c r="U132" s="91"/>
      <c r="V132" s="91"/>
      <c r="W132" s="91"/>
      <c r="X132" s="91"/>
      <c r="Y132" s="91"/>
    </row>
    <row r="133" s="3" customFormat="1" ht="24" customHeight="1" spans="1:25">
      <c r="A133" s="110" t="s">
        <v>491</v>
      </c>
      <c r="B133" s="101" t="s">
        <v>492</v>
      </c>
      <c r="C133" s="8" t="s">
        <v>392</v>
      </c>
      <c r="D133" s="13">
        <v>10</v>
      </c>
      <c r="E133" s="107"/>
      <c r="F133" s="75">
        <f t="shared" si="6"/>
        <v>0</v>
      </c>
      <c r="G133" s="13">
        <v>73.32</v>
      </c>
      <c r="H133" s="108">
        <v>88.43</v>
      </c>
      <c r="I133" s="17">
        <f t="shared" si="7"/>
        <v>73.32</v>
      </c>
      <c r="J133" s="91"/>
      <c r="K133" s="91"/>
      <c r="L133" s="91"/>
      <c r="M133" s="91"/>
      <c r="N133" s="91"/>
      <c r="O133" s="91"/>
      <c r="P133" s="91"/>
      <c r="Q133" s="91"/>
      <c r="R133" s="91"/>
      <c r="S133" s="91"/>
      <c r="T133" s="91"/>
      <c r="U133" s="91"/>
      <c r="V133" s="91"/>
      <c r="W133" s="91"/>
      <c r="X133" s="91"/>
      <c r="Y133" s="91"/>
    </row>
    <row r="134" s="3" customFormat="1" ht="24" customHeight="1" spans="1:25">
      <c r="A134" s="110" t="s">
        <v>493</v>
      </c>
      <c r="B134" s="101" t="s">
        <v>494</v>
      </c>
      <c r="C134" s="8" t="s">
        <v>392</v>
      </c>
      <c r="D134" s="13">
        <v>10</v>
      </c>
      <c r="E134" s="107"/>
      <c r="F134" s="75">
        <f t="shared" si="6"/>
        <v>0</v>
      </c>
      <c r="G134" s="13">
        <v>111.32</v>
      </c>
      <c r="H134" s="108">
        <v>134.27</v>
      </c>
      <c r="I134" s="17">
        <f t="shared" si="7"/>
        <v>111.32</v>
      </c>
      <c r="J134" s="91"/>
      <c r="K134" s="91"/>
      <c r="L134" s="91"/>
      <c r="M134" s="91"/>
      <c r="N134" s="91"/>
      <c r="O134" s="91"/>
      <c r="P134" s="91"/>
      <c r="Q134" s="91"/>
      <c r="R134" s="91"/>
      <c r="S134" s="91"/>
      <c r="T134" s="91"/>
      <c r="U134" s="91"/>
      <c r="V134" s="91"/>
      <c r="W134" s="91"/>
      <c r="X134" s="91"/>
      <c r="Y134" s="91"/>
    </row>
    <row r="135" s="3" customFormat="1" ht="24" customHeight="1" spans="1:25">
      <c r="A135" s="110" t="s">
        <v>495</v>
      </c>
      <c r="B135" s="101" t="s">
        <v>496</v>
      </c>
      <c r="C135" s="8" t="s">
        <v>392</v>
      </c>
      <c r="D135" s="13">
        <v>10</v>
      </c>
      <c r="E135" s="107"/>
      <c r="F135" s="75">
        <f t="shared" si="6"/>
        <v>0</v>
      </c>
      <c r="G135" s="13">
        <v>135.21</v>
      </c>
      <c r="H135" s="108">
        <v>163.08</v>
      </c>
      <c r="I135" s="17">
        <f t="shared" si="7"/>
        <v>135.21</v>
      </c>
      <c r="J135" s="91"/>
      <c r="K135" s="91"/>
      <c r="L135" s="91"/>
      <c r="M135" s="91"/>
      <c r="N135" s="91"/>
      <c r="O135" s="91"/>
      <c r="P135" s="91"/>
      <c r="Q135" s="91"/>
      <c r="R135" s="91"/>
      <c r="S135" s="91"/>
      <c r="T135" s="91"/>
      <c r="U135" s="91"/>
      <c r="V135" s="91"/>
      <c r="W135" s="91"/>
      <c r="X135" s="91"/>
      <c r="Y135" s="91"/>
    </row>
    <row r="136" s="3" customFormat="1" ht="24" customHeight="1" spans="1:25">
      <c r="A136" s="101" t="s">
        <v>497</v>
      </c>
      <c r="B136" s="101" t="s">
        <v>498</v>
      </c>
      <c r="C136" s="8"/>
      <c r="D136" s="8"/>
      <c r="E136" s="100"/>
      <c r="F136" s="100"/>
      <c r="G136" s="105"/>
      <c r="H136" s="91"/>
      <c r="I136" s="17">
        <f t="shared" si="7"/>
        <v>0</v>
      </c>
      <c r="J136" s="91"/>
      <c r="K136" s="91"/>
      <c r="L136" s="91"/>
      <c r="M136" s="91"/>
      <c r="N136" s="91"/>
      <c r="O136" s="91"/>
      <c r="P136" s="91"/>
      <c r="Q136" s="91"/>
      <c r="R136" s="91"/>
      <c r="S136" s="91"/>
      <c r="T136" s="91"/>
      <c r="U136" s="91"/>
      <c r="V136" s="91"/>
      <c r="W136" s="91"/>
      <c r="X136" s="91"/>
      <c r="Y136" s="91"/>
    </row>
    <row r="137" s="3" customFormat="1" ht="24" customHeight="1" spans="1:25">
      <c r="A137" s="110" t="s">
        <v>499</v>
      </c>
      <c r="B137" s="101" t="s">
        <v>500</v>
      </c>
      <c r="C137" s="8" t="s">
        <v>392</v>
      </c>
      <c r="D137" s="13">
        <v>10</v>
      </c>
      <c r="E137" s="107"/>
      <c r="F137" s="75">
        <f t="shared" ref="F137:F168" si="8">ROUND(D137*E137,0)</f>
        <v>0</v>
      </c>
      <c r="G137" s="13">
        <v>1.65</v>
      </c>
      <c r="H137" s="108">
        <v>1.99</v>
      </c>
      <c r="I137" s="17">
        <f t="shared" si="7"/>
        <v>1.65</v>
      </c>
      <c r="J137" s="91"/>
      <c r="K137" s="91"/>
      <c r="L137" s="91"/>
      <c r="M137" s="91"/>
      <c r="N137" s="91"/>
      <c r="O137" s="91"/>
      <c r="P137" s="91"/>
      <c r="Q137" s="91"/>
      <c r="R137" s="91"/>
      <c r="S137" s="91"/>
      <c r="T137" s="91"/>
      <c r="U137" s="91"/>
      <c r="V137" s="91"/>
      <c r="W137" s="91"/>
      <c r="X137" s="91"/>
      <c r="Y137" s="91"/>
    </row>
    <row r="138" s="3" customFormat="1" ht="24" customHeight="1" spans="1:25">
      <c r="A138" s="110" t="s">
        <v>501</v>
      </c>
      <c r="B138" s="101" t="s">
        <v>502</v>
      </c>
      <c r="C138" s="8" t="s">
        <v>392</v>
      </c>
      <c r="D138" s="13">
        <v>10</v>
      </c>
      <c r="E138" s="107"/>
      <c r="F138" s="75">
        <f t="shared" si="8"/>
        <v>0</v>
      </c>
      <c r="G138" s="13">
        <v>2.55</v>
      </c>
      <c r="H138" s="108">
        <v>3.08</v>
      </c>
      <c r="I138" s="17">
        <f t="shared" si="7"/>
        <v>2.55</v>
      </c>
      <c r="J138" s="91"/>
      <c r="K138" s="91"/>
      <c r="L138" s="91"/>
      <c r="M138" s="91"/>
      <c r="N138" s="91"/>
      <c r="O138" s="91"/>
      <c r="P138" s="91"/>
      <c r="Q138" s="91"/>
      <c r="R138" s="91"/>
      <c r="S138" s="91"/>
      <c r="T138" s="91"/>
      <c r="U138" s="91"/>
      <c r="V138" s="91"/>
      <c r="W138" s="91"/>
      <c r="X138" s="91"/>
      <c r="Y138" s="91"/>
    </row>
    <row r="139" s="3" customFormat="1" ht="24" customHeight="1" spans="1:25">
      <c r="A139" s="110" t="s">
        <v>503</v>
      </c>
      <c r="B139" s="101" t="s">
        <v>504</v>
      </c>
      <c r="C139" s="8" t="s">
        <v>392</v>
      </c>
      <c r="D139" s="13">
        <v>10</v>
      </c>
      <c r="E139" s="107"/>
      <c r="F139" s="75">
        <f t="shared" si="8"/>
        <v>0</v>
      </c>
      <c r="G139" s="13">
        <v>3.76</v>
      </c>
      <c r="H139" s="108">
        <v>4.53</v>
      </c>
      <c r="I139" s="17">
        <f t="shared" si="7"/>
        <v>3.76</v>
      </c>
      <c r="J139" s="91"/>
      <c r="K139" s="91"/>
      <c r="L139" s="91"/>
      <c r="M139" s="91"/>
      <c r="N139" s="91"/>
      <c r="O139" s="91"/>
      <c r="P139" s="91"/>
      <c r="Q139" s="91"/>
      <c r="R139" s="91"/>
      <c r="S139" s="91"/>
      <c r="T139" s="91"/>
      <c r="U139" s="91"/>
      <c r="V139" s="91"/>
      <c r="W139" s="91"/>
      <c r="X139" s="91"/>
      <c r="Y139" s="91"/>
    </row>
    <row r="140" s="3" customFormat="1" ht="24" customHeight="1" spans="1:25">
      <c r="A140" s="110" t="s">
        <v>505</v>
      </c>
      <c r="B140" s="101" t="s">
        <v>506</v>
      </c>
      <c r="C140" s="8" t="s">
        <v>392</v>
      </c>
      <c r="D140" s="13">
        <v>10</v>
      </c>
      <c r="E140" s="107"/>
      <c r="F140" s="75">
        <f t="shared" si="8"/>
        <v>0</v>
      </c>
      <c r="G140" s="13">
        <v>5.33</v>
      </c>
      <c r="H140" s="108">
        <v>6.43</v>
      </c>
      <c r="I140" s="17">
        <f t="shared" si="7"/>
        <v>5.33</v>
      </c>
      <c r="J140" s="91"/>
      <c r="K140" s="91"/>
      <c r="L140" s="91"/>
      <c r="M140" s="91"/>
      <c r="N140" s="91"/>
      <c r="O140" s="91"/>
      <c r="P140" s="91"/>
      <c r="Q140" s="91"/>
      <c r="R140" s="91"/>
      <c r="S140" s="91"/>
      <c r="T140" s="91"/>
      <c r="U140" s="91"/>
      <c r="V140" s="91"/>
      <c r="W140" s="91"/>
      <c r="X140" s="91"/>
      <c r="Y140" s="91"/>
    </row>
    <row r="141" s="3" customFormat="1" ht="24" customHeight="1" spans="1:25">
      <c r="A141" s="110" t="s">
        <v>507</v>
      </c>
      <c r="B141" s="101" t="s">
        <v>508</v>
      </c>
      <c r="C141" s="8" t="s">
        <v>392</v>
      </c>
      <c r="D141" s="13">
        <v>10</v>
      </c>
      <c r="E141" s="107"/>
      <c r="F141" s="75">
        <f t="shared" si="8"/>
        <v>0</v>
      </c>
      <c r="G141" s="13">
        <v>11.72</v>
      </c>
      <c r="H141" s="108">
        <v>14.13</v>
      </c>
      <c r="I141" s="17">
        <f t="shared" si="7"/>
        <v>11.72</v>
      </c>
      <c r="J141" s="91"/>
      <c r="K141" s="91"/>
      <c r="L141" s="91"/>
      <c r="M141" s="91"/>
      <c r="N141" s="91"/>
      <c r="O141" s="91"/>
      <c r="P141" s="91"/>
      <c r="Q141" s="91"/>
      <c r="R141" s="91"/>
      <c r="S141" s="91"/>
      <c r="T141" s="91"/>
      <c r="U141" s="91"/>
      <c r="V141" s="91"/>
      <c r="W141" s="91"/>
      <c r="X141" s="91"/>
      <c r="Y141" s="91"/>
    </row>
    <row r="142" s="3" customFormat="1" ht="24" customHeight="1" spans="1:25">
      <c r="A142" s="110" t="s">
        <v>509</v>
      </c>
      <c r="B142" s="101" t="s">
        <v>510</v>
      </c>
      <c r="C142" s="8" t="s">
        <v>392</v>
      </c>
      <c r="D142" s="13">
        <v>10</v>
      </c>
      <c r="E142" s="107"/>
      <c r="F142" s="75">
        <f t="shared" si="8"/>
        <v>0</v>
      </c>
      <c r="G142" s="13">
        <v>17.05</v>
      </c>
      <c r="H142" s="108">
        <v>20.57</v>
      </c>
      <c r="I142" s="17">
        <f t="shared" si="7"/>
        <v>17.05</v>
      </c>
      <c r="J142" s="91"/>
      <c r="K142" s="91"/>
      <c r="L142" s="91"/>
      <c r="M142" s="91"/>
      <c r="N142" s="91"/>
      <c r="O142" s="91"/>
      <c r="P142" s="91"/>
      <c r="Q142" s="91"/>
      <c r="R142" s="91"/>
      <c r="S142" s="91"/>
      <c r="T142" s="91"/>
      <c r="U142" s="91"/>
      <c r="V142" s="91"/>
      <c r="W142" s="91"/>
      <c r="X142" s="91"/>
      <c r="Y142" s="91"/>
    </row>
    <row r="143" s="3" customFormat="1" ht="24" customHeight="1" spans="1:25">
      <c r="A143" s="110" t="s">
        <v>511</v>
      </c>
      <c r="B143" s="101" t="s">
        <v>512</v>
      </c>
      <c r="C143" s="8" t="s">
        <v>392</v>
      </c>
      <c r="D143" s="13">
        <v>10</v>
      </c>
      <c r="E143" s="107"/>
      <c r="F143" s="75">
        <f t="shared" si="8"/>
        <v>0</v>
      </c>
      <c r="G143" s="13">
        <v>24.86</v>
      </c>
      <c r="H143" s="108">
        <v>29.99</v>
      </c>
      <c r="I143" s="17">
        <f t="shared" si="7"/>
        <v>24.86</v>
      </c>
      <c r="J143" s="91"/>
      <c r="K143" s="91"/>
      <c r="L143" s="91"/>
      <c r="M143" s="91"/>
      <c r="N143" s="91"/>
      <c r="O143" s="91"/>
      <c r="P143" s="91"/>
      <c r="Q143" s="91"/>
      <c r="R143" s="91"/>
      <c r="S143" s="91"/>
      <c r="T143" s="91"/>
      <c r="U143" s="91"/>
      <c r="V143" s="91"/>
      <c r="W143" s="91"/>
      <c r="X143" s="91"/>
      <c r="Y143" s="91"/>
    </row>
    <row r="144" s="3" customFormat="1" ht="24" customHeight="1" spans="1:25">
      <c r="A144" s="110" t="s">
        <v>513</v>
      </c>
      <c r="B144" s="101" t="s">
        <v>514</v>
      </c>
      <c r="C144" s="8" t="s">
        <v>392</v>
      </c>
      <c r="D144" s="13">
        <v>10</v>
      </c>
      <c r="E144" s="107"/>
      <c r="F144" s="75">
        <f t="shared" si="8"/>
        <v>0</v>
      </c>
      <c r="G144" s="13">
        <v>32.97</v>
      </c>
      <c r="H144" s="108">
        <v>39.77</v>
      </c>
      <c r="I144" s="17">
        <f t="shared" si="7"/>
        <v>32.97</v>
      </c>
      <c r="J144" s="91"/>
      <c r="K144" s="91"/>
      <c r="L144" s="91"/>
      <c r="M144" s="91"/>
      <c r="N144" s="91"/>
      <c r="O144" s="91"/>
      <c r="P144" s="91"/>
      <c r="Q144" s="91"/>
      <c r="R144" s="91"/>
      <c r="S144" s="91"/>
      <c r="T144" s="91"/>
      <c r="U144" s="91"/>
      <c r="V144" s="91"/>
      <c r="W144" s="91"/>
      <c r="X144" s="91"/>
      <c r="Y144" s="91"/>
    </row>
    <row r="145" s="3" customFormat="1" ht="24" customHeight="1" spans="1:25">
      <c r="A145" s="110" t="s">
        <v>515</v>
      </c>
      <c r="B145" s="101" t="s">
        <v>516</v>
      </c>
      <c r="C145" s="8" t="s">
        <v>392</v>
      </c>
      <c r="D145" s="13">
        <v>10</v>
      </c>
      <c r="E145" s="107"/>
      <c r="F145" s="75">
        <f t="shared" si="8"/>
        <v>0</v>
      </c>
      <c r="G145" s="13">
        <v>5.71</v>
      </c>
      <c r="H145" s="108">
        <v>6.89</v>
      </c>
      <c r="I145" s="17">
        <f t="shared" si="7"/>
        <v>5.71</v>
      </c>
      <c r="J145" s="91"/>
      <c r="K145" s="91"/>
      <c r="L145" s="91"/>
      <c r="M145" s="91"/>
      <c r="N145" s="91"/>
      <c r="O145" s="91"/>
      <c r="P145" s="91"/>
      <c r="Q145" s="91"/>
      <c r="R145" s="91"/>
      <c r="S145" s="91"/>
      <c r="T145" s="91"/>
      <c r="U145" s="91"/>
      <c r="V145" s="91"/>
      <c r="W145" s="91"/>
      <c r="X145" s="91"/>
      <c r="Y145" s="91"/>
    </row>
    <row r="146" s="3" customFormat="1" ht="24" customHeight="1" spans="1:25">
      <c r="A146" s="110" t="s">
        <v>517</v>
      </c>
      <c r="B146" s="101" t="s">
        <v>518</v>
      </c>
      <c r="C146" s="8" t="s">
        <v>392</v>
      </c>
      <c r="D146" s="13">
        <v>10</v>
      </c>
      <c r="E146" s="107"/>
      <c r="F146" s="75">
        <f t="shared" si="8"/>
        <v>0</v>
      </c>
      <c r="G146" s="13">
        <v>7.74</v>
      </c>
      <c r="H146" s="108">
        <v>9.33</v>
      </c>
      <c r="I146" s="17">
        <f t="shared" si="7"/>
        <v>7.74</v>
      </c>
      <c r="J146" s="91"/>
      <c r="K146" s="91"/>
      <c r="L146" s="91"/>
      <c r="M146" s="91"/>
      <c r="N146" s="91"/>
      <c r="O146" s="91"/>
      <c r="P146" s="91"/>
      <c r="Q146" s="91"/>
      <c r="R146" s="91"/>
      <c r="S146" s="91"/>
      <c r="T146" s="91"/>
      <c r="U146" s="91"/>
      <c r="V146" s="91"/>
      <c r="W146" s="91"/>
      <c r="X146" s="91"/>
      <c r="Y146" s="91"/>
    </row>
    <row r="147" s="3" customFormat="1" ht="24" customHeight="1" spans="1:25">
      <c r="A147" s="110" t="s">
        <v>519</v>
      </c>
      <c r="B147" s="101" t="s">
        <v>520</v>
      </c>
      <c r="C147" s="8" t="s">
        <v>392</v>
      </c>
      <c r="D147" s="13">
        <v>10</v>
      </c>
      <c r="E147" s="107"/>
      <c r="F147" s="75">
        <f t="shared" si="8"/>
        <v>0</v>
      </c>
      <c r="G147" s="13">
        <v>10.21</v>
      </c>
      <c r="H147" s="108">
        <v>12.32</v>
      </c>
      <c r="I147" s="17">
        <f t="shared" si="7"/>
        <v>10.21</v>
      </c>
      <c r="J147" s="91"/>
      <c r="K147" s="91"/>
      <c r="L147" s="91"/>
      <c r="M147" s="91"/>
      <c r="N147" s="91"/>
      <c r="O147" s="91"/>
      <c r="P147" s="91"/>
      <c r="Q147" s="91"/>
      <c r="R147" s="91"/>
      <c r="S147" s="91"/>
      <c r="T147" s="91"/>
      <c r="U147" s="91"/>
      <c r="V147" s="91"/>
      <c r="W147" s="91"/>
      <c r="X147" s="91"/>
      <c r="Y147" s="91"/>
    </row>
    <row r="148" s="3" customFormat="1" ht="24" customHeight="1" spans="1:25">
      <c r="A148" s="110" t="s">
        <v>521</v>
      </c>
      <c r="B148" s="101" t="s">
        <v>522</v>
      </c>
      <c r="C148" s="8" t="s">
        <v>392</v>
      </c>
      <c r="D148" s="13">
        <v>10</v>
      </c>
      <c r="E148" s="107"/>
      <c r="F148" s="75">
        <f t="shared" si="8"/>
        <v>0</v>
      </c>
      <c r="G148" s="13">
        <v>13.97</v>
      </c>
      <c r="H148" s="108">
        <v>16.85</v>
      </c>
      <c r="I148" s="17">
        <f t="shared" si="7"/>
        <v>13.97</v>
      </c>
      <c r="J148" s="91"/>
      <c r="K148" s="91"/>
      <c r="L148" s="91"/>
      <c r="M148" s="91"/>
      <c r="N148" s="91"/>
      <c r="O148" s="91"/>
      <c r="P148" s="91"/>
      <c r="Q148" s="91"/>
      <c r="R148" s="91"/>
      <c r="S148" s="91"/>
      <c r="T148" s="91"/>
      <c r="U148" s="91"/>
      <c r="V148" s="91"/>
      <c r="W148" s="91"/>
      <c r="X148" s="91"/>
      <c r="Y148" s="91"/>
    </row>
    <row r="149" s="3" customFormat="1" ht="24" customHeight="1" spans="1:25">
      <c r="A149" s="110" t="s">
        <v>523</v>
      </c>
      <c r="B149" s="101" t="s">
        <v>524</v>
      </c>
      <c r="C149" s="8" t="s">
        <v>392</v>
      </c>
      <c r="D149" s="13">
        <v>10</v>
      </c>
      <c r="E149" s="107"/>
      <c r="F149" s="75">
        <f t="shared" si="8"/>
        <v>0</v>
      </c>
      <c r="G149" s="13">
        <v>21.71</v>
      </c>
      <c r="H149" s="108">
        <v>26.18</v>
      </c>
      <c r="I149" s="17">
        <f t="shared" si="7"/>
        <v>21.71</v>
      </c>
      <c r="J149" s="91"/>
      <c r="K149" s="91"/>
      <c r="L149" s="91"/>
      <c r="M149" s="91"/>
      <c r="N149" s="91"/>
      <c r="O149" s="91"/>
      <c r="P149" s="91"/>
      <c r="Q149" s="91"/>
      <c r="R149" s="91"/>
      <c r="S149" s="91"/>
      <c r="T149" s="91"/>
      <c r="U149" s="91"/>
      <c r="V149" s="91"/>
      <c r="W149" s="91"/>
      <c r="X149" s="91"/>
      <c r="Y149" s="91"/>
    </row>
    <row r="150" s="3" customFormat="1" ht="24" customHeight="1" spans="1:25">
      <c r="A150" s="110" t="s">
        <v>525</v>
      </c>
      <c r="B150" s="101" t="s">
        <v>526</v>
      </c>
      <c r="C150" s="8" t="s">
        <v>392</v>
      </c>
      <c r="D150" s="13">
        <v>10</v>
      </c>
      <c r="E150" s="107"/>
      <c r="F150" s="75">
        <f t="shared" si="8"/>
        <v>0</v>
      </c>
      <c r="G150" s="13">
        <v>32.45</v>
      </c>
      <c r="H150" s="108">
        <v>39.14</v>
      </c>
      <c r="I150" s="17">
        <f t="shared" si="7"/>
        <v>32.45</v>
      </c>
      <c r="J150" s="91"/>
      <c r="K150" s="91"/>
      <c r="L150" s="91"/>
      <c r="M150" s="91"/>
      <c r="N150" s="91"/>
      <c r="O150" s="91"/>
      <c r="P150" s="91"/>
      <c r="Q150" s="91"/>
      <c r="R150" s="91"/>
      <c r="S150" s="91"/>
      <c r="T150" s="91"/>
      <c r="U150" s="91"/>
      <c r="V150" s="91"/>
      <c r="W150" s="91"/>
      <c r="X150" s="91"/>
      <c r="Y150" s="91"/>
    </row>
    <row r="151" s="3" customFormat="1" ht="24" customHeight="1" spans="1:25">
      <c r="A151" s="110" t="s">
        <v>527</v>
      </c>
      <c r="B151" s="101" t="s">
        <v>528</v>
      </c>
      <c r="C151" s="8" t="s">
        <v>392</v>
      </c>
      <c r="D151" s="13">
        <v>10</v>
      </c>
      <c r="E151" s="107"/>
      <c r="F151" s="75">
        <f t="shared" si="8"/>
        <v>0</v>
      </c>
      <c r="G151" s="13">
        <v>46.2</v>
      </c>
      <c r="H151" s="108">
        <v>55.72</v>
      </c>
      <c r="I151" s="17">
        <f t="shared" si="7"/>
        <v>46.2</v>
      </c>
      <c r="J151" s="91"/>
      <c r="K151" s="91"/>
      <c r="L151" s="91"/>
      <c r="M151" s="91"/>
      <c r="N151" s="91"/>
      <c r="O151" s="91"/>
      <c r="P151" s="91"/>
      <c r="Q151" s="91"/>
      <c r="R151" s="91"/>
      <c r="S151" s="91"/>
      <c r="T151" s="91"/>
      <c r="U151" s="91"/>
      <c r="V151" s="91"/>
      <c r="W151" s="91"/>
      <c r="X151" s="91"/>
      <c r="Y151" s="91"/>
    </row>
    <row r="152" s="3" customFormat="1" ht="24" customHeight="1" spans="1:25">
      <c r="A152" s="110" t="s">
        <v>529</v>
      </c>
      <c r="B152" s="101" t="s">
        <v>530</v>
      </c>
      <c r="C152" s="8" t="s">
        <v>392</v>
      </c>
      <c r="D152" s="13">
        <v>10</v>
      </c>
      <c r="E152" s="107"/>
      <c r="F152" s="75">
        <f t="shared" si="8"/>
        <v>0</v>
      </c>
      <c r="G152" s="13">
        <v>64.45</v>
      </c>
      <c r="H152" s="108">
        <v>77.73</v>
      </c>
      <c r="I152" s="17">
        <f t="shared" si="7"/>
        <v>64.45</v>
      </c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="3" customFormat="1" ht="24" customHeight="1" spans="1:25">
      <c r="A153" s="110" t="s">
        <v>531</v>
      </c>
      <c r="B153" s="101" t="s">
        <v>532</v>
      </c>
      <c r="C153" s="8" t="s">
        <v>392</v>
      </c>
      <c r="D153" s="13">
        <v>10</v>
      </c>
      <c r="E153" s="107"/>
      <c r="F153" s="75">
        <f t="shared" si="8"/>
        <v>0</v>
      </c>
      <c r="G153" s="13">
        <v>7.21</v>
      </c>
      <c r="H153" s="108">
        <v>8.7</v>
      </c>
      <c r="I153" s="17">
        <f t="shared" si="7"/>
        <v>7.21</v>
      </c>
      <c r="J153" s="91"/>
      <c r="K153" s="91"/>
      <c r="L153" s="91"/>
      <c r="M153" s="91"/>
      <c r="N153" s="91"/>
      <c r="O153" s="91"/>
      <c r="P153" s="91"/>
      <c r="Q153" s="91"/>
      <c r="R153" s="91"/>
      <c r="S153" s="91"/>
      <c r="T153" s="91"/>
      <c r="U153" s="91"/>
      <c r="V153" s="91"/>
      <c r="W153" s="91"/>
      <c r="X153" s="91"/>
      <c r="Y153" s="91"/>
    </row>
    <row r="154" s="3" customFormat="1" ht="24" customHeight="1" spans="1:25">
      <c r="A154" s="110" t="s">
        <v>533</v>
      </c>
      <c r="B154" s="101" t="s">
        <v>534</v>
      </c>
      <c r="C154" s="8" t="s">
        <v>392</v>
      </c>
      <c r="D154" s="13">
        <v>10</v>
      </c>
      <c r="E154" s="107"/>
      <c r="F154" s="75">
        <f t="shared" si="8"/>
        <v>0</v>
      </c>
      <c r="G154" s="13">
        <v>10.07</v>
      </c>
      <c r="H154" s="108">
        <v>12.14</v>
      </c>
      <c r="I154" s="17">
        <f t="shared" si="7"/>
        <v>10.07</v>
      </c>
      <c r="J154" s="91"/>
      <c r="K154" s="91"/>
      <c r="L154" s="91"/>
      <c r="M154" s="91"/>
      <c r="N154" s="91"/>
      <c r="O154" s="91"/>
      <c r="P154" s="91"/>
      <c r="Q154" s="91"/>
      <c r="R154" s="91"/>
      <c r="S154" s="91"/>
      <c r="T154" s="91"/>
      <c r="U154" s="91"/>
      <c r="V154" s="91"/>
      <c r="W154" s="91"/>
      <c r="X154" s="91"/>
      <c r="Y154" s="91"/>
    </row>
    <row r="155" s="3" customFormat="1" ht="24" customHeight="1" spans="1:25">
      <c r="A155" s="110" t="s">
        <v>535</v>
      </c>
      <c r="B155" s="101" t="s">
        <v>536</v>
      </c>
      <c r="C155" s="8" t="s">
        <v>392</v>
      </c>
      <c r="D155" s="13">
        <v>10</v>
      </c>
      <c r="E155" s="107"/>
      <c r="F155" s="75">
        <f t="shared" si="8"/>
        <v>0</v>
      </c>
      <c r="G155" s="13">
        <v>13.97</v>
      </c>
      <c r="H155" s="108">
        <v>16.85</v>
      </c>
      <c r="I155" s="17">
        <f t="shared" si="7"/>
        <v>13.97</v>
      </c>
      <c r="J155" s="91"/>
      <c r="K155" s="91"/>
      <c r="L155" s="91"/>
      <c r="M155" s="91"/>
      <c r="N155" s="91"/>
      <c r="O155" s="91"/>
      <c r="P155" s="91"/>
      <c r="Q155" s="91"/>
      <c r="R155" s="91"/>
      <c r="S155" s="91"/>
      <c r="T155" s="91"/>
      <c r="U155" s="91"/>
      <c r="V155" s="91"/>
      <c r="W155" s="91"/>
      <c r="X155" s="91"/>
      <c r="Y155" s="91"/>
    </row>
    <row r="156" s="3" customFormat="1" ht="24" customHeight="1" spans="1:25">
      <c r="A156" s="110" t="s">
        <v>537</v>
      </c>
      <c r="B156" s="101" t="s">
        <v>538</v>
      </c>
      <c r="C156" s="8" t="s">
        <v>392</v>
      </c>
      <c r="D156" s="13">
        <v>10</v>
      </c>
      <c r="E156" s="107"/>
      <c r="F156" s="75">
        <f t="shared" si="8"/>
        <v>0</v>
      </c>
      <c r="G156" s="13">
        <v>19.53</v>
      </c>
      <c r="H156" s="108">
        <v>23.56</v>
      </c>
      <c r="I156" s="17">
        <f t="shared" si="7"/>
        <v>19.53</v>
      </c>
      <c r="J156" s="91"/>
      <c r="K156" s="91"/>
      <c r="L156" s="91"/>
      <c r="M156" s="91"/>
      <c r="N156" s="91"/>
      <c r="O156" s="91"/>
      <c r="P156" s="91"/>
      <c r="Q156" s="91"/>
      <c r="R156" s="91"/>
      <c r="S156" s="91"/>
      <c r="T156" s="91"/>
      <c r="U156" s="91"/>
      <c r="V156" s="91"/>
      <c r="W156" s="91"/>
      <c r="X156" s="91"/>
      <c r="Y156" s="91"/>
    </row>
    <row r="157" s="3" customFormat="1" ht="24" customHeight="1" spans="1:25">
      <c r="A157" s="110" t="s">
        <v>539</v>
      </c>
      <c r="B157" s="101" t="s">
        <v>540</v>
      </c>
      <c r="C157" s="8" t="s">
        <v>392</v>
      </c>
      <c r="D157" s="13">
        <v>10</v>
      </c>
      <c r="E157" s="107"/>
      <c r="F157" s="75">
        <f t="shared" si="8"/>
        <v>0</v>
      </c>
      <c r="G157" s="13">
        <v>30.73</v>
      </c>
      <c r="H157" s="108">
        <v>37.06</v>
      </c>
      <c r="I157" s="17">
        <f t="shared" si="7"/>
        <v>30.73</v>
      </c>
      <c r="J157" s="91"/>
      <c r="K157" s="91"/>
      <c r="L157" s="91"/>
      <c r="M157" s="91"/>
      <c r="N157" s="91"/>
      <c r="O157" s="91"/>
      <c r="P157" s="91"/>
      <c r="Q157" s="91"/>
      <c r="R157" s="91"/>
      <c r="S157" s="91"/>
      <c r="T157" s="91"/>
      <c r="U157" s="91"/>
      <c r="V157" s="91"/>
      <c r="W157" s="91"/>
      <c r="X157" s="91"/>
      <c r="Y157" s="91"/>
    </row>
    <row r="158" s="3" customFormat="1" ht="24" customHeight="1" spans="1:25">
      <c r="A158" s="110" t="s">
        <v>541</v>
      </c>
      <c r="B158" s="101" t="s">
        <v>542</v>
      </c>
      <c r="C158" s="8" t="s">
        <v>392</v>
      </c>
      <c r="D158" s="13">
        <v>10</v>
      </c>
      <c r="E158" s="107"/>
      <c r="F158" s="75">
        <f t="shared" si="8"/>
        <v>0</v>
      </c>
      <c r="G158" s="13">
        <v>46.57</v>
      </c>
      <c r="H158" s="108">
        <v>56.17</v>
      </c>
      <c r="I158" s="17">
        <f t="shared" si="7"/>
        <v>46.57</v>
      </c>
      <c r="J158" s="91"/>
      <c r="K158" s="91"/>
      <c r="L158" s="91"/>
      <c r="M158" s="91"/>
      <c r="N158" s="91"/>
      <c r="O158" s="91"/>
      <c r="P158" s="91"/>
      <c r="Q158" s="91"/>
      <c r="R158" s="91"/>
      <c r="S158" s="91"/>
      <c r="T158" s="91"/>
      <c r="U158" s="91"/>
      <c r="V158" s="91"/>
      <c r="W158" s="91"/>
      <c r="X158" s="91"/>
      <c r="Y158" s="91"/>
    </row>
    <row r="159" s="3" customFormat="1" ht="24" customHeight="1" spans="1:25">
      <c r="A159" s="110" t="s">
        <v>543</v>
      </c>
      <c r="B159" s="101" t="s">
        <v>544</v>
      </c>
      <c r="C159" s="8" t="s">
        <v>392</v>
      </c>
      <c r="D159" s="13">
        <v>10</v>
      </c>
      <c r="E159" s="107"/>
      <c r="F159" s="75">
        <f t="shared" si="8"/>
        <v>0</v>
      </c>
      <c r="G159" s="13">
        <v>69.86</v>
      </c>
      <c r="H159" s="108">
        <v>84.26</v>
      </c>
      <c r="I159" s="17">
        <f t="shared" si="7"/>
        <v>69.86</v>
      </c>
      <c r="J159" s="91"/>
      <c r="K159" s="91"/>
      <c r="L159" s="91"/>
      <c r="M159" s="91"/>
      <c r="N159" s="91"/>
      <c r="O159" s="91"/>
      <c r="P159" s="91"/>
      <c r="Q159" s="91"/>
      <c r="R159" s="91"/>
      <c r="S159" s="91"/>
      <c r="T159" s="91"/>
      <c r="U159" s="91"/>
      <c r="V159" s="91"/>
      <c r="W159" s="91"/>
      <c r="X159" s="91"/>
      <c r="Y159" s="91"/>
    </row>
    <row r="160" s="3" customFormat="1" ht="24" customHeight="1" spans="1:25">
      <c r="A160" s="110" t="s">
        <v>545</v>
      </c>
      <c r="B160" s="101" t="s">
        <v>546</v>
      </c>
      <c r="C160" s="8" t="s">
        <v>392</v>
      </c>
      <c r="D160" s="13">
        <v>10</v>
      </c>
      <c r="E160" s="107"/>
      <c r="F160" s="75">
        <f t="shared" si="8"/>
        <v>0</v>
      </c>
      <c r="G160" s="13">
        <v>94.19</v>
      </c>
      <c r="H160" s="108">
        <v>113.61</v>
      </c>
      <c r="I160" s="17">
        <f t="shared" ref="I160:I176" si="9">ROUND(H160*(1-17.09%),2)</f>
        <v>94.19</v>
      </c>
      <c r="J160" s="91"/>
      <c r="K160" s="91"/>
      <c r="L160" s="91"/>
      <c r="M160" s="91"/>
      <c r="N160" s="91"/>
      <c r="O160" s="91"/>
      <c r="P160" s="91"/>
      <c r="Q160" s="91"/>
      <c r="R160" s="91"/>
      <c r="S160" s="91"/>
      <c r="T160" s="91"/>
      <c r="U160" s="91"/>
      <c r="V160" s="91"/>
      <c r="W160" s="91"/>
      <c r="X160" s="91"/>
      <c r="Y160" s="91"/>
    </row>
    <row r="161" s="3" customFormat="1" ht="24" customHeight="1" spans="1:25">
      <c r="A161" s="110" t="s">
        <v>547</v>
      </c>
      <c r="B161" s="101" t="s">
        <v>548</v>
      </c>
      <c r="C161" s="8" t="s">
        <v>392</v>
      </c>
      <c r="D161" s="13">
        <v>10</v>
      </c>
      <c r="E161" s="107"/>
      <c r="F161" s="75">
        <f t="shared" si="8"/>
        <v>0</v>
      </c>
      <c r="G161" s="13">
        <v>8.79</v>
      </c>
      <c r="H161" s="108">
        <v>10.6</v>
      </c>
      <c r="I161" s="17">
        <f t="shared" si="9"/>
        <v>8.79</v>
      </c>
      <c r="J161" s="91"/>
      <c r="K161" s="91"/>
      <c r="L161" s="91"/>
      <c r="M161" s="91"/>
      <c r="N161" s="91"/>
      <c r="O161" s="91"/>
      <c r="P161" s="91"/>
      <c r="Q161" s="91"/>
      <c r="R161" s="91"/>
      <c r="S161" s="91"/>
      <c r="T161" s="91"/>
      <c r="U161" s="91"/>
      <c r="V161" s="91"/>
      <c r="W161" s="91"/>
      <c r="X161" s="91"/>
      <c r="Y161" s="91"/>
    </row>
    <row r="162" s="3" customFormat="1" ht="24" customHeight="1" spans="1:25">
      <c r="A162" s="110" t="s">
        <v>549</v>
      </c>
      <c r="B162" s="101" t="s">
        <v>550</v>
      </c>
      <c r="C162" s="8" t="s">
        <v>392</v>
      </c>
      <c r="D162" s="13">
        <v>10</v>
      </c>
      <c r="E162" s="107"/>
      <c r="F162" s="75">
        <f t="shared" si="8"/>
        <v>0</v>
      </c>
      <c r="G162" s="13">
        <v>12.54</v>
      </c>
      <c r="H162" s="108">
        <v>15.13</v>
      </c>
      <c r="I162" s="17">
        <f t="shared" si="9"/>
        <v>12.54</v>
      </c>
      <c r="J162" s="91"/>
      <c r="K162" s="91"/>
      <c r="L162" s="91"/>
      <c r="M162" s="91"/>
      <c r="N162" s="91"/>
      <c r="O162" s="91"/>
      <c r="P162" s="91"/>
      <c r="Q162" s="91"/>
      <c r="R162" s="91"/>
      <c r="S162" s="91"/>
      <c r="T162" s="91"/>
      <c r="U162" s="91"/>
      <c r="V162" s="91"/>
      <c r="W162" s="91"/>
      <c r="X162" s="91"/>
      <c r="Y162" s="91"/>
    </row>
    <row r="163" s="3" customFormat="1" ht="24" customHeight="1" spans="1:25">
      <c r="A163" s="110" t="s">
        <v>551</v>
      </c>
      <c r="B163" s="101" t="s">
        <v>552</v>
      </c>
      <c r="C163" s="8" t="s">
        <v>392</v>
      </c>
      <c r="D163" s="13">
        <v>10</v>
      </c>
      <c r="E163" s="107"/>
      <c r="F163" s="75">
        <f t="shared" si="8"/>
        <v>0</v>
      </c>
      <c r="G163" s="13">
        <v>17.88</v>
      </c>
      <c r="H163" s="108">
        <v>21.56</v>
      </c>
      <c r="I163" s="17">
        <f t="shared" si="9"/>
        <v>17.88</v>
      </c>
      <c r="J163" s="91"/>
      <c r="K163" s="91"/>
      <c r="L163" s="91"/>
      <c r="M163" s="91"/>
      <c r="N163" s="91"/>
      <c r="O163" s="91"/>
      <c r="P163" s="91"/>
      <c r="Q163" s="91"/>
      <c r="R163" s="91"/>
      <c r="S163" s="91"/>
      <c r="T163" s="91"/>
      <c r="U163" s="91"/>
      <c r="V163" s="91"/>
      <c r="W163" s="91"/>
      <c r="X163" s="91"/>
      <c r="Y163" s="91"/>
    </row>
    <row r="164" s="3" customFormat="1" ht="24" customHeight="1" spans="1:25">
      <c r="A164" s="110" t="s">
        <v>553</v>
      </c>
      <c r="B164" s="101" t="s">
        <v>554</v>
      </c>
      <c r="C164" s="8" t="s">
        <v>392</v>
      </c>
      <c r="D164" s="13">
        <v>10</v>
      </c>
      <c r="E164" s="107"/>
      <c r="F164" s="75">
        <f t="shared" si="8"/>
        <v>0</v>
      </c>
      <c r="G164" s="13">
        <v>25.16</v>
      </c>
      <c r="H164" s="108">
        <v>30.35</v>
      </c>
      <c r="I164" s="17">
        <f t="shared" si="9"/>
        <v>25.16</v>
      </c>
      <c r="J164" s="91"/>
      <c r="K164" s="91"/>
      <c r="L164" s="91"/>
      <c r="M164" s="91"/>
      <c r="N164" s="91"/>
      <c r="O164" s="91"/>
      <c r="P164" s="91"/>
      <c r="Q164" s="91"/>
      <c r="R164" s="91"/>
      <c r="S164" s="91"/>
      <c r="T164" s="91"/>
      <c r="U164" s="91"/>
      <c r="V164" s="91"/>
      <c r="W164" s="91"/>
      <c r="X164" s="91"/>
      <c r="Y164" s="91"/>
    </row>
    <row r="165" s="3" customFormat="1" ht="24" customHeight="1" spans="1:25">
      <c r="A165" s="110" t="s">
        <v>555</v>
      </c>
      <c r="B165" s="101" t="s">
        <v>556</v>
      </c>
      <c r="C165" s="8" t="s">
        <v>392</v>
      </c>
      <c r="D165" s="13">
        <v>10</v>
      </c>
      <c r="E165" s="107"/>
      <c r="F165" s="75">
        <f t="shared" si="8"/>
        <v>0</v>
      </c>
      <c r="G165" s="13">
        <v>39.96</v>
      </c>
      <c r="H165" s="108">
        <v>48.2</v>
      </c>
      <c r="I165" s="17">
        <f t="shared" si="9"/>
        <v>39.96</v>
      </c>
      <c r="J165" s="91"/>
      <c r="K165" s="91"/>
      <c r="L165" s="91"/>
      <c r="M165" s="91"/>
      <c r="N165" s="91"/>
      <c r="O165" s="91"/>
      <c r="P165" s="91"/>
      <c r="Q165" s="91"/>
      <c r="R165" s="91"/>
      <c r="S165" s="91"/>
      <c r="T165" s="91"/>
      <c r="U165" s="91"/>
      <c r="V165" s="91"/>
      <c r="W165" s="91"/>
      <c r="X165" s="91"/>
      <c r="Y165" s="91"/>
    </row>
    <row r="166" s="3" customFormat="1" ht="24" customHeight="1" spans="1:25">
      <c r="A166" s="110" t="s">
        <v>557</v>
      </c>
      <c r="B166" s="101" t="s">
        <v>558</v>
      </c>
      <c r="C166" s="8" t="s">
        <v>392</v>
      </c>
      <c r="D166" s="13">
        <v>10</v>
      </c>
      <c r="E166" s="107"/>
      <c r="F166" s="75">
        <f t="shared" si="8"/>
        <v>0</v>
      </c>
      <c r="G166" s="13">
        <v>61</v>
      </c>
      <c r="H166" s="108">
        <v>73.57</v>
      </c>
      <c r="I166" s="17">
        <f t="shared" si="9"/>
        <v>61</v>
      </c>
      <c r="J166" s="91"/>
      <c r="K166" s="91"/>
      <c r="L166" s="91"/>
      <c r="M166" s="91"/>
      <c r="N166" s="91"/>
      <c r="O166" s="91"/>
      <c r="P166" s="91"/>
      <c r="Q166" s="91"/>
      <c r="R166" s="91"/>
      <c r="S166" s="91"/>
      <c r="T166" s="91"/>
      <c r="U166" s="91"/>
      <c r="V166" s="91"/>
      <c r="W166" s="91"/>
      <c r="X166" s="91"/>
      <c r="Y166" s="91"/>
    </row>
    <row r="167" s="3" customFormat="1" ht="24" customHeight="1" spans="1:25">
      <c r="A167" s="110" t="s">
        <v>559</v>
      </c>
      <c r="B167" s="101" t="s">
        <v>560</v>
      </c>
      <c r="C167" s="8" t="s">
        <v>392</v>
      </c>
      <c r="D167" s="13">
        <v>10</v>
      </c>
      <c r="E167" s="107"/>
      <c r="F167" s="75">
        <f t="shared" si="8"/>
        <v>0</v>
      </c>
      <c r="G167" s="13">
        <v>91.86</v>
      </c>
      <c r="H167" s="108">
        <v>110.8</v>
      </c>
      <c r="I167" s="17">
        <f t="shared" si="9"/>
        <v>91.86</v>
      </c>
      <c r="J167" s="91"/>
      <c r="K167" s="91"/>
      <c r="L167" s="91"/>
      <c r="M167" s="91"/>
      <c r="N167" s="91"/>
      <c r="O167" s="91"/>
      <c r="P167" s="91"/>
      <c r="Q167" s="91"/>
      <c r="R167" s="91"/>
      <c r="S167" s="91"/>
      <c r="T167" s="91"/>
      <c r="U167" s="91"/>
      <c r="V167" s="91"/>
      <c r="W167" s="91"/>
      <c r="X167" s="91"/>
      <c r="Y167" s="91"/>
    </row>
    <row r="168" s="3" customFormat="1" ht="24" customHeight="1" spans="1:25">
      <c r="A168" s="110" t="s">
        <v>561</v>
      </c>
      <c r="B168" s="101" t="s">
        <v>562</v>
      </c>
      <c r="C168" s="8" t="s">
        <v>392</v>
      </c>
      <c r="D168" s="13">
        <v>10</v>
      </c>
      <c r="E168" s="107"/>
      <c r="F168" s="75">
        <f t="shared" si="8"/>
        <v>0</v>
      </c>
      <c r="G168" s="13">
        <v>124.46</v>
      </c>
      <c r="H168" s="108">
        <v>150.12</v>
      </c>
      <c r="I168" s="17">
        <f t="shared" si="9"/>
        <v>124.46</v>
      </c>
      <c r="J168" s="91"/>
      <c r="K168" s="91"/>
      <c r="L168" s="91"/>
      <c r="M168" s="91"/>
      <c r="N168" s="91"/>
      <c r="O168" s="91"/>
      <c r="P168" s="91"/>
      <c r="Q168" s="91"/>
      <c r="R168" s="91"/>
      <c r="S168" s="91"/>
      <c r="T168" s="91"/>
      <c r="U168" s="91"/>
      <c r="V168" s="91"/>
      <c r="W168" s="91"/>
      <c r="X168" s="91"/>
      <c r="Y168" s="91"/>
    </row>
    <row r="169" s="3" customFormat="1" ht="24" customHeight="1" spans="1:25">
      <c r="A169" s="110" t="s">
        <v>563</v>
      </c>
      <c r="B169" s="101" t="s">
        <v>564</v>
      </c>
      <c r="C169" s="8" t="s">
        <v>392</v>
      </c>
      <c r="D169" s="13">
        <v>10</v>
      </c>
      <c r="E169" s="107"/>
      <c r="F169" s="75">
        <f t="shared" ref="F169:F176" si="10">ROUND(D169*E169,0)</f>
        <v>0</v>
      </c>
      <c r="G169" s="13">
        <v>10.36</v>
      </c>
      <c r="H169" s="108">
        <v>12.5</v>
      </c>
      <c r="I169" s="17">
        <f t="shared" si="9"/>
        <v>10.36</v>
      </c>
      <c r="J169" s="91"/>
      <c r="K169" s="91"/>
      <c r="L169" s="91"/>
      <c r="M169" s="91"/>
      <c r="N169" s="91"/>
      <c r="O169" s="91"/>
      <c r="P169" s="91"/>
      <c r="Q169" s="91"/>
      <c r="R169" s="91"/>
      <c r="S169" s="91"/>
      <c r="T169" s="91"/>
      <c r="U169" s="91"/>
      <c r="V169" s="91"/>
      <c r="W169" s="91"/>
      <c r="X169" s="91"/>
      <c r="Y169" s="91"/>
    </row>
    <row r="170" s="3" customFormat="1" ht="24" customHeight="1" spans="1:25">
      <c r="A170" s="110" t="s">
        <v>565</v>
      </c>
      <c r="B170" s="101" t="s">
        <v>566</v>
      </c>
      <c r="C170" s="8" t="s">
        <v>392</v>
      </c>
      <c r="D170" s="13">
        <v>10</v>
      </c>
      <c r="E170" s="107"/>
      <c r="F170" s="75">
        <f t="shared" si="10"/>
        <v>0</v>
      </c>
      <c r="G170" s="13">
        <v>15.02</v>
      </c>
      <c r="H170" s="108">
        <v>18.12</v>
      </c>
      <c r="I170" s="17">
        <f t="shared" si="9"/>
        <v>15.02</v>
      </c>
      <c r="J170" s="91"/>
      <c r="K170" s="91"/>
      <c r="L170" s="91"/>
      <c r="M170" s="91"/>
      <c r="N170" s="91"/>
      <c r="O170" s="91"/>
      <c r="P170" s="91"/>
      <c r="Q170" s="91"/>
      <c r="R170" s="91"/>
      <c r="S170" s="91"/>
      <c r="T170" s="91"/>
      <c r="U170" s="91"/>
      <c r="V170" s="91"/>
      <c r="W170" s="91"/>
      <c r="X170" s="91"/>
      <c r="Y170" s="91"/>
    </row>
    <row r="171" s="3" customFormat="1" ht="24" customHeight="1" spans="1:25">
      <c r="A171" s="110" t="s">
        <v>567</v>
      </c>
      <c r="B171" s="101" t="s">
        <v>568</v>
      </c>
      <c r="C171" s="8" t="s">
        <v>392</v>
      </c>
      <c r="D171" s="13">
        <v>10</v>
      </c>
      <c r="E171" s="107"/>
      <c r="F171" s="75">
        <f t="shared" si="10"/>
        <v>0</v>
      </c>
      <c r="G171" s="13">
        <v>21.56</v>
      </c>
      <c r="H171" s="108">
        <v>26</v>
      </c>
      <c r="I171" s="17">
        <f t="shared" si="9"/>
        <v>21.56</v>
      </c>
      <c r="J171" s="91"/>
      <c r="K171" s="91"/>
      <c r="L171" s="91"/>
      <c r="M171" s="91"/>
      <c r="N171" s="91"/>
      <c r="O171" s="91"/>
      <c r="P171" s="91"/>
      <c r="Q171" s="91"/>
      <c r="R171" s="91"/>
      <c r="S171" s="91"/>
      <c r="T171" s="91"/>
      <c r="U171" s="91"/>
      <c r="V171" s="91"/>
      <c r="W171" s="91"/>
      <c r="X171" s="91"/>
      <c r="Y171" s="91"/>
    </row>
    <row r="172" s="3" customFormat="1" ht="24" customHeight="1" spans="1:25">
      <c r="A172" s="110" t="s">
        <v>569</v>
      </c>
      <c r="B172" s="101" t="s">
        <v>570</v>
      </c>
      <c r="C172" s="8" t="s">
        <v>392</v>
      </c>
      <c r="D172" s="13">
        <v>10</v>
      </c>
      <c r="E172" s="107"/>
      <c r="F172" s="75">
        <f t="shared" si="10"/>
        <v>0</v>
      </c>
      <c r="G172" s="13">
        <v>30.73</v>
      </c>
      <c r="H172" s="108">
        <v>37.06</v>
      </c>
      <c r="I172" s="17">
        <f t="shared" si="9"/>
        <v>30.73</v>
      </c>
      <c r="J172" s="91"/>
      <c r="K172" s="91"/>
      <c r="L172" s="91"/>
      <c r="M172" s="91"/>
      <c r="N172" s="91"/>
      <c r="O172" s="91"/>
      <c r="P172" s="91"/>
      <c r="Q172" s="91"/>
      <c r="R172" s="91"/>
      <c r="S172" s="91"/>
      <c r="T172" s="91"/>
      <c r="U172" s="91"/>
      <c r="V172" s="91"/>
      <c r="W172" s="91"/>
      <c r="X172" s="91"/>
      <c r="Y172" s="91"/>
    </row>
    <row r="173" s="3" customFormat="1" ht="24" customHeight="1" spans="1:25">
      <c r="A173" s="110" t="s">
        <v>571</v>
      </c>
      <c r="B173" s="101" t="s">
        <v>572</v>
      </c>
      <c r="C173" s="8" t="s">
        <v>392</v>
      </c>
      <c r="D173" s="13">
        <v>10</v>
      </c>
      <c r="E173" s="107"/>
      <c r="F173" s="75">
        <f t="shared" si="10"/>
        <v>0</v>
      </c>
      <c r="G173" s="13">
        <v>49.27</v>
      </c>
      <c r="H173" s="108">
        <v>59.43</v>
      </c>
      <c r="I173" s="17">
        <f t="shared" si="9"/>
        <v>49.27</v>
      </c>
      <c r="J173" s="91"/>
      <c r="K173" s="91"/>
      <c r="L173" s="91"/>
      <c r="M173" s="91"/>
      <c r="N173" s="91"/>
      <c r="O173" s="91"/>
      <c r="P173" s="91"/>
      <c r="Q173" s="91"/>
      <c r="R173" s="91"/>
      <c r="S173" s="91"/>
      <c r="T173" s="91"/>
      <c r="U173" s="91"/>
      <c r="V173" s="91"/>
      <c r="W173" s="91"/>
      <c r="X173" s="91"/>
      <c r="Y173" s="91"/>
    </row>
    <row r="174" s="3" customFormat="1" ht="24" customHeight="1" spans="1:25">
      <c r="A174" s="110" t="s">
        <v>573</v>
      </c>
      <c r="B174" s="101" t="s">
        <v>574</v>
      </c>
      <c r="C174" s="8" t="s">
        <v>392</v>
      </c>
      <c r="D174" s="13">
        <v>10</v>
      </c>
      <c r="E174" s="107"/>
      <c r="F174" s="75">
        <f t="shared" si="10"/>
        <v>0</v>
      </c>
      <c r="G174" s="13">
        <v>75.56</v>
      </c>
      <c r="H174" s="108">
        <v>91.14</v>
      </c>
      <c r="I174" s="17">
        <f t="shared" si="9"/>
        <v>75.56</v>
      </c>
      <c r="J174" s="91"/>
      <c r="K174" s="91"/>
      <c r="L174" s="91"/>
      <c r="M174" s="91"/>
      <c r="N174" s="91"/>
      <c r="O174" s="91"/>
      <c r="P174" s="91"/>
      <c r="Q174" s="91"/>
      <c r="R174" s="91"/>
      <c r="S174" s="91"/>
      <c r="T174" s="91"/>
      <c r="U174" s="91"/>
      <c r="V174" s="91"/>
      <c r="W174" s="91"/>
      <c r="X174" s="91"/>
      <c r="Y174" s="91"/>
    </row>
    <row r="175" s="3" customFormat="1" ht="24" customHeight="1" spans="1:25">
      <c r="A175" s="110" t="s">
        <v>575</v>
      </c>
      <c r="B175" s="101" t="s">
        <v>576</v>
      </c>
      <c r="C175" s="8" t="s">
        <v>392</v>
      </c>
      <c r="D175" s="13">
        <v>10</v>
      </c>
      <c r="E175" s="107"/>
      <c r="F175" s="75">
        <f t="shared" si="10"/>
        <v>0</v>
      </c>
      <c r="G175" s="13">
        <v>114.03</v>
      </c>
      <c r="H175" s="108">
        <v>137.53</v>
      </c>
      <c r="I175" s="17">
        <f t="shared" si="9"/>
        <v>114.03</v>
      </c>
      <c r="J175" s="91"/>
      <c r="K175" s="91"/>
      <c r="L175" s="91"/>
      <c r="M175" s="91"/>
      <c r="N175" s="91"/>
      <c r="O175" s="91"/>
      <c r="P175" s="91"/>
      <c r="Q175" s="91"/>
      <c r="R175" s="91"/>
      <c r="S175" s="91"/>
      <c r="T175" s="91"/>
      <c r="U175" s="91"/>
      <c r="V175" s="91"/>
      <c r="W175" s="91"/>
      <c r="X175" s="91"/>
      <c r="Y175" s="91"/>
    </row>
    <row r="176" s="3" customFormat="1" ht="24" customHeight="1" spans="1:25">
      <c r="A176" s="110" t="s">
        <v>577</v>
      </c>
      <c r="B176" s="101" t="s">
        <v>578</v>
      </c>
      <c r="C176" s="8" t="s">
        <v>392</v>
      </c>
      <c r="D176" s="13">
        <v>10</v>
      </c>
      <c r="E176" s="107"/>
      <c r="F176" s="75">
        <f t="shared" si="10"/>
        <v>0</v>
      </c>
      <c r="G176" s="13">
        <v>154.82</v>
      </c>
      <c r="H176" s="108">
        <v>186.73</v>
      </c>
      <c r="I176" s="17">
        <f t="shared" si="9"/>
        <v>154.82</v>
      </c>
      <c r="J176" s="91"/>
      <c r="K176" s="91"/>
      <c r="L176" s="91"/>
      <c r="M176" s="91"/>
      <c r="N176" s="91"/>
      <c r="O176" s="91"/>
      <c r="P176" s="91"/>
      <c r="Q176" s="91"/>
      <c r="R176" s="91"/>
      <c r="S176" s="91"/>
      <c r="T176" s="91"/>
      <c r="U176" s="91"/>
      <c r="V176" s="91"/>
      <c r="W176" s="91"/>
      <c r="X176" s="91"/>
      <c r="Y176" s="91"/>
    </row>
    <row r="177" s="3" customFormat="1" ht="24" customHeight="1" spans="1:25">
      <c r="A177" s="101" t="s">
        <v>579</v>
      </c>
      <c r="B177" s="101" t="s">
        <v>580</v>
      </c>
      <c r="C177" s="8"/>
      <c r="D177" s="8"/>
      <c r="E177" s="100"/>
      <c r="F177" s="100"/>
      <c r="G177" s="105"/>
      <c r="H177" s="91"/>
      <c r="I177" s="17">
        <f t="shared" ref="I177:I210" si="11">ROUND(H177*(1-17.09%),2)</f>
        <v>0</v>
      </c>
      <c r="J177" s="91"/>
      <c r="K177" s="91"/>
      <c r="L177" s="91"/>
      <c r="M177" s="91"/>
      <c r="N177" s="91"/>
      <c r="O177" s="91"/>
      <c r="P177" s="91"/>
      <c r="Q177" s="91"/>
      <c r="R177" s="91"/>
      <c r="S177" s="91"/>
      <c r="T177" s="91"/>
      <c r="U177" s="91"/>
      <c r="V177" s="91"/>
      <c r="W177" s="91"/>
      <c r="X177" s="91"/>
      <c r="Y177" s="91"/>
    </row>
    <row r="178" s="3" customFormat="1" ht="24" customHeight="1" spans="1:25">
      <c r="A178" s="110" t="s">
        <v>581</v>
      </c>
      <c r="B178" s="101" t="s">
        <v>582</v>
      </c>
      <c r="C178" s="8" t="s">
        <v>392</v>
      </c>
      <c r="D178" s="13">
        <v>10</v>
      </c>
      <c r="E178" s="107"/>
      <c r="F178" s="75">
        <f t="shared" ref="F178:F193" si="12">ROUND(D178*E178,0)</f>
        <v>0</v>
      </c>
      <c r="G178" s="13">
        <v>2.18</v>
      </c>
      <c r="H178" s="108">
        <v>2.63</v>
      </c>
      <c r="I178" s="17">
        <f t="shared" si="11"/>
        <v>2.18</v>
      </c>
      <c r="J178" s="91"/>
      <c r="K178" s="91"/>
      <c r="L178" s="91"/>
      <c r="M178" s="91"/>
      <c r="N178" s="91"/>
      <c r="O178" s="91"/>
      <c r="P178" s="91"/>
      <c r="Q178" s="91"/>
      <c r="R178" s="91"/>
      <c r="S178" s="91"/>
      <c r="T178" s="91"/>
      <c r="U178" s="91"/>
      <c r="V178" s="91"/>
      <c r="W178" s="91"/>
      <c r="X178" s="91"/>
      <c r="Y178" s="91"/>
    </row>
    <row r="179" s="3" customFormat="1" ht="24" customHeight="1" spans="1:25">
      <c r="A179" s="110" t="s">
        <v>583</v>
      </c>
      <c r="B179" s="101" t="s">
        <v>584</v>
      </c>
      <c r="C179" s="8" t="s">
        <v>392</v>
      </c>
      <c r="D179" s="13">
        <v>10</v>
      </c>
      <c r="E179" s="107"/>
      <c r="F179" s="75">
        <f t="shared" si="12"/>
        <v>0</v>
      </c>
      <c r="G179" s="13">
        <v>2.63</v>
      </c>
      <c r="H179" s="108">
        <v>3.17</v>
      </c>
      <c r="I179" s="17">
        <f t="shared" si="11"/>
        <v>2.63</v>
      </c>
      <c r="J179" s="91"/>
      <c r="K179" s="91"/>
      <c r="L179" s="91"/>
      <c r="M179" s="91"/>
      <c r="N179" s="91"/>
      <c r="O179" s="91"/>
      <c r="P179" s="91"/>
      <c r="Q179" s="91"/>
      <c r="R179" s="91"/>
      <c r="S179" s="91"/>
      <c r="T179" s="91"/>
      <c r="U179" s="91"/>
      <c r="V179" s="91"/>
      <c r="W179" s="91"/>
      <c r="X179" s="91"/>
      <c r="Y179" s="91"/>
    </row>
    <row r="180" s="3" customFormat="1" ht="24" customHeight="1" spans="1:25">
      <c r="A180" s="110" t="s">
        <v>585</v>
      </c>
      <c r="B180" s="101" t="s">
        <v>586</v>
      </c>
      <c r="C180" s="8" t="s">
        <v>392</v>
      </c>
      <c r="D180" s="13">
        <v>10</v>
      </c>
      <c r="E180" s="107"/>
      <c r="F180" s="75">
        <f t="shared" si="12"/>
        <v>0</v>
      </c>
      <c r="G180" s="13">
        <v>3.53</v>
      </c>
      <c r="H180" s="108">
        <v>4.26</v>
      </c>
      <c r="I180" s="17">
        <f t="shared" si="11"/>
        <v>3.53</v>
      </c>
      <c r="J180" s="91"/>
      <c r="K180" s="91"/>
      <c r="L180" s="91"/>
      <c r="M180" s="91"/>
      <c r="N180" s="91"/>
      <c r="O180" s="91"/>
      <c r="P180" s="91"/>
      <c r="Q180" s="91"/>
      <c r="R180" s="91"/>
      <c r="S180" s="91"/>
      <c r="T180" s="91"/>
      <c r="U180" s="91"/>
      <c r="V180" s="91"/>
      <c r="W180" s="91"/>
      <c r="X180" s="91"/>
      <c r="Y180" s="91"/>
    </row>
    <row r="181" s="3" customFormat="1" ht="24" customHeight="1" spans="1:25">
      <c r="A181" s="110" t="s">
        <v>587</v>
      </c>
      <c r="B181" s="101" t="s">
        <v>588</v>
      </c>
      <c r="C181" s="8" t="s">
        <v>392</v>
      </c>
      <c r="D181" s="13">
        <v>10</v>
      </c>
      <c r="E181" s="107"/>
      <c r="F181" s="75">
        <f t="shared" si="12"/>
        <v>0</v>
      </c>
      <c r="G181" s="13">
        <v>5.64</v>
      </c>
      <c r="H181" s="108">
        <v>6.8</v>
      </c>
      <c r="I181" s="17">
        <f t="shared" si="11"/>
        <v>5.64</v>
      </c>
      <c r="J181" s="91"/>
      <c r="K181" s="91"/>
      <c r="L181" s="91"/>
      <c r="M181" s="91"/>
      <c r="N181" s="91"/>
      <c r="O181" s="91"/>
      <c r="P181" s="91"/>
      <c r="Q181" s="91"/>
      <c r="R181" s="91"/>
      <c r="S181" s="91"/>
      <c r="T181" s="91"/>
      <c r="U181" s="91"/>
      <c r="V181" s="91"/>
      <c r="W181" s="91"/>
      <c r="X181" s="91"/>
      <c r="Y181" s="91"/>
    </row>
    <row r="182" s="3" customFormat="1" ht="24" customHeight="1" spans="1:25">
      <c r="A182" s="110" t="s">
        <v>589</v>
      </c>
      <c r="B182" s="101" t="s">
        <v>590</v>
      </c>
      <c r="C182" s="8" t="s">
        <v>392</v>
      </c>
      <c r="D182" s="13">
        <v>10</v>
      </c>
      <c r="E182" s="107"/>
      <c r="F182" s="75">
        <f t="shared" si="12"/>
        <v>0</v>
      </c>
      <c r="G182" s="13">
        <v>8.49</v>
      </c>
      <c r="H182" s="108">
        <v>10.24</v>
      </c>
      <c r="I182" s="17">
        <f t="shared" si="11"/>
        <v>8.49</v>
      </c>
      <c r="J182" s="91"/>
      <c r="K182" s="91"/>
      <c r="L182" s="91"/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  <c r="X182" s="91"/>
      <c r="Y182" s="91"/>
    </row>
    <row r="183" s="3" customFormat="1" ht="24" customHeight="1" spans="1:25">
      <c r="A183" s="110" t="s">
        <v>591</v>
      </c>
      <c r="B183" s="101" t="s">
        <v>592</v>
      </c>
      <c r="C183" s="8" t="s">
        <v>392</v>
      </c>
      <c r="D183" s="13">
        <v>10</v>
      </c>
      <c r="E183" s="107"/>
      <c r="F183" s="75">
        <f t="shared" si="12"/>
        <v>0</v>
      </c>
      <c r="G183" s="13">
        <v>2.93</v>
      </c>
      <c r="H183" s="108">
        <v>3.53</v>
      </c>
      <c r="I183" s="17">
        <f t="shared" si="11"/>
        <v>2.93</v>
      </c>
      <c r="J183" s="91"/>
      <c r="K183" s="91"/>
      <c r="L183" s="91"/>
      <c r="M183" s="91"/>
      <c r="N183" s="91"/>
      <c r="O183" s="91"/>
      <c r="P183" s="91"/>
      <c r="Q183" s="91"/>
      <c r="R183" s="91"/>
      <c r="S183" s="91"/>
      <c r="T183" s="91"/>
      <c r="U183" s="91"/>
      <c r="V183" s="91"/>
      <c r="W183" s="91"/>
      <c r="X183" s="91"/>
      <c r="Y183" s="91"/>
    </row>
    <row r="184" s="3" customFormat="1" ht="24" customHeight="1" spans="1:25">
      <c r="A184" s="110" t="s">
        <v>593</v>
      </c>
      <c r="B184" s="101" t="s">
        <v>594</v>
      </c>
      <c r="C184" s="8" t="s">
        <v>392</v>
      </c>
      <c r="D184" s="13">
        <v>10</v>
      </c>
      <c r="E184" s="107"/>
      <c r="F184" s="75">
        <f t="shared" si="12"/>
        <v>0</v>
      </c>
      <c r="G184" s="13">
        <v>3.61</v>
      </c>
      <c r="H184" s="108">
        <v>4.35</v>
      </c>
      <c r="I184" s="17">
        <f t="shared" si="11"/>
        <v>3.61</v>
      </c>
      <c r="J184" s="91"/>
      <c r="K184" s="91"/>
      <c r="L184" s="91"/>
      <c r="M184" s="91"/>
      <c r="N184" s="91"/>
      <c r="O184" s="91"/>
      <c r="P184" s="91"/>
      <c r="Q184" s="91"/>
      <c r="R184" s="91"/>
      <c r="S184" s="91"/>
      <c r="T184" s="91"/>
      <c r="U184" s="91"/>
      <c r="V184" s="91"/>
      <c r="W184" s="91"/>
      <c r="X184" s="91"/>
      <c r="Y184" s="91"/>
    </row>
    <row r="185" s="3" customFormat="1" ht="24" customHeight="1" spans="1:25">
      <c r="A185" s="110" t="s">
        <v>595</v>
      </c>
      <c r="B185" s="101" t="s">
        <v>596</v>
      </c>
      <c r="C185" s="8" t="s">
        <v>392</v>
      </c>
      <c r="D185" s="13">
        <v>10</v>
      </c>
      <c r="E185" s="107"/>
      <c r="F185" s="75">
        <f t="shared" si="12"/>
        <v>0</v>
      </c>
      <c r="G185" s="13">
        <v>4.96</v>
      </c>
      <c r="H185" s="108">
        <v>5.98</v>
      </c>
      <c r="I185" s="17">
        <f t="shared" si="11"/>
        <v>4.96</v>
      </c>
      <c r="J185" s="91"/>
      <c r="K185" s="91"/>
      <c r="L185" s="91"/>
      <c r="M185" s="91"/>
      <c r="N185" s="91"/>
      <c r="O185" s="91"/>
      <c r="P185" s="91"/>
      <c r="Q185" s="91"/>
      <c r="R185" s="91"/>
      <c r="S185" s="91"/>
      <c r="T185" s="91"/>
      <c r="U185" s="91"/>
      <c r="V185" s="91"/>
      <c r="W185" s="91"/>
      <c r="X185" s="91"/>
      <c r="Y185" s="91"/>
    </row>
    <row r="186" s="3" customFormat="1" ht="24" customHeight="1" spans="1:25">
      <c r="A186" s="110" t="s">
        <v>597</v>
      </c>
      <c r="B186" s="101" t="s">
        <v>598</v>
      </c>
      <c r="C186" s="8" t="s">
        <v>392</v>
      </c>
      <c r="D186" s="13">
        <v>10</v>
      </c>
      <c r="E186" s="107"/>
      <c r="F186" s="75">
        <f t="shared" si="12"/>
        <v>0</v>
      </c>
      <c r="G186" s="13">
        <v>8.03</v>
      </c>
      <c r="H186" s="108">
        <v>9.69</v>
      </c>
      <c r="I186" s="17">
        <f t="shared" si="11"/>
        <v>8.03</v>
      </c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="3" customFormat="1" ht="24" customHeight="1" spans="1:25">
      <c r="A187" s="110" t="s">
        <v>599</v>
      </c>
      <c r="B187" s="101" t="s">
        <v>600</v>
      </c>
      <c r="C187" s="8" t="s">
        <v>392</v>
      </c>
      <c r="D187" s="13">
        <v>10</v>
      </c>
      <c r="E187" s="107"/>
      <c r="F187" s="75">
        <f t="shared" si="12"/>
        <v>0</v>
      </c>
      <c r="G187" s="13">
        <v>12.17</v>
      </c>
      <c r="H187" s="108">
        <v>14.68</v>
      </c>
      <c r="I187" s="17">
        <f t="shared" si="11"/>
        <v>12.17</v>
      </c>
      <c r="J187" s="91"/>
      <c r="K187" s="91"/>
      <c r="L187" s="91"/>
      <c r="M187" s="91"/>
      <c r="N187" s="91"/>
      <c r="O187" s="91"/>
      <c r="P187" s="91"/>
      <c r="Q187" s="91"/>
      <c r="R187" s="91"/>
      <c r="S187" s="91"/>
      <c r="T187" s="91"/>
      <c r="U187" s="91"/>
      <c r="V187" s="91"/>
      <c r="W187" s="91"/>
      <c r="X187" s="91"/>
      <c r="Y187" s="91"/>
    </row>
    <row r="188" s="3" customFormat="1" ht="24" customHeight="1" spans="1:25">
      <c r="A188" s="110" t="s">
        <v>601</v>
      </c>
      <c r="B188" s="101" t="s">
        <v>602</v>
      </c>
      <c r="C188" s="8" t="s">
        <v>392</v>
      </c>
      <c r="D188" s="13">
        <v>10</v>
      </c>
      <c r="E188" s="107"/>
      <c r="F188" s="75">
        <f t="shared" si="12"/>
        <v>0</v>
      </c>
      <c r="G188" s="13">
        <v>12.17</v>
      </c>
      <c r="H188" s="108">
        <v>14.68</v>
      </c>
      <c r="I188" s="17">
        <f t="shared" si="11"/>
        <v>12.17</v>
      </c>
      <c r="J188" s="91"/>
      <c r="K188" s="91"/>
      <c r="L188" s="91"/>
      <c r="M188" s="91"/>
      <c r="N188" s="91"/>
      <c r="O188" s="91"/>
      <c r="P188" s="91"/>
      <c r="Q188" s="91"/>
      <c r="R188" s="91"/>
      <c r="S188" s="91"/>
      <c r="T188" s="91"/>
      <c r="U188" s="91"/>
      <c r="V188" s="91"/>
      <c r="W188" s="91"/>
      <c r="X188" s="91"/>
      <c r="Y188" s="91"/>
    </row>
    <row r="189" s="3" customFormat="1" ht="24" customHeight="1" spans="1:25">
      <c r="A189" s="110" t="s">
        <v>603</v>
      </c>
      <c r="B189" s="101" t="s">
        <v>604</v>
      </c>
      <c r="C189" s="8" t="s">
        <v>392</v>
      </c>
      <c r="D189" s="13">
        <v>10</v>
      </c>
      <c r="E189" s="107"/>
      <c r="F189" s="75">
        <f t="shared" si="12"/>
        <v>0</v>
      </c>
      <c r="G189" s="13">
        <v>3.68</v>
      </c>
      <c r="H189" s="108">
        <v>4.44</v>
      </c>
      <c r="I189" s="17">
        <f t="shared" si="11"/>
        <v>3.68</v>
      </c>
      <c r="J189" s="91"/>
      <c r="K189" s="91"/>
      <c r="L189" s="91"/>
      <c r="M189" s="91"/>
      <c r="N189" s="91"/>
      <c r="O189" s="91"/>
      <c r="P189" s="91"/>
      <c r="Q189" s="91"/>
      <c r="R189" s="91"/>
      <c r="S189" s="91"/>
      <c r="T189" s="91"/>
      <c r="U189" s="91"/>
      <c r="V189" s="91"/>
      <c r="W189" s="91"/>
      <c r="X189" s="91"/>
      <c r="Y189" s="91"/>
    </row>
    <row r="190" s="3" customFormat="1" ht="24" customHeight="1" spans="1:25">
      <c r="A190" s="110" t="s">
        <v>605</v>
      </c>
      <c r="B190" s="101" t="s">
        <v>606</v>
      </c>
      <c r="C190" s="8" t="s">
        <v>392</v>
      </c>
      <c r="D190" s="13">
        <v>10</v>
      </c>
      <c r="E190" s="107"/>
      <c r="F190" s="75">
        <f t="shared" si="12"/>
        <v>0</v>
      </c>
      <c r="G190" s="13">
        <v>4.73</v>
      </c>
      <c r="H190" s="108">
        <v>5.71</v>
      </c>
      <c r="I190" s="17">
        <f t="shared" si="11"/>
        <v>4.73</v>
      </c>
      <c r="J190" s="91"/>
      <c r="K190" s="91"/>
      <c r="L190" s="91"/>
      <c r="M190" s="91"/>
      <c r="N190" s="91"/>
      <c r="O190" s="91"/>
      <c r="P190" s="91"/>
      <c r="Q190" s="91"/>
      <c r="R190" s="91"/>
      <c r="S190" s="91"/>
      <c r="T190" s="91"/>
      <c r="U190" s="91"/>
      <c r="V190" s="91"/>
      <c r="W190" s="91"/>
      <c r="X190" s="91"/>
      <c r="Y190" s="91"/>
    </row>
    <row r="191" s="3" customFormat="1" ht="24" customHeight="1" spans="1:25">
      <c r="A191" s="110" t="s">
        <v>607</v>
      </c>
      <c r="B191" s="101" t="s">
        <v>608</v>
      </c>
      <c r="C191" s="8" t="s">
        <v>392</v>
      </c>
      <c r="D191" s="13">
        <v>10</v>
      </c>
      <c r="E191" s="107"/>
      <c r="F191" s="75">
        <f t="shared" si="12"/>
        <v>0</v>
      </c>
      <c r="G191" s="13">
        <v>6.46</v>
      </c>
      <c r="H191" s="108">
        <v>7.79</v>
      </c>
      <c r="I191" s="17">
        <f t="shared" si="11"/>
        <v>6.46</v>
      </c>
      <c r="J191" s="91"/>
      <c r="K191" s="91"/>
      <c r="L191" s="91"/>
      <c r="M191" s="91"/>
      <c r="N191" s="91"/>
      <c r="O191" s="91"/>
      <c r="P191" s="91"/>
      <c r="Q191" s="91"/>
      <c r="R191" s="91"/>
      <c r="S191" s="91"/>
      <c r="T191" s="91"/>
      <c r="U191" s="91"/>
      <c r="V191" s="91"/>
      <c r="W191" s="91"/>
      <c r="X191" s="91"/>
      <c r="Y191" s="91"/>
    </row>
    <row r="192" s="3" customFormat="1" ht="24" customHeight="1" spans="1:25">
      <c r="A192" s="110" t="s">
        <v>609</v>
      </c>
      <c r="B192" s="101" t="s">
        <v>610</v>
      </c>
      <c r="C192" s="8" t="s">
        <v>392</v>
      </c>
      <c r="D192" s="13">
        <v>10</v>
      </c>
      <c r="E192" s="107"/>
      <c r="F192" s="75">
        <f t="shared" si="12"/>
        <v>0</v>
      </c>
      <c r="G192" s="13">
        <v>10.36</v>
      </c>
      <c r="H192" s="108">
        <v>12.5</v>
      </c>
      <c r="I192" s="17">
        <f t="shared" si="11"/>
        <v>10.36</v>
      </c>
      <c r="J192" s="91"/>
      <c r="K192" s="91"/>
      <c r="L192" s="91"/>
      <c r="M192" s="91"/>
      <c r="N192" s="91"/>
      <c r="O192" s="91"/>
      <c r="P192" s="91"/>
      <c r="Q192" s="91"/>
      <c r="R192" s="91"/>
      <c r="S192" s="91"/>
      <c r="T192" s="91"/>
      <c r="U192" s="91"/>
      <c r="V192" s="91"/>
      <c r="W192" s="91"/>
      <c r="X192" s="91"/>
      <c r="Y192" s="91"/>
    </row>
    <row r="193" s="3" customFormat="1" ht="24" customHeight="1" spans="1:25">
      <c r="A193" s="110" t="s">
        <v>611</v>
      </c>
      <c r="B193" s="101" t="s">
        <v>612</v>
      </c>
      <c r="C193" s="8" t="s">
        <v>392</v>
      </c>
      <c r="D193" s="13">
        <v>10</v>
      </c>
      <c r="E193" s="107"/>
      <c r="F193" s="75">
        <f t="shared" si="12"/>
        <v>0</v>
      </c>
      <c r="G193" s="13">
        <v>8.03</v>
      </c>
      <c r="H193" s="108">
        <v>9.69</v>
      </c>
      <c r="I193" s="17">
        <f t="shared" si="11"/>
        <v>8.03</v>
      </c>
      <c r="J193" s="91"/>
      <c r="K193" s="91"/>
      <c r="L193" s="91"/>
      <c r="M193" s="91"/>
      <c r="N193" s="91"/>
      <c r="O193" s="91"/>
      <c r="P193" s="91"/>
      <c r="Q193" s="91"/>
      <c r="R193" s="91"/>
      <c r="S193" s="91"/>
      <c r="T193" s="91"/>
      <c r="U193" s="91"/>
      <c r="V193" s="91"/>
      <c r="W193" s="91"/>
      <c r="X193" s="91"/>
      <c r="Y193" s="91"/>
    </row>
    <row r="194" s="3" customFormat="1" ht="24" customHeight="1" spans="1:25">
      <c r="A194" s="101" t="s">
        <v>613</v>
      </c>
      <c r="B194" s="101" t="s">
        <v>614</v>
      </c>
      <c r="C194" s="8"/>
      <c r="D194" s="8"/>
      <c r="E194" s="100"/>
      <c r="F194" s="100"/>
      <c r="G194" s="105"/>
      <c r="H194" s="91"/>
      <c r="I194" s="17">
        <f t="shared" si="11"/>
        <v>0</v>
      </c>
      <c r="J194" s="91"/>
      <c r="K194" s="91"/>
      <c r="L194" s="91"/>
      <c r="M194" s="91"/>
      <c r="N194" s="91"/>
      <c r="O194" s="91"/>
      <c r="P194" s="91"/>
      <c r="Q194" s="91"/>
      <c r="R194" s="91"/>
      <c r="S194" s="91"/>
      <c r="T194" s="91"/>
      <c r="U194" s="91"/>
      <c r="V194" s="91"/>
      <c r="W194" s="91"/>
      <c r="X194" s="91"/>
      <c r="Y194" s="91"/>
    </row>
    <row r="195" s="3" customFormat="1" ht="24" customHeight="1" spans="1:25">
      <c r="A195" s="110" t="s">
        <v>615</v>
      </c>
      <c r="B195" s="101" t="s">
        <v>616</v>
      </c>
      <c r="C195" s="8" t="s">
        <v>392</v>
      </c>
      <c r="D195" s="13">
        <v>10</v>
      </c>
      <c r="E195" s="107"/>
      <c r="F195" s="75">
        <f t="shared" ref="F194:F210" si="13">ROUND(D195*E195,0)</f>
        <v>0</v>
      </c>
      <c r="G195" s="13">
        <v>6.76</v>
      </c>
      <c r="H195" s="108">
        <v>8.15</v>
      </c>
      <c r="I195" s="17">
        <f t="shared" si="11"/>
        <v>6.76</v>
      </c>
      <c r="J195" s="91"/>
      <c r="K195" s="91"/>
      <c r="L195" s="91"/>
      <c r="M195" s="91"/>
      <c r="N195" s="91"/>
      <c r="O195" s="91"/>
      <c r="P195" s="91"/>
      <c r="Q195" s="91"/>
      <c r="R195" s="91"/>
      <c r="S195" s="91"/>
      <c r="T195" s="91"/>
      <c r="U195" s="91"/>
      <c r="V195" s="91"/>
      <c r="W195" s="91"/>
      <c r="X195" s="91"/>
      <c r="Y195" s="91"/>
    </row>
    <row r="196" s="3" customFormat="1" ht="24" customHeight="1" spans="1:25">
      <c r="A196" s="110" t="s">
        <v>617</v>
      </c>
      <c r="B196" s="101" t="s">
        <v>618</v>
      </c>
      <c r="C196" s="8" t="s">
        <v>392</v>
      </c>
      <c r="D196" s="13">
        <v>10</v>
      </c>
      <c r="E196" s="107"/>
      <c r="F196" s="75">
        <f t="shared" si="13"/>
        <v>0</v>
      </c>
      <c r="G196" s="13">
        <v>5.86</v>
      </c>
      <c r="H196" s="108">
        <v>7.07</v>
      </c>
      <c r="I196" s="17">
        <f t="shared" si="11"/>
        <v>5.86</v>
      </c>
      <c r="J196" s="91"/>
      <c r="K196" s="91"/>
      <c r="L196" s="91"/>
      <c r="M196" s="91"/>
      <c r="N196" s="91"/>
      <c r="O196" s="91"/>
      <c r="P196" s="91"/>
      <c r="Q196" s="91"/>
      <c r="R196" s="91"/>
      <c r="S196" s="91"/>
      <c r="T196" s="91"/>
      <c r="U196" s="91"/>
      <c r="V196" s="91"/>
      <c r="W196" s="91"/>
      <c r="X196" s="91"/>
      <c r="Y196" s="91"/>
    </row>
    <row r="197" s="3" customFormat="1" ht="24" customHeight="1" spans="1:25">
      <c r="A197" s="110" t="s">
        <v>619</v>
      </c>
      <c r="B197" s="101" t="s">
        <v>620</v>
      </c>
      <c r="C197" s="8" t="s">
        <v>392</v>
      </c>
      <c r="D197" s="13">
        <v>10</v>
      </c>
      <c r="E197" s="107"/>
      <c r="F197" s="75">
        <f t="shared" si="13"/>
        <v>0</v>
      </c>
      <c r="G197" s="13">
        <v>10.51</v>
      </c>
      <c r="H197" s="108">
        <v>12.68</v>
      </c>
      <c r="I197" s="17">
        <f t="shared" si="11"/>
        <v>10.51</v>
      </c>
      <c r="J197" s="91"/>
      <c r="K197" s="91"/>
      <c r="L197" s="91"/>
      <c r="M197" s="91"/>
      <c r="N197" s="91"/>
      <c r="O197" s="91"/>
      <c r="P197" s="91"/>
      <c r="Q197" s="91"/>
      <c r="R197" s="91"/>
      <c r="S197" s="91"/>
      <c r="T197" s="91"/>
      <c r="U197" s="91"/>
      <c r="V197" s="91"/>
      <c r="W197" s="91"/>
      <c r="X197" s="91"/>
      <c r="Y197" s="91"/>
    </row>
    <row r="198" s="3" customFormat="1" ht="24" customHeight="1" spans="1:25">
      <c r="A198" s="110" t="s">
        <v>621</v>
      </c>
      <c r="B198" s="101" t="s">
        <v>622</v>
      </c>
      <c r="C198" s="8" t="s">
        <v>392</v>
      </c>
      <c r="D198" s="13">
        <v>10</v>
      </c>
      <c r="E198" s="107"/>
      <c r="F198" s="75">
        <f t="shared" si="13"/>
        <v>0</v>
      </c>
      <c r="G198" s="13">
        <v>10.29</v>
      </c>
      <c r="H198" s="108">
        <v>12.41</v>
      </c>
      <c r="I198" s="17">
        <f t="shared" si="11"/>
        <v>10.29</v>
      </c>
      <c r="J198" s="91"/>
      <c r="K198" s="91"/>
      <c r="L198" s="91"/>
      <c r="M198" s="91"/>
      <c r="N198" s="91"/>
      <c r="O198" s="91"/>
      <c r="P198" s="91"/>
      <c r="Q198" s="91"/>
      <c r="R198" s="91"/>
      <c r="S198" s="91"/>
      <c r="T198" s="91"/>
      <c r="U198" s="91"/>
      <c r="V198" s="91"/>
      <c r="W198" s="91"/>
      <c r="X198" s="91"/>
      <c r="Y198" s="91"/>
    </row>
    <row r="199" s="3" customFormat="1" ht="24" customHeight="1" spans="1:25">
      <c r="A199" s="110" t="s">
        <v>623</v>
      </c>
      <c r="B199" s="101" t="s">
        <v>624</v>
      </c>
      <c r="C199" s="8" t="s">
        <v>392</v>
      </c>
      <c r="D199" s="13">
        <v>10</v>
      </c>
      <c r="E199" s="107"/>
      <c r="F199" s="75">
        <f t="shared" si="13"/>
        <v>0</v>
      </c>
      <c r="G199" s="13">
        <v>12.69</v>
      </c>
      <c r="H199" s="108">
        <v>15.31</v>
      </c>
      <c r="I199" s="17">
        <f t="shared" si="11"/>
        <v>12.69</v>
      </c>
      <c r="J199" s="91"/>
      <c r="K199" s="91"/>
      <c r="L199" s="91"/>
      <c r="M199" s="91"/>
      <c r="N199" s="91"/>
      <c r="O199" s="91"/>
      <c r="P199" s="91"/>
      <c r="Q199" s="91"/>
      <c r="R199" s="91"/>
      <c r="S199" s="91"/>
      <c r="T199" s="91"/>
      <c r="U199" s="91"/>
      <c r="V199" s="91"/>
      <c r="W199" s="91"/>
      <c r="X199" s="91"/>
      <c r="Y199" s="91"/>
    </row>
    <row r="200" s="3" customFormat="1" ht="24" customHeight="1" spans="1:25">
      <c r="A200" s="110" t="s">
        <v>625</v>
      </c>
      <c r="B200" s="101" t="s">
        <v>626</v>
      </c>
      <c r="C200" s="8" t="s">
        <v>392</v>
      </c>
      <c r="D200" s="13">
        <v>10</v>
      </c>
      <c r="E200" s="107"/>
      <c r="F200" s="75">
        <f t="shared" si="13"/>
        <v>0</v>
      </c>
      <c r="G200" s="13">
        <v>7.36</v>
      </c>
      <c r="H200" s="108">
        <v>8.88</v>
      </c>
      <c r="I200" s="17">
        <f t="shared" si="11"/>
        <v>7.36</v>
      </c>
      <c r="J200" s="91"/>
      <c r="K200" s="91"/>
      <c r="L200" s="91"/>
      <c r="M200" s="91"/>
      <c r="N200" s="91"/>
      <c r="O200" s="91"/>
      <c r="P200" s="91"/>
      <c r="Q200" s="91"/>
      <c r="R200" s="91"/>
      <c r="S200" s="91"/>
      <c r="T200" s="91"/>
      <c r="U200" s="91"/>
      <c r="V200" s="91"/>
      <c r="W200" s="91"/>
      <c r="X200" s="91"/>
      <c r="Y200" s="91"/>
    </row>
    <row r="201" s="3" customFormat="1" ht="24" customHeight="1" spans="1:25">
      <c r="A201" s="110" t="s">
        <v>627</v>
      </c>
      <c r="B201" s="101" t="s">
        <v>628</v>
      </c>
      <c r="C201" s="8" t="s">
        <v>392</v>
      </c>
      <c r="D201" s="13">
        <v>10</v>
      </c>
      <c r="E201" s="107"/>
      <c r="F201" s="75">
        <f t="shared" si="13"/>
        <v>0</v>
      </c>
      <c r="G201" s="13">
        <v>7.36</v>
      </c>
      <c r="H201" s="108">
        <v>8.88</v>
      </c>
      <c r="I201" s="17">
        <f t="shared" si="11"/>
        <v>7.36</v>
      </c>
      <c r="J201" s="91"/>
      <c r="K201" s="91"/>
      <c r="L201" s="91"/>
      <c r="M201" s="91"/>
      <c r="N201" s="91"/>
      <c r="O201" s="91"/>
      <c r="P201" s="91"/>
      <c r="Q201" s="91"/>
      <c r="R201" s="91"/>
      <c r="S201" s="91"/>
      <c r="T201" s="91"/>
      <c r="U201" s="91"/>
      <c r="V201" s="91"/>
      <c r="W201" s="91"/>
      <c r="X201" s="91"/>
      <c r="Y201" s="91"/>
    </row>
    <row r="202" s="3" customFormat="1" ht="24" customHeight="1" spans="1:25">
      <c r="A202" s="110" t="s">
        <v>629</v>
      </c>
      <c r="B202" s="101" t="s">
        <v>630</v>
      </c>
      <c r="C202" s="8" t="s">
        <v>392</v>
      </c>
      <c r="D202" s="13">
        <v>10</v>
      </c>
      <c r="E202" s="107"/>
      <c r="F202" s="75">
        <f t="shared" si="13"/>
        <v>0</v>
      </c>
      <c r="G202" s="13">
        <v>7.36</v>
      </c>
      <c r="H202" s="108">
        <v>8.88</v>
      </c>
      <c r="I202" s="17">
        <f t="shared" si="11"/>
        <v>7.36</v>
      </c>
      <c r="J202" s="91"/>
      <c r="K202" s="91"/>
      <c r="L202" s="91"/>
      <c r="M202" s="91"/>
      <c r="N202" s="91"/>
      <c r="O202" s="91"/>
      <c r="P202" s="91"/>
      <c r="Q202" s="91"/>
      <c r="R202" s="91"/>
      <c r="S202" s="91"/>
      <c r="T202" s="91"/>
      <c r="U202" s="91"/>
      <c r="V202" s="91"/>
      <c r="W202" s="91"/>
      <c r="X202" s="91"/>
      <c r="Y202" s="91"/>
    </row>
    <row r="203" s="3" customFormat="1" ht="24" customHeight="1" spans="1:25">
      <c r="A203" s="110" t="s">
        <v>631</v>
      </c>
      <c r="B203" s="101" t="s">
        <v>632</v>
      </c>
      <c r="C203" s="8" t="s">
        <v>392</v>
      </c>
      <c r="D203" s="13">
        <v>10</v>
      </c>
      <c r="E203" s="107"/>
      <c r="F203" s="75">
        <f t="shared" si="13"/>
        <v>0</v>
      </c>
      <c r="G203" s="13">
        <v>9.99</v>
      </c>
      <c r="H203" s="108">
        <v>12.05</v>
      </c>
      <c r="I203" s="17">
        <f t="shared" si="11"/>
        <v>9.99</v>
      </c>
      <c r="J203" s="91"/>
      <c r="K203" s="91"/>
      <c r="L203" s="91"/>
      <c r="M203" s="91"/>
      <c r="N203" s="91"/>
      <c r="O203" s="91"/>
      <c r="P203" s="91"/>
      <c r="Q203" s="91"/>
      <c r="R203" s="91"/>
      <c r="S203" s="91"/>
      <c r="T203" s="91"/>
      <c r="U203" s="91"/>
      <c r="V203" s="91"/>
      <c r="W203" s="91"/>
      <c r="X203" s="91"/>
      <c r="Y203" s="91"/>
    </row>
    <row r="204" s="3" customFormat="1" ht="24" customHeight="1" spans="1:25">
      <c r="A204" s="110" t="s">
        <v>633</v>
      </c>
      <c r="B204" s="101" t="s">
        <v>634</v>
      </c>
      <c r="C204" s="8" t="s">
        <v>392</v>
      </c>
      <c r="D204" s="13">
        <v>10</v>
      </c>
      <c r="E204" s="107"/>
      <c r="F204" s="75">
        <f t="shared" si="13"/>
        <v>0</v>
      </c>
      <c r="G204" s="13">
        <v>13.6</v>
      </c>
      <c r="H204" s="108">
        <v>16.4</v>
      </c>
      <c r="I204" s="17">
        <f t="shared" si="11"/>
        <v>13.6</v>
      </c>
      <c r="J204" s="91"/>
      <c r="K204" s="91"/>
      <c r="L204" s="91"/>
      <c r="M204" s="91"/>
      <c r="N204" s="91"/>
      <c r="O204" s="91"/>
      <c r="P204" s="91"/>
      <c r="Q204" s="91"/>
      <c r="R204" s="91"/>
      <c r="S204" s="91"/>
      <c r="T204" s="91"/>
      <c r="U204" s="91"/>
      <c r="V204" s="91"/>
      <c r="W204" s="91"/>
      <c r="X204" s="91"/>
      <c r="Y204" s="91"/>
    </row>
    <row r="205" s="3" customFormat="1" ht="24" customHeight="1" spans="1:25">
      <c r="A205" s="110" t="s">
        <v>635</v>
      </c>
      <c r="B205" s="101" t="s">
        <v>636</v>
      </c>
      <c r="C205" s="8" t="s">
        <v>392</v>
      </c>
      <c r="D205" s="13">
        <v>10</v>
      </c>
      <c r="E205" s="107"/>
      <c r="F205" s="75">
        <f t="shared" si="13"/>
        <v>0</v>
      </c>
      <c r="G205" s="13">
        <v>16.98</v>
      </c>
      <c r="H205" s="108">
        <v>20.48</v>
      </c>
      <c r="I205" s="17">
        <f t="shared" si="11"/>
        <v>16.98</v>
      </c>
      <c r="J205" s="91"/>
      <c r="K205" s="91"/>
      <c r="L205" s="91"/>
      <c r="M205" s="91"/>
      <c r="N205" s="91"/>
      <c r="O205" s="91"/>
      <c r="P205" s="91"/>
      <c r="Q205" s="91"/>
      <c r="R205" s="91"/>
      <c r="S205" s="91"/>
      <c r="T205" s="91"/>
      <c r="U205" s="91"/>
      <c r="V205" s="91"/>
      <c r="W205" s="91"/>
      <c r="X205" s="91"/>
      <c r="Y205" s="91"/>
    </row>
    <row r="206" s="3" customFormat="1" ht="24" customHeight="1" spans="1:25">
      <c r="A206" s="110" t="s">
        <v>637</v>
      </c>
      <c r="B206" s="101" t="s">
        <v>638</v>
      </c>
      <c r="C206" s="8" t="s">
        <v>392</v>
      </c>
      <c r="D206" s="13">
        <v>10</v>
      </c>
      <c r="E206" s="107"/>
      <c r="F206" s="75">
        <f t="shared" si="13"/>
        <v>0</v>
      </c>
      <c r="G206" s="13">
        <v>9.24</v>
      </c>
      <c r="H206" s="108">
        <v>11.14</v>
      </c>
      <c r="I206" s="17">
        <f t="shared" si="11"/>
        <v>9.24</v>
      </c>
      <c r="J206" s="91"/>
      <c r="K206" s="91"/>
      <c r="L206" s="91"/>
      <c r="M206" s="91"/>
      <c r="N206" s="91"/>
      <c r="O206" s="91"/>
      <c r="P206" s="91"/>
      <c r="Q206" s="91"/>
      <c r="R206" s="91"/>
      <c r="S206" s="91"/>
      <c r="T206" s="91"/>
      <c r="U206" s="91"/>
      <c r="V206" s="91"/>
      <c r="W206" s="91"/>
      <c r="X206" s="91"/>
      <c r="Y206" s="91"/>
    </row>
    <row r="207" s="3" customFormat="1" ht="24" customHeight="1" spans="1:25">
      <c r="A207" s="110" t="s">
        <v>639</v>
      </c>
      <c r="B207" s="101" t="s">
        <v>640</v>
      </c>
      <c r="C207" s="8" t="s">
        <v>392</v>
      </c>
      <c r="D207" s="13">
        <v>10</v>
      </c>
      <c r="E207" s="107"/>
      <c r="F207" s="75">
        <f t="shared" si="13"/>
        <v>0</v>
      </c>
      <c r="G207" s="13">
        <v>9.24</v>
      </c>
      <c r="H207" s="108">
        <v>11.14</v>
      </c>
      <c r="I207" s="17">
        <f t="shared" si="11"/>
        <v>9.24</v>
      </c>
      <c r="J207" s="91"/>
      <c r="K207" s="91"/>
      <c r="L207" s="91"/>
      <c r="M207" s="91"/>
      <c r="N207" s="91"/>
      <c r="O207" s="91"/>
      <c r="P207" s="91"/>
      <c r="Q207" s="91"/>
      <c r="R207" s="91"/>
      <c r="S207" s="91"/>
      <c r="T207" s="91"/>
      <c r="U207" s="91"/>
      <c r="V207" s="91"/>
      <c r="W207" s="91"/>
      <c r="X207" s="91"/>
      <c r="Y207" s="91"/>
    </row>
    <row r="208" s="3" customFormat="1" ht="24" customHeight="1" spans="1:25">
      <c r="A208" s="110" t="s">
        <v>641</v>
      </c>
      <c r="B208" s="101" t="s">
        <v>642</v>
      </c>
      <c r="C208" s="8" t="s">
        <v>392</v>
      </c>
      <c r="D208" s="13">
        <v>10</v>
      </c>
      <c r="E208" s="107"/>
      <c r="F208" s="75">
        <f t="shared" si="13"/>
        <v>0</v>
      </c>
      <c r="G208" s="13">
        <v>12.54</v>
      </c>
      <c r="H208" s="108">
        <v>15.13</v>
      </c>
      <c r="I208" s="17">
        <f t="shared" si="11"/>
        <v>12.54</v>
      </c>
      <c r="J208" s="91"/>
      <c r="K208" s="91"/>
      <c r="L208" s="91"/>
      <c r="M208" s="91"/>
      <c r="N208" s="91"/>
      <c r="O208" s="91"/>
      <c r="P208" s="91"/>
      <c r="Q208" s="91"/>
      <c r="R208" s="91"/>
      <c r="S208" s="91"/>
      <c r="T208" s="91"/>
      <c r="U208" s="91"/>
      <c r="V208" s="91"/>
      <c r="W208" s="91"/>
      <c r="X208" s="91"/>
      <c r="Y208" s="91"/>
    </row>
    <row r="209" s="3" customFormat="1" ht="24" customHeight="1" spans="1:25">
      <c r="A209" s="110" t="s">
        <v>643</v>
      </c>
      <c r="B209" s="101" t="s">
        <v>644</v>
      </c>
      <c r="C209" s="8" t="s">
        <v>392</v>
      </c>
      <c r="D209" s="13">
        <v>10</v>
      </c>
      <c r="E209" s="107"/>
      <c r="F209" s="75">
        <f t="shared" si="13"/>
        <v>0</v>
      </c>
      <c r="G209" s="13">
        <v>17.2</v>
      </c>
      <c r="H209" s="108">
        <v>20.75</v>
      </c>
      <c r="I209" s="17">
        <f t="shared" si="11"/>
        <v>17.2</v>
      </c>
      <c r="J209" s="91"/>
      <c r="K209" s="91"/>
      <c r="L209" s="91"/>
      <c r="M209" s="91"/>
      <c r="N209" s="91"/>
      <c r="O209" s="91"/>
      <c r="P209" s="91"/>
      <c r="Q209" s="91"/>
      <c r="R209" s="91"/>
      <c r="S209" s="91"/>
      <c r="T209" s="91"/>
      <c r="U209" s="91"/>
      <c r="V209" s="91"/>
      <c r="W209" s="91"/>
      <c r="X209" s="91"/>
      <c r="Y209" s="91"/>
    </row>
    <row r="210" s="3" customFormat="1" ht="24" customHeight="1" spans="1:25">
      <c r="A210" s="110" t="s">
        <v>645</v>
      </c>
      <c r="B210" s="101" t="s">
        <v>646</v>
      </c>
      <c r="C210" s="8" t="s">
        <v>392</v>
      </c>
      <c r="D210" s="13">
        <v>10</v>
      </c>
      <c r="E210" s="107"/>
      <c r="F210" s="75">
        <f t="shared" si="13"/>
        <v>0</v>
      </c>
      <c r="G210" s="13">
        <v>21.78</v>
      </c>
      <c r="H210" s="108">
        <v>26.27</v>
      </c>
      <c r="I210" s="17">
        <f t="shared" si="11"/>
        <v>21.78</v>
      </c>
      <c r="J210" s="91"/>
      <c r="K210" s="91"/>
      <c r="L210" s="91"/>
      <c r="M210" s="91"/>
      <c r="N210" s="91"/>
      <c r="O210" s="91"/>
      <c r="P210" s="91"/>
      <c r="Q210" s="91"/>
      <c r="R210" s="91"/>
      <c r="S210" s="91"/>
      <c r="T210" s="91"/>
      <c r="U210" s="91"/>
      <c r="V210" s="91"/>
      <c r="W210" s="91"/>
      <c r="X210" s="91"/>
      <c r="Y210" s="91"/>
    </row>
    <row r="211" s="3" customFormat="1" ht="24" customHeight="1" spans="1:25">
      <c r="A211" s="101" t="s">
        <v>647</v>
      </c>
      <c r="B211" s="101" t="s">
        <v>648</v>
      </c>
      <c r="C211" s="8"/>
      <c r="D211" s="8"/>
      <c r="E211" s="100"/>
      <c r="F211" s="100"/>
      <c r="G211" s="105"/>
      <c r="H211" s="91"/>
      <c r="I211" s="17">
        <f t="shared" ref="I211:I243" si="14">ROUND(H211*(1-17.09%),2)</f>
        <v>0</v>
      </c>
      <c r="J211" s="91"/>
      <c r="K211" s="91"/>
      <c r="L211" s="91"/>
      <c r="M211" s="91"/>
      <c r="N211" s="91"/>
      <c r="O211" s="91"/>
      <c r="P211" s="91"/>
      <c r="Q211" s="91"/>
      <c r="R211" s="91"/>
      <c r="S211" s="91"/>
      <c r="T211" s="91"/>
      <c r="U211" s="91"/>
      <c r="V211" s="91"/>
      <c r="W211" s="91"/>
      <c r="X211" s="91"/>
      <c r="Y211" s="91"/>
    </row>
    <row r="212" s="3" customFormat="1" ht="24" customHeight="1" spans="1:25">
      <c r="A212" s="110" t="s">
        <v>649</v>
      </c>
      <c r="B212" s="101" t="s">
        <v>650</v>
      </c>
      <c r="C212" s="8" t="s">
        <v>392</v>
      </c>
      <c r="D212" s="13">
        <v>10</v>
      </c>
      <c r="E212" s="107"/>
      <c r="F212" s="75">
        <f t="shared" ref="F212:F230" si="15">ROUND(D212*E212,0)</f>
        <v>0</v>
      </c>
      <c r="G212" s="13">
        <v>10.14</v>
      </c>
      <c r="H212" s="108">
        <v>12.23</v>
      </c>
      <c r="I212" s="17">
        <f t="shared" si="14"/>
        <v>10.14</v>
      </c>
      <c r="J212" s="91"/>
      <c r="K212" s="91"/>
      <c r="L212" s="91"/>
      <c r="M212" s="91"/>
      <c r="N212" s="91"/>
      <c r="O212" s="91"/>
      <c r="P212" s="91"/>
      <c r="Q212" s="91"/>
      <c r="R212" s="91"/>
      <c r="S212" s="91"/>
      <c r="T212" s="91"/>
      <c r="U212" s="91"/>
      <c r="V212" s="91"/>
      <c r="W212" s="91"/>
      <c r="X212" s="91"/>
      <c r="Y212" s="91"/>
    </row>
    <row r="213" s="3" customFormat="1" ht="24" customHeight="1" spans="1:25">
      <c r="A213" s="110" t="s">
        <v>651</v>
      </c>
      <c r="B213" s="101" t="s">
        <v>652</v>
      </c>
      <c r="C213" s="8" t="s">
        <v>392</v>
      </c>
      <c r="D213" s="13">
        <v>10</v>
      </c>
      <c r="E213" s="107"/>
      <c r="F213" s="75">
        <f t="shared" si="15"/>
        <v>0</v>
      </c>
      <c r="G213" s="13">
        <v>15.78</v>
      </c>
      <c r="H213" s="108">
        <v>19.03</v>
      </c>
      <c r="I213" s="17">
        <f t="shared" si="14"/>
        <v>15.78</v>
      </c>
      <c r="J213" s="91"/>
      <c r="K213" s="91"/>
      <c r="L213" s="91"/>
      <c r="M213" s="91"/>
      <c r="N213" s="91"/>
      <c r="O213" s="91"/>
      <c r="P213" s="91"/>
      <c r="Q213" s="91"/>
      <c r="R213" s="91"/>
      <c r="S213" s="91"/>
      <c r="T213" s="91"/>
      <c r="U213" s="91"/>
      <c r="V213" s="91"/>
      <c r="W213" s="91"/>
      <c r="X213" s="91"/>
      <c r="Y213" s="91"/>
    </row>
    <row r="214" s="3" customFormat="1" ht="24" customHeight="1" spans="1:25">
      <c r="A214" s="110" t="s">
        <v>653</v>
      </c>
      <c r="B214" s="101" t="s">
        <v>654</v>
      </c>
      <c r="C214" s="8" t="s">
        <v>392</v>
      </c>
      <c r="D214" s="13">
        <v>10</v>
      </c>
      <c r="E214" s="107"/>
      <c r="F214" s="75">
        <f t="shared" si="15"/>
        <v>0</v>
      </c>
      <c r="G214" s="13">
        <v>21.41</v>
      </c>
      <c r="H214" s="108">
        <v>25.82</v>
      </c>
      <c r="I214" s="17">
        <f t="shared" si="14"/>
        <v>21.41</v>
      </c>
      <c r="J214" s="91"/>
      <c r="K214" s="91"/>
      <c r="L214" s="91"/>
      <c r="M214" s="91"/>
      <c r="N214" s="91"/>
      <c r="O214" s="91"/>
      <c r="P214" s="91"/>
      <c r="Q214" s="91"/>
      <c r="R214" s="91"/>
      <c r="S214" s="91"/>
      <c r="T214" s="91"/>
      <c r="U214" s="91"/>
      <c r="V214" s="91"/>
      <c r="W214" s="91"/>
      <c r="X214" s="91"/>
      <c r="Y214" s="91"/>
    </row>
    <row r="215" s="3" customFormat="1" ht="24" customHeight="1" spans="1:25">
      <c r="A215" s="110" t="s">
        <v>655</v>
      </c>
      <c r="B215" s="101" t="s">
        <v>656</v>
      </c>
      <c r="C215" s="8" t="s">
        <v>392</v>
      </c>
      <c r="D215" s="13">
        <v>10</v>
      </c>
      <c r="E215" s="107"/>
      <c r="F215" s="75">
        <f t="shared" si="15"/>
        <v>0</v>
      </c>
      <c r="G215" s="13">
        <v>42.81</v>
      </c>
      <c r="H215" s="108">
        <v>51.64</v>
      </c>
      <c r="I215" s="17">
        <f t="shared" si="14"/>
        <v>42.81</v>
      </c>
      <c r="J215" s="91"/>
      <c r="K215" s="91"/>
      <c r="L215" s="91"/>
      <c r="M215" s="91"/>
      <c r="N215" s="91"/>
      <c r="O215" s="91"/>
      <c r="P215" s="91"/>
      <c r="Q215" s="91"/>
      <c r="R215" s="91"/>
      <c r="S215" s="91"/>
      <c r="T215" s="91"/>
      <c r="U215" s="91"/>
      <c r="V215" s="91"/>
      <c r="W215" s="91"/>
      <c r="X215" s="91"/>
      <c r="Y215" s="91"/>
    </row>
    <row r="216" s="3" customFormat="1" ht="24" customHeight="1" spans="1:25">
      <c r="A216" s="110" t="s">
        <v>657</v>
      </c>
      <c r="B216" s="101" t="s">
        <v>658</v>
      </c>
      <c r="C216" s="8" t="s">
        <v>392</v>
      </c>
      <c r="D216" s="13">
        <v>10</v>
      </c>
      <c r="E216" s="107"/>
      <c r="F216" s="75">
        <f t="shared" si="15"/>
        <v>0</v>
      </c>
      <c r="G216" s="13">
        <v>60.85</v>
      </c>
      <c r="H216" s="108">
        <v>73.39</v>
      </c>
      <c r="I216" s="17">
        <f t="shared" si="14"/>
        <v>60.85</v>
      </c>
      <c r="J216" s="91"/>
      <c r="K216" s="91"/>
      <c r="L216" s="91"/>
      <c r="M216" s="91"/>
      <c r="N216" s="91"/>
      <c r="O216" s="91"/>
      <c r="P216" s="91"/>
      <c r="Q216" s="91"/>
      <c r="R216" s="91"/>
      <c r="S216" s="91"/>
      <c r="T216" s="91"/>
      <c r="U216" s="91"/>
      <c r="V216" s="91"/>
      <c r="W216" s="91"/>
      <c r="X216" s="91"/>
      <c r="Y216" s="91"/>
    </row>
    <row r="217" s="3" customFormat="1" ht="24" customHeight="1" spans="1:25">
      <c r="A217" s="110" t="s">
        <v>659</v>
      </c>
      <c r="B217" s="101" t="s">
        <v>660</v>
      </c>
      <c r="C217" s="8" t="s">
        <v>392</v>
      </c>
      <c r="D217" s="13">
        <v>10</v>
      </c>
      <c r="E217" s="107"/>
      <c r="F217" s="75">
        <f t="shared" si="15"/>
        <v>0</v>
      </c>
      <c r="G217" s="13">
        <v>70.99</v>
      </c>
      <c r="H217" s="108">
        <v>85.62</v>
      </c>
      <c r="I217" s="17">
        <f t="shared" si="14"/>
        <v>70.99</v>
      </c>
      <c r="J217" s="91"/>
      <c r="K217" s="91"/>
      <c r="L217" s="91"/>
      <c r="M217" s="91"/>
      <c r="N217" s="91"/>
      <c r="O217" s="91"/>
      <c r="P217" s="91"/>
      <c r="Q217" s="91"/>
      <c r="R217" s="91"/>
      <c r="S217" s="91"/>
      <c r="T217" s="91"/>
      <c r="U217" s="91"/>
      <c r="V217" s="91"/>
      <c r="W217" s="91"/>
      <c r="X217" s="91"/>
      <c r="Y217" s="91"/>
    </row>
    <row r="218" s="3" customFormat="1" ht="24" customHeight="1" spans="1:25">
      <c r="A218" s="110" t="s">
        <v>661</v>
      </c>
      <c r="B218" s="101" t="s">
        <v>662</v>
      </c>
      <c r="C218" s="8" t="s">
        <v>392</v>
      </c>
      <c r="D218" s="13">
        <v>10</v>
      </c>
      <c r="E218" s="107"/>
      <c r="F218" s="75">
        <f t="shared" si="15"/>
        <v>0</v>
      </c>
      <c r="G218" s="13">
        <v>5.64</v>
      </c>
      <c r="H218" s="108">
        <v>6.8</v>
      </c>
      <c r="I218" s="17">
        <f t="shared" si="14"/>
        <v>5.64</v>
      </c>
      <c r="J218" s="91"/>
      <c r="K218" s="91"/>
      <c r="L218" s="91"/>
      <c r="M218" s="91"/>
      <c r="N218" s="91"/>
      <c r="O218" s="91"/>
      <c r="P218" s="91"/>
      <c r="Q218" s="91"/>
      <c r="R218" s="91"/>
      <c r="S218" s="91"/>
      <c r="T218" s="91"/>
      <c r="U218" s="91"/>
      <c r="V218" s="91"/>
      <c r="W218" s="91"/>
      <c r="X218" s="91"/>
      <c r="Y218" s="91"/>
    </row>
    <row r="219" s="3" customFormat="1" ht="24" customHeight="1" spans="1:25">
      <c r="A219" s="110" t="s">
        <v>663</v>
      </c>
      <c r="B219" s="101" t="s">
        <v>664</v>
      </c>
      <c r="C219" s="8" t="s">
        <v>392</v>
      </c>
      <c r="D219" s="13">
        <v>10</v>
      </c>
      <c r="E219" s="107"/>
      <c r="F219" s="75">
        <f t="shared" si="15"/>
        <v>0</v>
      </c>
      <c r="G219" s="13">
        <v>9.01</v>
      </c>
      <c r="H219" s="108">
        <v>10.87</v>
      </c>
      <c r="I219" s="17">
        <f t="shared" si="14"/>
        <v>9.01</v>
      </c>
      <c r="J219" s="91"/>
      <c r="K219" s="91"/>
      <c r="L219" s="91"/>
      <c r="M219" s="91"/>
      <c r="N219" s="91"/>
      <c r="O219" s="91"/>
      <c r="P219" s="91"/>
      <c r="Q219" s="91"/>
      <c r="R219" s="91"/>
      <c r="S219" s="91"/>
      <c r="T219" s="91"/>
      <c r="U219" s="91"/>
      <c r="V219" s="91"/>
      <c r="W219" s="91"/>
      <c r="X219" s="91"/>
      <c r="Y219" s="91"/>
    </row>
    <row r="220" s="3" customFormat="1" ht="24" customHeight="1" spans="1:25">
      <c r="A220" s="110" t="s">
        <v>665</v>
      </c>
      <c r="B220" s="101" t="s">
        <v>666</v>
      </c>
      <c r="C220" s="8" t="s">
        <v>392</v>
      </c>
      <c r="D220" s="13">
        <v>10</v>
      </c>
      <c r="E220" s="107"/>
      <c r="F220" s="75">
        <f t="shared" si="15"/>
        <v>0</v>
      </c>
      <c r="G220" s="13">
        <v>16.91</v>
      </c>
      <c r="H220" s="108">
        <v>20.39</v>
      </c>
      <c r="I220" s="17">
        <f t="shared" si="14"/>
        <v>16.91</v>
      </c>
      <c r="J220" s="91"/>
      <c r="K220" s="91"/>
      <c r="L220" s="91"/>
      <c r="M220" s="91"/>
      <c r="N220" s="91"/>
      <c r="O220" s="91"/>
      <c r="P220" s="91"/>
      <c r="Q220" s="91"/>
      <c r="R220" s="91"/>
      <c r="S220" s="91"/>
      <c r="T220" s="91"/>
      <c r="U220" s="91"/>
      <c r="V220" s="91"/>
      <c r="W220" s="91"/>
      <c r="X220" s="91"/>
      <c r="Y220" s="91"/>
    </row>
    <row r="221" s="3" customFormat="1" ht="24" customHeight="1" spans="1:25">
      <c r="A221" s="110" t="s">
        <v>667</v>
      </c>
      <c r="B221" s="101" t="s">
        <v>668</v>
      </c>
      <c r="C221" s="8" t="s">
        <v>392</v>
      </c>
      <c r="D221" s="13">
        <v>10</v>
      </c>
      <c r="E221" s="107"/>
      <c r="F221" s="75">
        <f t="shared" si="15"/>
        <v>0</v>
      </c>
      <c r="G221" s="13">
        <v>4.51</v>
      </c>
      <c r="H221" s="108">
        <v>5.44</v>
      </c>
      <c r="I221" s="17">
        <f t="shared" si="14"/>
        <v>4.51</v>
      </c>
      <c r="J221" s="91"/>
      <c r="K221" s="91"/>
      <c r="L221" s="91"/>
      <c r="M221" s="91"/>
      <c r="N221" s="91"/>
      <c r="O221" s="91"/>
      <c r="P221" s="91"/>
      <c r="Q221" s="91"/>
      <c r="R221" s="91"/>
      <c r="S221" s="91"/>
      <c r="T221" s="91"/>
      <c r="U221" s="91"/>
      <c r="V221" s="91"/>
      <c r="W221" s="91"/>
      <c r="X221" s="91"/>
      <c r="Y221" s="91"/>
    </row>
    <row r="222" s="3" customFormat="1" ht="24" customHeight="1" spans="1:25">
      <c r="A222" s="110" t="s">
        <v>669</v>
      </c>
      <c r="B222" s="101" t="s">
        <v>670</v>
      </c>
      <c r="C222" s="8" t="s">
        <v>392</v>
      </c>
      <c r="D222" s="13">
        <v>10</v>
      </c>
      <c r="E222" s="107"/>
      <c r="F222" s="75">
        <f t="shared" si="15"/>
        <v>0</v>
      </c>
      <c r="G222" s="13">
        <v>7.88</v>
      </c>
      <c r="H222" s="108">
        <v>9.51</v>
      </c>
      <c r="I222" s="17">
        <f t="shared" si="14"/>
        <v>7.88</v>
      </c>
      <c r="J222" s="91"/>
      <c r="K222" s="91"/>
      <c r="L222" s="91"/>
      <c r="M222" s="91"/>
      <c r="N222" s="91"/>
      <c r="O222" s="91"/>
      <c r="P222" s="91"/>
      <c r="Q222" s="91"/>
      <c r="R222" s="91"/>
      <c r="S222" s="91"/>
      <c r="T222" s="91"/>
      <c r="U222" s="91"/>
      <c r="V222" s="91"/>
      <c r="W222" s="91"/>
      <c r="X222" s="91"/>
      <c r="Y222" s="91"/>
    </row>
    <row r="223" s="3" customFormat="1" ht="24" customHeight="1" spans="1:25">
      <c r="A223" s="110" t="s">
        <v>671</v>
      </c>
      <c r="B223" s="101" t="s">
        <v>672</v>
      </c>
      <c r="C223" s="8" t="s">
        <v>392</v>
      </c>
      <c r="D223" s="13">
        <v>10</v>
      </c>
      <c r="E223" s="107"/>
      <c r="F223" s="75">
        <f t="shared" si="15"/>
        <v>0</v>
      </c>
      <c r="G223" s="13">
        <v>4.51</v>
      </c>
      <c r="H223" s="108">
        <v>5.44</v>
      </c>
      <c r="I223" s="17">
        <f t="shared" si="14"/>
        <v>4.51</v>
      </c>
      <c r="J223" s="91"/>
      <c r="K223" s="91"/>
      <c r="L223" s="91"/>
      <c r="M223" s="91"/>
      <c r="N223" s="91"/>
      <c r="O223" s="91"/>
      <c r="P223" s="91"/>
      <c r="Q223" s="91"/>
      <c r="R223" s="91"/>
      <c r="S223" s="91"/>
      <c r="T223" s="91"/>
      <c r="U223" s="91"/>
      <c r="V223" s="91"/>
      <c r="W223" s="91"/>
      <c r="X223" s="91"/>
      <c r="Y223" s="91"/>
    </row>
    <row r="224" s="3" customFormat="1" ht="24" customHeight="1" spans="1:25">
      <c r="A224" s="110" t="s">
        <v>673</v>
      </c>
      <c r="B224" s="101" t="s">
        <v>674</v>
      </c>
      <c r="C224" s="8" t="s">
        <v>392</v>
      </c>
      <c r="D224" s="13">
        <v>10</v>
      </c>
      <c r="E224" s="107"/>
      <c r="F224" s="75">
        <f t="shared" si="15"/>
        <v>0</v>
      </c>
      <c r="G224" s="13">
        <v>7.88</v>
      </c>
      <c r="H224" s="108">
        <v>9.51</v>
      </c>
      <c r="I224" s="17">
        <f t="shared" si="14"/>
        <v>7.88</v>
      </c>
      <c r="J224" s="91"/>
      <c r="K224" s="91"/>
      <c r="L224" s="91"/>
      <c r="M224" s="91"/>
      <c r="N224" s="91"/>
      <c r="O224" s="91"/>
      <c r="P224" s="91"/>
      <c r="Q224" s="91"/>
      <c r="R224" s="91"/>
      <c r="S224" s="91"/>
      <c r="T224" s="91"/>
      <c r="U224" s="91"/>
      <c r="V224" s="91"/>
      <c r="W224" s="91"/>
      <c r="X224" s="91"/>
      <c r="Y224" s="91"/>
    </row>
    <row r="225" s="3" customFormat="1" ht="24" customHeight="1" spans="1:25">
      <c r="A225" s="110" t="s">
        <v>675</v>
      </c>
      <c r="B225" s="101" t="s">
        <v>676</v>
      </c>
      <c r="C225" s="8" t="s">
        <v>392</v>
      </c>
      <c r="D225" s="13">
        <v>10</v>
      </c>
      <c r="E225" s="107"/>
      <c r="F225" s="75">
        <f t="shared" si="15"/>
        <v>0</v>
      </c>
      <c r="G225" s="13">
        <v>4.51</v>
      </c>
      <c r="H225" s="108">
        <v>5.44</v>
      </c>
      <c r="I225" s="17">
        <f t="shared" si="14"/>
        <v>4.51</v>
      </c>
      <c r="J225" s="91"/>
      <c r="K225" s="91"/>
      <c r="L225" s="91"/>
      <c r="M225" s="91"/>
      <c r="N225" s="91"/>
      <c r="O225" s="91"/>
      <c r="P225" s="91"/>
      <c r="Q225" s="91"/>
      <c r="R225" s="91"/>
      <c r="S225" s="91"/>
      <c r="T225" s="91"/>
      <c r="U225" s="91"/>
      <c r="V225" s="91"/>
      <c r="W225" s="91"/>
      <c r="X225" s="91"/>
      <c r="Y225" s="91"/>
    </row>
    <row r="226" s="3" customFormat="1" ht="24" customHeight="1" spans="1:25">
      <c r="A226" s="110" t="s">
        <v>677</v>
      </c>
      <c r="B226" s="101" t="s">
        <v>678</v>
      </c>
      <c r="C226" s="8" t="s">
        <v>392</v>
      </c>
      <c r="D226" s="13">
        <v>10</v>
      </c>
      <c r="E226" s="107"/>
      <c r="F226" s="75">
        <f t="shared" si="15"/>
        <v>0</v>
      </c>
      <c r="G226" s="13">
        <v>7.88</v>
      </c>
      <c r="H226" s="108">
        <v>9.51</v>
      </c>
      <c r="I226" s="17">
        <f t="shared" si="14"/>
        <v>7.88</v>
      </c>
      <c r="J226" s="91"/>
      <c r="K226" s="91"/>
      <c r="L226" s="91"/>
      <c r="M226" s="91"/>
      <c r="N226" s="91"/>
      <c r="O226" s="91"/>
      <c r="P226" s="91"/>
      <c r="Q226" s="91"/>
      <c r="R226" s="91"/>
      <c r="S226" s="91"/>
      <c r="T226" s="91"/>
      <c r="U226" s="91"/>
      <c r="V226" s="91"/>
      <c r="W226" s="91"/>
      <c r="X226" s="91"/>
      <c r="Y226" s="91"/>
    </row>
    <row r="227" s="3" customFormat="1" ht="24" customHeight="1" spans="1:25">
      <c r="A227" s="110" t="s">
        <v>679</v>
      </c>
      <c r="B227" s="101" t="s">
        <v>680</v>
      </c>
      <c r="C227" s="8" t="s">
        <v>392</v>
      </c>
      <c r="D227" s="13">
        <v>10</v>
      </c>
      <c r="E227" s="107"/>
      <c r="F227" s="75">
        <f t="shared" si="15"/>
        <v>0</v>
      </c>
      <c r="G227" s="13">
        <v>2.26</v>
      </c>
      <c r="H227" s="108">
        <v>2.72</v>
      </c>
      <c r="I227" s="17">
        <f t="shared" si="14"/>
        <v>2.26</v>
      </c>
      <c r="J227" s="91"/>
      <c r="K227" s="91"/>
      <c r="L227" s="91"/>
      <c r="M227" s="91"/>
      <c r="N227" s="91"/>
      <c r="O227" s="91"/>
      <c r="P227" s="91"/>
      <c r="Q227" s="91"/>
      <c r="R227" s="91"/>
      <c r="S227" s="91"/>
      <c r="T227" s="91"/>
      <c r="U227" s="91"/>
      <c r="V227" s="91"/>
      <c r="W227" s="91"/>
      <c r="X227" s="91"/>
      <c r="Y227" s="91"/>
    </row>
    <row r="228" s="3" customFormat="1" ht="24" customHeight="1" spans="1:25">
      <c r="A228" s="110" t="s">
        <v>681</v>
      </c>
      <c r="B228" s="101" t="s">
        <v>682</v>
      </c>
      <c r="C228" s="8" t="s">
        <v>392</v>
      </c>
      <c r="D228" s="13">
        <v>10</v>
      </c>
      <c r="E228" s="107"/>
      <c r="F228" s="75">
        <f t="shared" si="15"/>
        <v>0</v>
      </c>
      <c r="G228" s="13">
        <v>3.76</v>
      </c>
      <c r="H228" s="108">
        <v>4.53</v>
      </c>
      <c r="I228" s="17">
        <f t="shared" si="14"/>
        <v>3.76</v>
      </c>
      <c r="J228" s="91"/>
      <c r="K228" s="91"/>
      <c r="L228" s="91"/>
      <c r="M228" s="91"/>
      <c r="N228" s="91"/>
      <c r="O228" s="91"/>
      <c r="P228" s="91"/>
      <c r="Q228" s="91"/>
      <c r="R228" s="91"/>
      <c r="S228" s="91"/>
      <c r="T228" s="91"/>
      <c r="U228" s="91"/>
      <c r="V228" s="91"/>
      <c r="W228" s="91"/>
      <c r="X228" s="91"/>
      <c r="Y228" s="91"/>
    </row>
    <row r="229" s="3" customFormat="1" ht="24" customHeight="1" spans="1:25">
      <c r="A229" s="110" t="s">
        <v>683</v>
      </c>
      <c r="B229" s="101" t="s">
        <v>684</v>
      </c>
      <c r="C229" s="8" t="s">
        <v>392</v>
      </c>
      <c r="D229" s="13">
        <v>10</v>
      </c>
      <c r="E229" s="107"/>
      <c r="F229" s="75">
        <f t="shared" si="15"/>
        <v>0</v>
      </c>
      <c r="G229" s="13">
        <v>6.01</v>
      </c>
      <c r="H229" s="108">
        <v>7.25</v>
      </c>
      <c r="I229" s="17">
        <f t="shared" si="14"/>
        <v>6.01</v>
      </c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="3" customFormat="1" ht="24" customHeight="1" spans="1:25">
      <c r="A230" s="110" t="s">
        <v>685</v>
      </c>
      <c r="B230" s="101" t="s">
        <v>686</v>
      </c>
      <c r="C230" s="8" t="s">
        <v>392</v>
      </c>
      <c r="D230" s="13">
        <v>10</v>
      </c>
      <c r="E230" s="107"/>
      <c r="F230" s="75">
        <f t="shared" si="15"/>
        <v>0</v>
      </c>
      <c r="G230" s="13">
        <v>3.76</v>
      </c>
      <c r="H230" s="108">
        <v>4.53</v>
      </c>
      <c r="I230" s="17">
        <f t="shared" si="14"/>
        <v>3.76</v>
      </c>
      <c r="J230" s="91"/>
      <c r="K230" s="91"/>
      <c r="L230" s="91"/>
      <c r="M230" s="91"/>
      <c r="N230" s="91"/>
      <c r="O230" s="91"/>
      <c r="P230" s="91"/>
      <c r="Q230" s="91"/>
      <c r="R230" s="91"/>
      <c r="S230" s="91"/>
      <c r="T230" s="91"/>
      <c r="U230" s="91"/>
      <c r="V230" s="91"/>
      <c r="W230" s="91"/>
      <c r="X230" s="91"/>
      <c r="Y230" s="91"/>
    </row>
    <row r="231" s="3" customFormat="1" ht="24" customHeight="1" spans="1:25">
      <c r="A231" s="101" t="s">
        <v>687</v>
      </c>
      <c r="B231" s="101" t="s">
        <v>688</v>
      </c>
      <c r="C231" s="8"/>
      <c r="D231" s="8"/>
      <c r="E231" s="100"/>
      <c r="F231" s="100"/>
      <c r="G231" s="105"/>
      <c r="H231" s="91"/>
      <c r="I231" s="17">
        <f t="shared" si="14"/>
        <v>0</v>
      </c>
      <c r="J231" s="91"/>
      <c r="K231" s="91"/>
      <c r="L231" s="91"/>
      <c r="M231" s="91"/>
      <c r="N231" s="91"/>
      <c r="O231" s="91"/>
      <c r="P231" s="91"/>
      <c r="Q231" s="91"/>
      <c r="R231" s="91"/>
      <c r="S231" s="91"/>
      <c r="T231" s="91"/>
      <c r="U231" s="91"/>
      <c r="V231" s="91"/>
      <c r="W231" s="91"/>
      <c r="X231" s="91"/>
      <c r="Y231" s="91"/>
    </row>
    <row r="232" s="3" customFormat="1" ht="24" customHeight="1" spans="1:25">
      <c r="A232" s="101" t="s">
        <v>689</v>
      </c>
      <c r="B232" s="101" t="s">
        <v>690</v>
      </c>
      <c r="C232" s="8" t="s">
        <v>362</v>
      </c>
      <c r="D232" s="13">
        <v>10</v>
      </c>
      <c r="E232" s="107"/>
      <c r="F232" s="75">
        <f t="shared" ref="F232:F237" si="16">ROUND(D232*E232,0)</f>
        <v>0</v>
      </c>
      <c r="G232" s="13">
        <v>5.91</v>
      </c>
      <c r="H232" s="108">
        <v>7.13</v>
      </c>
      <c r="I232" s="17">
        <f t="shared" si="14"/>
        <v>5.91</v>
      </c>
      <c r="J232" s="91"/>
      <c r="K232" s="91"/>
      <c r="L232" s="91"/>
      <c r="M232" s="91"/>
      <c r="N232" s="91"/>
      <c r="O232" s="91"/>
      <c r="P232" s="91"/>
      <c r="Q232" s="91"/>
      <c r="R232" s="91"/>
      <c r="S232" s="91"/>
      <c r="T232" s="91"/>
      <c r="U232" s="91"/>
      <c r="V232" s="91"/>
      <c r="W232" s="91"/>
      <c r="X232" s="91"/>
      <c r="Y232" s="91"/>
    </row>
    <row r="233" s="3" customFormat="1" ht="24" customHeight="1" spans="1:25">
      <c r="A233" s="101" t="s">
        <v>691</v>
      </c>
      <c r="B233" s="101" t="s">
        <v>692</v>
      </c>
      <c r="C233" s="8" t="s">
        <v>362</v>
      </c>
      <c r="D233" s="13">
        <v>10</v>
      </c>
      <c r="E233" s="107"/>
      <c r="F233" s="75">
        <f t="shared" si="16"/>
        <v>0</v>
      </c>
      <c r="G233" s="13">
        <v>2.11</v>
      </c>
      <c r="H233" s="108">
        <v>2.54</v>
      </c>
      <c r="I233" s="17">
        <f t="shared" si="14"/>
        <v>2.11</v>
      </c>
      <c r="J233" s="91"/>
      <c r="K233" s="91"/>
      <c r="L233" s="91"/>
      <c r="M233" s="91"/>
      <c r="N233" s="91"/>
      <c r="O233" s="91"/>
      <c r="P233" s="91"/>
      <c r="Q233" s="91"/>
      <c r="R233" s="91"/>
      <c r="S233" s="91"/>
      <c r="T233" s="91"/>
      <c r="U233" s="91"/>
      <c r="V233" s="91"/>
      <c r="W233" s="91"/>
      <c r="X233" s="91"/>
      <c r="Y233" s="91"/>
    </row>
    <row r="234" s="3" customFormat="1" ht="24" customHeight="1" spans="1:25">
      <c r="A234" s="101" t="s">
        <v>693</v>
      </c>
      <c r="B234" s="101" t="s">
        <v>694</v>
      </c>
      <c r="C234" s="8" t="s">
        <v>362</v>
      </c>
      <c r="D234" s="13">
        <v>10</v>
      </c>
      <c r="E234" s="107"/>
      <c r="F234" s="75">
        <f t="shared" si="16"/>
        <v>0</v>
      </c>
      <c r="G234" s="13">
        <v>4.13</v>
      </c>
      <c r="H234" s="108">
        <v>4.98</v>
      </c>
      <c r="I234" s="17">
        <f t="shared" si="14"/>
        <v>4.13</v>
      </c>
      <c r="J234" s="91"/>
      <c r="K234" s="91"/>
      <c r="L234" s="91"/>
      <c r="M234" s="91"/>
      <c r="N234" s="91"/>
      <c r="O234" s="91"/>
      <c r="P234" s="91"/>
      <c r="Q234" s="91"/>
      <c r="R234" s="91"/>
      <c r="S234" s="91"/>
      <c r="T234" s="91"/>
      <c r="U234" s="91"/>
      <c r="V234" s="91"/>
      <c r="W234" s="91"/>
      <c r="X234" s="91"/>
      <c r="Y234" s="91"/>
    </row>
    <row r="235" s="3" customFormat="1" ht="24" customHeight="1" spans="1:25">
      <c r="A235" s="101" t="s">
        <v>695</v>
      </c>
      <c r="B235" s="101" t="s">
        <v>696</v>
      </c>
      <c r="C235" s="8" t="s">
        <v>362</v>
      </c>
      <c r="D235" s="13">
        <v>10</v>
      </c>
      <c r="E235" s="107"/>
      <c r="F235" s="75">
        <f t="shared" si="16"/>
        <v>0</v>
      </c>
      <c r="G235" s="13">
        <v>5.41</v>
      </c>
      <c r="H235" s="108">
        <v>6.52</v>
      </c>
      <c r="I235" s="17">
        <f t="shared" si="14"/>
        <v>5.41</v>
      </c>
      <c r="J235" s="91"/>
      <c r="K235" s="91"/>
      <c r="L235" s="91"/>
      <c r="M235" s="91"/>
      <c r="N235" s="91"/>
      <c r="O235" s="91"/>
      <c r="P235" s="91"/>
      <c r="Q235" s="91"/>
      <c r="R235" s="91"/>
      <c r="S235" s="91"/>
      <c r="T235" s="91"/>
      <c r="U235" s="91"/>
      <c r="V235" s="91"/>
      <c r="W235" s="91"/>
      <c r="X235" s="91"/>
      <c r="Y235" s="91"/>
    </row>
    <row r="236" s="3" customFormat="1" ht="24" customHeight="1" spans="1:25">
      <c r="A236" s="101" t="s">
        <v>697</v>
      </c>
      <c r="B236" s="101" t="s">
        <v>698</v>
      </c>
      <c r="C236" s="8" t="s">
        <v>362</v>
      </c>
      <c r="D236" s="13">
        <v>10</v>
      </c>
      <c r="E236" s="107"/>
      <c r="F236" s="75">
        <f t="shared" si="16"/>
        <v>0</v>
      </c>
      <c r="G236" s="13">
        <v>11.57</v>
      </c>
      <c r="H236" s="108">
        <v>13.95</v>
      </c>
      <c r="I236" s="17">
        <f t="shared" si="14"/>
        <v>11.57</v>
      </c>
      <c r="J236" s="91"/>
      <c r="K236" s="91"/>
      <c r="L236" s="91"/>
      <c r="M236" s="91"/>
      <c r="N236" s="91"/>
      <c r="O236" s="91"/>
      <c r="P236" s="91"/>
      <c r="Q236" s="91"/>
      <c r="R236" s="91"/>
      <c r="S236" s="91"/>
      <c r="T236" s="91"/>
      <c r="U236" s="91"/>
      <c r="V236" s="91"/>
      <c r="W236" s="91"/>
      <c r="X236" s="91"/>
      <c r="Y236" s="91"/>
    </row>
    <row r="237" s="3" customFormat="1" ht="24" customHeight="1" spans="1:25">
      <c r="A237" s="101" t="s">
        <v>699</v>
      </c>
      <c r="B237" s="101" t="s">
        <v>700</v>
      </c>
      <c r="C237" s="8" t="s">
        <v>362</v>
      </c>
      <c r="D237" s="13">
        <v>10</v>
      </c>
      <c r="E237" s="107"/>
      <c r="F237" s="75">
        <f t="shared" si="16"/>
        <v>0</v>
      </c>
      <c r="G237" s="13">
        <v>35</v>
      </c>
      <c r="H237" s="108">
        <v>42.22</v>
      </c>
      <c r="I237" s="17">
        <f t="shared" si="14"/>
        <v>35</v>
      </c>
      <c r="J237" s="91"/>
      <c r="K237" s="91"/>
      <c r="L237" s="91"/>
      <c r="M237" s="91"/>
      <c r="N237" s="91"/>
      <c r="O237" s="91"/>
      <c r="P237" s="91"/>
      <c r="Q237" s="91"/>
      <c r="R237" s="91"/>
      <c r="S237" s="91"/>
      <c r="T237" s="91"/>
      <c r="U237" s="91"/>
      <c r="V237" s="91"/>
      <c r="W237" s="91"/>
      <c r="X237" s="91"/>
      <c r="Y237" s="91"/>
    </row>
    <row r="238" s="3" customFormat="1" ht="24" customHeight="1" spans="1:25">
      <c r="A238" s="101" t="s">
        <v>701</v>
      </c>
      <c r="B238" s="101" t="s">
        <v>702</v>
      </c>
      <c r="C238" s="8"/>
      <c r="D238" s="8"/>
      <c r="E238" s="100"/>
      <c r="F238" s="100"/>
      <c r="G238" s="105"/>
      <c r="H238" s="91"/>
      <c r="I238" s="17">
        <f t="shared" si="14"/>
        <v>0</v>
      </c>
      <c r="J238" s="91"/>
      <c r="K238" s="91"/>
      <c r="L238" s="91"/>
      <c r="M238" s="91"/>
      <c r="N238" s="91"/>
      <c r="O238" s="91"/>
      <c r="P238" s="91"/>
      <c r="Q238" s="91"/>
      <c r="R238" s="91"/>
      <c r="S238" s="91"/>
      <c r="T238" s="91"/>
      <c r="U238" s="91"/>
      <c r="V238" s="91"/>
      <c r="W238" s="91"/>
      <c r="X238" s="91"/>
      <c r="Y238" s="91"/>
    </row>
    <row r="239" s="3" customFormat="1" ht="24" customHeight="1" spans="1:25">
      <c r="A239" s="110" t="s">
        <v>703</v>
      </c>
      <c r="B239" s="101" t="s">
        <v>704</v>
      </c>
      <c r="C239" s="8" t="s">
        <v>362</v>
      </c>
      <c r="D239" s="13">
        <v>5</v>
      </c>
      <c r="E239" s="107"/>
      <c r="F239" s="75">
        <f>ROUND(D239*E239,0)</f>
        <v>0</v>
      </c>
      <c r="G239" s="13">
        <v>3.16</v>
      </c>
      <c r="H239" s="108">
        <v>3.81</v>
      </c>
      <c r="I239" s="17">
        <f t="shared" si="14"/>
        <v>3.16</v>
      </c>
      <c r="J239" s="91"/>
      <c r="K239" s="91"/>
      <c r="L239" s="91"/>
      <c r="M239" s="91"/>
      <c r="N239" s="91"/>
      <c r="O239" s="91"/>
      <c r="P239" s="91"/>
      <c r="Q239" s="91"/>
      <c r="R239" s="91"/>
      <c r="S239" s="91"/>
      <c r="T239" s="91"/>
      <c r="U239" s="91"/>
      <c r="V239" s="91"/>
      <c r="W239" s="91"/>
      <c r="X239" s="91"/>
      <c r="Y239" s="91"/>
    </row>
    <row r="240" s="3" customFormat="1" ht="24" customHeight="1" spans="1:25">
      <c r="A240" s="110" t="s">
        <v>705</v>
      </c>
      <c r="B240" s="101" t="s">
        <v>706</v>
      </c>
      <c r="C240" s="8" t="s">
        <v>362</v>
      </c>
      <c r="D240" s="13">
        <v>5</v>
      </c>
      <c r="E240" s="107"/>
      <c r="F240" s="75">
        <f>ROUND(D240*E240,0)</f>
        <v>0</v>
      </c>
      <c r="G240" s="13">
        <v>4.05</v>
      </c>
      <c r="H240" s="108">
        <v>4.89</v>
      </c>
      <c r="I240" s="17">
        <f t="shared" si="14"/>
        <v>4.05</v>
      </c>
      <c r="J240" s="91"/>
      <c r="K240" s="91"/>
      <c r="L240" s="91"/>
      <c r="M240" s="91"/>
      <c r="N240" s="91"/>
      <c r="O240" s="91"/>
      <c r="P240" s="91"/>
      <c r="Q240" s="91"/>
      <c r="R240" s="91"/>
      <c r="S240" s="91"/>
      <c r="T240" s="91"/>
      <c r="U240" s="91"/>
      <c r="V240" s="91"/>
      <c r="W240" s="91"/>
      <c r="X240" s="91"/>
      <c r="Y240" s="91"/>
    </row>
    <row r="241" s="3" customFormat="1" ht="24" customHeight="1" spans="1:25">
      <c r="A241" s="110" t="s">
        <v>707</v>
      </c>
      <c r="B241" s="101" t="s">
        <v>708</v>
      </c>
      <c r="C241" s="8" t="s">
        <v>362</v>
      </c>
      <c r="D241" s="13">
        <v>5</v>
      </c>
      <c r="E241" s="107"/>
      <c r="F241" s="75">
        <f>ROUND(D241*E241,0)</f>
        <v>0</v>
      </c>
      <c r="G241" s="13">
        <v>5.26</v>
      </c>
      <c r="H241" s="108">
        <v>6.34</v>
      </c>
      <c r="I241" s="17">
        <f t="shared" si="14"/>
        <v>5.26</v>
      </c>
      <c r="J241" s="91"/>
      <c r="K241" s="91"/>
      <c r="L241" s="91"/>
      <c r="M241" s="91"/>
      <c r="N241" s="91"/>
      <c r="O241" s="91"/>
      <c r="P241" s="91"/>
      <c r="Q241" s="91"/>
      <c r="R241" s="91"/>
      <c r="S241" s="91"/>
      <c r="T241" s="91"/>
      <c r="U241" s="91"/>
      <c r="V241" s="91"/>
      <c r="W241" s="91"/>
      <c r="X241" s="91"/>
      <c r="Y241" s="91"/>
    </row>
    <row r="242" s="3" customFormat="1" ht="24" customHeight="1" spans="1:25">
      <c r="A242" s="110" t="s">
        <v>709</v>
      </c>
      <c r="B242" s="101" t="s">
        <v>710</v>
      </c>
      <c r="C242" s="8" t="s">
        <v>362</v>
      </c>
      <c r="D242" s="13">
        <v>15</v>
      </c>
      <c r="E242" s="107"/>
      <c r="F242" s="75">
        <f>ROUND(D242*E242,0)</f>
        <v>0</v>
      </c>
      <c r="G242" s="13">
        <v>5.64</v>
      </c>
      <c r="H242" s="108">
        <v>6.8</v>
      </c>
      <c r="I242" s="17">
        <f t="shared" si="14"/>
        <v>5.64</v>
      </c>
      <c r="J242" s="91"/>
      <c r="K242" s="91"/>
      <c r="L242" s="91"/>
      <c r="M242" s="91"/>
      <c r="N242" s="91"/>
      <c r="O242" s="91"/>
      <c r="P242" s="91"/>
      <c r="Q242" s="91"/>
      <c r="R242" s="91"/>
      <c r="S242" s="91"/>
      <c r="T242" s="91"/>
      <c r="U242" s="91"/>
      <c r="V242" s="91"/>
      <c r="W242" s="91"/>
      <c r="X242" s="91"/>
      <c r="Y242" s="91"/>
    </row>
    <row r="243" s="3" customFormat="1" ht="24" customHeight="1" spans="1:25">
      <c r="A243" s="110" t="s">
        <v>711</v>
      </c>
      <c r="B243" s="101" t="s">
        <v>712</v>
      </c>
      <c r="C243" s="8" t="s">
        <v>362</v>
      </c>
      <c r="D243" s="13">
        <v>15</v>
      </c>
      <c r="E243" s="107"/>
      <c r="F243" s="75">
        <f>ROUND(D243*E243,0)</f>
        <v>0</v>
      </c>
      <c r="G243" s="13">
        <v>3.91</v>
      </c>
      <c r="H243" s="108">
        <v>4.71</v>
      </c>
      <c r="I243" s="17">
        <f t="shared" si="14"/>
        <v>3.91</v>
      </c>
      <c r="J243" s="91"/>
      <c r="K243" s="91"/>
      <c r="L243" s="91"/>
      <c r="M243" s="91"/>
      <c r="N243" s="91"/>
      <c r="O243" s="91"/>
      <c r="P243" s="91"/>
      <c r="Q243" s="91"/>
      <c r="R243" s="91"/>
      <c r="S243" s="91"/>
      <c r="T243" s="91"/>
      <c r="U243" s="91"/>
      <c r="V243" s="91"/>
      <c r="W243" s="91"/>
      <c r="X243" s="91"/>
      <c r="Y243" s="91"/>
    </row>
    <row r="244" s="3" customFormat="1" ht="24" customHeight="1" spans="1:25">
      <c r="A244" s="101" t="s">
        <v>713</v>
      </c>
      <c r="B244" s="101" t="s">
        <v>714</v>
      </c>
      <c r="C244" s="8"/>
      <c r="D244" s="8"/>
      <c r="E244" s="100"/>
      <c r="F244" s="100"/>
      <c r="G244" s="105"/>
      <c r="H244" s="91"/>
      <c r="I244" s="17">
        <f t="shared" ref="I244:I253" si="17">ROUND(H244*(1-17.09%),2)</f>
        <v>0</v>
      </c>
      <c r="J244" s="91"/>
      <c r="K244" s="91"/>
      <c r="L244" s="91"/>
      <c r="M244" s="91"/>
      <c r="N244" s="91"/>
      <c r="O244" s="91"/>
      <c r="P244" s="91"/>
      <c r="Q244" s="91"/>
      <c r="R244" s="91"/>
      <c r="S244" s="91"/>
      <c r="T244" s="91"/>
      <c r="U244" s="91"/>
      <c r="V244" s="91"/>
      <c r="W244" s="91"/>
      <c r="X244" s="91"/>
      <c r="Y244" s="91"/>
    </row>
    <row r="245" s="3" customFormat="1" ht="24" customHeight="1" spans="1:25">
      <c r="A245" s="101" t="s">
        <v>715</v>
      </c>
      <c r="B245" s="101" t="s">
        <v>716</v>
      </c>
      <c r="C245" s="8"/>
      <c r="D245" s="8"/>
      <c r="E245" s="100"/>
      <c r="F245" s="100"/>
      <c r="G245" s="105"/>
      <c r="H245" s="91"/>
      <c r="I245" s="17">
        <f t="shared" si="17"/>
        <v>0</v>
      </c>
      <c r="J245" s="91"/>
      <c r="K245" s="91"/>
      <c r="L245" s="91"/>
      <c r="M245" s="91"/>
      <c r="N245" s="91"/>
      <c r="O245" s="91"/>
      <c r="P245" s="91"/>
      <c r="Q245" s="91"/>
      <c r="R245" s="91"/>
      <c r="S245" s="91"/>
      <c r="T245" s="91"/>
      <c r="U245" s="91"/>
      <c r="V245" s="91"/>
      <c r="W245" s="91"/>
      <c r="X245" s="91"/>
      <c r="Y245" s="91"/>
    </row>
    <row r="246" s="3" customFormat="1" ht="24" customHeight="1" spans="1:25">
      <c r="A246" s="101" t="s">
        <v>717</v>
      </c>
      <c r="B246" s="101" t="s">
        <v>718</v>
      </c>
      <c r="C246" s="8" t="s">
        <v>249</v>
      </c>
      <c r="D246" s="13">
        <v>3</v>
      </c>
      <c r="E246" s="107"/>
      <c r="F246" s="75">
        <f t="shared" ref="F246:F253" si="18">ROUND(D246*E246,0)</f>
        <v>0</v>
      </c>
      <c r="G246" s="13">
        <v>330.51</v>
      </c>
      <c r="H246" s="108">
        <v>398.64</v>
      </c>
      <c r="I246" s="17">
        <f t="shared" si="17"/>
        <v>330.51</v>
      </c>
      <c r="J246" s="91"/>
      <c r="K246" s="91"/>
      <c r="L246" s="91"/>
      <c r="M246" s="91"/>
      <c r="N246" s="91"/>
      <c r="O246" s="91"/>
      <c r="P246" s="91"/>
      <c r="Q246" s="91"/>
      <c r="R246" s="91"/>
      <c r="S246" s="91"/>
      <c r="T246" s="91"/>
      <c r="U246" s="91"/>
      <c r="V246" s="91"/>
      <c r="W246" s="91"/>
      <c r="X246" s="91"/>
      <c r="Y246" s="91"/>
    </row>
    <row r="247" s="3" customFormat="1" ht="24" customHeight="1" spans="1:25">
      <c r="A247" s="101" t="s">
        <v>719</v>
      </c>
      <c r="B247" s="101" t="s">
        <v>720</v>
      </c>
      <c r="C247" s="8" t="s">
        <v>249</v>
      </c>
      <c r="D247" s="13">
        <v>3</v>
      </c>
      <c r="E247" s="107"/>
      <c r="F247" s="75">
        <f t="shared" si="18"/>
        <v>0</v>
      </c>
      <c r="G247" s="13">
        <v>171.27</v>
      </c>
      <c r="H247" s="108">
        <v>206.57</v>
      </c>
      <c r="I247" s="17">
        <f t="shared" si="17"/>
        <v>171.27</v>
      </c>
      <c r="J247" s="91"/>
      <c r="K247" s="91"/>
      <c r="L247" s="91"/>
      <c r="M247" s="91"/>
      <c r="N247" s="91"/>
      <c r="O247" s="91"/>
      <c r="P247" s="91"/>
      <c r="Q247" s="91"/>
      <c r="R247" s="91"/>
      <c r="S247" s="91"/>
      <c r="T247" s="91"/>
      <c r="U247" s="91"/>
      <c r="V247" s="91"/>
      <c r="W247" s="91"/>
      <c r="X247" s="91"/>
      <c r="Y247" s="91"/>
    </row>
    <row r="248" s="3" customFormat="1" ht="24" customHeight="1" spans="1:25">
      <c r="A248" s="101" t="s">
        <v>721</v>
      </c>
      <c r="B248" s="101" t="s">
        <v>722</v>
      </c>
      <c r="C248" s="8" t="s">
        <v>249</v>
      </c>
      <c r="D248" s="13">
        <v>3</v>
      </c>
      <c r="E248" s="107"/>
      <c r="F248" s="75">
        <f t="shared" si="18"/>
        <v>0</v>
      </c>
      <c r="G248" s="13">
        <v>410.14</v>
      </c>
      <c r="H248" s="108">
        <v>494.68</v>
      </c>
      <c r="I248" s="17">
        <f t="shared" si="17"/>
        <v>410.14</v>
      </c>
      <c r="J248" s="91"/>
      <c r="K248" s="91"/>
      <c r="L248" s="91"/>
      <c r="M248" s="91"/>
      <c r="N248" s="91"/>
      <c r="O248" s="91"/>
      <c r="P248" s="91"/>
      <c r="Q248" s="91"/>
      <c r="R248" s="91"/>
      <c r="S248" s="91"/>
      <c r="T248" s="91"/>
      <c r="U248" s="91"/>
      <c r="V248" s="91"/>
      <c r="W248" s="91"/>
      <c r="X248" s="91"/>
      <c r="Y248" s="91"/>
    </row>
    <row r="249" s="3" customFormat="1" ht="24" customHeight="1" spans="1:25">
      <c r="A249" s="101" t="s">
        <v>723</v>
      </c>
      <c r="B249" s="101" t="s">
        <v>724</v>
      </c>
      <c r="C249" s="8" t="s">
        <v>249</v>
      </c>
      <c r="D249" s="13">
        <v>3</v>
      </c>
      <c r="E249" s="107"/>
      <c r="F249" s="75">
        <f t="shared" si="18"/>
        <v>0</v>
      </c>
      <c r="G249" s="13">
        <v>670.04</v>
      </c>
      <c r="H249" s="108">
        <v>808.15</v>
      </c>
      <c r="I249" s="17">
        <f t="shared" si="17"/>
        <v>670.04</v>
      </c>
      <c r="J249" s="91"/>
      <c r="K249" s="91"/>
      <c r="L249" s="91"/>
      <c r="M249" s="91"/>
      <c r="N249" s="91"/>
      <c r="O249" s="91"/>
      <c r="P249" s="91"/>
      <c r="Q249" s="91"/>
      <c r="R249" s="91"/>
      <c r="S249" s="91"/>
      <c r="T249" s="91"/>
      <c r="U249" s="91"/>
      <c r="V249" s="91"/>
      <c r="W249" s="91"/>
      <c r="X249" s="91"/>
      <c r="Y249" s="91"/>
    </row>
    <row r="250" s="3" customFormat="1" ht="24" customHeight="1" spans="1:25">
      <c r="A250" s="101" t="s">
        <v>725</v>
      </c>
      <c r="B250" s="101" t="s">
        <v>726</v>
      </c>
      <c r="C250" s="8" t="s">
        <v>249</v>
      </c>
      <c r="D250" s="13">
        <v>3</v>
      </c>
      <c r="E250" s="107"/>
      <c r="F250" s="75">
        <f t="shared" si="18"/>
        <v>0</v>
      </c>
      <c r="G250" s="13">
        <v>1144.03</v>
      </c>
      <c r="H250" s="108">
        <v>1379.84</v>
      </c>
      <c r="I250" s="17">
        <f t="shared" si="17"/>
        <v>1144.03</v>
      </c>
      <c r="J250" s="91"/>
      <c r="K250" s="91"/>
      <c r="L250" s="91"/>
      <c r="M250" s="91"/>
      <c r="N250" s="91"/>
      <c r="O250" s="91"/>
      <c r="P250" s="91"/>
      <c r="Q250" s="91"/>
      <c r="R250" s="91"/>
      <c r="S250" s="91"/>
      <c r="T250" s="91"/>
      <c r="U250" s="91"/>
      <c r="V250" s="91"/>
      <c r="W250" s="91"/>
      <c r="X250" s="91"/>
      <c r="Y250" s="91"/>
    </row>
    <row r="251" s="3" customFormat="1" ht="24" customHeight="1" spans="1:25">
      <c r="A251" s="101" t="s">
        <v>727</v>
      </c>
      <c r="B251" s="101" t="s">
        <v>728</v>
      </c>
      <c r="C251" s="8" t="s">
        <v>249</v>
      </c>
      <c r="D251" s="13">
        <v>3</v>
      </c>
      <c r="E251" s="107"/>
      <c r="F251" s="75">
        <f t="shared" si="18"/>
        <v>0</v>
      </c>
      <c r="G251" s="13">
        <v>1339.33</v>
      </c>
      <c r="H251" s="108">
        <v>1615.4</v>
      </c>
      <c r="I251" s="17">
        <f t="shared" si="17"/>
        <v>1339.33</v>
      </c>
      <c r="J251" s="91"/>
      <c r="K251" s="91"/>
      <c r="L251" s="91"/>
      <c r="M251" s="91"/>
      <c r="N251" s="91"/>
      <c r="O251" s="91"/>
      <c r="P251" s="91"/>
      <c r="Q251" s="91"/>
      <c r="R251" s="91"/>
      <c r="S251" s="91"/>
      <c r="T251" s="91"/>
      <c r="U251" s="91"/>
      <c r="V251" s="91"/>
      <c r="W251" s="91"/>
      <c r="X251" s="91"/>
      <c r="Y251" s="91"/>
    </row>
    <row r="252" s="3" customFormat="1" ht="24" customHeight="1" spans="1:25">
      <c r="A252" s="101" t="s">
        <v>729</v>
      </c>
      <c r="B252" s="101" t="s">
        <v>730</v>
      </c>
      <c r="C252" s="8" t="s">
        <v>249</v>
      </c>
      <c r="D252" s="13">
        <v>3</v>
      </c>
      <c r="E252" s="107"/>
      <c r="F252" s="75">
        <f t="shared" si="18"/>
        <v>0</v>
      </c>
      <c r="G252" s="13">
        <v>112.67</v>
      </c>
      <c r="H252" s="108">
        <v>135.9</v>
      </c>
      <c r="I252" s="17">
        <f t="shared" si="17"/>
        <v>112.67</v>
      </c>
      <c r="J252" s="91"/>
      <c r="K252" s="91"/>
      <c r="L252" s="91"/>
      <c r="M252" s="91"/>
      <c r="N252" s="91"/>
      <c r="O252" s="91"/>
      <c r="P252" s="91"/>
      <c r="Q252" s="91"/>
      <c r="R252" s="91"/>
      <c r="S252" s="91"/>
      <c r="T252" s="91"/>
      <c r="U252" s="91"/>
      <c r="V252" s="91"/>
      <c r="W252" s="91"/>
      <c r="X252" s="91"/>
      <c r="Y252" s="91"/>
    </row>
    <row r="253" s="3" customFormat="1" ht="24" customHeight="1" spans="1:25">
      <c r="A253" s="101" t="s">
        <v>731</v>
      </c>
      <c r="B253" s="101" t="s">
        <v>732</v>
      </c>
      <c r="C253" s="8" t="s">
        <v>249</v>
      </c>
      <c r="D253" s="13">
        <v>3</v>
      </c>
      <c r="E253" s="107"/>
      <c r="F253" s="75">
        <f t="shared" si="18"/>
        <v>0</v>
      </c>
      <c r="G253" s="13">
        <v>200.05</v>
      </c>
      <c r="H253" s="108">
        <v>241.29</v>
      </c>
      <c r="I253" s="17">
        <f t="shared" si="17"/>
        <v>200.05</v>
      </c>
      <c r="J253" s="91"/>
      <c r="K253" s="91"/>
      <c r="L253" s="91"/>
      <c r="M253" s="91"/>
      <c r="N253" s="91"/>
      <c r="O253" s="91"/>
      <c r="P253" s="91"/>
      <c r="Q253" s="91"/>
      <c r="R253" s="91"/>
      <c r="S253" s="91"/>
      <c r="T253" s="91"/>
      <c r="U253" s="91"/>
      <c r="V253" s="91"/>
      <c r="W253" s="91"/>
      <c r="X253" s="91"/>
      <c r="Y253" s="91"/>
    </row>
    <row r="254" s="3" customFormat="1" ht="24" customHeight="1" spans="1:25">
      <c r="A254" s="101" t="s">
        <v>733</v>
      </c>
      <c r="B254" s="101" t="s">
        <v>734</v>
      </c>
      <c r="C254" s="8"/>
      <c r="D254" s="8"/>
      <c r="E254" s="100"/>
      <c r="F254" s="100"/>
      <c r="G254" s="105"/>
      <c r="H254" s="91"/>
      <c r="I254" s="17">
        <f t="shared" ref="I254:I278" si="19">ROUND(H254*(1-17.09%),2)</f>
        <v>0</v>
      </c>
      <c r="J254" s="91"/>
      <c r="K254" s="91"/>
      <c r="L254" s="91"/>
      <c r="M254" s="91"/>
      <c r="N254" s="91"/>
      <c r="O254" s="91"/>
      <c r="P254" s="91"/>
      <c r="Q254" s="91"/>
      <c r="R254" s="91"/>
      <c r="S254" s="91"/>
      <c r="T254" s="91"/>
      <c r="U254" s="91"/>
      <c r="V254" s="91"/>
      <c r="W254" s="91"/>
      <c r="X254" s="91"/>
      <c r="Y254" s="91"/>
    </row>
    <row r="255" s="3" customFormat="1" ht="24" customHeight="1" spans="1:25">
      <c r="A255" s="110" t="s">
        <v>735</v>
      </c>
      <c r="B255" s="101" t="s">
        <v>736</v>
      </c>
      <c r="C255" s="8"/>
      <c r="D255" s="8"/>
      <c r="E255" s="100"/>
      <c r="F255" s="100"/>
      <c r="G255" s="105"/>
      <c r="H255" s="91"/>
      <c r="I255" s="17">
        <f t="shared" si="19"/>
        <v>0</v>
      </c>
      <c r="J255" s="91"/>
      <c r="K255" s="91"/>
      <c r="L255" s="91"/>
      <c r="M255" s="91"/>
      <c r="N255" s="91"/>
      <c r="O255" s="91"/>
      <c r="P255" s="91"/>
      <c r="Q255" s="91"/>
      <c r="R255" s="91"/>
      <c r="S255" s="91"/>
      <c r="T255" s="91"/>
      <c r="U255" s="91"/>
      <c r="V255" s="91"/>
      <c r="W255" s="91"/>
      <c r="X255" s="91"/>
      <c r="Y255" s="91"/>
    </row>
    <row r="256" s="3" customFormat="1" ht="24" customHeight="1" spans="1:25">
      <c r="A256" s="110" t="s">
        <v>737</v>
      </c>
      <c r="B256" s="101" t="s">
        <v>738</v>
      </c>
      <c r="C256" s="8" t="s">
        <v>362</v>
      </c>
      <c r="D256" s="13">
        <v>5</v>
      </c>
      <c r="E256" s="107"/>
      <c r="F256" s="75">
        <f t="shared" ref="F254:F272" si="20">ROUND(D256*E256,0)</f>
        <v>0</v>
      </c>
      <c r="G256" s="13">
        <v>3</v>
      </c>
      <c r="H256" s="108">
        <v>3.62</v>
      </c>
      <c r="I256" s="17">
        <f t="shared" si="19"/>
        <v>3</v>
      </c>
      <c r="J256" s="91"/>
      <c r="K256" s="91"/>
      <c r="L256" s="91"/>
      <c r="M256" s="91"/>
      <c r="N256" s="91"/>
      <c r="O256" s="91"/>
      <c r="P256" s="91"/>
      <c r="Q256" s="91"/>
      <c r="R256" s="91"/>
      <c r="S256" s="91"/>
      <c r="T256" s="91"/>
      <c r="U256" s="91"/>
      <c r="V256" s="91"/>
      <c r="W256" s="91"/>
      <c r="X256" s="91"/>
      <c r="Y256" s="91"/>
    </row>
    <row r="257" s="3" customFormat="1" ht="24" customHeight="1" spans="1:25">
      <c r="A257" s="110" t="s">
        <v>739</v>
      </c>
      <c r="B257" s="101" t="s">
        <v>740</v>
      </c>
      <c r="C257" s="8" t="s">
        <v>362</v>
      </c>
      <c r="D257" s="13">
        <v>5</v>
      </c>
      <c r="E257" s="107"/>
      <c r="F257" s="75">
        <f t="shared" si="20"/>
        <v>0</v>
      </c>
      <c r="G257" s="13">
        <v>5.55</v>
      </c>
      <c r="H257" s="108">
        <v>6.7</v>
      </c>
      <c r="I257" s="17">
        <f t="shared" si="19"/>
        <v>5.55</v>
      </c>
      <c r="J257" s="91"/>
      <c r="K257" s="91"/>
      <c r="L257" s="91"/>
      <c r="M257" s="91"/>
      <c r="N257" s="91"/>
      <c r="O257" s="91"/>
      <c r="P257" s="91"/>
      <c r="Q257" s="91"/>
      <c r="R257" s="91"/>
      <c r="S257" s="91"/>
      <c r="T257" s="91"/>
      <c r="U257" s="91"/>
      <c r="V257" s="91"/>
      <c r="W257" s="91"/>
      <c r="X257" s="91"/>
      <c r="Y257" s="91"/>
    </row>
    <row r="258" s="3" customFormat="1" ht="24" customHeight="1" spans="1:25">
      <c r="A258" s="110" t="s">
        <v>741</v>
      </c>
      <c r="B258" s="101" t="s">
        <v>742</v>
      </c>
      <c r="C258" s="8" t="s">
        <v>362</v>
      </c>
      <c r="D258" s="13">
        <v>5</v>
      </c>
      <c r="E258" s="107"/>
      <c r="F258" s="75">
        <f t="shared" si="20"/>
        <v>0</v>
      </c>
      <c r="G258" s="13">
        <v>6.01</v>
      </c>
      <c r="H258" s="108">
        <v>7.25</v>
      </c>
      <c r="I258" s="17">
        <f t="shared" si="19"/>
        <v>6.01</v>
      </c>
      <c r="J258" s="91"/>
      <c r="K258" s="91"/>
      <c r="L258" s="91"/>
      <c r="M258" s="91"/>
      <c r="N258" s="91"/>
      <c r="O258" s="91"/>
      <c r="P258" s="91"/>
      <c r="Q258" s="91"/>
      <c r="R258" s="91"/>
      <c r="S258" s="91"/>
      <c r="T258" s="91"/>
      <c r="U258" s="91"/>
      <c r="V258" s="91"/>
      <c r="W258" s="91"/>
      <c r="X258" s="91"/>
      <c r="Y258" s="91"/>
    </row>
    <row r="259" s="3" customFormat="1" ht="24" customHeight="1" spans="1:25">
      <c r="A259" s="110" t="s">
        <v>743</v>
      </c>
      <c r="B259" s="101" t="s">
        <v>744</v>
      </c>
      <c r="C259" s="8" t="s">
        <v>362</v>
      </c>
      <c r="D259" s="13">
        <v>5</v>
      </c>
      <c r="E259" s="107"/>
      <c r="F259" s="75">
        <f t="shared" si="20"/>
        <v>0</v>
      </c>
      <c r="G259" s="13">
        <v>7.21</v>
      </c>
      <c r="H259" s="108">
        <v>8.7</v>
      </c>
      <c r="I259" s="17">
        <f t="shared" si="19"/>
        <v>7.21</v>
      </c>
      <c r="J259" s="91"/>
      <c r="K259" s="91"/>
      <c r="L259" s="91"/>
      <c r="M259" s="91"/>
      <c r="N259" s="91"/>
      <c r="O259" s="91"/>
      <c r="P259" s="91"/>
      <c r="Q259" s="91"/>
      <c r="R259" s="91"/>
      <c r="S259" s="91"/>
      <c r="T259" s="91"/>
      <c r="U259" s="91"/>
      <c r="V259" s="91"/>
      <c r="W259" s="91"/>
      <c r="X259" s="91"/>
      <c r="Y259" s="91"/>
    </row>
    <row r="260" s="3" customFormat="1" ht="24" customHeight="1" spans="1:25">
      <c r="A260" s="110" t="s">
        <v>745</v>
      </c>
      <c r="B260" s="101" t="s">
        <v>746</v>
      </c>
      <c r="C260" s="8" t="s">
        <v>362</v>
      </c>
      <c r="D260" s="13">
        <v>5</v>
      </c>
      <c r="E260" s="107"/>
      <c r="F260" s="75">
        <f t="shared" si="20"/>
        <v>0</v>
      </c>
      <c r="G260" s="13">
        <v>8.71</v>
      </c>
      <c r="H260" s="108">
        <v>10.51</v>
      </c>
      <c r="I260" s="17">
        <f t="shared" si="19"/>
        <v>8.71</v>
      </c>
      <c r="J260" s="91"/>
      <c r="K260" s="91"/>
      <c r="L260" s="91"/>
      <c r="M260" s="91"/>
      <c r="N260" s="91"/>
      <c r="O260" s="91"/>
      <c r="P260" s="91"/>
      <c r="Q260" s="91"/>
      <c r="R260" s="91"/>
      <c r="S260" s="91"/>
      <c r="T260" s="91"/>
      <c r="U260" s="91"/>
      <c r="V260" s="91"/>
      <c r="W260" s="91"/>
      <c r="X260" s="91"/>
      <c r="Y260" s="91"/>
    </row>
    <row r="261" s="3" customFormat="1" ht="24" customHeight="1" spans="1:25">
      <c r="A261" s="110" t="s">
        <v>747</v>
      </c>
      <c r="B261" s="101" t="s">
        <v>748</v>
      </c>
      <c r="C261" s="8" t="s">
        <v>362</v>
      </c>
      <c r="D261" s="13">
        <v>5</v>
      </c>
      <c r="E261" s="107"/>
      <c r="F261" s="75">
        <f t="shared" si="20"/>
        <v>0</v>
      </c>
      <c r="G261" s="13">
        <v>11.27</v>
      </c>
      <c r="H261" s="108">
        <v>13.59</v>
      </c>
      <c r="I261" s="17">
        <f t="shared" si="19"/>
        <v>11.27</v>
      </c>
      <c r="J261" s="91"/>
      <c r="K261" s="91"/>
      <c r="L261" s="91"/>
      <c r="M261" s="91"/>
      <c r="N261" s="91"/>
      <c r="O261" s="91"/>
      <c r="P261" s="91"/>
      <c r="Q261" s="91"/>
      <c r="R261" s="91"/>
      <c r="S261" s="91"/>
      <c r="T261" s="91"/>
      <c r="U261" s="91"/>
      <c r="V261" s="91"/>
      <c r="W261" s="91"/>
      <c r="X261" s="91"/>
      <c r="Y261" s="91"/>
    </row>
    <row r="262" s="3" customFormat="1" ht="24" customHeight="1" spans="1:25">
      <c r="A262" s="110" t="s">
        <v>749</v>
      </c>
      <c r="B262" s="101" t="s">
        <v>750</v>
      </c>
      <c r="C262" s="8" t="s">
        <v>362</v>
      </c>
      <c r="D262" s="13">
        <v>5</v>
      </c>
      <c r="E262" s="107"/>
      <c r="F262" s="75">
        <f t="shared" si="20"/>
        <v>0</v>
      </c>
      <c r="G262" s="13">
        <v>15.78</v>
      </c>
      <c r="H262" s="108">
        <v>19.03</v>
      </c>
      <c r="I262" s="17">
        <f t="shared" si="19"/>
        <v>15.78</v>
      </c>
      <c r="J262" s="91"/>
      <c r="K262" s="91"/>
      <c r="L262" s="91"/>
      <c r="M262" s="91"/>
      <c r="N262" s="91"/>
      <c r="O262" s="91"/>
      <c r="P262" s="91"/>
      <c r="Q262" s="91"/>
      <c r="R262" s="91"/>
      <c r="S262" s="91"/>
      <c r="T262" s="91"/>
      <c r="U262" s="91"/>
      <c r="V262" s="91"/>
      <c r="W262" s="91"/>
      <c r="X262" s="91"/>
      <c r="Y262" s="91"/>
    </row>
    <row r="263" s="3" customFormat="1" ht="24" customHeight="1" spans="1:25">
      <c r="A263" s="110" t="s">
        <v>751</v>
      </c>
      <c r="B263" s="101" t="s">
        <v>752</v>
      </c>
      <c r="C263" s="8" t="s">
        <v>362</v>
      </c>
      <c r="D263" s="13">
        <v>5</v>
      </c>
      <c r="E263" s="107"/>
      <c r="F263" s="75">
        <f t="shared" si="20"/>
        <v>0</v>
      </c>
      <c r="G263" s="13">
        <v>20.28</v>
      </c>
      <c r="H263" s="108">
        <v>24.46</v>
      </c>
      <c r="I263" s="17">
        <f t="shared" si="19"/>
        <v>20.28</v>
      </c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="3" customFormat="1" ht="24" customHeight="1" spans="1:25">
      <c r="A264" s="110" t="s">
        <v>753</v>
      </c>
      <c r="B264" s="101" t="s">
        <v>754</v>
      </c>
      <c r="C264" s="8" t="s">
        <v>362</v>
      </c>
      <c r="D264" s="13">
        <v>5</v>
      </c>
      <c r="E264" s="107"/>
      <c r="F264" s="75">
        <f t="shared" si="20"/>
        <v>0</v>
      </c>
      <c r="G264" s="13">
        <v>22.53</v>
      </c>
      <c r="H264" s="108">
        <v>27.18</v>
      </c>
      <c r="I264" s="17">
        <f t="shared" si="19"/>
        <v>22.53</v>
      </c>
      <c r="J264" s="91"/>
      <c r="K264" s="91"/>
      <c r="L264" s="91"/>
      <c r="M264" s="91"/>
      <c r="N264" s="91"/>
      <c r="O264" s="91"/>
      <c r="P264" s="91"/>
      <c r="Q264" s="91"/>
      <c r="R264" s="91"/>
      <c r="S264" s="91"/>
      <c r="T264" s="91"/>
      <c r="U264" s="91"/>
      <c r="V264" s="91"/>
      <c r="W264" s="91"/>
      <c r="X264" s="91"/>
      <c r="Y264" s="91"/>
    </row>
    <row r="265" s="3" customFormat="1" ht="24" customHeight="1" spans="1:25">
      <c r="A265" s="110" t="s">
        <v>755</v>
      </c>
      <c r="B265" s="101" t="s">
        <v>756</v>
      </c>
      <c r="C265" s="8" t="s">
        <v>362</v>
      </c>
      <c r="D265" s="13">
        <v>5</v>
      </c>
      <c r="E265" s="107"/>
      <c r="F265" s="75">
        <f t="shared" si="20"/>
        <v>0</v>
      </c>
      <c r="G265" s="13">
        <v>15.78</v>
      </c>
      <c r="H265" s="108">
        <v>19.03</v>
      </c>
      <c r="I265" s="17">
        <f t="shared" si="19"/>
        <v>15.78</v>
      </c>
      <c r="J265" s="91"/>
      <c r="K265" s="91"/>
      <c r="L265" s="91"/>
      <c r="M265" s="91"/>
      <c r="N265" s="91"/>
      <c r="O265" s="91"/>
      <c r="P265" s="91"/>
      <c r="Q265" s="91"/>
      <c r="R265" s="91"/>
      <c r="S265" s="91"/>
      <c r="T265" s="91"/>
      <c r="U265" s="91"/>
      <c r="V265" s="91"/>
      <c r="W265" s="91"/>
      <c r="X265" s="91"/>
      <c r="Y265" s="91"/>
    </row>
    <row r="266" s="3" customFormat="1" ht="24" customHeight="1" spans="1:25">
      <c r="A266" s="110" t="s">
        <v>757</v>
      </c>
      <c r="B266" s="101" t="s">
        <v>758</v>
      </c>
      <c r="C266" s="8" t="s">
        <v>362</v>
      </c>
      <c r="D266" s="13">
        <v>5</v>
      </c>
      <c r="E266" s="107"/>
      <c r="F266" s="75">
        <f t="shared" si="20"/>
        <v>0</v>
      </c>
      <c r="G266" s="13">
        <v>39.51</v>
      </c>
      <c r="H266" s="108">
        <v>47.66</v>
      </c>
      <c r="I266" s="17">
        <f t="shared" si="19"/>
        <v>39.51</v>
      </c>
      <c r="J266" s="91"/>
      <c r="K266" s="91"/>
      <c r="L266" s="91"/>
      <c r="M266" s="91"/>
      <c r="N266" s="91"/>
      <c r="O266" s="91"/>
      <c r="P266" s="91"/>
      <c r="Q266" s="91"/>
      <c r="R266" s="91"/>
      <c r="S266" s="91"/>
      <c r="T266" s="91"/>
      <c r="U266" s="91"/>
      <c r="V266" s="91"/>
      <c r="W266" s="91"/>
      <c r="X266" s="91"/>
      <c r="Y266" s="91"/>
    </row>
    <row r="267" s="3" customFormat="1" ht="24" customHeight="1" spans="1:25">
      <c r="A267" s="110" t="s">
        <v>759</v>
      </c>
      <c r="B267" s="101" t="s">
        <v>760</v>
      </c>
      <c r="C267" s="8" t="s">
        <v>362</v>
      </c>
      <c r="D267" s="13">
        <v>5</v>
      </c>
      <c r="E267" s="107"/>
      <c r="F267" s="75">
        <f t="shared" si="20"/>
        <v>0</v>
      </c>
      <c r="G267" s="13">
        <v>65.35</v>
      </c>
      <c r="H267" s="108">
        <v>78.82</v>
      </c>
      <c r="I267" s="17">
        <f t="shared" si="19"/>
        <v>65.35</v>
      </c>
      <c r="J267" s="91"/>
      <c r="K267" s="91"/>
      <c r="L267" s="91"/>
      <c r="M267" s="91"/>
      <c r="N267" s="91"/>
      <c r="O267" s="91"/>
      <c r="P267" s="91"/>
      <c r="Q267" s="91"/>
      <c r="R267" s="91"/>
      <c r="S267" s="91"/>
      <c r="T267" s="91"/>
      <c r="U267" s="91"/>
      <c r="V267" s="91"/>
      <c r="W267" s="91"/>
      <c r="X267" s="91"/>
      <c r="Y267" s="91"/>
    </row>
    <row r="268" s="3" customFormat="1" ht="24" customHeight="1" spans="1:25">
      <c r="A268" s="110" t="s">
        <v>761</v>
      </c>
      <c r="B268" s="101" t="s">
        <v>762</v>
      </c>
      <c r="C268" s="8" t="s">
        <v>362</v>
      </c>
      <c r="D268" s="13">
        <v>5</v>
      </c>
      <c r="E268" s="107"/>
      <c r="F268" s="75">
        <f t="shared" si="20"/>
        <v>0</v>
      </c>
      <c r="G268" s="13">
        <v>2.11</v>
      </c>
      <c r="H268" s="108">
        <v>2.54</v>
      </c>
      <c r="I268" s="17">
        <f t="shared" si="19"/>
        <v>2.11</v>
      </c>
      <c r="J268" s="91"/>
      <c r="K268" s="91"/>
      <c r="L268" s="91"/>
      <c r="M268" s="91"/>
      <c r="N268" s="91"/>
      <c r="O268" s="91"/>
      <c r="P268" s="91"/>
      <c r="Q268" s="91"/>
      <c r="R268" s="91"/>
      <c r="S268" s="91"/>
      <c r="T268" s="91"/>
      <c r="U268" s="91"/>
      <c r="V268" s="91"/>
      <c r="W268" s="91"/>
      <c r="X268" s="91"/>
      <c r="Y268" s="91"/>
    </row>
    <row r="269" s="3" customFormat="1" ht="24" customHeight="1" spans="1:25">
      <c r="A269" s="110" t="s">
        <v>763</v>
      </c>
      <c r="B269" s="101" t="s">
        <v>764</v>
      </c>
      <c r="C269" s="8" t="s">
        <v>277</v>
      </c>
      <c r="D269" s="13">
        <v>5</v>
      </c>
      <c r="E269" s="107"/>
      <c r="F269" s="75">
        <f t="shared" si="20"/>
        <v>0</v>
      </c>
      <c r="G269" s="13">
        <v>5.11</v>
      </c>
      <c r="H269" s="108">
        <v>6.16</v>
      </c>
      <c r="I269" s="17">
        <f t="shared" si="19"/>
        <v>5.11</v>
      </c>
      <c r="J269" s="91"/>
      <c r="K269" s="91"/>
      <c r="L269" s="91"/>
      <c r="M269" s="91"/>
      <c r="N269" s="91"/>
      <c r="O269" s="91"/>
      <c r="P269" s="91"/>
      <c r="Q269" s="91"/>
      <c r="R269" s="91"/>
      <c r="S269" s="91"/>
      <c r="T269" s="91"/>
      <c r="U269" s="91"/>
      <c r="V269" s="91"/>
      <c r="W269" s="91"/>
      <c r="X269" s="91"/>
      <c r="Y269" s="91"/>
    </row>
    <row r="270" s="3" customFormat="1" ht="24" customHeight="1" spans="1:25">
      <c r="A270" s="110" t="s">
        <v>765</v>
      </c>
      <c r="B270" s="101" t="s">
        <v>766</v>
      </c>
      <c r="C270" s="8" t="s">
        <v>362</v>
      </c>
      <c r="D270" s="13">
        <v>5</v>
      </c>
      <c r="E270" s="107"/>
      <c r="F270" s="75">
        <f t="shared" si="20"/>
        <v>0</v>
      </c>
      <c r="G270" s="13">
        <v>13.82</v>
      </c>
      <c r="H270" s="108">
        <v>16.67</v>
      </c>
      <c r="I270" s="17">
        <f t="shared" si="19"/>
        <v>13.82</v>
      </c>
      <c r="J270" s="91"/>
      <c r="K270" s="91"/>
      <c r="L270" s="91"/>
      <c r="M270" s="91"/>
      <c r="N270" s="91"/>
      <c r="O270" s="91"/>
      <c r="P270" s="91"/>
      <c r="Q270" s="91"/>
      <c r="R270" s="91"/>
      <c r="S270" s="91"/>
      <c r="T270" s="91"/>
      <c r="U270" s="91"/>
      <c r="V270" s="91"/>
      <c r="W270" s="91"/>
      <c r="X270" s="91"/>
      <c r="Y270" s="91"/>
    </row>
    <row r="271" s="3" customFormat="1" ht="24" customHeight="1" spans="1:25">
      <c r="A271" s="110" t="s">
        <v>767</v>
      </c>
      <c r="B271" s="101" t="s">
        <v>768</v>
      </c>
      <c r="C271" s="8" t="s">
        <v>362</v>
      </c>
      <c r="D271" s="13">
        <v>5</v>
      </c>
      <c r="E271" s="107"/>
      <c r="F271" s="75">
        <f t="shared" si="20"/>
        <v>0</v>
      </c>
      <c r="G271" s="13">
        <v>11.27</v>
      </c>
      <c r="H271" s="108">
        <v>13.59</v>
      </c>
      <c r="I271" s="17">
        <f t="shared" si="19"/>
        <v>11.27</v>
      </c>
      <c r="J271" s="91"/>
      <c r="K271" s="91"/>
      <c r="L271" s="91"/>
      <c r="M271" s="91"/>
      <c r="N271" s="91"/>
      <c r="O271" s="91"/>
      <c r="P271" s="91"/>
      <c r="Q271" s="91"/>
      <c r="R271" s="91"/>
      <c r="S271" s="91"/>
      <c r="T271" s="91"/>
      <c r="U271" s="91"/>
      <c r="V271" s="91"/>
      <c r="W271" s="91"/>
      <c r="X271" s="91"/>
      <c r="Y271" s="91"/>
    </row>
    <row r="272" s="3" customFormat="1" ht="24" customHeight="1" spans="1:25">
      <c r="A272" s="110" t="s">
        <v>769</v>
      </c>
      <c r="B272" s="101" t="s">
        <v>770</v>
      </c>
      <c r="C272" s="8" t="s">
        <v>362</v>
      </c>
      <c r="D272" s="13">
        <v>5</v>
      </c>
      <c r="E272" s="107"/>
      <c r="F272" s="75">
        <f t="shared" si="20"/>
        <v>0</v>
      </c>
      <c r="G272" s="13">
        <v>3</v>
      </c>
      <c r="H272" s="108">
        <v>3.62</v>
      </c>
      <c r="I272" s="17">
        <f t="shared" si="19"/>
        <v>3</v>
      </c>
      <c r="J272" s="91"/>
      <c r="K272" s="91"/>
      <c r="L272" s="91"/>
      <c r="M272" s="91"/>
      <c r="N272" s="91"/>
      <c r="O272" s="91"/>
      <c r="P272" s="91"/>
      <c r="Q272" s="91"/>
      <c r="R272" s="91"/>
      <c r="S272" s="91"/>
      <c r="T272" s="91"/>
      <c r="U272" s="91"/>
      <c r="V272" s="91"/>
      <c r="W272" s="91"/>
      <c r="X272" s="91"/>
      <c r="Y272" s="91"/>
    </row>
    <row r="273" s="3" customFormat="1" ht="24" customHeight="1" spans="1:25">
      <c r="A273" s="101" t="s">
        <v>771</v>
      </c>
      <c r="B273" s="102" t="s">
        <v>144</v>
      </c>
      <c r="C273" s="103"/>
      <c r="D273" s="8"/>
      <c r="E273" s="100"/>
      <c r="F273" s="100"/>
      <c r="G273" s="105"/>
      <c r="H273" s="91"/>
      <c r="I273" s="17">
        <f t="shared" si="19"/>
        <v>0</v>
      </c>
      <c r="J273" s="91"/>
      <c r="K273" s="91"/>
      <c r="L273" s="91"/>
      <c r="M273" s="91"/>
      <c r="N273" s="91"/>
      <c r="O273" s="91"/>
      <c r="P273" s="91"/>
      <c r="Q273" s="91"/>
      <c r="R273" s="91"/>
      <c r="S273" s="91"/>
      <c r="T273" s="91"/>
      <c r="U273" s="91"/>
      <c r="V273" s="91"/>
      <c r="W273" s="91"/>
      <c r="X273" s="91"/>
      <c r="Y273" s="91"/>
    </row>
    <row r="274" s="3" customFormat="1" ht="24" customHeight="1" spans="1:25">
      <c r="A274" s="101" t="s">
        <v>772</v>
      </c>
      <c r="B274" s="101" t="s">
        <v>773</v>
      </c>
      <c r="C274" s="104"/>
      <c r="D274" s="8"/>
      <c r="E274" s="100"/>
      <c r="F274" s="100"/>
      <c r="G274" s="105"/>
      <c r="H274" s="91"/>
      <c r="I274" s="17">
        <f t="shared" si="19"/>
        <v>0</v>
      </c>
      <c r="J274" s="91"/>
      <c r="K274" s="91"/>
      <c r="L274" s="91"/>
      <c r="M274" s="91"/>
      <c r="N274" s="91"/>
      <c r="O274" s="91"/>
      <c r="P274" s="91"/>
      <c r="Q274" s="91"/>
      <c r="R274" s="91"/>
      <c r="S274" s="91"/>
      <c r="T274" s="91"/>
      <c r="U274" s="91"/>
      <c r="V274" s="91"/>
      <c r="W274" s="91"/>
      <c r="X274" s="91"/>
      <c r="Y274" s="91"/>
    </row>
    <row r="275" s="3" customFormat="1" ht="24" customHeight="1" spans="1:25">
      <c r="A275" s="101" t="s">
        <v>774</v>
      </c>
      <c r="B275" s="102" t="s">
        <v>775</v>
      </c>
      <c r="C275" s="103"/>
      <c r="D275" s="8"/>
      <c r="E275" s="100"/>
      <c r="F275" s="100"/>
      <c r="G275" s="105"/>
      <c r="H275" s="91"/>
      <c r="I275" s="17">
        <f t="shared" si="19"/>
        <v>0</v>
      </c>
      <c r="J275" s="91"/>
      <c r="K275" s="91"/>
      <c r="L275" s="91"/>
      <c r="M275" s="91"/>
      <c r="N275" s="91"/>
      <c r="O275" s="91"/>
      <c r="P275" s="91"/>
      <c r="Q275" s="91"/>
      <c r="R275" s="91"/>
      <c r="S275" s="91"/>
      <c r="T275" s="91"/>
      <c r="U275" s="91"/>
      <c r="V275" s="91"/>
      <c r="W275" s="91"/>
      <c r="X275" s="91"/>
      <c r="Y275" s="91"/>
    </row>
    <row r="276" s="3" customFormat="1" ht="24" customHeight="1" spans="1:25">
      <c r="A276" s="101" t="s">
        <v>776</v>
      </c>
      <c r="B276" s="102" t="s">
        <v>777</v>
      </c>
      <c r="C276" s="8" t="s">
        <v>249</v>
      </c>
      <c r="D276" s="13">
        <v>5</v>
      </c>
      <c r="E276" s="107"/>
      <c r="F276" s="75">
        <f>ROUND(D276*E276,0)</f>
        <v>0</v>
      </c>
      <c r="G276" s="13">
        <v>394.36</v>
      </c>
      <c r="H276" s="108">
        <v>475.65</v>
      </c>
      <c r="I276" s="17">
        <f t="shared" si="19"/>
        <v>394.36</v>
      </c>
      <c r="J276" s="91"/>
      <c r="K276" s="91"/>
      <c r="L276" s="91"/>
      <c r="M276" s="91"/>
      <c r="N276" s="91"/>
      <c r="O276" s="91"/>
      <c r="P276" s="91"/>
      <c r="Q276" s="91"/>
      <c r="R276" s="91"/>
      <c r="S276" s="91"/>
      <c r="T276" s="91"/>
      <c r="U276" s="91"/>
      <c r="V276" s="91"/>
      <c r="W276" s="91"/>
      <c r="X276" s="91"/>
      <c r="Y276" s="91"/>
    </row>
    <row r="277" s="3" customFormat="1" ht="24" customHeight="1" spans="1:25">
      <c r="A277" s="101" t="s">
        <v>778</v>
      </c>
      <c r="B277" s="102" t="s">
        <v>779</v>
      </c>
      <c r="C277" s="8" t="s">
        <v>249</v>
      </c>
      <c r="D277" s="13">
        <v>5</v>
      </c>
      <c r="E277" s="107"/>
      <c r="F277" s="75">
        <f>ROUND(D277*E277,0)</f>
        <v>0</v>
      </c>
      <c r="G277" s="13">
        <v>798.42</v>
      </c>
      <c r="H277" s="108">
        <v>963</v>
      </c>
      <c r="I277" s="17">
        <f t="shared" si="19"/>
        <v>798.42</v>
      </c>
      <c r="J277" s="91"/>
      <c r="K277" s="91"/>
      <c r="L277" s="91"/>
      <c r="M277" s="91"/>
      <c r="N277" s="91"/>
      <c r="O277" s="91"/>
      <c r="P277" s="91"/>
      <c r="Q277" s="91"/>
      <c r="R277" s="91"/>
      <c r="S277" s="91"/>
      <c r="T277" s="91"/>
      <c r="U277" s="91"/>
      <c r="V277" s="91"/>
      <c r="W277" s="91"/>
      <c r="X277" s="91"/>
      <c r="Y277" s="91"/>
    </row>
    <row r="278" s="3" customFormat="1" ht="24" customHeight="1" spans="1:25">
      <c r="A278" s="101" t="s">
        <v>780</v>
      </c>
      <c r="B278" s="102" t="s">
        <v>781</v>
      </c>
      <c r="C278" s="103"/>
      <c r="D278" s="8"/>
      <c r="E278" s="100"/>
      <c r="F278" s="100"/>
      <c r="G278" s="105"/>
      <c r="H278" s="91"/>
      <c r="I278" s="17">
        <f t="shared" si="19"/>
        <v>0</v>
      </c>
      <c r="J278" s="91"/>
      <c r="K278" s="91"/>
      <c r="L278" s="91"/>
      <c r="M278" s="91"/>
      <c r="N278" s="91"/>
      <c r="O278" s="91"/>
      <c r="P278" s="91"/>
      <c r="Q278" s="91"/>
      <c r="R278" s="91"/>
      <c r="S278" s="91"/>
      <c r="T278" s="91"/>
      <c r="U278" s="91"/>
      <c r="V278" s="91"/>
      <c r="W278" s="91"/>
      <c r="X278" s="91"/>
      <c r="Y278" s="91"/>
    </row>
    <row r="279" s="3" customFormat="1" ht="24" customHeight="1" spans="1:25">
      <c r="A279" s="101" t="s">
        <v>782</v>
      </c>
      <c r="B279" s="102" t="s">
        <v>783</v>
      </c>
      <c r="C279" s="8" t="s">
        <v>249</v>
      </c>
      <c r="D279" s="13">
        <v>5</v>
      </c>
      <c r="E279" s="107"/>
      <c r="F279" s="75">
        <f>ROUND(D279*E279,0)</f>
        <v>0</v>
      </c>
      <c r="G279" s="13">
        <v>683.26</v>
      </c>
      <c r="H279" s="108">
        <v>824.1</v>
      </c>
      <c r="I279" s="17">
        <f t="shared" ref="I279:I305" si="21">ROUND(H279*(1-17.09%),2)</f>
        <v>683.26</v>
      </c>
      <c r="J279" s="91"/>
      <c r="K279" s="91"/>
      <c r="L279" s="91"/>
      <c r="M279" s="91"/>
      <c r="N279" s="91"/>
      <c r="O279" s="91"/>
      <c r="P279" s="91"/>
      <c r="Q279" s="91"/>
      <c r="R279" s="91"/>
      <c r="S279" s="91"/>
      <c r="T279" s="91"/>
      <c r="U279" s="91"/>
      <c r="V279" s="91"/>
      <c r="W279" s="91"/>
      <c r="X279" s="91"/>
      <c r="Y279" s="91"/>
    </row>
    <row r="280" s="3" customFormat="1" ht="24" customHeight="1" spans="1:25">
      <c r="A280" s="101" t="s">
        <v>784</v>
      </c>
      <c r="B280" s="102" t="s">
        <v>785</v>
      </c>
      <c r="C280" s="8" t="s">
        <v>249</v>
      </c>
      <c r="D280" s="13">
        <v>5</v>
      </c>
      <c r="E280" s="107"/>
      <c r="F280" s="75">
        <f>ROUND(D280*E280,0)</f>
        <v>0</v>
      </c>
      <c r="G280" s="13">
        <v>1172.02</v>
      </c>
      <c r="H280" s="108">
        <v>1413.61</v>
      </c>
      <c r="I280" s="17">
        <f t="shared" si="21"/>
        <v>1172.02</v>
      </c>
      <c r="J280" s="91"/>
      <c r="K280" s="91"/>
      <c r="L280" s="91"/>
      <c r="M280" s="91"/>
      <c r="N280" s="91"/>
      <c r="O280" s="91"/>
      <c r="P280" s="91"/>
      <c r="Q280" s="91"/>
      <c r="R280" s="91"/>
      <c r="S280" s="91"/>
      <c r="T280" s="91"/>
      <c r="U280" s="91"/>
      <c r="V280" s="91"/>
      <c r="W280" s="91"/>
      <c r="X280" s="91"/>
      <c r="Y280" s="91"/>
    </row>
    <row r="281" s="3" customFormat="1" ht="24" customHeight="1" spans="1:25">
      <c r="A281" s="101" t="s">
        <v>786</v>
      </c>
      <c r="B281" s="102" t="s">
        <v>787</v>
      </c>
      <c r="C281" s="8" t="s">
        <v>184</v>
      </c>
      <c r="D281" s="13">
        <v>5</v>
      </c>
      <c r="E281" s="107"/>
      <c r="F281" s="75">
        <f>ROUND(D281*E281,0)</f>
        <v>0</v>
      </c>
      <c r="G281" s="13">
        <v>1493.1</v>
      </c>
      <c r="H281" s="108">
        <v>1800.87</v>
      </c>
      <c r="I281" s="17">
        <f t="shared" si="21"/>
        <v>1493.1</v>
      </c>
      <c r="J281" s="91"/>
      <c r="K281" s="91"/>
      <c r="L281" s="91"/>
      <c r="M281" s="91"/>
      <c r="N281" s="91"/>
      <c r="O281" s="91"/>
      <c r="P281" s="91"/>
      <c r="Q281" s="91"/>
      <c r="R281" s="91"/>
      <c r="S281" s="91"/>
      <c r="T281" s="91"/>
      <c r="U281" s="91"/>
      <c r="V281" s="91"/>
      <c r="W281" s="91"/>
      <c r="X281" s="91"/>
      <c r="Y281" s="91"/>
    </row>
    <row r="282" s="3" customFormat="1" ht="24" customHeight="1" spans="1:25">
      <c r="A282" s="101" t="s">
        <v>788</v>
      </c>
      <c r="B282" s="102" t="s">
        <v>789</v>
      </c>
      <c r="C282" s="103"/>
      <c r="D282" s="8"/>
      <c r="E282" s="100"/>
      <c r="F282" s="100"/>
      <c r="G282" s="105"/>
      <c r="H282" s="91"/>
      <c r="I282" s="17">
        <f t="shared" si="21"/>
        <v>0</v>
      </c>
      <c r="J282" s="91"/>
      <c r="K282" s="91"/>
      <c r="L282" s="91"/>
      <c r="M282" s="91"/>
      <c r="N282" s="91"/>
      <c r="O282" s="91"/>
      <c r="P282" s="91"/>
      <c r="Q282" s="91"/>
      <c r="R282" s="91"/>
      <c r="S282" s="91"/>
      <c r="T282" s="91"/>
      <c r="U282" s="91"/>
      <c r="V282" s="91"/>
      <c r="W282" s="91"/>
      <c r="X282" s="91"/>
      <c r="Y282" s="91"/>
    </row>
    <row r="283" s="3" customFormat="1" ht="24" customHeight="1" spans="1:25">
      <c r="A283" s="101" t="s">
        <v>790</v>
      </c>
      <c r="B283" s="102" t="s">
        <v>791</v>
      </c>
      <c r="C283" s="8" t="s">
        <v>249</v>
      </c>
      <c r="D283" s="13">
        <v>1</v>
      </c>
      <c r="E283" s="107"/>
      <c r="F283" s="75">
        <f t="shared" ref="F283:F294" si="22">ROUND(D283*E283,0)</f>
        <v>0</v>
      </c>
      <c r="G283" s="13">
        <v>3318.68</v>
      </c>
      <c r="H283" s="108">
        <v>4002.75</v>
      </c>
      <c r="I283" s="17">
        <f t="shared" si="21"/>
        <v>3318.68</v>
      </c>
      <c r="J283" s="91"/>
      <c r="K283" s="91"/>
      <c r="L283" s="91"/>
      <c r="M283" s="91"/>
      <c r="N283" s="91"/>
      <c r="O283" s="91"/>
      <c r="P283" s="91"/>
      <c r="Q283" s="91"/>
      <c r="R283" s="91"/>
      <c r="S283" s="91"/>
      <c r="T283" s="91"/>
      <c r="U283" s="91"/>
      <c r="V283" s="91"/>
      <c r="W283" s="91"/>
      <c r="X283" s="91"/>
      <c r="Y283" s="91"/>
    </row>
    <row r="284" s="3" customFormat="1" ht="24" customHeight="1" spans="1:25">
      <c r="A284" s="101" t="s">
        <v>792</v>
      </c>
      <c r="B284" s="102" t="s">
        <v>793</v>
      </c>
      <c r="C284" s="8" t="s">
        <v>249</v>
      </c>
      <c r="D284" s="13">
        <v>1</v>
      </c>
      <c r="E284" s="107"/>
      <c r="F284" s="75">
        <f t="shared" si="22"/>
        <v>0</v>
      </c>
      <c r="G284" s="13">
        <v>1960.17</v>
      </c>
      <c r="H284" s="108">
        <v>2364.21</v>
      </c>
      <c r="I284" s="17">
        <f t="shared" si="21"/>
        <v>1960.17</v>
      </c>
      <c r="J284" s="91"/>
      <c r="K284" s="91"/>
      <c r="L284" s="91"/>
      <c r="M284" s="91"/>
      <c r="N284" s="91"/>
      <c r="O284" s="91"/>
      <c r="P284" s="91"/>
      <c r="Q284" s="91"/>
      <c r="R284" s="91"/>
      <c r="S284" s="91"/>
      <c r="T284" s="91"/>
      <c r="U284" s="91"/>
      <c r="V284" s="91"/>
      <c r="W284" s="91"/>
      <c r="X284" s="91"/>
      <c r="Y284" s="91"/>
    </row>
    <row r="285" s="3" customFormat="1" ht="24" customHeight="1" spans="1:25">
      <c r="A285" s="101" t="s">
        <v>794</v>
      </c>
      <c r="B285" s="102" t="s">
        <v>795</v>
      </c>
      <c r="C285" s="8" t="s">
        <v>249</v>
      </c>
      <c r="D285" s="13">
        <v>1</v>
      </c>
      <c r="E285" s="107"/>
      <c r="F285" s="75">
        <f t="shared" si="22"/>
        <v>0</v>
      </c>
      <c r="G285" s="13">
        <v>1144.03</v>
      </c>
      <c r="H285" s="108">
        <v>1379.84</v>
      </c>
      <c r="I285" s="17">
        <f t="shared" si="21"/>
        <v>1144.03</v>
      </c>
      <c r="J285" s="91"/>
      <c r="K285" s="91"/>
      <c r="L285" s="91"/>
      <c r="M285" s="91"/>
      <c r="N285" s="91"/>
      <c r="O285" s="91"/>
      <c r="P285" s="91"/>
      <c r="Q285" s="91"/>
      <c r="R285" s="91"/>
      <c r="S285" s="91"/>
      <c r="T285" s="91"/>
      <c r="U285" s="91"/>
      <c r="V285" s="91"/>
      <c r="W285" s="91"/>
      <c r="X285" s="91"/>
      <c r="Y285" s="91"/>
    </row>
    <row r="286" s="3" customFormat="1" ht="24" customHeight="1" spans="1:25">
      <c r="A286" s="101" t="s">
        <v>796</v>
      </c>
      <c r="B286" s="102" t="s">
        <v>797</v>
      </c>
      <c r="C286" s="8" t="s">
        <v>249</v>
      </c>
      <c r="D286" s="13">
        <v>1</v>
      </c>
      <c r="E286" s="107"/>
      <c r="F286" s="75">
        <f t="shared" si="22"/>
        <v>0</v>
      </c>
      <c r="G286" s="13">
        <v>1352.1</v>
      </c>
      <c r="H286" s="108">
        <v>1630.8</v>
      </c>
      <c r="I286" s="17">
        <f t="shared" si="21"/>
        <v>1352.1</v>
      </c>
      <c r="J286" s="91"/>
      <c r="K286" s="91"/>
      <c r="L286" s="91"/>
      <c r="M286" s="91"/>
      <c r="N286" s="91"/>
      <c r="O286" s="91"/>
      <c r="P286" s="91"/>
      <c r="Q286" s="91"/>
      <c r="R286" s="91"/>
      <c r="S286" s="91"/>
      <c r="T286" s="91"/>
      <c r="U286" s="91"/>
      <c r="V286" s="91"/>
      <c r="W286" s="91"/>
      <c r="X286" s="91"/>
      <c r="Y286" s="91"/>
    </row>
    <row r="287" s="3" customFormat="1" ht="24" customHeight="1" spans="1:25">
      <c r="A287" s="101" t="s">
        <v>798</v>
      </c>
      <c r="B287" s="102" t="s">
        <v>799</v>
      </c>
      <c r="C287" s="8" t="s">
        <v>249</v>
      </c>
      <c r="D287" s="13">
        <v>1</v>
      </c>
      <c r="E287" s="107"/>
      <c r="F287" s="75">
        <f t="shared" si="22"/>
        <v>0</v>
      </c>
      <c r="G287" s="13">
        <v>56.34</v>
      </c>
      <c r="H287" s="108">
        <v>67.95</v>
      </c>
      <c r="I287" s="17">
        <f t="shared" si="21"/>
        <v>56.34</v>
      </c>
      <c r="J287" s="91"/>
      <c r="K287" s="91"/>
      <c r="L287" s="91"/>
      <c r="M287" s="91"/>
      <c r="N287" s="91"/>
      <c r="O287" s="91"/>
      <c r="P287" s="91"/>
      <c r="Q287" s="91"/>
      <c r="R287" s="91"/>
      <c r="S287" s="91"/>
      <c r="T287" s="91"/>
      <c r="U287" s="91"/>
      <c r="V287" s="91"/>
      <c r="W287" s="91"/>
      <c r="X287" s="91"/>
      <c r="Y287" s="91"/>
    </row>
    <row r="288" s="3" customFormat="1" ht="24" customHeight="1" spans="1:25">
      <c r="A288" s="101" t="s">
        <v>800</v>
      </c>
      <c r="B288" s="102" t="s">
        <v>801</v>
      </c>
      <c r="C288" s="8" t="s">
        <v>249</v>
      </c>
      <c r="D288" s="13">
        <v>1</v>
      </c>
      <c r="E288" s="107"/>
      <c r="F288" s="75">
        <f t="shared" si="22"/>
        <v>0</v>
      </c>
      <c r="G288" s="13">
        <v>78.87</v>
      </c>
      <c r="H288" s="108">
        <v>95.13</v>
      </c>
      <c r="I288" s="17">
        <f t="shared" si="21"/>
        <v>78.87</v>
      </c>
      <c r="J288" s="91"/>
      <c r="K288" s="91"/>
      <c r="L288" s="91"/>
      <c r="M288" s="91"/>
      <c r="N288" s="91"/>
      <c r="O288" s="91"/>
      <c r="P288" s="91"/>
      <c r="Q288" s="91"/>
      <c r="R288" s="91"/>
      <c r="S288" s="91"/>
      <c r="T288" s="91"/>
      <c r="U288" s="91"/>
      <c r="V288" s="91"/>
      <c r="W288" s="91"/>
      <c r="X288" s="91"/>
      <c r="Y288" s="91"/>
    </row>
    <row r="289" s="3" customFormat="1" ht="24" customHeight="1" spans="1:25">
      <c r="A289" s="101" t="s">
        <v>802</v>
      </c>
      <c r="B289" s="102" t="s">
        <v>803</v>
      </c>
      <c r="C289" s="8" t="s">
        <v>249</v>
      </c>
      <c r="D289" s="13">
        <v>1</v>
      </c>
      <c r="E289" s="107"/>
      <c r="F289" s="75">
        <f t="shared" si="22"/>
        <v>0</v>
      </c>
      <c r="G289" s="13">
        <v>56.34</v>
      </c>
      <c r="H289" s="108">
        <v>67.95</v>
      </c>
      <c r="I289" s="17">
        <f t="shared" si="21"/>
        <v>56.34</v>
      </c>
      <c r="J289" s="91"/>
      <c r="K289" s="91"/>
      <c r="L289" s="91"/>
      <c r="M289" s="91"/>
      <c r="N289" s="91"/>
      <c r="O289" s="91"/>
      <c r="P289" s="91"/>
      <c r="Q289" s="91"/>
      <c r="R289" s="91"/>
      <c r="S289" s="91"/>
      <c r="T289" s="91"/>
      <c r="U289" s="91"/>
      <c r="V289" s="91"/>
      <c r="W289" s="91"/>
      <c r="X289" s="91"/>
      <c r="Y289" s="91"/>
    </row>
    <row r="290" s="3" customFormat="1" ht="24" customHeight="1" spans="1:25">
      <c r="A290" s="101" t="s">
        <v>804</v>
      </c>
      <c r="B290" s="101" t="s">
        <v>805</v>
      </c>
      <c r="C290" s="8" t="s">
        <v>277</v>
      </c>
      <c r="D290" s="13">
        <v>1</v>
      </c>
      <c r="E290" s="107"/>
      <c r="F290" s="75">
        <f t="shared" si="22"/>
        <v>0</v>
      </c>
      <c r="G290" s="13">
        <v>399.62</v>
      </c>
      <c r="H290" s="108">
        <v>481.99</v>
      </c>
      <c r="I290" s="17">
        <f t="shared" si="21"/>
        <v>399.62</v>
      </c>
      <c r="J290" s="91"/>
      <c r="K290" s="91"/>
      <c r="L290" s="91"/>
      <c r="M290" s="91"/>
      <c r="N290" s="91"/>
      <c r="O290" s="91"/>
      <c r="P290" s="91"/>
      <c r="Q290" s="91"/>
      <c r="R290" s="91"/>
      <c r="S290" s="91"/>
      <c r="T290" s="91"/>
      <c r="U290" s="91"/>
      <c r="V290" s="91"/>
      <c r="W290" s="91"/>
      <c r="X290" s="91"/>
      <c r="Y290" s="91"/>
    </row>
    <row r="291" s="3" customFormat="1" ht="24" customHeight="1" spans="1:25">
      <c r="A291" s="101" t="s">
        <v>806</v>
      </c>
      <c r="B291" s="101" t="s">
        <v>807</v>
      </c>
      <c r="C291" s="8" t="s">
        <v>249</v>
      </c>
      <c r="D291" s="13">
        <v>1</v>
      </c>
      <c r="E291" s="107"/>
      <c r="F291" s="75">
        <f t="shared" si="22"/>
        <v>0</v>
      </c>
      <c r="G291" s="13">
        <v>81.13</v>
      </c>
      <c r="H291" s="108">
        <v>97.85</v>
      </c>
      <c r="I291" s="17">
        <f t="shared" si="21"/>
        <v>81.13</v>
      </c>
      <c r="J291" s="91"/>
      <c r="K291" s="91"/>
      <c r="L291" s="91"/>
      <c r="M291" s="91"/>
      <c r="N291" s="91"/>
      <c r="O291" s="91"/>
      <c r="P291" s="91"/>
      <c r="Q291" s="91"/>
      <c r="R291" s="91"/>
      <c r="S291" s="91"/>
      <c r="T291" s="91"/>
      <c r="U291" s="91"/>
      <c r="V291" s="91"/>
      <c r="W291" s="91"/>
      <c r="X291" s="91"/>
      <c r="Y291" s="91"/>
    </row>
    <row r="292" s="3" customFormat="1" ht="24" customHeight="1" spans="1:25">
      <c r="A292" s="101" t="s">
        <v>808</v>
      </c>
      <c r="B292" s="101" t="s">
        <v>809</v>
      </c>
      <c r="C292" s="8" t="s">
        <v>249</v>
      </c>
      <c r="D292" s="13">
        <v>1</v>
      </c>
      <c r="E292" s="107"/>
      <c r="F292" s="75">
        <f t="shared" si="22"/>
        <v>0</v>
      </c>
      <c r="G292" s="13">
        <v>144.22</v>
      </c>
      <c r="H292" s="108">
        <v>173.95</v>
      </c>
      <c r="I292" s="17">
        <f t="shared" si="21"/>
        <v>144.22</v>
      </c>
      <c r="J292" s="91"/>
      <c r="K292" s="91"/>
      <c r="L292" s="91"/>
      <c r="M292" s="91"/>
      <c r="N292" s="91"/>
      <c r="O292" s="91"/>
      <c r="P292" s="91"/>
      <c r="Q292" s="91"/>
      <c r="R292" s="91"/>
      <c r="S292" s="91"/>
      <c r="T292" s="91"/>
      <c r="U292" s="91"/>
      <c r="V292" s="91"/>
      <c r="W292" s="91"/>
      <c r="X292" s="91"/>
      <c r="Y292" s="91"/>
    </row>
    <row r="293" s="3" customFormat="1" ht="24" customHeight="1" spans="1:25">
      <c r="A293" s="101" t="s">
        <v>810</v>
      </c>
      <c r="B293" s="101" t="s">
        <v>811</v>
      </c>
      <c r="C293" s="8" t="s">
        <v>249</v>
      </c>
      <c r="D293" s="13">
        <v>1</v>
      </c>
      <c r="E293" s="107"/>
      <c r="F293" s="75">
        <f t="shared" si="22"/>
        <v>0</v>
      </c>
      <c r="G293" s="13">
        <v>360.56</v>
      </c>
      <c r="H293" s="108">
        <v>434.88</v>
      </c>
      <c r="I293" s="17">
        <f t="shared" si="21"/>
        <v>360.56</v>
      </c>
      <c r="J293" s="91"/>
      <c r="K293" s="91"/>
      <c r="L293" s="91"/>
      <c r="M293" s="91"/>
      <c r="N293" s="91"/>
      <c r="O293" s="91"/>
      <c r="P293" s="91"/>
      <c r="Q293" s="91"/>
      <c r="R293" s="91"/>
      <c r="S293" s="91"/>
      <c r="T293" s="91"/>
      <c r="U293" s="91"/>
      <c r="V293" s="91"/>
      <c r="W293" s="91"/>
      <c r="X293" s="91"/>
      <c r="Y293" s="91"/>
    </row>
    <row r="294" s="3" customFormat="1" ht="24" customHeight="1" spans="1:25">
      <c r="A294" s="101" t="s">
        <v>812</v>
      </c>
      <c r="B294" s="101" t="s">
        <v>813</v>
      </c>
      <c r="C294" s="8" t="s">
        <v>277</v>
      </c>
      <c r="D294" s="13">
        <v>5</v>
      </c>
      <c r="E294" s="107"/>
      <c r="F294" s="75">
        <f t="shared" si="22"/>
        <v>0</v>
      </c>
      <c r="G294" s="13">
        <v>668.54</v>
      </c>
      <c r="H294" s="108">
        <v>806.34</v>
      </c>
      <c r="I294" s="17">
        <f t="shared" si="21"/>
        <v>668.54</v>
      </c>
      <c r="J294" s="91"/>
      <c r="K294" s="91"/>
      <c r="L294" s="91"/>
      <c r="M294" s="91"/>
      <c r="N294" s="91"/>
      <c r="O294" s="91"/>
      <c r="P294" s="91"/>
      <c r="Q294" s="91"/>
      <c r="R294" s="91"/>
      <c r="S294" s="91"/>
      <c r="T294" s="91"/>
      <c r="U294" s="91"/>
      <c r="V294" s="91"/>
      <c r="W294" s="91"/>
      <c r="X294" s="91"/>
      <c r="Y294" s="91"/>
    </row>
    <row r="295" s="3" customFormat="1" ht="24" customHeight="1" spans="1:25">
      <c r="A295" s="101" t="s">
        <v>814</v>
      </c>
      <c r="B295" s="102" t="s">
        <v>815</v>
      </c>
      <c r="C295" s="103"/>
      <c r="D295" s="8"/>
      <c r="E295" s="100"/>
      <c r="F295" s="100"/>
      <c r="G295" s="105"/>
      <c r="H295" s="91"/>
      <c r="I295" s="17">
        <f t="shared" si="21"/>
        <v>0</v>
      </c>
      <c r="J295" s="91"/>
      <c r="K295" s="91"/>
      <c r="L295" s="91"/>
      <c r="M295" s="91"/>
      <c r="N295" s="91"/>
      <c r="O295" s="91"/>
      <c r="P295" s="91"/>
      <c r="Q295" s="91"/>
      <c r="R295" s="91"/>
      <c r="S295" s="91"/>
      <c r="T295" s="91"/>
      <c r="U295" s="91"/>
      <c r="V295" s="91"/>
      <c r="W295" s="91"/>
      <c r="X295" s="91"/>
      <c r="Y295" s="91"/>
    </row>
    <row r="296" s="3" customFormat="1" ht="24" customHeight="1" spans="1:25">
      <c r="A296" s="101" t="s">
        <v>816</v>
      </c>
      <c r="B296" s="101" t="s">
        <v>817</v>
      </c>
      <c r="C296" s="8" t="s">
        <v>818</v>
      </c>
      <c r="D296" s="13">
        <v>1</v>
      </c>
      <c r="E296" s="107"/>
      <c r="F296" s="75">
        <f>ROUND(D296*E296,0)</f>
        <v>0</v>
      </c>
      <c r="G296" s="13">
        <v>394.36</v>
      </c>
      <c r="H296" s="108">
        <v>475.65</v>
      </c>
      <c r="I296" s="17">
        <f t="shared" si="21"/>
        <v>394.36</v>
      </c>
      <c r="J296" s="91"/>
      <c r="K296" s="91"/>
      <c r="L296" s="91"/>
      <c r="M296" s="91"/>
      <c r="N296" s="91"/>
      <c r="O296" s="91"/>
      <c r="P296" s="91"/>
      <c r="Q296" s="91"/>
      <c r="R296" s="91"/>
      <c r="S296" s="91"/>
      <c r="T296" s="91"/>
      <c r="U296" s="91"/>
      <c r="V296" s="91"/>
      <c r="W296" s="91"/>
      <c r="X296" s="91"/>
      <c r="Y296" s="91"/>
    </row>
    <row r="297" s="3" customFormat="1" ht="24" customHeight="1" spans="1:25">
      <c r="A297" s="101" t="s">
        <v>819</v>
      </c>
      <c r="B297" s="101" t="s">
        <v>820</v>
      </c>
      <c r="C297" s="8" t="s">
        <v>818</v>
      </c>
      <c r="D297" s="13">
        <v>1</v>
      </c>
      <c r="E297" s="107"/>
      <c r="F297" s="75">
        <f>ROUND(D297*E297,0)</f>
        <v>0</v>
      </c>
      <c r="G297" s="13">
        <v>1173.32</v>
      </c>
      <c r="H297" s="108">
        <v>1415.17</v>
      </c>
      <c r="I297" s="17">
        <f t="shared" si="21"/>
        <v>1173.32</v>
      </c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="3" customFormat="1" ht="24" customHeight="1" spans="1:25">
      <c r="A298" s="101" t="s">
        <v>821</v>
      </c>
      <c r="B298" s="101" t="s">
        <v>822</v>
      </c>
      <c r="C298" s="8" t="s">
        <v>268</v>
      </c>
      <c r="D298" s="13">
        <v>4</v>
      </c>
      <c r="E298" s="107"/>
      <c r="F298" s="75">
        <f>ROUND(D298*E298,0)</f>
        <v>0</v>
      </c>
      <c r="G298" s="13">
        <v>596.99</v>
      </c>
      <c r="H298" s="108">
        <v>720.04</v>
      </c>
      <c r="I298" s="17">
        <f t="shared" si="21"/>
        <v>596.99</v>
      </c>
      <c r="J298" s="91"/>
      <c r="K298" s="91"/>
      <c r="L298" s="91"/>
      <c r="M298" s="91"/>
      <c r="N298" s="91"/>
      <c r="O298" s="91"/>
      <c r="P298" s="91"/>
      <c r="Q298" s="91"/>
      <c r="R298" s="91"/>
      <c r="S298" s="91"/>
      <c r="T298" s="91"/>
      <c r="U298" s="91"/>
      <c r="V298" s="91"/>
      <c r="W298" s="91"/>
      <c r="X298" s="91"/>
      <c r="Y298" s="91"/>
    </row>
    <row r="299" s="3" customFormat="1" ht="24" customHeight="1" spans="1:25">
      <c r="A299" s="101" t="s">
        <v>823</v>
      </c>
      <c r="B299" s="102" t="s">
        <v>824</v>
      </c>
      <c r="C299" s="106"/>
      <c r="D299" s="8"/>
      <c r="E299" s="100"/>
      <c r="F299" s="100"/>
      <c r="G299" s="105"/>
      <c r="H299" s="91"/>
      <c r="I299" s="17">
        <f t="shared" si="21"/>
        <v>0</v>
      </c>
      <c r="J299" s="91"/>
      <c r="K299" s="91"/>
      <c r="L299" s="91"/>
      <c r="M299" s="91"/>
      <c r="N299" s="91"/>
      <c r="O299" s="91"/>
      <c r="P299" s="91"/>
      <c r="Q299" s="91"/>
      <c r="R299" s="91"/>
      <c r="S299" s="91"/>
      <c r="T299" s="91"/>
      <c r="U299" s="91"/>
      <c r="V299" s="91"/>
      <c r="W299" s="91"/>
      <c r="X299" s="91"/>
      <c r="Y299" s="91"/>
    </row>
    <row r="300" s="3" customFormat="1" ht="24" customHeight="1" spans="1:25">
      <c r="A300" s="101" t="s">
        <v>825</v>
      </c>
      <c r="B300" s="101" t="s">
        <v>826</v>
      </c>
      <c r="C300" s="8"/>
      <c r="D300" s="8"/>
      <c r="E300" s="100"/>
      <c r="F300" s="100"/>
      <c r="G300" s="105"/>
      <c r="H300" s="91"/>
      <c r="I300" s="17">
        <f t="shared" si="21"/>
        <v>0</v>
      </c>
      <c r="J300" s="91"/>
      <c r="K300" s="91"/>
      <c r="L300" s="91"/>
      <c r="M300" s="91"/>
      <c r="N300" s="91"/>
      <c r="O300" s="91"/>
      <c r="P300" s="91"/>
      <c r="Q300" s="91"/>
      <c r="R300" s="91"/>
      <c r="S300" s="91"/>
      <c r="T300" s="91"/>
      <c r="U300" s="91"/>
      <c r="V300" s="91"/>
      <c r="W300" s="91"/>
      <c r="X300" s="91"/>
      <c r="Y300" s="91"/>
    </row>
    <row r="301" s="3" customFormat="1" ht="24" customHeight="1" spans="1:25">
      <c r="A301" s="101" t="s">
        <v>827</v>
      </c>
      <c r="B301" s="101" t="s">
        <v>828</v>
      </c>
      <c r="C301" s="8" t="s">
        <v>277</v>
      </c>
      <c r="D301" s="13">
        <v>1</v>
      </c>
      <c r="E301" s="107"/>
      <c r="F301" s="75">
        <f>ROUND(D301*E301,0)</f>
        <v>0</v>
      </c>
      <c r="G301" s="13">
        <v>21.03</v>
      </c>
      <c r="H301" s="108">
        <v>25.37</v>
      </c>
      <c r="I301" s="17">
        <f t="shared" si="21"/>
        <v>21.03</v>
      </c>
      <c r="J301" s="91"/>
      <c r="K301" s="91"/>
      <c r="L301" s="91"/>
      <c r="M301" s="91"/>
      <c r="N301" s="91"/>
      <c r="O301" s="91"/>
      <c r="P301" s="91"/>
      <c r="Q301" s="91"/>
      <c r="R301" s="91"/>
      <c r="S301" s="91"/>
      <c r="T301" s="91"/>
      <c r="U301" s="91"/>
      <c r="V301" s="91"/>
      <c r="W301" s="91"/>
      <c r="X301" s="91"/>
      <c r="Y301" s="91"/>
    </row>
    <row r="302" s="3" customFormat="1" ht="24" customHeight="1" spans="1:25">
      <c r="A302" s="101" t="s">
        <v>829</v>
      </c>
      <c r="B302" s="101" t="s">
        <v>830</v>
      </c>
      <c r="C302" s="8" t="s">
        <v>277</v>
      </c>
      <c r="D302" s="13">
        <v>1</v>
      </c>
      <c r="E302" s="107"/>
      <c r="F302" s="75">
        <f>ROUND(D302*E302,0)</f>
        <v>0</v>
      </c>
      <c r="G302" s="13">
        <v>36.06</v>
      </c>
      <c r="H302" s="108">
        <v>43.49</v>
      </c>
      <c r="I302" s="17">
        <f t="shared" si="21"/>
        <v>36.06</v>
      </c>
      <c r="J302" s="91"/>
      <c r="K302" s="91"/>
      <c r="L302" s="91"/>
      <c r="M302" s="91"/>
      <c r="N302" s="91"/>
      <c r="O302" s="91"/>
      <c r="P302" s="91"/>
      <c r="Q302" s="91"/>
      <c r="R302" s="91"/>
      <c r="S302" s="91"/>
      <c r="T302" s="91"/>
      <c r="U302" s="91"/>
      <c r="V302" s="91"/>
      <c r="W302" s="91"/>
      <c r="X302" s="91"/>
      <c r="Y302" s="91"/>
    </row>
    <row r="303" s="3" customFormat="1" ht="24" customHeight="1" spans="1:25">
      <c r="A303" s="101" t="s">
        <v>831</v>
      </c>
      <c r="B303" s="101" t="s">
        <v>832</v>
      </c>
      <c r="C303" s="8" t="s">
        <v>277</v>
      </c>
      <c r="D303" s="13">
        <v>1</v>
      </c>
      <c r="E303" s="107"/>
      <c r="F303" s="75">
        <f>ROUND(D303*E303,0)</f>
        <v>0</v>
      </c>
      <c r="G303" s="13">
        <v>153.23</v>
      </c>
      <c r="H303" s="108">
        <v>184.82</v>
      </c>
      <c r="I303" s="17">
        <f t="shared" si="21"/>
        <v>153.23</v>
      </c>
      <c r="J303" s="91"/>
      <c r="K303" s="91"/>
      <c r="L303" s="91"/>
      <c r="M303" s="91"/>
      <c r="N303" s="91"/>
      <c r="O303" s="91"/>
      <c r="P303" s="91"/>
      <c r="Q303" s="91"/>
      <c r="R303" s="91"/>
      <c r="S303" s="91"/>
      <c r="T303" s="91"/>
      <c r="U303" s="91"/>
      <c r="V303" s="91"/>
      <c r="W303" s="91"/>
      <c r="X303" s="91"/>
      <c r="Y303" s="91"/>
    </row>
    <row r="304" s="3" customFormat="1" ht="24" customHeight="1" spans="1:25">
      <c r="A304" s="101" t="s">
        <v>833</v>
      </c>
      <c r="B304" s="101" t="s">
        <v>834</v>
      </c>
      <c r="C304" s="8" t="s">
        <v>277</v>
      </c>
      <c r="D304" s="13">
        <v>1</v>
      </c>
      <c r="E304" s="107"/>
      <c r="F304" s="75">
        <f>ROUND(D304*E304,0)</f>
        <v>0</v>
      </c>
      <c r="G304" s="13">
        <v>51.08</v>
      </c>
      <c r="H304" s="108">
        <v>61.61</v>
      </c>
      <c r="I304" s="17">
        <f t="shared" si="21"/>
        <v>51.08</v>
      </c>
      <c r="J304" s="91"/>
      <c r="K304" s="91"/>
      <c r="L304" s="91"/>
      <c r="M304" s="91"/>
      <c r="N304" s="91"/>
      <c r="O304" s="91"/>
      <c r="P304" s="91"/>
      <c r="Q304" s="91"/>
      <c r="R304" s="91"/>
      <c r="S304" s="91"/>
      <c r="T304" s="91"/>
      <c r="U304" s="91"/>
      <c r="V304" s="91"/>
      <c r="W304" s="91"/>
      <c r="X304" s="91"/>
      <c r="Y304" s="91"/>
    </row>
    <row r="305" s="3" customFormat="1" ht="24" customHeight="1" spans="1:25">
      <c r="A305" s="101" t="s">
        <v>835</v>
      </c>
      <c r="B305" s="101" t="s">
        <v>836</v>
      </c>
      <c r="C305" s="8" t="s">
        <v>277</v>
      </c>
      <c r="D305" s="13">
        <v>1</v>
      </c>
      <c r="E305" s="107"/>
      <c r="F305" s="75">
        <f>ROUND(D305*E305,0)</f>
        <v>0</v>
      </c>
      <c r="G305" s="13">
        <v>123.19</v>
      </c>
      <c r="H305" s="108">
        <v>148.58</v>
      </c>
      <c r="I305" s="17">
        <f t="shared" si="21"/>
        <v>123.19</v>
      </c>
      <c r="J305" s="91"/>
      <c r="K305" s="91"/>
      <c r="L305" s="91"/>
      <c r="M305" s="91"/>
      <c r="N305" s="91"/>
      <c r="O305" s="91"/>
      <c r="P305" s="91"/>
      <c r="Q305" s="91"/>
      <c r="R305" s="91"/>
      <c r="S305" s="91"/>
      <c r="T305" s="91"/>
      <c r="U305" s="91"/>
      <c r="V305" s="91"/>
      <c r="W305" s="91"/>
      <c r="X305" s="91"/>
      <c r="Y305" s="91"/>
    </row>
    <row r="306" s="3" customFormat="1" ht="24" customHeight="1" spans="1:25">
      <c r="A306" s="101" t="s">
        <v>837</v>
      </c>
      <c r="B306" s="101" t="s">
        <v>838</v>
      </c>
      <c r="C306" s="8" t="s">
        <v>277</v>
      </c>
      <c r="D306" s="13">
        <v>1</v>
      </c>
      <c r="E306" s="107"/>
      <c r="F306" s="75">
        <f t="shared" ref="F306:F314" si="23">ROUND(D306*E306,0)</f>
        <v>0</v>
      </c>
      <c r="G306" s="13">
        <v>202.81</v>
      </c>
      <c r="H306" s="108">
        <v>244.62</v>
      </c>
      <c r="I306" s="17">
        <f t="shared" ref="I306:I343" si="24">ROUND(H306*(1-17.09%),2)</f>
        <v>202.81</v>
      </c>
      <c r="J306" s="91"/>
      <c r="K306" s="91"/>
      <c r="L306" s="91"/>
      <c r="M306" s="91"/>
      <c r="N306" s="91"/>
      <c r="O306" s="91"/>
      <c r="P306" s="91"/>
      <c r="Q306" s="91"/>
      <c r="R306" s="91"/>
      <c r="S306" s="91"/>
      <c r="T306" s="91"/>
      <c r="U306" s="91"/>
      <c r="V306" s="91"/>
      <c r="W306" s="91"/>
      <c r="X306" s="91"/>
      <c r="Y306" s="91"/>
    </row>
    <row r="307" s="3" customFormat="1" ht="24" customHeight="1" spans="1:25">
      <c r="A307" s="101" t="s">
        <v>839</v>
      </c>
      <c r="B307" s="101" t="s">
        <v>840</v>
      </c>
      <c r="C307" s="8" t="s">
        <v>277</v>
      </c>
      <c r="D307" s="13">
        <v>1</v>
      </c>
      <c r="E307" s="107"/>
      <c r="F307" s="75">
        <f t="shared" si="23"/>
        <v>0</v>
      </c>
      <c r="G307" s="13">
        <v>307.98</v>
      </c>
      <c r="H307" s="108">
        <v>371.46</v>
      </c>
      <c r="I307" s="17">
        <f t="shared" si="24"/>
        <v>307.98</v>
      </c>
      <c r="J307" s="91"/>
      <c r="K307" s="91"/>
      <c r="L307" s="91"/>
      <c r="M307" s="91"/>
      <c r="N307" s="91"/>
      <c r="O307" s="91"/>
      <c r="P307" s="91"/>
      <c r="Q307" s="91"/>
      <c r="R307" s="91"/>
      <c r="S307" s="91"/>
      <c r="T307" s="91"/>
      <c r="U307" s="91"/>
      <c r="V307" s="91"/>
      <c r="W307" s="91"/>
      <c r="X307" s="91"/>
      <c r="Y307" s="91"/>
    </row>
    <row r="308" s="3" customFormat="1" ht="24" customHeight="1" spans="1:25">
      <c r="A308" s="101" t="s">
        <v>841</v>
      </c>
      <c r="B308" s="101" t="s">
        <v>842</v>
      </c>
      <c r="C308" s="8" t="s">
        <v>277</v>
      </c>
      <c r="D308" s="13">
        <v>1</v>
      </c>
      <c r="E308" s="107"/>
      <c r="F308" s="75">
        <f t="shared" si="23"/>
        <v>0</v>
      </c>
      <c r="G308" s="13">
        <v>307.98</v>
      </c>
      <c r="H308" s="108">
        <v>371.46</v>
      </c>
      <c r="I308" s="17">
        <f t="shared" si="24"/>
        <v>307.98</v>
      </c>
      <c r="J308" s="91"/>
      <c r="K308" s="91"/>
      <c r="L308" s="91"/>
      <c r="M308" s="91"/>
      <c r="N308" s="91"/>
      <c r="O308" s="91"/>
      <c r="P308" s="91"/>
      <c r="Q308" s="91"/>
      <c r="R308" s="91"/>
      <c r="S308" s="91"/>
      <c r="T308" s="91"/>
      <c r="U308" s="91"/>
      <c r="V308" s="91"/>
      <c r="W308" s="91"/>
      <c r="X308" s="91"/>
      <c r="Y308" s="91"/>
    </row>
    <row r="309" s="3" customFormat="1" ht="24" customHeight="1" spans="1:25">
      <c r="A309" s="101" t="s">
        <v>843</v>
      </c>
      <c r="B309" s="101" t="s">
        <v>844</v>
      </c>
      <c r="C309" s="8" t="s">
        <v>249</v>
      </c>
      <c r="D309" s="13">
        <v>1</v>
      </c>
      <c r="E309" s="107"/>
      <c r="F309" s="75">
        <f t="shared" si="23"/>
        <v>0</v>
      </c>
      <c r="G309" s="13">
        <v>510.79</v>
      </c>
      <c r="H309" s="108">
        <v>616.08</v>
      </c>
      <c r="I309" s="17">
        <f t="shared" si="24"/>
        <v>510.79</v>
      </c>
      <c r="J309" s="91"/>
      <c r="K309" s="91"/>
      <c r="L309" s="91"/>
      <c r="M309" s="91"/>
      <c r="N309" s="91"/>
      <c r="O309" s="91"/>
      <c r="P309" s="91"/>
      <c r="Q309" s="91"/>
      <c r="R309" s="91"/>
      <c r="S309" s="91"/>
      <c r="T309" s="91"/>
      <c r="U309" s="91"/>
      <c r="V309" s="91"/>
      <c r="W309" s="91"/>
      <c r="X309" s="91"/>
      <c r="Y309" s="91"/>
    </row>
    <row r="310" s="3" customFormat="1" ht="24" customHeight="1" spans="1:25">
      <c r="A310" s="101" t="s">
        <v>845</v>
      </c>
      <c r="B310" s="101" t="s">
        <v>846</v>
      </c>
      <c r="C310" s="8" t="s">
        <v>249</v>
      </c>
      <c r="D310" s="13">
        <v>1</v>
      </c>
      <c r="E310" s="107"/>
      <c r="F310" s="75">
        <f t="shared" si="23"/>
        <v>0</v>
      </c>
      <c r="G310" s="13">
        <v>390.61</v>
      </c>
      <c r="H310" s="108">
        <v>471.12</v>
      </c>
      <c r="I310" s="17">
        <f t="shared" si="24"/>
        <v>390.61</v>
      </c>
      <c r="J310" s="91"/>
      <c r="K310" s="91"/>
      <c r="L310" s="91"/>
      <c r="M310" s="91"/>
      <c r="N310" s="91"/>
      <c r="O310" s="91"/>
      <c r="P310" s="91"/>
      <c r="Q310" s="91"/>
      <c r="R310" s="91"/>
      <c r="S310" s="91"/>
      <c r="T310" s="91"/>
      <c r="U310" s="91"/>
      <c r="V310" s="91"/>
      <c r="W310" s="91"/>
      <c r="X310" s="91"/>
      <c r="Y310" s="91"/>
    </row>
    <row r="311" s="3" customFormat="1" ht="24" customHeight="1" spans="1:25">
      <c r="A311" s="101" t="s">
        <v>847</v>
      </c>
      <c r="B311" s="101" t="s">
        <v>848</v>
      </c>
      <c r="C311" s="8" t="s">
        <v>249</v>
      </c>
      <c r="D311" s="13">
        <v>1</v>
      </c>
      <c r="E311" s="107"/>
      <c r="F311" s="75">
        <f t="shared" si="23"/>
        <v>0</v>
      </c>
      <c r="G311" s="13">
        <v>82.63</v>
      </c>
      <c r="H311" s="108">
        <v>99.66</v>
      </c>
      <c r="I311" s="17">
        <f t="shared" si="24"/>
        <v>82.63</v>
      </c>
      <c r="J311" s="91"/>
      <c r="K311" s="91"/>
      <c r="L311" s="91"/>
      <c r="M311" s="91"/>
      <c r="N311" s="91"/>
      <c r="O311" s="91"/>
      <c r="P311" s="91"/>
      <c r="Q311" s="91"/>
      <c r="R311" s="91"/>
      <c r="S311" s="91"/>
      <c r="T311" s="91"/>
      <c r="U311" s="91"/>
      <c r="V311" s="91"/>
      <c r="W311" s="91"/>
      <c r="X311" s="91"/>
      <c r="Y311" s="91"/>
    </row>
    <row r="312" s="3" customFormat="1" ht="24" customHeight="1" spans="1:25">
      <c r="A312" s="101" t="s">
        <v>849</v>
      </c>
      <c r="B312" s="101" t="s">
        <v>850</v>
      </c>
      <c r="C312" s="8" t="s">
        <v>277</v>
      </c>
      <c r="D312" s="13">
        <v>1</v>
      </c>
      <c r="E312" s="107"/>
      <c r="F312" s="75">
        <f t="shared" si="23"/>
        <v>0</v>
      </c>
      <c r="G312" s="13">
        <v>82.63</v>
      </c>
      <c r="H312" s="108">
        <v>99.66</v>
      </c>
      <c r="I312" s="17">
        <f t="shared" si="24"/>
        <v>82.63</v>
      </c>
      <c r="J312" s="91"/>
      <c r="K312" s="91"/>
      <c r="L312" s="91"/>
      <c r="M312" s="91"/>
      <c r="N312" s="91"/>
      <c r="O312" s="91"/>
      <c r="P312" s="91"/>
      <c r="Q312" s="91"/>
      <c r="R312" s="91"/>
      <c r="S312" s="91"/>
      <c r="T312" s="91"/>
      <c r="U312" s="91"/>
      <c r="V312" s="91"/>
      <c r="W312" s="91"/>
      <c r="X312" s="91"/>
      <c r="Y312" s="91"/>
    </row>
    <row r="313" s="3" customFormat="1" ht="24" customHeight="1" spans="1:25">
      <c r="A313" s="101" t="s">
        <v>851</v>
      </c>
      <c r="B313" s="101" t="s">
        <v>852</v>
      </c>
      <c r="C313" s="8" t="s">
        <v>362</v>
      </c>
      <c r="D313" s="13">
        <v>1</v>
      </c>
      <c r="E313" s="107"/>
      <c r="F313" s="75">
        <f t="shared" si="23"/>
        <v>0</v>
      </c>
      <c r="G313" s="13">
        <v>15.02</v>
      </c>
      <c r="H313" s="108">
        <v>18.12</v>
      </c>
      <c r="I313" s="17">
        <f t="shared" si="24"/>
        <v>15.02</v>
      </c>
      <c r="J313" s="91"/>
      <c r="K313" s="91"/>
      <c r="L313" s="91"/>
      <c r="M313" s="91"/>
      <c r="N313" s="91"/>
      <c r="O313" s="91"/>
      <c r="P313" s="91"/>
      <c r="Q313" s="91"/>
      <c r="R313" s="91"/>
      <c r="S313" s="91"/>
      <c r="T313" s="91"/>
      <c r="U313" s="91"/>
      <c r="V313" s="91"/>
      <c r="W313" s="91"/>
      <c r="X313" s="91"/>
      <c r="Y313" s="91"/>
    </row>
    <row r="314" s="3" customFormat="1" ht="24" customHeight="1" spans="1:25">
      <c r="A314" s="101" t="s">
        <v>853</v>
      </c>
      <c r="B314" s="101" t="s">
        <v>854</v>
      </c>
      <c r="C314" s="8" t="s">
        <v>277</v>
      </c>
      <c r="D314" s="13">
        <v>1</v>
      </c>
      <c r="E314" s="107"/>
      <c r="F314" s="75">
        <f t="shared" si="23"/>
        <v>0</v>
      </c>
      <c r="G314" s="13">
        <v>1051.63</v>
      </c>
      <c r="H314" s="108">
        <v>1268.4</v>
      </c>
      <c r="I314" s="17">
        <f t="shared" si="24"/>
        <v>1051.63</v>
      </c>
      <c r="J314" s="91"/>
      <c r="K314" s="91"/>
      <c r="L314" s="91"/>
      <c r="M314" s="91"/>
      <c r="N314" s="91"/>
      <c r="O314" s="91"/>
      <c r="P314" s="91"/>
      <c r="Q314" s="91"/>
      <c r="R314" s="91"/>
      <c r="S314" s="91"/>
      <c r="T314" s="91"/>
      <c r="U314" s="91"/>
      <c r="V314" s="91"/>
      <c r="W314" s="91"/>
      <c r="X314" s="91"/>
      <c r="Y314" s="91"/>
    </row>
    <row r="315" s="3" customFormat="1" ht="24" customHeight="1" spans="1:25">
      <c r="A315" s="101" t="s">
        <v>855</v>
      </c>
      <c r="B315" s="101" t="s">
        <v>856</v>
      </c>
      <c r="C315" s="8"/>
      <c r="D315" s="8"/>
      <c r="E315" s="100"/>
      <c r="F315" s="100"/>
      <c r="G315" s="105"/>
      <c r="H315" s="91"/>
      <c r="I315" s="17">
        <f t="shared" si="24"/>
        <v>0</v>
      </c>
      <c r="J315" s="91"/>
      <c r="K315" s="91"/>
      <c r="L315" s="91"/>
      <c r="M315" s="91"/>
      <c r="N315" s="91"/>
      <c r="O315" s="91"/>
      <c r="P315" s="91"/>
      <c r="Q315" s="91"/>
      <c r="R315" s="91"/>
      <c r="S315" s="91"/>
      <c r="T315" s="91"/>
      <c r="U315" s="91"/>
      <c r="V315" s="91"/>
      <c r="W315" s="91"/>
      <c r="X315" s="91"/>
      <c r="Y315" s="91"/>
    </row>
    <row r="316" s="3" customFormat="1" ht="24" customHeight="1" spans="1:25">
      <c r="A316" s="101" t="s">
        <v>857</v>
      </c>
      <c r="B316" s="101" t="s">
        <v>858</v>
      </c>
      <c r="C316" s="8"/>
      <c r="D316" s="8"/>
      <c r="E316" s="100"/>
      <c r="F316" s="100"/>
      <c r="G316" s="105"/>
      <c r="H316" s="91"/>
      <c r="I316" s="17">
        <f t="shared" si="24"/>
        <v>0</v>
      </c>
      <c r="J316" s="91"/>
      <c r="K316" s="91"/>
      <c r="L316" s="91"/>
      <c r="M316" s="91"/>
      <c r="N316" s="91"/>
      <c r="O316" s="91"/>
      <c r="P316" s="91"/>
      <c r="Q316" s="91"/>
      <c r="R316" s="91"/>
      <c r="S316" s="91"/>
      <c r="T316" s="91"/>
      <c r="U316" s="91"/>
      <c r="V316" s="91"/>
      <c r="W316" s="91"/>
      <c r="X316" s="91"/>
      <c r="Y316" s="91"/>
    </row>
    <row r="317" s="3" customFormat="1" ht="24" customHeight="1" spans="1:25">
      <c r="A317" s="101" t="s">
        <v>859</v>
      </c>
      <c r="B317" s="101" t="s">
        <v>860</v>
      </c>
      <c r="C317" s="8"/>
      <c r="D317" s="8"/>
      <c r="E317" s="100"/>
      <c r="F317" s="100"/>
      <c r="G317" s="105"/>
      <c r="H317" s="91"/>
      <c r="I317" s="17">
        <f t="shared" si="24"/>
        <v>0</v>
      </c>
      <c r="J317" s="91"/>
      <c r="K317" s="91"/>
      <c r="L317" s="91"/>
      <c r="M317" s="91"/>
      <c r="N317" s="91"/>
      <c r="O317" s="91"/>
      <c r="P317" s="91"/>
      <c r="Q317" s="91"/>
      <c r="R317" s="91"/>
      <c r="S317" s="91"/>
      <c r="T317" s="91"/>
      <c r="U317" s="91"/>
      <c r="V317" s="91"/>
      <c r="W317" s="91"/>
      <c r="X317" s="91"/>
      <c r="Y317" s="91"/>
    </row>
    <row r="318" s="3" customFormat="1" ht="24" customHeight="1" spans="1:25">
      <c r="A318" s="101" t="s">
        <v>861</v>
      </c>
      <c r="B318" s="101" t="s">
        <v>862</v>
      </c>
      <c r="C318" s="8" t="s">
        <v>362</v>
      </c>
      <c r="D318" s="13">
        <v>1</v>
      </c>
      <c r="E318" s="107"/>
      <c r="F318" s="75">
        <f t="shared" ref="F318:F332" si="25">ROUND(D318*E318,0)</f>
        <v>0</v>
      </c>
      <c r="G318" s="13">
        <v>0.99</v>
      </c>
      <c r="H318" s="108">
        <v>1.2</v>
      </c>
      <c r="I318" s="17">
        <f t="shared" si="24"/>
        <v>0.99</v>
      </c>
      <c r="J318" s="91"/>
      <c r="K318" s="91"/>
      <c r="L318" s="91"/>
      <c r="M318" s="91"/>
      <c r="N318" s="91"/>
      <c r="O318" s="91"/>
      <c r="P318" s="91"/>
      <c r="Q318" s="91"/>
      <c r="R318" s="91"/>
      <c r="S318" s="91"/>
      <c r="T318" s="91"/>
      <c r="U318" s="91"/>
      <c r="V318" s="91"/>
      <c r="W318" s="91"/>
      <c r="X318" s="91"/>
      <c r="Y318" s="91"/>
    </row>
    <row r="319" s="3" customFormat="1" ht="24" customHeight="1" spans="1:25">
      <c r="A319" s="101" t="s">
        <v>863</v>
      </c>
      <c r="B319" s="101" t="s">
        <v>864</v>
      </c>
      <c r="C319" s="8" t="s">
        <v>362</v>
      </c>
      <c r="D319" s="13">
        <v>1</v>
      </c>
      <c r="E319" s="107"/>
      <c r="F319" s="75">
        <f t="shared" si="25"/>
        <v>0</v>
      </c>
      <c r="G319" s="13">
        <v>1.24</v>
      </c>
      <c r="H319" s="108">
        <v>1.5</v>
      </c>
      <c r="I319" s="17">
        <f t="shared" si="24"/>
        <v>1.24</v>
      </c>
      <c r="J319" s="91"/>
      <c r="K319" s="91"/>
      <c r="L319" s="91"/>
      <c r="M319" s="91"/>
      <c r="N319" s="91"/>
      <c r="O319" s="91"/>
      <c r="P319" s="91"/>
      <c r="Q319" s="91"/>
      <c r="R319" s="91"/>
      <c r="S319" s="91"/>
      <c r="T319" s="91"/>
      <c r="U319" s="91"/>
      <c r="V319" s="91"/>
      <c r="W319" s="91"/>
      <c r="X319" s="91"/>
      <c r="Y319" s="91"/>
    </row>
    <row r="320" s="3" customFormat="1" ht="24" customHeight="1" spans="1:25">
      <c r="A320" s="101" t="s">
        <v>865</v>
      </c>
      <c r="B320" s="101" t="s">
        <v>866</v>
      </c>
      <c r="C320" s="8" t="s">
        <v>362</v>
      </c>
      <c r="D320" s="13">
        <v>1</v>
      </c>
      <c r="E320" s="107"/>
      <c r="F320" s="75">
        <f t="shared" si="25"/>
        <v>0</v>
      </c>
      <c r="G320" s="13">
        <v>2.49</v>
      </c>
      <c r="H320" s="108">
        <v>3</v>
      </c>
      <c r="I320" s="17">
        <f t="shared" si="24"/>
        <v>2.49</v>
      </c>
      <c r="J320" s="91"/>
      <c r="K320" s="91"/>
      <c r="L320" s="91"/>
      <c r="M320" s="91"/>
      <c r="N320" s="91"/>
      <c r="O320" s="91"/>
      <c r="P320" s="91"/>
      <c r="Q320" s="91"/>
      <c r="R320" s="91"/>
      <c r="S320" s="91"/>
      <c r="T320" s="91"/>
      <c r="U320" s="91"/>
      <c r="V320" s="91"/>
      <c r="W320" s="91"/>
      <c r="X320" s="91"/>
      <c r="Y320" s="91"/>
    </row>
    <row r="321" s="3" customFormat="1" ht="24" customHeight="1" spans="1:25">
      <c r="A321" s="101" t="s">
        <v>867</v>
      </c>
      <c r="B321" s="101" t="s">
        <v>868</v>
      </c>
      <c r="C321" s="8" t="s">
        <v>362</v>
      </c>
      <c r="D321" s="13">
        <v>1</v>
      </c>
      <c r="E321" s="107"/>
      <c r="F321" s="75">
        <f t="shared" si="25"/>
        <v>0</v>
      </c>
      <c r="G321" s="13">
        <v>4.97</v>
      </c>
      <c r="H321" s="108">
        <v>6</v>
      </c>
      <c r="I321" s="17">
        <f t="shared" si="24"/>
        <v>4.97</v>
      </c>
      <c r="J321" s="91"/>
      <c r="K321" s="91"/>
      <c r="L321" s="91"/>
      <c r="M321" s="91"/>
      <c r="N321" s="91"/>
      <c r="O321" s="91"/>
      <c r="P321" s="91"/>
      <c r="Q321" s="91"/>
      <c r="R321" s="91"/>
      <c r="S321" s="91"/>
      <c r="T321" s="91"/>
      <c r="U321" s="91"/>
      <c r="V321" s="91"/>
      <c r="W321" s="91"/>
      <c r="X321" s="91"/>
      <c r="Y321" s="91"/>
    </row>
    <row r="322" s="3" customFormat="1" ht="24" customHeight="1" spans="1:25">
      <c r="A322" s="101" t="s">
        <v>869</v>
      </c>
      <c r="B322" s="101" t="s">
        <v>870</v>
      </c>
      <c r="C322" s="8" t="s">
        <v>362</v>
      </c>
      <c r="D322" s="13">
        <v>1</v>
      </c>
      <c r="E322" s="107"/>
      <c r="F322" s="75">
        <f t="shared" si="25"/>
        <v>0</v>
      </c>
      <c r="G322" s="13">
        <v>7.05</v>
      </c>
      <c r="H322" s="108">
        <v>8.5</v>
      </c>
      <c r="I322" s="17">
        <f t="shared" si="24"/>
        <v>7.05</v>
      </c>
      <c r="J322" s="91"/>
      <c r="K322" s="91"/>
      <c r="L322" s="91"/>
      <c r="M322" s="91"/>
      <c r="N322" s="91"/>
      <c r="O322" s="91"/>
      <c r="P322" s="91"/>
      <c r="Q322" s="91"/>
      <c r="R322" s="91"/>
      <c r="S322" s="91"/>
      <c r="T322" s="91"/>
      <c r="U322" s="91"/>
      <c r="V322" s="91"/>
      <c r="W322" s="91"/>
      <c r="X322" s="91"/>
      <c r="Y322" s="91"/>
    </row>
    <row r="323" s="3" customFormat="1" ht="24" customHeight="1" spans="1:25">
      <c r="A323" s="101" t="s">
        <v>871</v>
      </c>
      <c r="B323" s="101" t="s">
        <v>872</v>
      </c>
      <c r="C323" s="8" t="s">
        <v>362</v>
      </c>
      <c r="D323" s="13">
        <v>1</v>
      </c>
      <c r="E323" s="107"/>
      <c r="F323" s="75">
        <f t="shared" si="25"/>
        <v>0</v>
      </c>
      <c r="G323" s="13">
        <v>14.09</v>
      </c>
      <c r="H323" s="108">
        <v>17</v>
      </c>
      <c r="I323" s="17">
        <f t="shared" si="24"/>
        <v>14.09</v>
      </c>
      <c r="J323" s="91"/>
      <c r="K323" s="91"/>
      <c r="L323" s="91"/>
      <c r="M323" s="91"/>
      <c r="N323" s="91"/>
      <c r="O323" s="91"/>
      <c r="P323" s="91"/>
      <c r="Q323" s="91"/>
      <c r="R323" s="91"/>
      <c r="S323" s="91"/>
      <c r="T323" s="91"/>
      <c r="U323" s="91"/>
      <c r="V323" s="91"/>
      <c r="W323" s="91"/>
      <c r="X323" s="91"/>
      <c r="Y323" s="91"/>
    </row>
    <row r="324" s="3" customFormat="1" ht="24" customHeight="1" spans="1:25">
      <c r="A324" s="101" t="s">
        <v>873</v>
      </c>
      <c r="B324" s="101" t="s">
        <v>874</v>
      </c>
      <c r="C324" s="8" t="s">
        <v>277</v>
      </c>
      <c r="D324" s="13">
        <v>1</v>
      </c>
      <c r="E324" s="107"/>
      <c r="F324" s="75">
        <f t="shared" si="25"/>
        <v>0</v>
      </c>
      <c r="G324" s="13">
        <v>12.02</v>
      </c>
      <c r="H324" s="108">
        <v>14.5</v>
      </c>
      <c r="I324" s="17">
        <f t="shared" si="24"/>
        <v>12.02</v>
      </c>
      <c r="J324" s="91"/>
      <c r="K324" s="91"/>
      <c r="L324" s="91"/>
      <c r="M324" s="91"/>
      <c r="N324" s="91"/>
      <c r="O324" s="91"/>
      <c r="P324" s="91"/>
      <c r="Q324" s="91"/>
      <c r="R324" s="91"/>
      <c r="S324" s="91"/>
      <c r="T324" s="91"/>
      <c r="U324" s="91"/>
      <c r="V324" s="91"/>
      <c r="W324" s="91"/>
      <c r="X324" s="91"/>
      <c r="Y324" s="91"/>
    </row>
    <row r="325" s="3" customFormat="1" ht="24" customHeight="1" spans="1:25">
      <c r="A325" s="101" t="s">
        <v>875</v>
      </c>
      <c r="B325" s="101" t="s">
        <v>876</v>
      </c>
      <c r="C325" s="8" t="s">
        <v>277</v>
      </c>
      <c r="D325" s="13">
        <v>1</v>
      </c>
      <c r="E325" s="107"/>
      <c r="F325" s="75">
        <f t="shared" si="25"/>
        <v>0</v>
      </c>
      <c r="G325" s="13">
        <v>2.26</v>
      </c>
      <c r="H325" s="108">
        <v>2.72</v>
      </c>
      <c r="I325" s="17">
        <f t="shared" si="24"/>
        <v>2.26</v>
      </c>
      <c r="J325" s="91"/>
      <c r="K325" s="91"/>
      <c r="L325" s="91"/>
      <c r="M325" s="91"/>
      <c r="N325" s="91"/>
      <c r="O325" s="91"/>
      <c r="P325" s="91"/>
      <c r="Q325" s="91"/>
      <c r="R325" s="91"/>
      <c r="S325" s="91"/>
      <c r="T325" s="91"/>
      <c r="U325" s="91"/>
      <c r="V325" s="91"/>
      <c r="W325" s="91"/>
      <c r="X325" s="91"/>
      <c r="Y325" s="91"/>
    </row>
    <row r="326" s="3" customFormat="1" ht="24" customHeight="1" spans="1:25">
      <c r="A326" s="101" t="s">
        <v>877</v>
      </c>
      <c r="B326" s="101" t="s">
        <v>878</v>
      </c>
      <c r="C326" s="8" t="s">
        <v>277</v>
      </c>
      <c r="D326" s="13">
        <v>1</v>
      </c>
      <c r="E326" s="107"/>
      <c r="F326" s="75">
        <f t="shared" si="25"/>
        <v>0</v>
      </c>
      <c r="G326" s="13">
        <v>1.5</v>
      </c>
      <c r="H326" s="108">
        <v>1.81</v>
      </c>
      <c r="I326" s="17">
        <f t="shared" si="24"/>
        <v>1.5</v>
      </c>
      <c r="J326" s="91"/>
      <c r="K326" s="91"/>
      <c r="L326" s="91"/>
      <c r="M326" s="91"/>
      <c r="N326" s="91"/>
      <c r="O326" s="91"/>
      <c r="P326" s="91"/>
      <c r="Q326" s="91"/>
      <c r="R326" s="91"/>
      <c r="S326" s="91"/>
      <c r="T326" s="91"/>
      <c r="U326" s="91"/>
      <c r="V326" s="91"/>
      <c r="W326" s="91"/>
      <c r="X326" s="91"/>
      <c r="Y326" s="91"/>
    </row>
    <row r="327" s="3" customFormat="1" ht="24" customHeight="1" spans="1:25">
      <c r="A327" s="101" t="s">
        <v>879</v>
      </c>
      <c r="B327" s="101" t="s">
        <v>880</v>
      </c>
      <c r="C327" s="8" t="s">
        <v>277</v>
      </c>
      <c r="D327" s="13">
        <v>1</v>
      </c>
      <c r="E327" s="107"/>
      <c r="F327" s="75">
        <f t="shared" si="25"/>
        <v>0</v>
      </c>
      <c r="G327" s="13">
        <v>6.01</v>
      </c>
      <c r="H327" s="108">
        <v>7.25</v>
      </c>
      <c r="I327" s="17">
        <f t="shared" si="24"/>
        <v>6.01</v>
      </c>
      <c r="J327" s="91"/>
      <c r="K327" s="91"/>
      <c r="L327" s="91"/>
      <c r="M327" s="91"/>
      <c r="N327" s="91"/>
      <c r="O327" s="91"/>
      <c r="P327" s="91"/>
      <c r="Q327" s="91"/>
      <c r="R327" s="91"/>
      <c r="S327" s="91"/>
      <c r="T327" s="91"/>
      <c r="U327" s="91"/>
      <c r="V327" s="91"/>
      <c r="W327" s="91"/>
      <c r="X327" s="91"/>
      <c r="Y327" s="91"/>
    </row>
    <row r="328" s="3" customFormat="1" ht="24" customHeight="1" spans="1:25">
      <c r="A328" s="101" t="s">
        <v>881</v>
      </c>
      <c r="B328" s="101" t="s">
        <v>882</v>
      </c>
      <c r="C328" s="8" t="s">
        <v>277</v>
      </c>
      <c r="D328" s="13">
        <v>1</v>
      </c>
      <c r="E328" s="107"/>
      <c r="F328" s="75">
        <f t="shared" si="25"/>
        <v>0</v>
      </c>
      <c r="G328" s="13">
        <v>4.51</v>
      </c>
      <c r="H328" s="108">
        <v>5.44</v>
      </c>
      <c r="I328" s="17">
        <f t="shared" si="24"/>
        <v>4.51</v>
      </c>
      <c r="J328" s="91"/>
      <c r="K328" s="91"/>
      <c r="L328" s="91"/>
      <c r="M328" s="91"/>
      <c r="N328" s="91"/>
      <c r="O328" s="91"/>
      <c r="P328" s="91"/>
      <c r="Q328" s="91"/>
      <c r="R328" s="91"/>
      <c r="S328" s="91"/>
      <c r="T328" s="91"/>
      <c r="U328" s="91"/>
      <c r="V328" s="91"/>
      <c r="W328" s="91"/>
      <c r="X328" s="91"/>
      <c r="Y328" s="91"/>
    </row>
    <row r="329" s="3" customFormat="1" ht="24" customHeight="1" spans="1:25">
      <c r="A329" s="101" t="s">
        <v>883</v>
      </c>
      <c r="B329" s="101" t="s">
        <v>884</v>
      </c>
      <c r="C329" s="8" t="s">
        <v>277</v>
      </c>
      <c r="D329" s="13">
        <v>1</v>
      </c>
      <c r="E329" s="107"/>
      <c r="F329" s="75">
        <f t="shared" si="25"/>
        <v>0</v>
      </c>
      <c r="G329" s="13">
        <v>7.51</v>
      </c>
      <c r="H329" s="108">
        <v>9.06</v>
      </c>
      <c r="I329" s="17">
        <f t="shared" si="24"/>
        <v>7.51</v>
      </c>
      <c r="J329" s="91"/>
      <c r="K329" s="91"/>
      <c r="L329" s="91"/>
      <c r="M329" s="91"/>
      <c r="N329" s="91"/>
      <c r="O329" s="91"/>
      <c r="P329" s="91"/>
      <c r="Q329" s="91"/>
      <c r="R329" s="91"/>
      <c r="S329" s="91"/>
      <c r="T329" s="91"/>
      <c r="U329" s="91"/>
      <c r="V329" s="91"/>
      <c r="W329" s="91"/>
      <c r="X329" s="91"/>
      <c r="Y329" s="91"/>
    </row>
    <row r="330" s="3" customFormat="1" ht="24" customHeight="1" spans="1:25">
      <c r="A330" s="101" t="s">
        <v>885</v>
      </c>
      <c r="B330" s="101" t="s">
        <v>886</v>
      </c>
      <c r="C330" s="8" t="s">
        <v>277</v>
      </c>
      <c r="D330" s="13">
        <v>1</v>
      </c>
      <c r="E330" s="107"/>
      <c r="F330" s="75">
        <f t="shared" si="25"/>
        <v>0</v>
      </c>
      <c r="G330" s="13">
        <v>6.01</v>
      </c>
      <c r="H330" s="108">
        <v>7.25</v>
      </c>
      <c r="I330" s="17">
        <f t="shared" si="24"/>
        <v>6.01</v>
      </c>
      <c r="J330" s="91"/>
      <c r="K330" s="91"/>
      <c r="L330" s="91"/>
      <c r="M330" s="91"/>
      <c r="N330" s="91"/>
      <c r="O330" s="91"/>
      <c r="P330" s="91"/>
      <c r="Q330" s="91"/>
      <c r="R330" s="91"/>
      <c r="S330" s="91"/>
      <c r="T330" s="91"/>
      <c r="U330" s="91"/>
      <c r="V330" s="91"/>
      <c r="W330" s="91"/>
      <c r="X330" s="91"/>
      <c r="Y330" s="91"/>
    </row>
    <row r="331" s="3" customFormat="1" ht="24" customHeight="1" spans="1:25">
      <c r="A331" s="101" t="s">
        <v>887</v>
      </c>
      <c r="B331" s="101" t="s">
        <v>888</v>
      </c>
      <c r="C331" s="8" t="s">
        <v>277</v>
      </c>
      <c r="D331" s="13">
        <v>1</v>
      </c>
      <c r="E331" s="107"/>
      <c r="F331" s="75">
        <f t="shared" si="25"/>
        <v>0</v>
      </c>
      <c r="G331" s="13">
        <v>4.51</v>
      </c>
      <c r="H331" s="108">
        <v>5.44</v>
      </c>
      <c r="I331" s="17">
        <f t="shared" si="24"/>
        <v>4.51</v>
      </c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="3" customFormat="1" ht="24" customHeight="1" spans="1:25">
      <c r="A332" s="101" t="s">
        <v>889</v>
      </c>
      <c r="B332" s="101" t="s">
        <v>890</v>
      </c>
      <c r="C332" s="8" t="s">
        <v>277</v>
      </c>
      <c r="D332" s="13">
        <v>1</v>
      </c>
      <c r="E332" s="107"/>
      <c r="F332" s="75">
        <f t="shared" si="25"/>
        <v>0</v>
      </c>
      <c r="G332" s="13">
        <v>1.5</v>
      </c>
      <c r="H332" s="108">
        <v>1.81</v>
      </c>
      <c r="I332" s="17">
        <f t="shared" si="24"/>
        <v>1.5</v>
      </c>
      <c r="J332" s="91"/>
      <c r="K332" s="91"/>
      <c r="L332" s="91"/>
      <c r="M332" s="91"/>
      <c r="N332" s="91"/>
      <c r="O332" s="91"/>
      <c r="P332" s="91"/>
      <c r="Q332" s="91"/>
      <c r="R332" s="91"/>
      <c r="S332" s="91"/>
      <c r="T332" s="91"/>
      <c r="U332" s="91"/>
      <c r="V332" s="91"/>
      <c r="W332" s="91"/>
      <c r="X332" s="91"/>
      <c r="Y332" s="91"/>
    </row>
    <row r="333" s="3" customFormat="1" ht="24" customHeight="1" spans="1:25">
      <c r="A333" s="101" t="s">
        <v>891</v>
      </c>
      <c r="B333" s="101" t="s">
        <v>892</v>
      </c>
      <c r="C333" s="104"/>
      <c r="D333" s="8"/>
      <c r="E333" s="100"/>
      <c r="F333" s="100"/>
      <c r="G333" s="105"/>
      <c r="H333" s="91"/>
      <c r="I333" s="17">
        <f t="shared" si="24"/>
        <v>0</v>
      </c>
      <c r="J333" s="91"/>
      <c r="K333" s="91"/>
      <c r="L333" s="91"/>
      <c r="M333" s="91"/>
      <c r="N333" s="91"/>
      <c r="O333" s="91"/>
      <c r="P333" s="91"/>
      <c r="Q333" s="91"/>
      <c r="R333" s="91"/>
      <c r="S333" s="91"/>
      <c r="T333" s="91"/>
      <c r="U333" s="91"/>
      <c r="V333" s="91"/>
      <c r="W333" s="91"/>
      <c r="X333" s="91"/>
      <c r="Y333" s="91"/>
    </row>
    <row r="334" s="3" customFormat="1" ht="24" customHeight="1" spans="1:25">
      <c r="A334" s="101" t="s">
        <v>893</v>
      </c>
      <c r="B334" s="101" t="s">
        <v>894</v>
      </c>
      <c r="C334" s="104" t="s">
        <v>895</v>
      </c>
      <c r="D334" s="13">
        <v>1</v>
      </c>
      <c r="E334" s="107"/>
      <c r="F334" s="75">
        <f>ROUND(D334*E334,0)</f>
        <v>0</v>
      </c>
      <c r="G334" s="13">
        <v>172.77</v>
      </c>
      <c r="H334" s="108">
        <v>208.38</v>
      </c>
      <c r="I334" s="17">
        <f t="shared" si="24"/>
        <v>172.77</v>
      </c>
      <c r="J334" s="91"/>
      <c r="K334" s="91"/>
      <c r="L334" s="91"/>
      <c r="M334" s="91"/>
      <c r="N334" s="91"/>
      <c r="O334" s="91"/>
      <c r="P334" s="91"/>
      <c r="Q334" s="91"/>
      <c r="R334" s="91"/>
      <c r="S334" s="91"/>
      <c r="T334" s="91"/>
      <c r="U334" s="91"/>
      <c r="V334" s="91"/>
      <c r="W334" s="91"/>
      <c r="X334" s="91"/>
      <c r="Y334" s="91"/>
    </row>
    <row r="335" s="3" customFormat="1" ht="24" customHeight="1" spans="1:25">
      <c r="A335" s="101" t="s">
        <v>896</v>
      </c>
      <c r="B335" s="101" t="s">
        <v>897</v>
      </c>
      <c r="C335" s="8" t="s">
        <v>184</v>
      </c>
      <c r="D335" s="13">
        <v>1</v>
      </c>
      <c r="E335" s="107"/>
      <c r="F335" s="75">
        <f>ROUND(D335*E335,0)</f>
        <v>0</v>
      </c>
      <c r="G335" s="13">
        <v>102.91</v>
      </c>
      <c r="H335" s="108">
        <v>124.12</v>
      </c>
      <c r="I335" s="17">
        <f t="shared" si="24"/>
        <v>102.91</v>
      </c>
      <c r="J335" s="91"/>
      <c r="K335" s="91"/>
      <c r="L335" s="91"/>
      <c r="M335" s="91"/>
      <c r="N335" s="91"/>
      <c r="O335" s="91"/>
      <c r="P335" s="91"/>
      <c r="Q335" s="91"/>
      <c r="R335" s="91"/>
      <c r="S335" s="91"/>
      <c r="T335" s="91"/>
      <c r="U335" s="91"/>
      <c r="V335" s="91"/>
      <c r="W335" s="91"/>
      <c r="X335" s="91"/>
      <c r="Y335" s="91"/>
    </row>
    <row r="336" s="3" customFormat="1" ht="24" customHeight="1" spans="1:25">
      <c r="A336" s="101" t="s">
        <v>898</v>
      </c>
      <c r="B336" s="101" t="s">
        <v>899</v>
      </c>
      <c r="C336" s="8" t="s">
        <v>277</v>
      </c>
      <c r="D336" s="13">
        <v>1</v>
      </c>
      <c r="E336" s="107"/>
      <c r="F336" s="75">
        <f>ROUND(D336*E336,0)</f>
        <v>0</v>
      </c>
      <c r="G336" s="13">
        <v>26.29</v>
      </c>
      <c r="H336" s="108">
        <v>31.71</v>
      </c>
      <c r="I336" s="17">
        <f t="shared" si="24"/>
        <v>26.29</v>
      </c>
      <c r="J336" s="91"/>
      <c r="K336" s="91"/>
      <c r="L336" s="91"/>
      <c r="M336" s="91"/>
      <c r="N336" s="91"/>
      <c r="O336" s="91"/>
      <c r="P336" s="91"/>
      <c r="Q336" s="91"/>
      <c r="R336" s="91"/>
      <c r="S336" s="91"/>
      <c r="T336" s="91"/>
      <c r="U336" s="91"/>
      <c r="V336" s="91"/>
      <c r="W336" s="91"/>
      <c r="X336" s="91"/>
      <c r="Y336" s="91"/>
    </row>
    <row r="337" s="3" customFormat="1" ht="24" customHeight="1" spans="1:25">
      <c r="A337" s="101" t="s">
        <v>900</v>
      </c>
      <c r="B337" s="101" t="s">
        <v>901</v>
      </c>
      <c r="C337" s="8" t="s">
        <v>277</v>
      </c>
      <c r="D337" s="13">
        <v>1</v>
      </c>
      <c r="E337" s="107"/>
      <c r="F337" s="75">
        <f>ROUND(D337*E337,0)</f>
        <v>0</v>
      </c>
      <c r="G337" s="13">
        <v>255.4</v>
      </c>
      <c r="H337" s="108">
        <v>308.04</v>
      </c>
      <c r="I337" s="17">
        <f t="shared" si="24"/>
        <v>255.4</v>
      </c>
      <c r="J337" s="91"/>
      <c r="K337" s="91"/>
      <c r="L337" s="91"/>
      <c r="M337" s="91"/>
      <c r="N337" s="91"/>
      <c r="O337" s="91"/>
      <c r="P337" s="91"/>
      <c r="Q337" s="91"/>
      <c r="R337" s="91"/>
      <c r="S337" s="91"/>
      <c r="T337" s="91"/>
      <c r="U337" s="91"/>
      <c r="V337" s="91"/>
      <c r="W337" s="91"/>
      <c r="X337" s="91"/>
      <c r="Y337" s="91"/>
    </row>
    <row r="338" s="3" customFormat="1" ht="24" customHeight="1" spans="1:25">
      <c r="A338" s="101" t="s">
        <v>902</v>
      </c>
      <c r="B338" s="101" t="s">
        <v>903</v>
      </c>
      <c r="C338" s="8" t="s">
        <v>904</v>
      </c>
      <c r="D338" s="13">
        <v>1</v>
      </c>
      <c r="E338" s="107"/>
      <c r="F338" s="75">
        <f>ROUND(D338*E338,0)</f>
        <v>0</v>
      </c>
      <c r="G338" s="13">
        <v>60.85</v>
      </c>
      <c r="H338" s="108">
        <v>73.39</v>
      </c>
      <c r="I338" s="17">
        <f t="shared" si="24"/>
        <v>60.85</v>
      </c>
      <c r="J338" s="91"/>
      <c r="K338" s="91"/>
      <c r="L338" s="91"/>
      <c r="M338" s="91"/>
      <c r="N338" s="91"/>
      <c r="O338" s="91"/>
      <c r="P338" s="91"/>
      <c r="Q338" s="91"/>
      <c r="R338" s="91"/>
      <c r="S338" s="91"/>
      <c r="T338" s="91"/>
      <c r="U338" s="91"/>
      <c r="V338" s="91"/>
      <c r="W338" s="91"/>
      <c r="X338" s="91"/>
      <c r="Y338" s="91"/>
    </row>
    <row r="339" s="3" customFormat="1" ht="24" customHeight="1" spans="1:25">
      <c r="A339" s="101" t="s">
        <v>905</v>
      </c>
      <c r="B339" s="102" t="s">
        <v>178</v>
      </c>
      <c r="C339" s="106"/>
      <c r="D339" s="8"/>
      <c r="E339" s="100"/>
      <c r="F339" s="100"/>
      <c r="G339" s="105"/>
      <c r="H339" s="91"/>
      <c r="I339" s="17">
        <f t="shared" si="24"/>
        <v>0</v>
      </c>
      <c r="J339" s="91"/>
      <c r="K339" s="91"/>
      <c r="L339" s="91"/>
      <c r="M339" s="91"/>
      <c r="N339" s="91"/>
      <c r="O339" s="91"/>
      <c r="P339" s="91"/>
      <c r="Q339" s="91"/>
      <c r="R339" s="91"/>
      <c r="S339" s="91"/>
      <c r="T339" s="91"/>
      <c r="U339" s="91"/>
      <c r="V339" s="91"/>
      <c r="W339" s="91"/>
      <c r="X339" s="91"/>
      <c r="Y339" s="91"/>
    </row>
    <row r="340" s="3" customFormat="1" ht="24" customHeight="1" spans="1:25">
      <c r="A340" s="101" t="s">
        <v>906</v>
      </c>
      <c r="B340" s="101" t="s">
        <v>907</v>
      </c>
      <c r="C340" s="104"/>
      <c r="D340" s="8"/>
      <c r="E340" s="100"/>
      <c r="F340" s="100"/>
      <c r="G340" s="105"/>
      <c r="H340" s="91"/>
      <c r="I340" s="17">
        <f t="shared" si="24"/>
        <v>0</v>
      </c>
      <c r="J340" s="91"/>
      <c r="K340" s="91"/>
      <c r="L340" s="91"/>
      <c r="M340" s="91"/>
      <c r="N340" s="91"/>
      <c r="O340" s="91"/>
      <c r="P340" s="91"/>
      <c r="Q340" s="91"/>
      <c r="R340" s="91"/>
      <c r="S340" s="91"/>
      <c r="T340" s="91"/>
      <c r="U340" s="91"/>
      <c r="V340" s="91"/>
      <c r="W340" s="91"/>
      <c r="X340" s="91"/>
      <c r="Y340" s="91"/>
    </row>
    <row r="341" s="3" customFormat="1" ht="24" customHeight="1" spans="1:25">
      <c r="A341" s="101" t="s">
        <v>908</v>
      </c>
      <c r="B341" s="101" t="s">
        <v>909</v>
      </c>
      <c r="C341" s="8"/>
      <c r="D341" s="8"/>
      <c r="E341" s="100"/>
      <c r="F341" s="100"/>
      <c r="G341" s="105"/>
      <c r="H341" s="91"/>
      <c r="I341" s="17">
        <f t="shared" si="24"/>
        <v>0</v>
      </c>
      <c r="J341" s="91"/>
      <c r="K341" s="91"/>
      <c r="L341" s="91"/>
      <c r="M341" s="91"/>
      <c r="N341" s="91"/>
      <c r="O341" s="91"/>
      <c r="P341" s="91"/>
      <c r="Q341" s="91"/>
      <c r="R341" s="91"/>
      <c r="S341" s="91"/>
      <c r="T341" s="91"/>
      <c r="U341" s="91"/>
      <c r="V341" s="91"/>
      <c r="W341" s="91"/>
      <c r="X341" s="91"/>
      <c r="Y341" s="91"/>
    </row>
    <row r="342" s="3" customFormat="1" ht="24" customHeight="1" spans="1:25">
      <c r="A342" s="101" t="s">
        <v>910</v>
      </c>
      <c r="B342" s="101" t="s">
        <v>911</v>
      </c>
      <c r="C342" s="8" t="s">
        <v>904</v>
      </c>
      <c r="D342" s="13">
        <v>10</v>
      </c>
      <c r="E342" s="107"/>
      <c r="F342" s="75">
        <f>ROUND(D342*E342,0)</f>
        <v>0</v>
      </c>
      <c r="G342" s="13">
        <v>1389.65</v>
      </c>
      <c r="H342" s="108">
        <v>1676.1</v>
      </c>
      <c r="I342" s="17">
        <f t="shared" si="24"/>
        <v>1389.65</v>
      </c>
      <c r="J342" s="91"/>
      <c r="K342" s="91"/>
      <c r="L342" s="91"/>
      <c r="M342" s="91"/>
      <c r="N342" s="91"/>
      <c r="O342" s="91"/>
      <c r="P342" s="91"/>
      <c r="Q342" s="91"/>
      <c r="R342" s="91"/>
      <c r="S342" s="91"/>
      <c r="T342" s="91"/>
      <c r="U342" s="91"/>
      <c r="V342" s="91"/>
      <c r="W342" s="91"/>
      <c r="X342" s="91"/>
      <c r="Y342" s="91"/>
    </row>
    <row r="343" s="3" customFormat="1" ht="24" customHeight="1" spans="1:25">
      <c r="A343" s="101" t="s">
        <v>912</v>
      </c>
      <c r="B343" s="101" t="s">
        <v>913</v>
      </c>
      <c r="C343" s="8" t="s">
        <v>904</v>
      </c>
      <c r="D343" s="13">
        <v>10</v>
      </c>
      <c r="E343" s="107"/>
      <c r="F343" s="75">
        <f>ROUND(D343*E343,0)</f>
        <v>0</v>
      </c>
      <c r="G343" s="13">
        <v>1989.84</v>
      </c>
      <c r="H343" s="108">
        <v>2400</v>
      </c>
      <c r="I343" s="17">
        <f t="shared" si="24"/>
        <v>1989.84</v>
      </c>
      <c r="J343" s="91"/>
      <c r="K343" s="91"/>
      <c r="L343" s="91"/>
      <c r="M343" s="91"/>
      <c r="N343" s="91"/>
      <c r="O343" s="91"/>
      <c r="P343" s="91"/>
      <c r="Q343" s="91"/>
      <c r="R343" s="91"/>
      <c r="S343" s="91"/>
      <c r="T343" s="91"/>
      <c r="U343" s="91"/>
      <c r="V343" s="91"/>
      <c r="W343" s="91"/>
      <c r="X343" s="91"/>
      <c r="Y343" s="91"/>
    </row>
    <row r="344" s="3" customFormat="1" ht="28" customHeight="1" spans="1:25">
      <c r="A344" s="99"/>
      <c r="B344" s="99" t="s">
        <v>62</v>
      </c>
      <c r="C344" s="13"/>
      <c r="D344" s="111"/>
      <c r="E344" s="112"/>
      <c r="F344" s="112">
        <f>SUM(F9:F343)</f>
        <v>0</v>
      </c>
      <c r="G344" s="113"/>
      <c r="H344" s="91"/>
      <c r="I344" s="91"/>
      <c r="J344" s="91"/>
      <c r="K344" s="91"/>
      <c r="L344" s="91"/>
      <c r="M344" s="91"/>
      <c r="N344" s="91"/>
      <c r="O344" s="91"/>
      <c r="P344" s="91"/>
      <c r="Q344" s="91"/>
      <c r="R344" s="91"/>
      <c r="S344" s="91"/>
      <c r="T344" s="91"/>
      <c r="U344" s="91"/>
      <c r="V344" s="91"/>
      <c r="W344" s="91"/>
      <c r="X344" s="91"/>
      <c r="Y344" s="91"/>
    </row>
  </sheetData>
  <sheetProtection algorithmName="SHA-512" hashValue="CzDjlL4TOWfa3+L/ntTeh7eyy1RNNp5X2t8U8ardFtalePiNMq9qDGMejeUuVq9eUpqCRaa8efr3QNja2YPg9w==" saltValue="frDRFI6F5hPFtp5hiPZeCg==" spinCount="100000" sheet="1" objects="1"/>
  <autoFilter xmlns:etc="http://www.wps.cn/officeDocument/2017/etCustomData" ref="A1:Y344" etc:filterBottomFollowUsedRange="0">
    <extLst/>
  </autoFilter>
  <mergeCells count="4">
    <mergeCell ref="A1:F1"/>
    <mergeCell ref="A2:D2"/>
    <mergeCell ref="A3:F3"/>
    <mergeCell ref="I3:K3"/>
  </mergeCells>
  <printOptions horizontalCentered="1"/>
  <pageMargins left="0.590277777777778" right="0.700694444444445" top="0.590277777777778" bottom="0.590277777777778" header="0.298611111111111" footer="0.393055555555556"/>
  <pageSetup paperSize="9" scale="79" orientation="portrait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view="pageBreakPreview" zoomScaleNormal="100" workbookViewId="0">
      <selection activeCell="E22" sqref="E22"/>
    </sheetView>
  </sheetViews>
  <sheetFormatPr defaultColWidth="9" defaultRowHeight="14.25"/>
  <cols>
    <col min="1" max="1" width="10.375" style="62" customWidth="1"/>
    <col min="2" max="2" width="35.125" style="63" customWidth="1"/>
    <col min="3" max="3" width="7.125" style="62" customWidth="1"/>
    <col min="4" max="4" width="8.5" style="64" customWidth="1"/>
    <col min="5" max="6" width="11" style="65" customWidth="1"/>
    <col min="7" max="7" width="10.125" style="64" customWidth="1"/>
    <col min="8" max="9" width="10" style="62" hidden="1" customWidth="1"/>
    <col min="10" max="25" width="10" style="62" customWidth="1"/>
    <col min="26" max="16384" width="9" style="3"/>
  </cols>
  <sheetData>
    <row r="1" ht="24" customHeight="1" spans="1:7">
      <c r="A1" s="66" t="s">
        <v>36</v>
      </c>
      <c r="B1" s="66"/>
      <c r="C1" s="66"/>
      <c r="D1" s="66"/>
      <c r="E1" s="66"/>
      <c r="F1" s="66"/>
      <c r="G1" s="67"/>
    </row>
    <row r="2" s="60" customFormat="1" ht="24" customHeight="1" spans="1:9">
      <c r="A2" s="68" t="s">
        <v>1</v>
      </c>
      <c r="B2" s="68"/>
      <c r="C2" s="68"/>
      <c r="D2" s="69"/>
      <c r="E2" s="70"/>
      <c r="F2" s="70"/>
      <c r="G2" s="69"/>
      <c r="H2" s="62"/>
      <c r="I2" s="62"/>
    </row>
    <row r="3" s="61" customFormat="1" ht="24" customHeight="1" spans="1:11">
      <c r="A3" s="71" t="s">
        <v>914</v>
      </c>
      <c r="B3" s="72"/>
      <c r="C3" s="72"/>
      <c r="D3" s="72"/>
      <c r="E3" s="72"/>
      <c r="F3" s="72"/>
      <c r="G3" s="73"/>
      <c r="H3" s="74"/>
      <c r="I3" s="74"/>
      <c r="J3" s="74"/>
      <c r="K3" s="74"/>
    </row>
    <row r="4" s="61" customFormat="1" ht="32" customHeight="1" spans="1:9">
      <c r="A4" s="75" t="s">
        <v>38</v>
      </c>
      <c r="B4" s="75" t="s">
        <v>39</v>
      </c>
      <c r="C4" s="75" t="s">
        <v>40</v>
      </c>
      <c r="D4" s="76" t="s">
        <v>41</v>
      </c>
      <c r="E4" s="48" t="s">
        <v>42</v>
      </c>
      <c r="F4" s="48" t="s">
        <v>43</v>
      </c>
      <c r="G4" s="76" t="s">
        <v>64</v>
      </c>
      <c r="H4" s="74"/>
      <c r="I4" s="74"/>
    </row>
    <row r="5" s="61" customFormat="1" ht="24" customHeight="1" spans="1:9">
      <c r="A5" s="75">
        <v>508</v>
      </c>
      <c r="B5" s="75" t="s">
        <v>66</v>
      </c>
      <c r="C5" s="77"/>
      <c r="D5" s="78"/>
      <c r="E5" s="78"/>
      <c r="F5" s="78"/>
      <c r="G5" s="78"/>
      <c r="H5" s="74"/>
      <c r="I5" s="74"/>
    </row>
    <row r="6" s="61" customFormat="1" ht="24" customHeight="1" spans="1:9">
      <c r="A6" s="79" t="s">
        <v>915</v>
      </c>
      <c r="B6" s="80" t="s">
        <v>916</v>
      </c>
      <c r="C6" s="81"/>
      <c r="D6" s="49"/>
      <c r="E6" s="78"/>
      <c r="F6" s="78"/>
      <c r="G6" s="82"/>
      <c r="H6" s="74"/>
      <c r="I6" s="74"/>
    </row>
    <row r="7" s="61" customFormat="1" ht="24" customHeight="1" spans="1:9">
      <c r="A7" s="79" t="s">
        <v>917</v>
      </c>
      <c r="B7" s="83" t="s">
        <v>918</v>
      </c>
      <c r="C7" s="81" t="s">
        <v>71</v>
      </c>
      <c r="D7" s="84">
        <v>1</v>
      </c>
      <c r="E7" s="85"/>
      <c r="F7" s="75">
        <f>ROUND(D7*E7,0)</f>
        <v>0</v>
      </c>
      <c r="G7" s="82">
        <v>25287.55</v>
      </c>
      <c r="H7" s="86">
        <v>30500</v>
      </c>
      <c r="I7" s="17">
        <f t="shared" ref="I7:I22" si="0">ROUND(H7*(1-17.09%),2)</f>
        <v>25287.55</v>
      </c>
    </row>
    <row r="8" s="61" customFormat="1" ht="24" customHeight="1" spans="1:9">
      <c r="A8" s="79" t="s">
        <v>919</v>
      </c>
      <c r="B8" s="83" t="s">
        <v>920</v>
      </c>
      <c r="C8" s="81" t="s">
        <v>98</v>
      </c>
      <c r="D8" s="84">
        <v>4</v>
      </c>
      <c r="E8" s="85"/>
      <c r="F8" s="75">
        <f>ROUND(D8*E8,0)</f>
        <v>0</v>
      </c>
      <c r="G8" s="82">
        <v>11027.03</v>
      </c>
      <c r="H8" s="86">
        <v>13300</v>
      </c>
      <c r="I8" s="17">
        <f t="shared" si="0"/>
        <v>11027.03</v>
      </c>
    </row>
    <row r="9" s="61" customFormat="1" ht="24" customHeight="1" spans="1:9">
      <c r="A9" s="79" t="s">
        <v>921</v>
      </c>
      <c r="B9" s="83" t="s">
        <v>922</v>
      </c>
      <c r="C9" s="81" t="s">
        <v>196</v>
      </c>
      <c r="D9" s="84">
        <v>40</v>
      </c>
      <c r="E9" s="85"/>
      <c r="F9" s="75">
        <f>ROUND(D9*E9,0)</f>
        <v>0</v>
      </c>
      <c r="G9" s="82">
        <v>2387.81</v>
      </c>
      <c r="H9" s="86">
        <v>2880</v>
      </c>
      <c r="I9" s="17">
        <f t="shared" si="0"/>
        <v>2387.81</v>
      </c>
    </row>
    <row r="10" s="61" customFormat="1" ht="24" customHeight="1" spans="1:9">
      <c r="A10" s="79" t="s">
        <v>923</v>
      </c>
      <c r="B10" s="80" t="s">
        <v>924</v>
      </c>
      <c r="C10" s="81"/>
      <c r="D10" s="49"/>
      <c r="E10" s="78"/>
      <c r="F10" s="78"/>
      <c r="G10" s="82"/>
      <c r="H10" s="74"/>
      <c r="I10" s="17">
        <f t="shared" si="0"/>
        <v>0</v>
      </c>
    </row>
    <row r="11" s="61" customFormat="1" ht="24" customHeight="1" spans="1:9">
      <c r="A11" s="79" t="s">
        <v>925</v>
      </c>
      <c r="B11" s="83" t="s">
        <v>926</v>
      </c>
      <c r="C11" s="81" t="s">
        <v>927</v>
      </c>
      <c r="D11" s="84">
        <v>39</v>
      </c>
      <c r="E11" s="85"/>
      <c r="F11" s="75">
        <f>ROUND(D11*E11,0)</f>
        <v>0</v>
      </c>
      <c r="G11" s="82">
        <v>1492.38</v>
      </c>
      <c r="H11" s="86">
        <v>1800</v>
      </c>
      <c r="I11" s="17">
        <f t="shared" si="0"/>
        <v>1492.38</v>
      </c>
    </row>
    <row r="12" s="61" customFormat="1" ht="24" customHeight="1" spans="1:9">
      <c r="A12" s="79" t="s">
        <v>928</v>
      </c>
      <c r="B12" s="80" t="s">
        <v>929</v>
      </c>
      <c r="C12" s="81"/>
      <c r="D12" s="49"/>
      <c r="E12" s="78"/>
      <c r="F12" s="78"/>
      <c r="G12" s="82"/>
      <c r="H12" s="74"/>
      <c r="I12" s="17">
        <f t="shared" si="0"/>
        <v>0</v>
      </c>
    </row>
    <row r="13" s="61" customFormat="1" ht="24" customHeight="1" spans="1:9">
      <c r="A13" s="79" t="s">
        <v>930</v>
      </c>
      <c r="B13" s="83" t="s">
        <v>929</v>
      </c>
      <c r="C13" s="81" t="s">
        <v>931</v>
      </c>
      <c r="D13" s="84">
        <v>12</v>
      </c>
      <c r="E13" s="85"/>
      <c r="F13" s="75">
        <f>ROUND(D13*E13,0)</f>
        <v>0</v>
      </c>
      <c r="G13" s="82">
        <v>553.01</v>
      </c>
      <c r="H13" s="86">
        <v>667</v>
      </c>
      <c r="I13" s="17">
        <f t="shared" si="0"/>
        <v>553.01</v>
      </c>
    </row>
    <row r="14" s="61" customFormat="1" ht="24" customHeight="1" spans="1:9">
      <c r="A14" s="79" t="s">
        <v>932</v>
      </c>
      <c r="B14" s="80" t="s">
        <v>933</v>
      </c>
      <c r="C14" s="81"/>
      <c r="D14" s="49"/>
      <c r="E14" s="78"/>
      <c r="F14" s="78"/>
      <c r="G14" s="82"/>
      <c r="H14" s="74"/>
      <c r="I14" s="17">
        <f t="shared" si="0"/>
        <v>0</v>
      </c>
    </row>
    <row r="15" s="61" customFormat="1" ht="24" customHeight="1" spans="1:9">
      <c r="A15" s="79" t="s">
        <v>934</v>
      </c>
      <c r="B15" s="83" t="s">
        <v>933</v>
      </c>
      <c r="C15" s="81" t="s">
        <v>935</v>
      </c>
      <c r="D15" s="84">
        <v>10</v>
      </c>
      <c r="E15" s="85"/>
      <c r="F15" s="75">
        <f>ROUND(D15*E15,0)</f>
        <v>0</v>
      </c>
      <c r="G15" s="82">
        <v>1481.6</v>
      </c>
      <c r="H15" s="86">
        <v>1787</v>
      </c>
      <c r="I15" s="17">
        <f t="shared" si="0"/>
        <v>1481.6</v>
      </c>
    </row>
    <row r="16" s="61" customFormat="1" ht="24" customHeight="1" spans="1:9">
      <c r="A16" s="79" t="s">
        <v>936</v>
      </c>
      <c r="B16" s="80" t="s">
        <v>937</v>
      </c>
      <c r="C16" s="81"/>
      <c r="D16" s="49"/>
      <c r="E16" s="78"/>
      <c r="F16" s="78"/>
      <c r="G16" s="82"/>
      <c r="H16" s="74"/>
      <c r="I16" s="17">
        <f t="shared" si="0"/>
        <v>0</v>
      </c>
    </row>
    <row r="17" s="61" customFormat="1" ht="24" customHeight="1" spans="1:9">
      <c r="A17" s="79" t="s">
        <v>938</v>
      </c>
      <c r="B17" s="83" t="s">
        <v>937</v>
      </c>
      <c r="C17" s="81" t="s">
        <v>935</v>
      </c>
      <c r="D17" s="84">
        <v>10</v>
      </c>
      <c r="E17" s="85"/>
      <c r="F17" s="75">
        <f>ROUND(D17*E17,0)</f>
        <v>0</v>
      </c>
      <c r="G17" s="82">
        <v>2856.25</v>
      </c>
      <c r="H17" s="86">
        <v>3445</v>
      </c>
      <c r="I17" s="17">
        <f t="shared" si="0"/>
        <v>2856.25</v>
      </c>
    </row>
    <row r="18" s="61" customFormat="1" ht="24" customHeight="1" spans="1:9">
      <c r="A18" s="79" t="s">
        <v>939</v>
      </c>
      <c r="B18" s="83" t="s">
        <v>940</v>
      </c>
      <c r="C18" s="87"/>
      <c r="D18" s="49"/>
      <c r="E18" s="78"/>
      <c r="F18" s="78"/>
      <c r="G18" s="82"/>
      <c r="H18" s="74"/>
      <c r="I18" s="17">
        <f t="shared" si="0"/>
        <v>0</v>
      </c>
    </row>
    <row r="19" s="61" customFormat="1" ht="24" customHeight="1" spans="1:9">
      <c r="A19" s="79" t="s">
        <v>941</v>
      </c>
      <c r="B19" s="83" t="s">
        <v>942</v>
      </c>
      <c r="C19" s="87" t="s">
        <v>943</v>
      </c>
      <c r="D19" s="84">
        <v>20</v>
      </c>
      <c r="E19" s="85"/>
      <c r="F19" s="75">
        <f>ROUND(D19*E19,0)</f>
        <v>0</v>
      </c>
      <c r="G19" s="82">
        <v>955.12</v>
      </c>
      <c r="H19" s="86">
        <v>1152</v>
      </c>
      <c r="I19" s="17">
        <f t="shared" si="0"/>
        <v>955.12</v>
      </c>
    </row>
    <row r="20" s="61" customFormat="1" ht="24" customHeight="1" spans="1:9">
      <c r="A20" s="79" t="s">
        <v>944</v>
      </c>
      <c r="B20" s="83" t="s">
        <v>945</v>
      </c>
      <c r="C20" s="87" t="s">
        <v>904</v>
      </c>
      <c r="D20" s="49">
        <v>30</v>
      </c>
      <c r="E20" s="85"/>
      <c r="F20" s="75">
        <f>ROUND(D20*E20,0)</f>
        <v>0</v>
      </c>
      <c r="G20" s="82">
        <v>132.66</v>
      </c>
      <c r="H20" s="86">
        <v>160</v>
      </c>
      <c r="I20" s="17">
        <f t="shared" si="0"/>
        <v>132.66</v>
      </c>
    </row>
    <row r="21" s="61" customFormat="1" ht="24" customHeight="1" spans="1:9">
      <c r="A21" s="79" t="s">
        <v>946</v>
      </c>
      <c r="B21" s="83" t="s">
        <v>947</v>
      </c>
      <c r="C21" s="87"/>
      <c r="D21" s="49"/>
      <c r="E21" s="78"/>
      <c r="F21" s="78"/>
      <c r="G21" s="82"/>
      <c r="H21" s="86"/>
      <c r="I21" s="17">
        <f t="shared" si="0"/>
        <v>0</v>
      </c>
    </row>
    <row r="22" s="61" customFormat="1" ht="24" customHeight="1" spans="1:9">
      <c r="A22" s="79" t="s">
        <v>948</v>
      </c>
      <c r="B22" s="83" t="s">
        <v>949</v>
      </c>
      <c r="C22" s="87" t="s">
        <v>904</v>
      </c>
      <c r="D22" s="84">
        <v>1</v>
      </c>
      <c r="E22" s="85"/>
      <c r="F22" s="75">
        <f>ROUND(D22*E22,0)</f>
        <v>0</v>
      </c>
      <c r="G22" s="82">
        <v>580.37</v>
      </c>
      <c r="H22" s="86">
        <v>700</v>
      </c>
      <c r="I22" s="17">
        <f t="shared" si="0"/>
        <v>580.37</v>
      </c>
    </row>
    <row r="23" s="61" customFormat="1" ht="20" customHeight="1" spans="1:9">
      <c r="A23" s="75"/>
      <c r="B23" s="75" t="s">
        <v>62</v>
      </c>
      <c r="C23" s="88"/>
      <c r="D23" s="89"/>
      <c r="E23" s="75"/>
      <c r="F23" s="75">
        <f>SUM(F6:F22)</f>
        <v>0</v>
      </c>
      <c r="G23" s="90"/>
      <c r="H23" s="74"/>
      <c r="I23" s="74"/>
    </row>
  </sheetData>
  <sheetProtection algorithmName="SHA-512" hashValue="ziWtualj9EtqRGQoCatV7Pa8d0Lo+/TjHO1Gq7Ru68b208u+cCvrwVNab06Tj1YwczhN4OQbWeQv05HeJd2m7Q==" saltValue="Fh+3Oln0NUa7j4w7cnVd+Q==" spinCount="100000" sheet="1" objects="1"/>
  <mergeCells count="4">
    <mergeCell ref="A1:F1"/>
    <mergeCell ref="A2:D2"/>
    <mergeCell ref="A3:F3"/>
    <mergeCell ref="I3:K3"/>
  </mergeCells>
  <printOptions horizontalCentered="1"/>
  <pageMargins left="0.590277777777778" right="0.590277777777778" top="0.590277777777778" bottom="0.590277777777778" header="0.298611111111111" footer="0.393055555555556"/>
  <pageSetup paperSize="9" scale="93" orientation="portrait" horizontalDpi="600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0"/>
  <sheetViews>
    <sheetView view="pageBreakPreview" zoomScaleNormal="100" workbookViewId="0">
      <selection activeCell="E7" sqref="E7:E9"/>
    </sheetView>
  </sheetViews>
  <sheetFormatPr defaultColWidth="10" defaultRowHeight="14.25"/>
  <cols>
    <col min="1" max="1" width="10.875" style="2" customWidth="1"/>
    <col min="2" max="2" width="28.375" style="36" customWidth="1"/>
    <col min="3" max="3" width="7.125" style="2" customWidth="1"/>
    <col min="4" max="4" width="8.5" style="37" customWidth="1"/>
    <col min="5" max="6" width="10.25" style="37" customWidth="1"/>
    <col min="7" max="7" width="8.5" style="37" customWidth="1"/>
    <col min="8" max="9" width="10" style="2" hidden="1" customWidth="1"/>
    <col min="10" max="25" width="10" style="2"/>
    <col min="26" max="16384" width="10" style="3"/>
  </cols>
  <sheetData>
    <row r="1" ht="24" customHeight="1" spans="1:7">
      <c r="A1" s="38" t="s">
        <v>36</v>
      </c>
      <c r="B1" s="38"/>
      <c r="C1" s="38"/>
      <c r="D1" s="38"/>
      <c r="E1" s="38"/>
      <c r="F1" s="38"/>
      <c r="G1" s="39"/>
    </row>
    <row r="2" s="35" customFormat="1" ht="24" customHeight="1" spans="1:7">
      <c r="A2" s="40" t="s">
        <v>1</v>
      </c>
      <c r="B2" s="41"/>
      <c r="C2" s="41"/>
      <c r="D2" s="42"/>
      <c r="E2" s="43"/>
      <c r="F2" s="43"/>
      <c r="G2" s="42"/>
    </row>
    <row r="3" ht="24" customHeight="1" spans="1:11">
      <c r="A3" s="44" t="s">
        <v>950</v>
      </c>
      <c r="B3" s="44"/>
      <c r="C3" s="44"/>
      <c r="D3" s="44"/>
      <c r="E3" s="44"/>
      <c r="F3" s="44"/>
      <c r="G3" s="45"/>
      <c r="I3" s="59"/>
      <c r="J3" s="59"/>
      <c r="K3" s="59"/>
    </row>
    <row r="4" ht="29" customHeight="1" spans="1:7">
      <c r="A4" s="46" t="s">
        <v>38</v>
      </c>
      <c r="B4" s="46" t="s">
        <v>39</v>
      </c>
      <c r="C4" s="46" t="s">
        <v>40</v>
      </c>
      <c r="D4" s="47" t="s">
        <v>41</v>
      </c>
      <c r="E4" s="48" t="s">
        <v>42</v>
      </c>
      <c r="F4" s="48" t="s">
        <v>43</v>
      </c>
      <c r="G4" s="47" t="s">
        <v>64</v>
      </c>
    </row>
    <row r="5" s="36" customFormat="1" ht="24" customHeight="1" spans="1:7">
      <c r="A5" s="46">
        <v>608</v>
      </c>
      <c r="B5" s="46" t="s">
        <v>951</v>
      </c>
      <c r="C5" s="46"/>
      <c r="D5" s="47"/>
      <c r="E5" s="47"/>
      <c r="F5" s="47"/>
      <c r="G5" s="47"/>
    </row>
    <row r="6" s="36" customFormat="1" ht="24" customHeight="1" spans="1:7">
      <c r="A6" s="46" t="s">
        <v>952</v>
      </c>
      <c r="B6" s="46" t="s">
        <v>953</v>
      </c>
      <c r="C6" s="46"/>
      <c r="D6" s="47"/>
      <c r="E6" s="47"/>
      <c r="F6" s="47"/>
      <c r="G6" s="47"/>
    </row>
    <row r="7" s="36" customFormat="1" ht="24" customHeight="1" spans="1:9">
      <c r="A7" s="49" t="s">
        <v>954</v>
      </c>
      <c r="B7" s="50" t="s">
        <v>955</v>
      </c>
      <c r="C7" s="51" t="s">
        <v>191</v>
      </c>
      <c r="D7" s="51">
        <v>10</v>
      </c>
      <c r="E7" s="52"/>
      <c r="F7" s="46">
        <f>ROUND(D7*E7,0)</f>
        <v>0</v>
      </c>
      <c r="G7" s="53">
        <v>314.27</v>
      </c>
      <c r="H7" s="54">
        <v>379.05</v>
      </c>
      <c r="I7" s="17">
        <f>ROUND(H7*(1-17.09%),2)</f>
        <v>314.27</v>
      </c>
    </row>
    <row r="8" s="36" customFormat="1" ht="24" customHeight="1" spans="1:9">
      <c r="A8" s="49" t="s">
        <v>956</v>
      </c>
      <c r="B8" s="50" t="s">
        <v>957</v>
      </c>
      <c r="C8" s="51" t="s">
        <v>958</v>
      </c>
      <c r="D8" s="55">
        <v>2</v>
      </c>
      <c r="E8" s="52"/>
      <c r="F8" s="46">
        <f>ROUND(D8*E8,0)</f>
        <v>0</v>
      </c>
      <c r="G8" s="53">
        <v>773.58</v>
      </c>
      <c r="H8" s="54">
        <v>933.04</v>
      </c>
      <c r="I8" s="17">
        <f>ROUND(H8*(1-17.09%),2)</f>
        <v>773.58</v>
      </c>
    </row>
    <row r="9" s="36" customFormat="1" ht="24" customHeight="1" spans="1:9">
      <c r="A9" s="49" t="s">
        <v>959</v>
      </c>
      <c r="B9" s="50" t="s">
        <v>960</v>
      </c>
      <c r="C9" s="51" t="s">
        <v>958</v>
      </c>
      <c r="D9" s="51">
        <v>6</v>
      </c>
      <c r="E9" s="52"/>
      <c r="F9" s="46">
        <f>ROUND(D9*E9,0)</f>
        <v>0</v>
      </c>
      <c r="G9" s="53">
        <v>679.86</v>
      </c>
      <c r="H9" s="54">
        <v>820</v>
      </c>
      <c r="I9" s="17">
        <f>ROUND(H9*(1-17.09%),2)</f>
        <v>679.86</v>
      </c>
    </row>
    <row r="10" s="36" customFormat="1" ht="24" customHeight="1" spans="1:7">
      <c r="A10" s="46"/>
      <c r="B10" s="46" t="s">
        <v>62</v>
      </c>
      <c r="C10" s="56"/>
      <c r="D10" s="57"/>
      <c r="E10" s="47"/>
      <c r="F10" s="46">
        <f>SUM(F7:F9)</f>
        <v>0</v>
      </c>
      <c r="G10" s="57"/>
    </row>
    <row r="11" s="36" customFormat="1" ht="44.1" customHeight="1" spans="4:7">
      <c r="D11" s="58"/>
      <c r="E11" s="58"/>
      <c r="F11" s="58"/>
      <c r="G11" s="58"/>
    </row>
    <row r="12" s="36" customFormat="1" ht="44.1" customHeight="1" spans="4:7">
      <c r="D12" s="58"/>
      <c r="E12" s="58"/>
      <c r="F12" s="58"/>
      <c r="G12" s="58"/>
    </row>
    <row r="13" s="36" customFormat="1" ht="44.1" customHeight="1" spans="4:7">
      <c r="D13" s="58"/>
      <c r="E13" s="58"/>
      <c r="F13" s="58"/>
      <c r="G13" s="58"/>
    </row>
    <row r="14" s="36" customFormat="1" ht="44.1" customHeight="1" spans="4:7">
      <c r="D14" s="58"/>
      <c r="E14" s="58"/>
      <c r="F14" s="58"/>
      <c r="G14" s="58"/>
    </row>
    <row r="15" s="36" customFormat="1" ht="44.1" customHeight="1" spans="4:7">
      <c r="D15" s="58"/>
      <c r="E15" s="58"/>
      <c r="F15" s="58"/>
      <c r="G15" s="58"/>
    </row>
    <row r="16" s="36" customFormat="1" ht="44.1" customHeight="1" spans="4:7">
      <c r="D16" s="58"/>
      <c r="E16" s="58"/>
      <c r="F16" s="58"/>
      <c r="G16" s="58"/>
    </row>
    <row r="17" s="36" customFormat="1" ht="44.1" customHeight="1" spans="4:7">
      <c r="D17" s="58"/>
      <c r="E17" s="58"/>
      <c r="F17" s="58"/>
      <c r="G17" s="58"/>
    </row>
    <row r="18" s="36" customFormat="1" ht="44.1" customHeight="1" spans="4:7">
      <c r="D18" s="58"/>
      <c r="E18" s="58"/>
      <c r="F18" s="58"/>
      <c r="G18" s="58"/>
    </row>
    <row r="19" s="36" customFormat="1" ht="44.1" customHeight="1" spans="4:7">
      <c r="D19" s="58"/>
      <c r="E19" s="58"/>
      <c r="F19" s="58"/>
      <c r="G19" s="58"/>
    </row>
    <row r="20" s="36" customFormat="1" ht="44.1" customHeight="1" spans="4:7">
      <c r="D20" s="58"/>
      <c r="E20" s="58"/>
      <c r="F20" s="58"/>
      <c r="G20" s="58"/>
    </row>
    <row r="21" s="36" customFormat="1" ht="44.1" customHeight="1" spans="4:7">
      <c r="D21" s="58"/>
      <c r="E21" s="58"/>
      <c r="F21" s="58"/>
      <c r="G21" s="58"/>
    </row>
    <row r="22" s="36" customFormat="1" ht="44.1" customHeight="1" spans="4:7">
      <c r="D22" s="58"/>
      <c r="E22" s="58"/>
      <c r="F22" s="58"/>
      <c r="G22" s="58"/>
    </row>
    <row r="23" s="36" customFormat="1" ht="44.1" customHeight="1" spans="4:7">
      <c r="D23" s="58"/>
      <c r="E23" s="58"/>
      <c r="F23" s="58"/>
      <c r="G23" s="58"/>
    </row>
    <row r="24" s="36" customFormat="1" ht="44.1" customHeight="1" spans="4:7">
      <c r="D24" s="58"/>
      <c r="E24" s="58"/>
      <c r="F24" s="58"/>
      <c r="G24" s="58"/>
    </row>
    <row r="25" s="36" customFormat="1" ht="44.1" customHeight="1" spans="4:7">
      <c r="D25" s="58"/>
      <c r="E25" s="58"/>
      <c r="F25" s="58"/>
      <c r="G25" s="58"/>
    </row>
    <row r="26" s="36" customFormat="1" ht="44.1" customHeight="1" spans="4:7">
      <c r="D26" s="58"/>
      <c r="E26" s="58"/>
      <c r="F26" s="58"/>
      <c r="G26" s="58"/>
    </row>
    <row r="27" s="36" customFormat="1" ht="44.1" customHeight="1" spans="4:7">
      <c r="D27" s="58"/>
      <c r="E27" s="58"/>
      <c r="F27" s="58"/>
      <c r="G27" s="58"/>
    </row>
    <row r="28" s="36" customFormat="1" ht="44.1" customHeight="1" spans="4:7">
      <c r="D28" s="58"/>
      <c r="E28" s="58"/>
      <c r="F28" s="58"/>
      <c r="G28" s="58"/>
    </row>
    <row r="29" s="36" customFormat="1" ht="44.1" customHeight="1" spans="4:7">
      <c r="D29" s="58"/>
      <c r="E29" s="58"/>
      <c r="F29" s="58"/>
      <c r="G29" s="58"/>
    </row>
    <row r="30" s="36" customFormat="1" ht="44.1" customHeight="1" spans="4:7">
      <c r="D30" s="58"/>
      <c r="E30" s="58"/>
      <c r="F30" s="58"/>
      <c r="G30" s="58"/>
    </row>
    <row r="31" s="36" customFormat="1" ht="44.1" customHeight="1" spans="4:7">
      <c r="D31" s="58"/>
      <c r="E31" s="58"/>
      <c r="F31" s="58"/>
      <c r="G31" s="58"/>
    </row>
    <row r="32" s="36" customFormat="1" ht="44.1" customHeight="1" spans="4:7">
      <c r="D32" s="58"/>
      <c r="E32" s="58"/>
      <c r="F32" s="58"/>
      <c r="G32" s="58"/>
    </row>
    <row r="33" s="36" customFormat="1" ht="44.1" customHeight="1" spans="4:7">
      <c r="D33" s="58"/>
      <c r="E33" s="58"/>
      <c r="F33" s="58"/>
      <c r="G33" s="58"/>
    </row>
    <row r="34" s="36" customFormat="1" ht="44.1" customHeight="1" spans="4:7">
      <c r="D34" s="58"/>
      <c r="E34" s="58"/>
      <c r="F34" s="58"/>
      <c r="G34" s="58"/>
    </row>
    <row r="35" s="36" customFormat="1" ht="44.1" customHeight="1" spans="4:7">
      <c r="D35" s="58"/>
      <c r="E35" s="58"/>
      <c r="F35" s="58"/>
      <c r="G35" s="58"/>
    </row>
    <row r="36" s="36" customFormat="1" ht="44.1" customHeight="1" spans="4:7">
      <c r="D36" s="58"/>
      <c r="E36" s="58"/>
      <c r="F36" s="58"/>
      <c r="G36" s="58"/>
    </row>
    <row r="37" s="36" customFormat="1" ht="44.1" customHeight="1" spans="4:7">
      <c r="D37" s="58"/>
      <c r="E37" s="58"/>
      <c r="F37" s="58"/>
      <c r="G37" s="58"/>
    </row>
    <row r="38" s="36" customFormat="1" ht="44.1" customHeight="1" spans="4:7">
      <c r="D38" s="58"/>
      <c r="E38" s="58"/>
      <c r="F38" s="58"/>
      <c r="G38" s="58"/>
    </row>
    <row r="39" s="36" customFormat="1" ht="44.1" customHeight="1" spans="4:7">
      <c r="D39" s="58"/>
      <c r="E39" s="58"/>
      <c r="F39" s="58"/>
      <c r="G39" s="58"/>
    </row>
    <row r="40" s="36" customFormat="1" ht="44.1" customHeight="1" spans="4:7">
      <c r="D40" s="58"/>
      <c r="E40" s="58"/>
      <c r="F40" s="58"/>
      <c r="G40" s="58"/>
    </row>
    <row r="41" s="36" customFormat="1" ht="44.1" customHeight="1" spans="4:7">
      <c r="D41" s="58"/>
      <c r="E41" s="58"/>
      <c r="F41" s="58"/>
      <c r="G41" s="58"/>
    </row>
    <row r="42" s="36" customFormat="1" ht="44.1" customHeight="1" spans="4:7">
      <c r="D42" s="58"/>
      <c r="E42" s="58"/>
      <c r="F42" s="58"/>
      <c r="G42" s="58"/>
    </row>
    <row r="43" s="36" customFormat="1" ht="44.1" customHeight="1" spans="4:7">
      <c r="D43" s="58"/>
      <c r="E43" s="58"/>
      <c r="F43" s="58"/>
      <c r="G43" s="58"/>
    </row>
    <row r="44" s="36" customFormat="1" ht="44.1" customHeight="1" spans="4:7">
      <c r="D44" s="58"/>
      <c r="E44" s="58"/>
      <c r="F44" s="58"/>
      <c r="G44" s="58"/>
    </row>
    <row r="45" s="36" customFormat="1" ht="44.1" customHeight="1" spans="4:7">
      <c r="D45" s="58"/>
      <c r="E45" s="58"/>
      <c r="F45" s="58"/>
      <c r="G45" s="58"/>
    </row>
    <row r="46" s="36" customFormat="1" ht="44.1" customHeight="1" spans="4:7">
      <c r="D46" s="58"/>
      <c r="E46" s="58"/>
      <c r="F46" s="58"/>
      <c r="G46" s="58"/>
    </row>
    <row r="47" s="36" customFormat="1" ht="44.1" customHeight="1" spans="4:7">
      <c r="D47" s="58"/>
      <c r="E47" s="58"/>
      <c r="F47" s="58"/>
      <c r="G47" s="58"/>
    </row>
    <row r="48" s="36" customFormat="1" ht="44.1" customHeight="1" spans="4:7">
      <c r="D48" s="58"/>
      <c r="E48" s="58"/>
      <c r="F48" s="58"/>
      <c r="G48" s="58"/>
    </row>
    <row r="49" s="36" customFormat="1" ht="44.1" customHeight="1" spans="4:7">
      <c r="D49" s="58"/>
      <c r="E49" s="58"/>
      <c r="F49" s="58"/>
      <c r="G49" s="58"/>
    </row>
    <row r="50" s="36" customFormat="1" ht="44.1" customHeight="1" spans="4:7">
      <c r="D50" s="58"/>
      <c r="E50" s="58"/>
      <c r="F50" s="58"/>
      <c r="G50" s="58"/>
    </row>
    <row r="51" s="36" customFormat="1" ht="44.1" customHeight="1" spans="4:7">
      <c r="D51" s="58"/>
      <c r="E51" s="58"/>
      <c r="F51" s="58"/>
      <c r="G51" s="58"/>
    </row>
    <row r="52" s="36" customFormat="1" ht="44.1" customHeight="1" spans="4:7">
      <c r="D52" s="58"/>
      <c r="E52" s="58"/>
      <c r="F52" s="58"/>
      <c r="G52" s="58"/>
    </row>
    <row r="53" s="36" customFormat="1" ht="44.1" customHeight="1" spans="4:7">
      <c r="D53" s="58"/>
      <c r="E53" s="58"/>
      <c r="F53" s="58"/>
      <c r="G53" s="58"/>
    </row>
    <row r="54" s="36" customFormat="1" ht="44.1" customHeight="1" spans="4:7">
      <c r="D54" s="58"/>
      <c r="E54" s="58"/>
      <c r="F54" s="58"/>
      <c r="G54" s="58"/>
    </row>
    <row r="55" s="36" customFormat="1" ht="44.1" customHeight="1" spans="4:7">
      <c r="D55" s="58"/>
      <c r="E55" s="58"/>
      <c r="F55" s="58"/>
      <c r="G55" s="58"/>
    </row>
    <row r="56" s="36" customFormat="1" ht="44.1" customHeight="1" spans="4:7">
      <c r="D56" s="58"/>
      <c r="E56" s="58"/>
      <c r="F56" s="58"/>
      <c r="G56" s="58"/>
    </row>
    <row r="57" s="36" customFormat="1" ht="44.1" customHeight="1" spans="4:7">
      <c r="D57" s="58"/>
      <c r="E57" s="58"/>
      <c r="F57" s="58"/>
      <c r="G57" s="58"/>
    </row>
    <row r="58" s="36" customFormat="1" ht="44.1" customHeight="1" spans="4:7">
      <c r="D58" s="58"/>
      <c r="E58" s="58"/>
      <c r="F58" s="58"/>
      <c r="G58" s="58"/>
    </row>
    <row r="59" s="36" customFormat="1" ht="44.1" customHeight="1" spans="4:7">
      <c r="D59" s="58"/>
      <c r="E59" s="58"/>
      <c r="F59" s="58"/>
      <c r="G59" s="58"/>
    </row>
    <row r="60" s="36" customFormat="1" ht="44.1" customHeight="1" spans="4:7">
      <c r="D60" s="58"/>
      <c r="E60" s="58"/>
      <c r="F60" s="58"/>
      <c r="G60" s="58"/>
    </row>
    <row r="61" s="36" customFormat="1" ht="44.1" customHeight="1" spans="4:7">
      <c r="D61" s="58"/>
      <c r="E61" s="58"/>
      <c r="F61" s="58"/>
      <c r="G61" s="58"/>
    </row>
    <row r="62" s="36" customFormat="1" ht="44.1" customHeight="1" spans="4:7">
      <c r="D62" s="58"/>
      <c r="E62" s="58"/>
      <c r="F62" s="58"/>
      <c r="G62" s="58"/>
    </row>
    <row r="63" s="36" customFormat="1" ht="44.1" customHeight="1" spans="4:7">
      <c r="D63" s="58"/>
      <c r="E63" s="58"/>
      <c r="F63" s="58"/>
      <c r="G63" s="58"/>
    </row>
    <row r="64" s="36" customFormat="1" ht="44.1" customHeight="1" spans="4:7">
      <c r="D64" s="58"/>
      <c r="E64" s="58"/>
      <c r="F64" s="58"/>
      <c r="G64" s="58"/>
    </row>
    <row r="65" s="36" customFormat="1" ht="44.1" customHeight="1" spans="4:7">
      <c r="D65" s="58"/>
      <c r="E65" s="58"/>
      <c r="F65" s="58"/>
      <c r="G65" s="58"/>
    </row>
    <row r="66" s="36" customFormat="1" ht="44.1" customHeight="1" spans="4:7">
      <c r="D66" s="58"/>
      <c r="E66" s="58"/>
      <c r="F66" s="58"/>
      <c r="G66" s="58"/>
    </row>
    <row r="67" s="36" customFormat="1" ht="44.1" customHeight="1" spans="4:7">
      <c r="D67" s="58"/>
      <c r="E67" s="58"/>
      <c r="F67" s="58"/>
      <c r="G67" s="58"/>
    </row>
    <row r="68" s="36" customFormat="1" ht="44.1" customHeight="1" spans="4:7">
      <c r="D68" s="58"/>
      <c r="E68" s="58"/>
      <c r="F68" s="58"/>
      <c r="G68" s="58"/>
    </row>
    <row r="69" s="36" customFormat="1" ht="44.1" customHeight="1" spans="4:7">
      <c r="D69" s="58"/>
      <c r="E69" s="58"/>
      <c r="F69" s="58"/>
      <c r="G69" s="58"/>
    </row>
    <row r="70" s="36" customFormat="1" ht="44.1" customHeight="1" spans="4:7">
      <c r="D70" s="58"/>
      <c r="E70" s="58"/>
      <c r="F70" s="58"/>
      <c r="G70" s="58"/>
    </row>
    <row r="71" s="36" customFormat="1" ht="44.1" customHeight="1" spans="4:7">
      <c r="D71" s="58"/>
      <c r="E71" s="58"/>
      <c r="F71" s="58"/>
      <c r="G71" s="58"/>
    </row>
    <row r="72" s="36" customFormat="1" ht="44.1" customHeight="1" spans="4:7">
      <c r="D72" s="58"/>
      <c r="E72" s="58"/>
      <c r="F72" s="58"/>
      <c r="G72" s="58"/>
    </row>
    <row r="73" s="36" customFormat="1" ht="44.1" customHeight="1" spans="4:7">
      <c r="D73" s="58"/>
      <c r="E73" s="58"/>
      <c r="F73" s="58"/>
      <c r="G73" s="58"/>
    </row>
    <row r="74" s="36" customFormat="1" ht="44.1" customHeight="1" spans="4:7">
      <c r="D74" s="58"/>
      <c r="E74" s="58"/>
      <c r="F74" s="58"/>
      <c r="G74" s="58"/>
    </row>
    <row r="75" s="36" customFormat="1" ht="44.1" customHeight="1" spans="4:7">
      <c r="D75" s="58"/>
      <c r="E75" s="58"/>
      <c r="F75" s="58"/>
      <c r="G75" s="58"/>
    </row>
    <row r="76" s="36" customFormat="1" ht="44.1" customHeight="1" spans="4:7">
      <c r="D76" s="58"/>
      <c r="E76" s="58"/>
      <c r="F76" s="58"/>
      <c r="G76" s="58"/>
    </row>
    <row r="77" s="36" customFormat="1" ht="44.1" customHeight="1" spans="4:7">
      <c r="D77" s="58"/>
      <c r="E77" s="58"/>
      <c r="F77" s="58"/>
      <c r="G77" s="58"/>
    </row>
    <row r="78" s="36" customFormat="1" ht="44.1" customHeight="1" spans="4:7">
      <c r="D78" s="58"/>
      <c r="E78" s="58"/>
      <c r="F78" s="58"/>
      <c r="G78" s="58"/>
    </row>
    <row r="79" s="36" customFormat="1" ht="44.1" customHeight="1" spans="4:7">
      <c r="D79" s="58"/>
      <c r="E79" s="58"/>
      <c r="F79" s="58"/>
      <c r="G79" s="58"/>
    </row>
    <row r="80" s="36" customFormat="1" ht="44.1" customHeight="1" spans="4:7">
      <c r="D80" s="58"/>
      <c r="E80" s="58"/>
      <c r="F80" s="58"/>
      <c r="G80" s="58"/>
    </row>
    <row r="81" s="36" customFormat="1" ht="44.1" customHeight="1" spans="4:7">
      <c r="D81" s="58"/>
      <c r="E81" s="58"/>
      <c r="F81" s="58"/>
      <c r="G81" s="58"/>
    </row>
    <row r="82" s="36" customFormat="1" ht="44.1" customHeight="1" spans="4:7">
      <c r="D82" s="58"/>
      <c r="E82" s="58"/>
      <c r="F82" s="58"/>
      <c r="G82" s="58"/>
    </row>
    <row r="83" s="36" customFormat="1" ht="44.1" customHeight="1" spans="4:7">
      <c r="D83" s="58"/>
      <c r="E83" s="58"/>
      <c r="F83" s="58"/>
      <c r="G83" s="58"/>
    </row>
    <row r="84" s="36" customFormat="1" ht="44.1" customHeight="1" spans="4:7">
      <c r="D84" s="58"/>
      <c r="E84" s="58"/>
      <c r="F84" s="58"/>
      <c r="G84" s="58"/>
    </row>
    <row r="85" s="36" customFormat="1" ht="44.1" customHeight="1" spans="4:7">
      <c r="D85" s="58"/>
      <c r="E85" s="58"/>
      <c r="F85" s="58"/>
      <c r="G85" s="58"/>
    </row>
    <row r="86" s="36" customFormat="1" ht="44.1" customHeight="1" spans="4:7">
      <c r="D86" s="58"/>
      <c r="E86" s="58"/>
      <c r="F86" s="58"/>
      <c r="G86" s="58"/>
    </row>
    <row r="87" s="36" customFormat="1" ht="44.1" customHeight="1" spans="4:7">
      <c r="D87" s="58"/>
      <c r="E87" s="58"/>
      <c r="F87" s="58"/>
      <c r="G87" s="58"/>
    </row>
    <row r="88" s="36" customFormat="1" ht="44.1" customHeight="1" spans="4:7">
      <c r="D88" s="58"/>
      <c r="E88" s="58"/>
      <c r="F88" s="58"/>
      <c r="G88" s="58"/>
    </row>
    <row r="89" s="36" customFormat="1" ht="44.1" customHeight="1" spans="4:7">
      <c r="D89" s="58"/>
      <c r="E89" s="58"/>
      <c r="F89" s="58"/>
      <c r="G89" s="58"/>
    </row>
    <row r="90" s="36" customFormat="1" ht="44.1" customHeight="1" spans="4:7">
      <c r="D90" s="58"/>
      <c r="E90" s="58"/>
      <c r="F90" s="58"/>
      <c r="G90" s="58"/>
    </row>
    <row r="91" s="36" customFormat="1" ht="44.1" customHeight="1" spans="4:7">
      <c r="D91" s="58"/>
      <c r="E91" s="58"/>
      <c r="F91" s="58"/>
      <c r="G91" s="58"/>
    </row>
    <row r="92" s="36" customFormat="1" ht="44.1" customHeight="1" spans="4:7">
      <c r="D92" s="58"/>
      <c r="E92" s="58"/>
      <c r="F92" s="58"/>
      <c r="G92" s="58"/>
    </row>
    <row r="93" s="36" customFormat="1" ht="44.1" customHeight="1" spans="4:7">
      <c r="D93" s="58"/>
      <c r="E93" s="58"/>
      <c r="F93" s="58"/>
      <c r="G93" s="58"/>
    </row>
    <row r="94" s="36" customFormat="1" ht="44.1" customHeight="1" spans="4:7">
      <c r="D94" s="58"/>
      <c r="E94" s="58"/>
      <c r="F94" s="58"/>
      <c r="G94" s="58"/>
    </row>
    <row r="95" s="36" customFormat="1" ht="44.1" customHeight="1" spans="4:7">
      <c r="D95" s="58"/>
      <c r="E95" s="58"/>
      <c r="F95" s="58"/>
      <c r="G95" s="58"/>
    </row>
    <row r="96" s="36" customFormat="1" ht="44.1" customHeight="1" spans="4:7">
      <c r="D96" s="58"/>
      <c r="E96" s="58"/>
      <c r="F96" s="58"/>
      <c r="G96" s="58"/>
    </row>
    <row r="97" s="36" customFormat="1" ht="44.1" customHeight="1" spans="4:7">
      <c r="D97" s="58"/>
      <c r="E97" s="58"/>
      <c r="F97" s="58"/>
      <c r="G97" s="58"/>
    </row>
    <row r="98" s="36" customFormat="1" ht="44.1" customHeight="1" spans="4:7">
      <c r="D98" s="58"/>
      <c r="E98" s="58"/>
      <c r="F98" s="58"/>
      <c r="G98" s="58"/>
    </row>
    <row r="99" s="36" customFormat="1" ht="44.1" customHeight="1" spans="4:7">
      <c r="D99" s="58"/>
      <c r="E99" s="58"/>
      <c r="F99" s="58"/>
      <c r="G99" s="58"/>
    </row>
    <row r="100" s="36" customFormat="1" ht="44.1" customHeight="1" spans="4:7">
      <c r="D100" s="58"/>
      <c r="E100" s="58"/>
      <c r="F100" s="58"/>
      <c r="G100" s="58"/>
    </row>
    <row r="101" s="36" customFormat="1" ht="44.1" customHeight="1" spans="4:7">
      <c r="D101" s="58"/>
      <c r="E101" s="58"/>
      <c r="F101" s="58"/>
      <c r="G101" s="58"/>
    </row>
    <row r="102" s="36" customFormat="1" ht="44.1" customHeight="1" spans="4:7">
      <c r="D102" s="58"/>
      <c r="E102" s="58"/>
      <c r="F102" s="58"/>
      <c r="G102" s="58"/>
    </row>
    <row r="103" s="36" customFormat="1" ht="44.1" customHeight="1" spans="4:7">
      <c r="D103" s="58"/>
      <c r="E103" s="58"/>
      <c r="F103" s="58"/>
      <c r="G103" s="58"/>
    </row>
    <row r="104" s="36" customFormat="1" ht="44.1" customHeight="1" spans="4:7">
      <c r="D104" s="58"/>
      <c r="E104" s="58"/>
      <c r="F104" s="58"/>
      <c r="G104" s="58"/>
    </row>
    <row r="105" s="36" customFormat="1" ht="44.1" customHeight="1" spans="4:7">
      <c r="D105" s="58"/>
      <c r="E105" s="58"/>
      <c r="F105" s="58"/>
      <c r="G105" s="58"/>
    </row>
    <row r="106" s="36" customFormat="1" ht="44.1" customHeight="1" spans="4:7">
      <c r="D106" s="58"/>
      <c r="E106" s="58"/>
      <c r="F106" s="58"/>
      <c r="G106" s="58"/>
    </row>
    <row r="107" s="36" customFormat="1" ht="44.1" customHeight="1" spans="4:7">
      <c r="D107" s="58"/>
      <c r="E107" s="58"/>
      <c r="F107" s="58"/>
      <c r="G107" s="58"/>
    </row>
    <row r="108" s="36" customFormat="1" ht="44.1" customHeight="1" spans="4:7">
      <c r="D108" s="58"/>
      <c r="E108" s="58"/>
      <c r="F108" s="58"/>
      <c r="G108" s="58"/>
    </row>
    <row r="109" s="36" customFormat="1" ht="44.1" customHeight="1" spans="4:7">
      <c r="D109" s="58"/>
      <c r="E109" s="58"/>
      <c r="F109" s="58"/>
      <c r="G109" s="58"/>
    </row>
    <row r="110" s="36" customFormat="1" ht="44.1" customHeight="1" spans="4:7">
      <c r="D110" s="58"/>
      <c r="E110" s="58"/>
      <c r="F110" s="58"/>
      <c r="G110" s="58"/>
    </row>
    <row r="111" s="36" customFormat="1" ht="44.1" customHeight="1" spans="4:7">
      <c r="D111" s="58"/>
      <c r="E111" s="58"/>
      <c r="F111" s="58"/>
      <c r="G111" s="58"/>
    </row>
    <row r="112" s="36" customFormat="1" ht="44.1" customHeight="1" spans="4:7">
      <c r="D112" s="58"/>
      <c r="E112" s="58"/>
      <c r="F112" s="58"/>
      <c r="G112" s="58"/>
    </row>
    <row r="113" s="36" customFormat="1" ht="44.1" customHeight="1" spans="4:7">
      <c r="D113" s="58"/>
      <c r="E113" s="58"/>
      <c r="F113" s="58"/>
      <c r="G113" s="58"/>
    </row>
    <row r="114" s="36" customFormat="1" ht="44.1" customHeight="1" spans="4:7">
      <c r="D114" s="58"/>
      <c r="E114" s="58"/>
      <c r="F114" s="58"/>
      <c r="G114" s="58"/>
    </row>
    <row r="115" s="36" customFormat="1" ht="44.1" customHeight="1" spans="4:7">
      <c r="D115" s="58"/>
      <c r="E115" s="58"/>
      <c r="F115" s="58"/>
      <c r="G115" s="58"/>
    </row>
    <row r="116" s="36" customFormat="1" ht="44.1" customHeight="1" spans="4:7">
      <c r="D116" s="58"/>
      <c r="E116" s="58"/>
      <c r="F116" s="58"/>
      <c r="G116" s="58"/>
    </row>
    <row r="117" s="36" customFormat="1" ht="44.1" customHeight="1" spans="4:7">
      <c r="D117" s="58"/>
      <c r="E117" s="58"/>
      <c r="F117" s="58"/>
      <c r="G117" s="58"/>
    </row>
    <row r="118" s="36" customFormat="1" ht="44.1" customHeight="1" spans="4:7">
      <c r="D118" s="58"/>
      <c r="E118" s="58"/>
      <c r="F118" s="58"/>
      <c r="G118" s="58"/>
    </row>
    <row r="119" s="36" customFormat="1" ht="44.1" customHeight="1" spans="4:7">
      <c r="D119" s="58"/>
      <c r="E119" s="58"/>
      <c r="F119" s="58"/>
      <c r="G119" s="58"/>
    </row>
    <row r="120" s="36" customFormat="1" ht="44.1" customHeight="1" spans="4:7">
      <c r="D120" s="58"/>
      <c r="E120" s="58"/>
      <c r="F120" s="58"/>
      <c r="G120" s="58"/>
    </row>
    <row r="121" s="36" customFormat="1" ht="44.1" customHeight="1" spans="4:7">
      <c r="D121" s="58"/>
      <c r="E121" s="58"/>
      <c r="F121" s="58"/>
      <c r="G121" s="58"/>
    </row>
    <row r="122" s="36" customFormat="1" ht="44.1" customHeight="1" spans="4:7">
      <c r="D122" s="58"/>
      <c r="E122" s="58"/>
      <c r="F122" s="58"/>
      <c r="G122" s="58"/>
    </row>
    <row r="123" s="36" customFormat="1" ht="44.1" customHeight="1" spans="4:7">
      <c r="D123" s="58"/>
      <c r="E123" s="58"/>
      <c r="F123" s="58"/>
      <c r="G123" s="58"/>
    </row>
    <row r="124" s="36" customFormat="1" ht="44.1" customHeight="1" spans="4:7">
      <c r="D124" s="58"/>
      <c r="E124" s="58"/>
      <c r="F124" s="58"/>
      <c r="G124" s="58"/>
    </row>
    <row r="125" s="36" customFormat="1" ht="44.1" customHeight="1" spans="4:7">
      <c r="D125" s="58"/>
      <c r="E125" s="58"/>
      <c r="F125" s="58"/>
      <c r="G125" s="58"/>
    </row>
    <row r="126" s="36" customFormat="1" ht="44.1" customHeight="1" spans="4:7">
      <c r="D126" s="58"/>
      <c r="E126" s="58"/>
      <c r="F126" s="58"/>
      <c r="G126" s="58"/>
    </row>
    <row r="127" s="36" customFormat="1" ht="44.1" customHeight="1" spans="4:7">
      <c r="D127" s="58"/>
      <c r="E127" s="58"/>
      <c r="F127" s="58"/>
      <c r="G127" s="58"/>
    </row>
    <row r="128" s="36" customFormat="1" ht="44.1" customHeight="1" spans="4:7">
      <c r="D128" s="58"/>
      <c r="E128" s="58"/>
      <c r="F128" s="58"/>
      <c r="G128" s="58"/>
    </row>
    <row r="129" s="36" customFormat="1" ht="44.1" customHeight="1" spans="4:7">
      <c r="D129" s="58"/>
      <c r="E129" s="58"/>
      <c r="F129" s="58"/>
      <c r="G129" s="58"/>
    </row>
    <row r="130" s="36" customFormat="1" ht="44.1" customHeight="1" spans="4:7">
      <c r="D130" s="58"/>
      <c r="E130" s="58"/>
      <c r="F130" s="58"/>
      <c r="G130" s="58"/>
    </row>
    <row r="131" s="36" customFormat="1" ht="44.1" customHeight="1" spans="4:7">
      <c r="D131" s="58"/>
      <c r="E131" s="58"/>
      <c r="F131" s="58"/>
      <c r="G131" s="58"/>
    </row>
    <row r="132" s="36" customFormat="1" ht="44.1" customHeight="1" spans="4:7">
      <c r="D132" s="58"/>
      <c r="E132" s="58"/>
      <c r="F132" s="58"/>
      <c r="G132" s="58"/>
    </row>
    <row r="133" s="36" customFormat="1" ht="44.1" customHeight="1" spans="4:7">
      <c r="D133" s="58"/>
      <c r="E133" s="58"/>
      <c r="F133" s="58"/>
      <c r="G133" s="58"/>
    </row>
    <row r="134" s="36" customFormat="1" ht="44.1" customHeight="1" spans="4:7">
      <c r="D134" s="58"/>
      <c r="E134" s="58"/>
      <c r="F134" s="58"/>
      <c r="G134" s="58"/>
    </row>
    <row r="135" s="36" customFormat="1" ht="44.1" customHeight="1" spans="4:7">
      <c r="D135" s="58"/>
      <c r="E135" s="58"/>
      <c r="F135" s="58"/>
      <c r="G135" s="58"/>
    </row>
    <row r="136" s="36" customFormat="1" ht="44.1" customHeight="1" spans="4:7">
      <c r="D136" s="58"/>
      <c r="E136" s="58"/>
      <c r="F136" s="58"/>
      <c r="G136" s="58"/>
    </row>
    <row r="137" s="36" customFormat="1" ht="44.1" customHeight="1" spans="4:7">
      <c r="D137" s="58"/>
      <c r="E137" s="58"/>
      <c r="F137" s="58"/>
      <c r="G137" s="58"/>
    </row>
    <row r="138" s="36" customFormat="1" ht="44.1" customHeight="1" spans="4:7">
      <c r="D138" s="58"/>
      <c r="E138" s="58"/>
      <c r="F138" s="58"/>
      <c r="G138" s="58"/>
    </row>
    <row r="139" s="36" customFormat="1" ht="44.1" customHeight="1" spans="4:7">
      <c r="D139" s="58"/>
      <c r="E139" s="58"/>
      <c r="F139" s="58"/>
      <c r="G139" s="58"/>
    </row>
    <row r="140" s="36" customFormat="1" ht="44.1" customHeight="1" spans="4:7">
      <c r="D140" s="58"/>
      <c r="E140" s="58"/>
      <c r="F140" s="58"/>
      <c r="G140" s="58"/>
    </row>
    <row r="141" s="36" customFormat="1" ht="44.1" customHeight="1" spans="4:7">
      <c r="D141" s="58"/>
      <c r="E141" s="58"/>
      <c r="F141" s="58"/>
      <c r="G141" s="58"/>
    </row>
    <row r="142" s="36" customFormat="1" ht="44.1" customHeight="1" spans="4:7">
      <c r="D142" s="58"/>
      <c r="E142" s="58"/>
      <c r="F142" s="58"/>
      <c r="G142" s="58"/>
    </row>
    <row r="143" s="36" customFormat="1" ht="44.1" customHeight="1" spans="4:7">
      <c r="D143" s="58"/>
      <c r="E143" s="58"/>
      <c r="F143" s="58"/>
      <c r="G143" s="58"/>
    </row>
    <row r="144" s="36" customFormat="1" ht="44.1" customHeight="1" spans="4:7">
      <c r="D144" s="58"/>
      <c r="E144" s="58"/>
      <c r="F144" s="58"/>
      <c r="G144" s="58"/>
    </row>
    <row r="145" s="36" customFormat="1" ht="44.1" customHeight="1" spans="4:7">
      <c r="D145" s="58"/>
      <c r="E145" s="58"/>
      <c r="F145" s="58"/>
      <c r="G145" s="58"/>
    </row>
    <row r="146" s="36" customFormat="1" ht="44.1" customHeight="1" spans="4:7">
      <c r="D146" s="58"/>
      <c r="E146" s="58"/>
      <c r="F146" s="58"/>
      <c r="G146" s="58"/>
    </row>
    <row r="147" s="36" customFormat="1" ht="44.1" customHeight="1" spans="4:7">
      <c r="D147" s="58"/>
      <c r="E147" s="58"/>
      <c r="F147" s="58"/>
      <c r="G147" s="58"/>
    </row>
    <row r="148" s="36" customFormat="1" ht="44.1" customHeight="1" spans="4:7">
      <c r="D148" s="58"/>
      <c r="E148" s="58"/>
      <c r="F148" s="58"/>
      <c r="G148" s="58"/>
    </row>
    <row r="149" s="36" customFormat="1" ht="44.1" customHeight="1" spans="4:7">
      <c r="D149" s="58"/>
      <c r="E149" s="58"/>
      <c r="F149" s="58"/>
      <c r="G149" s="58"/>
    </row>
    <row r="150" s="36" customFormat="1" ht="44.1" customHeight="1" spans="4:7">
      <c r="D150" s="58"/>
      <c r="E150" s="58"/>
      <c r="F150" s="58"/>
      <c r="G150" s="58"/>
    </row>
    <row r="151" s="36" customFormat="1" ht="44.1" customHeight="1" spans="4:7">
      <c r="D151" s="58"/>
      <c r="E151" s="58"/>
      <c r="F151" s="58"/>
      <c r="G151" s="58"/>
    </row>
    <row r="152" s="36" customFormat="1" ht="44.1" customHeight="1" spans="4:7">
      <c r="D152" s="58"/>
      <c r="E152" s="58"/>
      <c r="F152" s="58"/>
      <c r="G152" s="58"/>
    </row>
    <row r="153" s="36" customFormat="1" ht="44.1" customHeight="1" spans="4:7">
      <c r="D153" s="58"/>
      <c r="E153" s="58"/>
      <c r="F153" s="58"/>
      <c r="G153" s="58"/>
    </row>
    <row r="154" s="36" customFormat="1" ht="44.1" customHeight="1" spans="4:7">
      <c r="D154" s="58"/>
      <c r="E154" s="58"/>
      <c r="F154" s="58"/>
      <c r="G154" s="58"/>
    </row>
    <row r="155" s="36" customFormat="1" ht="44.1" customHeight="1" spans="4:7">
      <c r="D155" s="58"/>
      <c r="E155" s="58"/>
      <c r="F155" s="58"/>
      <c r="G155" s="58"/>
    </row>
    <row r="156" s="36" customFormat="1" ht="44.1" customHeight="1" spans="4:7">
      <c r="D156" s="58"/>
      <c r="E156" s="58"/>
      <c r="F156" s="58"/>
      <c r="G156" s="58"/>
    </row>
    <row r="157" s="36" customFormat="1" ht="44.1" customHeight="1" spans="4:7">
      <c r="D157" s="58"/>
      <c r="E157" s="58"/>
      <c r="F157" s="58"/>
      <c r="G157" s="58"/>
    </row>
    <row r="158" s="36" customFormat="1" ht="44.1" customHeight="1" spans="4:7">
      <c r="D158" s="58"/>
      <c r="E158" s="58"/>
      <c r="F158" s="58"/>
      <c r="G158" s="58"/>
    </row>
    <row r="159" s="36" customFormat="1" ht="44.1" customHeight="1" spans="4:7">
      <c r="D159" s="58"/>
      <c r="E159" s="58"/>
      <c r="F159" s="58"/>
      <c r="G159" s="58"/>
    </row>
    <row r="160" s="36" customFormat="1" ht="44.1" customHeight="1" spans="4:7">
      <c r="D160" s="58"/>
      <c r="E160" s="58"/>
      <c r="F160" s="58"/>
      <c r="G160" s="58"/>
    </row>
    <row r="161" s="36" customFormat="1" ht="44.1" customHeight="1" spans="4:7">
      <c r="D161" s="58"/>
      <c r="E161" s="58"/>
      <c r="F161" s="58"/>
      <c r="G161" s="58"/>
    </row>
    <row r="162" s="36" customFormat="1" ht="44.1" customHeight="1" spans="4:7">
      <c r="D162" s="58"/>
      <c r="E162" s="58"/>
      <c r="F162" s="58"/>
      <c r="G162" s="58"/>
    </row>
    <row r="163" s="36" customFormat="1" ht="44.1" customHeight="1" spans="4:7">
      <c r="D163" s="58"/>
      <c r="E163" s="58"/>
      <c r="F163" s="58"/>
      <c r="G163" s="58"/>
    </row>
    <row r="164" s="36" customFormat="1" ht="44.1" customHeight="1" spans="4:7">
      <c r="D164" s="58"/>
      <c r="E164" s="58"/>
      <c r="F164" s="58"/>
      <c r="G164" s="58"/>
    </row>
    <row r="165" s="36" customFormat="1" ht="44.1" customHeight="1" spans="4:7">
      <c r="D165" s="58"/>
      <c r="E165" s="58"/>
      <c r="F165" s="58"/>
      <c r="G165" s="58"/>
    </row>
    <row r="166" s="36" customFormat="1" ht="44.1" customHeight="1" spans="4:7">
      <c r="D166" s="58"/>
      <c r="E166" s="58"/>
      <c r="F166" s="58"/>
      <c r="G166" s="58"/>
    </row>
    <row r="167" s="36" customFormat="1" ht="44.1" customHeight="1" spans="4:7">
      <c r="D167" s="58"/>
      <c r="E167" s="58"/>
      <c r="F167" s="58"/>
      <c r="G167" s="58"/>
    </row>
    <row r="168" s="36" customFormat="1" ht="44.1" customHeight="1" spans="4:7">
      <c r="D168" s="58"/>
      <c r="E168" s="58"/>
      <c r="F168" s="58"/>
      <c r="G168" s="58"/>
    </row>
    <row r="169" s="36" customFormat="1" ht="44.1" customHeight="1" spans="4:7">
      <c r="D169" s="58"/>
      <c r="E169" s="58"/>
      <c r="F169" s="58"/>
      <c r="G169" s="58"/>
    </row>
    <row r="170" s="36" customFormat="1" ht="44.1" customHeight="1" spans="4:7">
      <c r="D170" s="58"/>
      <c r="E170" s="58"/>
      <c r="F170" s="58"/>
      <c r="G170" s="58"/>
    </row>
    <row r="171" s="36" customFormat="1" ht="44.1" customHeight="1" spans="4:7">
      <c r="D171" s="58"/>
      <c r="E171" s="58"/>
      <c r="F171" s="58"/>
      <c r="G171" s="58"/>
    </row>
    <row r="172" s="36" customFormat="1" ht="44.1" customHeight="1" spans="4:7">
      <c r="D172" s="58"/>
      <c r="E172" s="58"/>
      <c r="F172" s="58"/>
      <c r="G172" s="58"/>
    </row>
    <row r="173" s="36" customFormat="1" ht="44.1" customHeight="1" spans="4:7">
      <c r="D173" s="58"/>
      <c r="E173" s="58"/>
      <c r="F173" s="58"/>
      <c r="G173" s="58"/>
    </row>
    <row r="174" s="36" customFormat="1" ht="44.1" customHeight="1" spans="4:7">
      <c r="D174" s="58"/>
      <c r="E174" s="58"/>
      <c r="F174" s="58"/>
      <c r="G174" s="58"/>
    </row>
    <row r="175" s="36" customFormat="1" ht="44.1" customHeight="1" spans="4:7">
      <c r="D175" s="58"/>
      <c r="E175" s="58"/>
      <c r="F175" s="58"/>
      <c r="G175" s="58"/>
    </row>
    <row r="176" s="36" customFormat="1" ht="44.1" customHeight="1" spans="4:7">
      <c r="D176" s="58"/>
      <c r="E176" s="58"/>
      <c r="F176" s="58"/>
      <c r="G176" s="58"/>
    </row>
    <row r="177" s="36" customFormat="1" ht="44.1" customHeight="1" spans="4:7">
      <c r="D177" s="58"/>
      <c r="E177" s="58"/>
      <c r="F177" s="58"/>
      <c r="G177" s="58"/>
    </row>
    <row r="178" s="36" customFormat="1" ht="44.1" customHeight="1" spans="4:7">
      <c r="D178" s="58"/>
      <c r="E178" s="58"/>
      <c r="F178" s="58"/>
      <c r="G178" s="58"/>
    </row>
    <row r="179" s="36" customFormat="1" ht="44.1" customHeight="1" spans="4:7">
      <c r="D179" s="58"/>
      <c r="E179" s="58"/>
      <c r="F179" s="58"/>
      <c r="G179" s="58"/>
    </row>
    <row r="180" s="36" customFormat="1" ht="44.1" customHeight="1" spans="4:7">
      <c r="D180" s="58"/>
      <c r="E180" s="58"/>
      <c r="F180" s="58"/>
      <c r="G180" s="58"/>
    </row>
    <row r="181" s="36" customFormat="1" ht="44.1" customHeight="1" spans="4:7">
      <c r="D181" s="58"/>
      <c r="E181" s="58"/>
      <c r="F181" s="58"/>
      <c r="G181" s="58"/>
    </row>
    <row r="182" s="36" customFormat="1" ht="44.1" customHeight="1" spans="4:7">
      <c r="D182" s="58"/>
      <c r="E182" s="58"/>
      <c r="F182" s="58"/>
      <c r="G182" s="58"/>
    </row>
    <row r="183" s="36" customFormat="1" ht="44.1" customHeight="1" spans="4:7">
      <c r="D183" s="58"/>
      <c r="E183" s="58"/>
      <c r="F183" s="58"/>
      <c r="G183" s="58"/>
    </row>
    <row r="184" s="36" customFormat="1" ht="44.1" customHeight="1" spans="4:7">
      <c r="D184" s="58"/>
      <c r="E184" s="58"/>
      <c r="F184" s="58"/>
      <c r="G184" s="58"/>
    </row>
    <row r="185" s="36" customFormat="1" ht="44.1" customHeight="1" spans="4:7">
      <c r="D185" s="58"/>
      <c r="E185" s="58"/>
      <c r="F185" s="58"/>
      <c r="G185" s="58"/>
    </row>
    <row r="186" s="36" customFormat="1" ht="44.1" customHeight="1" spans="4:7">
      <c r="D186" s="58"/>
      <c r="E186" s="58"/>
      <c r="F186" s="58"/>
      <c r="G186" s="58"/>
    </row>
    <row r="187" s="36" customFormat="1" ht="44.1" customHeight="1" spans="4:7">
      <c r="D187" s="58"/>
      <c r="E187" s="58"/>
      <c r="F187" s="58"/>
      <c r="G187" s="58"/>
    </row>
    <row r="188" s="36" customFormat="1" ht="44.1" customHeight="1" spans="4:7">
      <c r="D188" s="58"/>
      <c r="E188" s="58"/>
      <c r="F188" s="58"/>
      <c r="G188" s="58"/>
    </row>
    <row r="189" s="36" customFormat="1" ht="44.1" customHeight="1" spans="4:7">
      <c r="D189" s="58"/>
      <c r="E189" s="58"/>
      <c r="F189" s="58"/>
      <c r="G189" s="58"/>
    </row>
    <row r="190" s="36" customFormat="1" ht="44.1" customHeight="1" spans="4:7">
      <c r="D190" s="58"/>
      <c r="E190" s="58"/>
      <c r="F190" s="58"/>
      <c r="G190" s="58"/>
    </row>
  </sheetData>
  <sheetProtection algorithmName="SHA-512" hashValue="POA8WdfcnqvyUQivHdGrHluTDGFOubx4WBhVKDR67LB074bunAUV31/AoSNhsSUXtAXBN5uZ5OON2BOmaXQwWg==" saltValue="cbB37aoNb4969CNtYX0mXA==" spinCount="100000" sheet="1" objects="1"/>
  <mergeCells count="4">
    <mergeCell ref="A1:F1"/>
    <mergeCell ref="A2:D2"/>
    <mergeCell ref="A3:F3"/>
    <mergeCell ref="I3:K3"/>
  </mergeCells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93"/>
  <sheetViews>
    <sheetView view="pageBreakPreview" zoomScaleNormal="100" workbookViewId="0">
      <selection activeCell="D5" sqref="D5"/>
    </sheetView>
  </sheetViews>
  <sheetFormatPr defaultColWidth="12.75" defaultRowHeight="16.5" outlineLevelCol="6"/>
  <cols>
    <col min="1" max="1" width="7.375" style="28" customWidth="1"/>
    <col min="2" max="4" width="23.375" style="28" customWidth="1"/>
    <col min="5" max="16384" width="12.75" style="28"/>
  </cols>
  <sheetData>
    <row r="1" ht="36" customHeight="1" spans="1:4">
      <c r="A1" s="29" t="s">
        <v>961</v>
      </c>
      <c r="B1" s="29"/>
      <c r="C1" s="29"/>
      <c r="D1" s="29"/>
    </row>
    <row r="2" ht="24" customHeight="1" spans="1:4">
      <c r="A2" s="30" t="s">
        <v>1</v>
      </c>
      <c r="B2" s="30"/>
      <c r="C2" s="30"/>
      <c r="D2" s="30"/>
    </row>
    <row r="3" ht="19.5" customHeight="1" spans="1:7">
      <c r="A3" s="31" t="s">
        <v>2</v>
      </c>
      <c r="B3" s="32" t="s">
        <v>962</v>
      </c>
      <c r="C3" s="32" t="s">
        <v>963</v>
      </c>
      <c r="D3" s="32" t="s">
        <v>44</v>
      </c>
      <c r="F3" s="33"/>
      <c r="G3" s="33"/>
    </row>
    <row r="4" ht="19.5" customHeight="1" spans="1:4">
      <c r="A4" s="31">
        <v>1</v>
      </c>
      <c r="B4" s="32" t="s">
        <v>964</v>
      </c>
      <c r="C4" s="34">
        <f>劳务单价表!F11</f>
        <v>0</v>
      </c>
      <c r="D4" s="32"/>
    </row>
    <row r="5" ht="19.5" customHeight="1" spans="1:4">
      <c r="A5" s="31">
        <v>2</v>
      </c>
      <c r="B5" s="32" t="s">
        <v>965</v>
      </c>
      <c r="C5" s="34">
        <f>材料单价表!F12</f>
        <v>0</v>
      </c>
      <c r="D5" s="32"/>
    </row>
    <row r="6" ht="19.5" customHeight="1" spans="1:4">
      <c r="A6" s="31">
        <v>3</v>
      </c>
      <c r="B6" s="32" t="s">
        <v>966</v>
      </c>
      <c r="C6" s="34">
        <f>施工机械单价表!F39</f>
        <v>0</v>
      </c>
      <c r="D6" s="32"/>
    </row>
    <row r="7" ht="19.5" customHeight="1" spans="1:4">
      <c r="A7" s="31"/>
      <c r="B7" s="32" t="s">
        <v>62</v>
      </c>
      <c r="C7" s="34">
        <f>SUM(C4:C6)</f>
        <v>0</v>
      </c>
      <c r="D7" s="32"/>
    </row>
    <row r="247" spans="2:2">
      <c r="B247" s="28" t="s">
        <v>967</v>
      </c>
    </row>
    <row r="3693" spans="2:2">
      <c r="B3693" s="28" t="s">
        <v>968</v>
      </c>
    </row>
  </sheetData>
  <sheetProtection algorithmName="SHA-512" hashValue="BvehePIa9gJ+Qr+fNBZcNJuRV8YF+oinE69XzL80M/1cOo5YNJnuSHMYXJWao4gXb4DtzIynuRqDHOyKv31oWA==" saltValue="aYKelTssx2ARFTQn4m+cjw==" spinCount="100000" sheet="1" objects="1"/>
  <mergeCells count="3">
    <mergeCell ref="A1:D1"/>
    <mergeCell ref="A2:D2"/>
    <mergeCell ref="F3:G3"/>
  </mergeCells>
  <printOptions horizontalCentered="1"/>
  <pageMargins left="0.590277777777778" right="0.590277777777778" top="0.590277777777778" bottom="0.590277777777778" header="0.5" footer="0.5"/>
  <pageSetup paperSize="9" scale="99" orientation="portrait" horizontalDpi="600"/>
  <headerFooter>
    <oddFooter>&amp;C&amp;9第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view="pageBreakPreview" zoomScaleNormal="100" workbookViewId="0">
      <selection activeCell="E20" sqref="E20"/>
    </sheetView>
  </sheetViews>
  <sheetFormatPr defaultColWidth="9" defaultRowHeight="14.25"/>
  <cols>
    <col min="1" max="1" width="6" style="1" customWidth="1"/>
    <col min="2" max="2" width="29.375" style="2" customWidth="1"/>
    <col min="3" max="3" width="7.75" style="1" customWidth="1"/>
    <col min="4" max="4" width="8.25" style="1" customWidth="1"/>
    <col min="5" max="5" width="9.75" style="1" customWidth="1"/>
    <col min="6" max="6" width="9.625" style="1" customWidth="1"/>
    <col min="7" max="7" width="8.375" style="1" customWidth="1"/>
    <col min="8" max="9" width="9" style="1" hidden="1" customWidth="1"/>
    <col min="10" max="25" width="9" style="1"/>
    <col min="26" max="16384" width="9" style="3"/>
  </cols>
  <sheetData>
    <row r="1" ht="25.5" spans="1:6">
      <c r="A1" s="22" t="s">
        <v>969</v>
      </c>
      <c r="B1" s="23"/>
      <c r="C1" s="23"/>
      <c r="D1" s="23"/>
      <c r="E1" s="23"/>
      <c r="F1" s="23"/>
    </row>
    <row r="2" ht="24" customHeight="1" spans="1:7">
      <c r="A2" s="24" t="s">
        <v>1</v>
      </c>
      <c r="B2" s="25"/>
      <c r="C2" s="25"/>
      <c r="D2" s="26"/>
      <c r="E2" s="27"/>
      <c r="F2" s="27"/>
      <c r="G2" s="27"/>
    </row>
    <row r="3" ht="24" customHeight="1" spans="1:7">
      <c r="A3" s="15" t="s">
        <v>970</v>
      </c>
      <c r="B3" s="15" t="s">
        <v>971</v>
      </c>
      <c r="C3" s="15" t="s">
        <v>40</v>
      </c>
      <c r="D3" s="15" t="s">
        <v>972</v>
      </c>
      <c r="E3" s="9" t="s">
        <v>42</v>
      </c>
      <c r="F3" s="9" t="s">
        <v>43</v>
      </c>
      <c r="G3" s="10" t="s">
        <v>64</v>
      </c>
    </row>
    <row r="4" ht="24" customHeight="1" spans="1:9">
      <c r="A4" s="8">
        <v>1</v>
      </c>
      <c r="B4" s="8" t="s">
        <v>973</v>
      </c>
      <c r="C4" s="8" t="s">
        <v>191</v>
      </c>
      <c r="D4" s="8">
        <v>0</v>
      </c>
      <c r="E4" s="11"/>
      <c r="F4" s="8">
        <f t="shared" ref="F4:F10" si="0">ROUND(D4*E4,0)</f>
        <v>0</v>
      </c>
      <c r="G4" s="12">
        <v>212.74</v>
      </c>
      <c r="H4" s="12">
        <v>256.59</v>
      </c>
      <c r="I4" s="17">
        <f>ROUND(H4*(1-17.09%),2)</f>
        <v>212.74</v>
      </c>
    </row>
    <row r="5" ht="24" customHeight="1" spans="1:9">
      <c r="A5" s="8">
        <v>2</v>
      </c>
      <c r="B5" s="8" t="s">
        <v>974</v>
      </c>
      <c r="C5" s="8" t="s">
        <v>191</v>
      </c>
      <c r="D5" s="8">
        <v>0</v>
      </c>
      <c r="E5" s="11"/>
      <c r="F5" s="8">
        <f t="shared" si="0"/>
        <v>0</v>
      </c>
      <c r="G5" s="12">
        <v>280.43</v>
      </c>
      <c r="H5" s="12">
        <v>338.23</v>
      </c>
      <c r="I5" s="17">
        <f t="shared" ref="I5:I10" si="1">ROUND(H5*(1-17.09%),2)</f>
        <v>280.43</v>
      </c>
    </row>
    <row r="6" ht="24" customHeight="1" spans="1:9">
      <c r="A6" s="8">
        <v>3</v>
      </c>
      <c r="B6" s="8" t="s">
        <v>975</v>
      </c>
      <c r="C6" s="8" t="s">
        <v>191</v>
      </c>
      <c r="D6" s="13">
        <v>0</v>
      </c>
      <c r="E6" s="11"/>
      <c r="F6" s="8">
        <f t="shared" si="0"/>
        <v>0</v>
      </c>
      <c r="G6" s="12">
        <v>241.75</v>
      </c>
      <c r="H6" s="12">
        <v>291.58</v>
      </c>
      <c r="I6" s="17">
        <f t="shared" si="1"/>
        <v>241.75</v>
      </c>
    </row>
    <row r="7" ht="24" customHeight="1" spans="1:9">
      <c r="A7" s="8">
        <v>4</v>
      </c>
      <c r="B7" s="8" t="s">
        <v>976</v>
      </c>
      <c r="C7" s="8" t="s">
        <v>191</v>
      </c>
      <c r="D7" s="8">
        <v>0</v>
      </c>
      <c r="E7" s="11"/>
      <c r="F7" s="8">
        <f t="shared" si="0"/>
        <v>0</v>
      </c>
      <c r="G7" s="12">
        <v>261.08</v>
      </c>
      <c r="H7" s="12">
        <v>314.9</v>
      </c>
      <c r="I7" s="17">
        <f t="shared" si="1"/>
        <v>261.08</v>
      </c>
    </row>
    <row r="8" ht="24" customHeight="1" spans="1:9">
      <c r="A8" s="8">
        <v>5</v>
      </c>
      <c r="B8" s="8" t="s">
        <v>977</v>
      </c>
      <c r="C8" s="8" t="s">
        <v>191</v>
      </c>
      <c r="D8" s="8">
        <v>0</v>
      </c>
      <c r="E8" s="11"/>
      <c r="F8" s="8">
        <f t="shared" si="0"/>
        <v>0</v>
      </c>
      <c r="G8" s="12">
        <v>290.09</v>
      </c>
      <c r="H8" s="12">
        <v>349.89</v>
      </c>
      <c r="I8" s="17">
        <f t="shared" si="1"/>
        <v>290.09</v>
      </c>
    </row>
    <row r="9" ht="24" customHeight="1" spans="1:9">
      <c r="A9" s="8">
        <v>6</v>
      </c>
      <c r="B9" s="8" t="s">
        <v>955</v>
      </c>
      <c r="C9" s="8" t="s">
        <v>191</v>
      </c>
      <c r="D9" s="8">
        <v>0</v>
      </c>
      <c r="E9" s="11"/>
      <c r="F9" s="8">
        <f t="shared" si="0"/>
        <v>0</v>
      </c>
      <c r="G9" s="12">
        <v>314.27</v>
      </c>
      <c r="H9" s="12">
        <v>379.05</v>
      </c>
      <c r="I9" s="17">
        <f t="shared" si="1"/>
        <v>314.27</v>
      </c>
    </row>
    <row r="10" ht="24" customHeight="1" spans="1:9">
      <c r="A10" s="8">
        <v>7</v>
      </c>
      <c r="B10" s="8" t="s">
        <v>978</v>
      </c>
      <c r="C10" s="8" t="s">
        <v>191</v>
      </c>
      <c r="D10" s="8">
        <v>0</v>
      </c>
      <c r="E10" s="11"/>
      <c r="F10" s="8">
        <f t="shared" si="0"/>
        <v>0</v>
      </c>
      <c r="G10" s="12">
        <v>314.27</v>
      </c>
      <c r="H10" s="12">
        <v>379.05</v>
      </c>
      <c r="I10" s="17">
        <f t="shared" si="1"/>
        <v>314.27</v>
      </c>
    </row>
    <row r="11" ht="24" customHeight="1" spans="1:7">
      <c r="A11" s="20"/>
      <c r="B11" s="8" t="s">
        <v>62</v>
      </c>
      <c r="C11" s="20"/>
      <c r="D11" s="20"/>
      <c r="E11" s="20"/>
      <c r="F11" s="21">
        <f>SUM(F4:F10)</f>
        <v>0</v>
      </c>
      <c r="G11" s="10"/>
    </row>
  </sheetData>
  <sheetProtection algorithmName="SHA-512" hashValue="ZLTZsbLLhtaFX5ncaDtMRhYloPg+9UZ5hrwKga4aO9DNHZPVwnwTfuerttBswzpMTLTEOmoB0ZSIYp4au6awkw==" saltValue="RwvmrhvBSAZNOYWCj1Xtog==" spinCount="100000" sheet="1" objects="1"/>
  <protectedRanges>
    <protectedRange sqref="E4:E10" name="区域2"/>
    <protectedRange sqref="A2" name="区域1"/>
  </protectedRanges>
  <mergeCells count="2">
    <mergeCell ref="A1:F1"/>
    <mergeCell ref="A2:D2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view="pageBreakPreview" zoomScaleNormal="100" workbookViewId="0">
      <selection activeCell="E4" sqref="E4:E11"/>
    </sheetView>
  </sheetViews>
  <sheetFormatPr defaultColWidth="9" defaultRowHeight="14.25"/>
  <cols>
    <col min="1" max="1" width="6" style="1" customWidth="1"/>
    <col min="2" max="2" width="29.375" style="2" customWidth="1"/>
    <col min="3" max="3" width="7.75" style="1" customWidth="1"/>
    <col min="4" max="4" width="8.25" style="1" customWidth="1"/>
    <col min="5" max="5" width="9.75" style="1" customWidth="1"/>
    <col min="6" max="6" width="9.625" style="1" customWidth="1"/>
    <col min="7" max="7" width="8.375" style="1" customWidth="1"/>
    <col min="8" max="9" width="9" style="1" hidden="1" customWidth="1"/>
    <col min="10" max="25" width="9" style="1"/>
    <col min="26" max="16384" width="9" style="3"/>
  </cols>
  <sheetData>
    <row r="1" ht="24" customHeight="1" spans="1:7">
      <c r="A1" s="4" t="s">
        <v>979</v>
      </c>
      <c r="B1" s="18"/>
      <c r="C1" s="18"/>
      <c r="D1" s="18"/>
      <c r="E1" s="18"/>
      <c r="F1" s="18"/>
      <c r="G1" s="5"/>
    </row>
    <row r="2" ht="24" customHeight="1" spans="1:7">
      <c r="A2" s="6" t="s">
        <v>1</v>
      </c>
      <c r="B2" s="7"/>
      <c r="C2" s="6"/>
      <c r="D2" s="6"/>
      <c r="E2" s="6"/>
      <c r="F2" s="6"/>
      <c r="G2" s="5"/>
    </row>
    <row r="3" ht="24" customHeight="1" spans="1:7">
      <c r="A3" s="8" t="s">
        <v>970</v>
      </c>
      <c r="B3" s="8" t="s">
        <v>971</v>
      </c>
      <c r="C3" s="8" t="s">
        <v>40</v>
      </c>
      <c r="D3" s="8" t="s">
        <v>972</v>
      </c>
      <c r="E3" s="9" t="s">
        <v>42</v>
      </c>
      <c r="F3" s="9" t="s">
        <v>43</v>
      </c>
      <c r="G3" s="10" t="s">
        <v>64</v>
      </c>
    </row>
    <row r="4" ht="24" customHeight="1" spans="1:9">
      <c r="A4" s="8">
        <v>1</v>
      </c>
      <c r="B4" s="8" t="s">
        <v>980</v>
      </c>
      <c r="C4" s="8" t="s">
        <v>371</v>
      </c>
      <c r="D4" s="8">
        <v>0</v>
      </c>
      <c r="E4" s="11"/>
      <c r="F4" s="8">
        <f t="shared" ref="F4:F11" si="0">ROUND(D4*E4,0)</f>
        <v>0</v>
      </c>
      <c r="G4" s="12">
        <v>225.31</v>
      </c>
      <c r="H4" s="19">
        <v>271.75</v>
      </c>
      <c r="I4" s="17">
        <f>ROUND(H4*(1-17.09%),2)</f>
        <v>225.31</v>
      </c>
    </row>
    <row r="5" ht="24" customHeight="1" spans="1:9">
      <c r="A5" s="8">
        <v>2</v>
      </c>
      <c r="B5" s="8" t="s">
        <v>981</v>
      </c>
      <c r="C5" s="8" t="s">
        <v>982</v>
      </c>
      <c r="D5" s="8">
        <v>0</v>
      </c>
      <c r="E5" s="11"/>
      <c r="F5" s="8">
        <f t="shared" si="0"/>
        <v>0</v>
      </c>
      <c r="G5" s="12">
        <v>71.71</v>
      </c>
      <c r="H5" s="19">
        <v>86.49</v>
      </c>
      <c r="I5" s="17">
        <f t="shared" ref="I5:I11" si="1">ROUND(H5*(1-17.09%),2)</f>
        <v>71.71</v>
      </c>
    </row>
    <row r="6" ht="24" customHeight="1" spans="1:9">
      <c r="A6" s="8">
        <v>3</v>
      </c>
      <c r="B6" s="8" t="s">
        <v>983</v>
      </c>
      <c r="C6" s="8" t="s">
        <v>984</v>
      </c>
      <c r="D6" s="8">
        <v>0</v>
      </c>
      <c r="E6" s="11"/>
      <c r="F6" s="8">
        <f t="shared" si="0"/>
        <v>0</v>
      </c>
      <c r="G6" s="12">
        <v>426.44</v>
      </c>
      <c r="H6" s="19">
        <v>514.34</v>
      </c>
      <c r="I6" s="17">
        <f t="shared" si="1"/>
        <v>426.44</v>
      </c>
    </row>
    <row r="7" ht="24" customHeight="1" spans="1:9">
      <c r="A7" s="8">
        <v>4</v>
      </c>
      <c r="B7" s="8" t="s">
        <v>985</v>
      </c>
      <c r="C7" s="8" t="s">
        <v>984</v>
      </c>
      <c r="D7" s="8">
        <v>0</v>
      </c>
      <c r="E7" s="11"/>
      <c r="F7" s="8">
        <f t="shared" si="0"/>
        <v>0</v>
      </c>
      <c r="G7" s="12">
        <v>4107.73</v>
      </c>
      <c r="H7" s="19">
        <v>4954.44</v>
      </c>
      <c r="I7" s="17">
        <f t="shared" si="1"/>
        <v>4107.73</v>
      </c>
    </row>
    <row r="8" ht="24" customHeight="1" spans="1:9">
      <c r="A8" s="8">
        <v>5</v>
      </c>
      <c r="B8" s="8" t="s">
        <v>986</v>
      </c>
      <c r="C8" s="8" t="s">
        <v>371</v>
      </c>
      <c r="D8" s="8">
        <v>0</v>
      </c>
      <c r="E8" s="11"/>
      <c r="F8" s="8">
        <f t="shared" si="0"/>
        <v>0</v>
      </c>
      <c r="G8" s="12">
        <v>149.88</v>
      </c>
      <c r="H8" s="19">
        <v>180.78</v>
      </c>
      <c r="I8" s="17">
        <f t="shared" si="1"/>
        <v>149.88</v>
      </c>
    </row>
    <row r="9" ht="24" customHeight="1" spans="1:9">
      <c r="A9" s="8">
        <v>6</v>
      </c>
      <c r="B9" s="8" t="s">
        <v>987</v>
      </c>
      <c r="C9" s="8" t="s">
        <v>371</v>
      </c>
      <c r="D9" s="8">
        <v>0</v>
      </c>
      <c r="E9" s="11"/>
      <c r="F9" s="8">
        <f t="shared" si="0"/>
        <v>0</v>
      </c>
      <c r="G9" s="12">
        <v>103.46</v>
      </c>
      <c r="H9" s="19">
        <v>124.79</v>
      </c>
      <c r="I9" s="17">
        <f t="shared" si="1"/>
        <v>103.46</v>
      </c>
    </row>
    <row r="10" ht="24" customHeight="1" spans="1:9">
      <c r="A10" s="8">
        <v>7</v>
      </c>
      <c r="B10" s="8" t="s">
        <v>988</v>
      </c>
      <c r="C10" s="8" t="s">
        <v>989</v>
      </c>
      <c r="D10" s="8">
        <v>0</v>
      </c>
      <c r="E10" s="11"/>
      <c r="F10" s="8">
        <f t="shared" si="0"/>
        <v>0</v>
      </c>
      <c r="G10" s="12">
        <v>22.24</v>
      </c>
      <c r="H10" s="19">
        <v>26.82</v>
      </c>
      <c r="I10" s="17">
        <f t="shared" si="1"/>
        <v>22.24</v>
      </c>
    </row>
    <row r="11" ht="24" customHeight="1" spans="1:9">
      <c r="A11" s="8">
        <v>8</v>
      </c>
      <c r="B11" s="8" t="s">
        <v>990</v>
      </c>
      <c r="C11" s="8" t="s">
        <v>982</v>
      </c>
      <c r="D11" s="8">
        <v>0</v>
      </c>
      <c r="E11" s="11"/>
      <c r="F11" s="8">
        <f t="shared" si="0"/>
        <v>0</v>
      </c>
      <c r="G11" s="12">
        <v>145.05</v>
      </c>
      <c r="H11" s="19">
        <v>174.95</v>
      </c>
      <c r="I11" s="17">
        <f t="shared" si="1"/>
        <v>145.05</v>
      </c>
    </row>
    <row r="12" ht="24" customHeight="1" spans="1:7">
      <c r="A12" s="20"/>
      <c r="B12" s="8" t="s">
        <v>62</v>
      </c>
      <c r="C12" s="20"/>
      <c r="D12" s="20"/>
      <c r="E12" s="20"/>
      <c r="F12" s="21">
        <f>SUM(F4:F11)</f>
        <v>0</v>
      </c>
      <c r="G12" s="10"/>
    </row>
  </sheetData>
  <sheetProtection algorithmName="SHA-512" hashValue="FnTeKxxJ65NfUbFRee68pQkCg35z1NoIyuSc1kCJjBFtRtn9zTA3t6GEZIvK3MFyVb8qTl6OqpqE/BoFXea4cw==" saltValue="9e1PVlQfevmJDwSWIr/7ew==" spinCount="100000" sheet="1" objects="1"/>
  <protectedRanges>
    <protectedRange sqref="E4:E11" name="区域2"/>
    <protectedRange sqref="A2" name="区域1"/>
  </protectedRanges>
  <mergeCells count="2">
    <mergeCell ref="A1:F1"/>
    <mergeCell ref="A2:F2"/>
  </mergeCells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7" master="" otherUserPermission="visible"/>
  <rangeList sheetStid="1" master="" otherUserPermission="visible"/>
  <rangeList sheetStid="2" master="" otherUserPermission="visible"/>
  <rangeList sheetStid="3" master="" otherUserPermission="visible"/>
  <rangeList sheetStid="4" master="" otherUserPermission="visible"/>
  <rangeList sheetStid="5" master="" otherUserPermission="visible"/>
  <rangeList sheetStid="8" master="" otherUserPermission="visible"/>
  <rangeList sheetStid="6" master="" otherUserPermission="visible">
    <arrUserId title="区域2" rangeCreator="" othersAccessPermission="edit"/>
    <arrUserId title="区域1" rangeCreator="" othersAccessPermission="edit"/>
  </rangeList>
  <rangeList sheetStid="10" master="" otherUserPermission="visible">
    <arrUserId title="区域2" rangeCreator="" othersAccessPermission="edit"/>
    <arrUserId title="区域1" rangeCreator="" othersAccessPermission="edit"/>
  </rangeList>
  <rangeList sheetStid="9" master="" otherUserPermission="visible">
    <arrUserId title="区域2" rangeCreator="" othersAccessPermission="edit"/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汇总表</vt:lpstr>
      <vt:lpstr>100章</vt:lpstr>
      <vt:lpstr>200章</vt:lpstr>
      <vt:lpstr>400章</vt:lpstr>
      <vt:lpstr>500章</vt:lpstr>
      <vt:lpstr>600章</vt:lpstr>
      <vt:lpstr>计日工汇总表</vt:lpstr>
      <vt:lpstr>劳务单价表</vt:lpstr>
      <vt:lpstr>材料单价表</vt:lpstr>
      <vt:lpstr>施工机械单价表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李雯娟</cp:lastModifiedBy>
  <dcterms:created xsi:type="dcterms:W3CDTF">2025-03-06T14:27:00Z</dcterms:created>
  <dcterms:modified xsi:type="dcterms:W3CDTF">2025-05-14T06:39:33Z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80A48D0B152F4A59BA8B7182351C7343_12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