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省道S227线梅州梅县大塘下至河背段灾害防治工程\招标控制价\"/>
    </mc:Choice>
  </mc:AlternateContent>
  <xr:revisionPtr revIDLastSave="0" documentId="13_ncr:1_{FE8EC8C5-7060-4217-AA80-E9DEC19F117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清单" sheetId="2" r:id="rId1"/>
    <sheet name="汇总" sheetId="1" r:id="rId2"/>
  </sheets>
  <calcPr calcId="181029"/>
</workbook>
</file>

<file path=xl/calcChain.xml><?xml version="1.0" encoding="utf-8"?>
<calcChain xmlns="http://schemas.openxmlformats.org/spreadsheetml/2006/main">
  <c r="D116" i="2" l="1"/>
  <c r="F35" i="2"/>
  <c r="H32" i="2"/>
  <c r="H33" i="2"/>
  <c r="H34" i="2"/>
  <c r="G35" i="2"/>
  <c r="H35" i="2" s="1"/>
  <c r="F110" i="2"/>
  <c r="G110" i="2" s="1"/>
  <c r="H110" i="2" s="1"/>
  <c r="F106" i="2"/>
  <c r="G106" i="2" s="1"/>
  <c r="H106" i="2" s="1"/>
  <c r="F105" i="2"/>
  <c r="G105" i="2" s="1"/>
  <c r="H105" i="2" s="1"/>
  <c r="F104" i="2"/>
  <c r="G104" i="2" s="1"/>
  <c r="H104" i="2" s="1"/>
  <c r="F102" i="2"/>
  <c r="G102" i="2" s="1"/>
  <c r="H102" i="2" s="1"/>
  <c r="F100" i="2"/>
  <c r="G100" i="2" s="1"/>
  <c r="H100" i="2" s="1"/>
  <c r="F99" i="2"/>
  <c r="G99" i="2" s="1"/>
  <c r="H99" i="2" s="1"/>
  <c r="F98" i="2"/>
  <c r="G98" i="2" s="1"/>
  <c r="H98" i="2" s="1"/>
  <c r="F97" i="2"/>
  <c r="G97" i="2" s="1"/>
  <c r="H97" i="2" s="1"/>
  <c r="F96" i="2"/>
  <c r="G96" i="2" s="1"/>
  <c r="H96" i="2" s="1"/>
  <c r="F95" i="2"/>
  <c r="G95" i="2" s="1"/>
  <c r="H95" i="2" s="1"/>
  <c r="F93" i="2"/>
  <c r="G93" i="2" s="1"/>
  <c r="H93" i="2" s="1"/>
  <c r="F91" i="2"/>
  <c r="G91" i="2" s="1"/>
  <c r="H91" i="2" s="1"/>
  <c r="F89" i="2"/>
  <c r="G89" i="2" s="1"/>
  <c r="H89" i="2" s="1"/>
  <c r="F87" i="2"/>
  <c r="G87" i="2" s="1"/>
  <c r="H87" i="2" s="1"/>
  <c r="F85" i="2"/>
  <c r="G85" i="2" s="1"/>
  <c r="H85" i="2" s="1"/>
  <c r="F83" i="2"/>
  <c r="G83" i="2" s="1"/>
  <c r="H83" i="2" s="1"/>
  <c r="F82" i="2"/>
  <c r="G82" i="2" s="1"/>
  <c r="H82" i="2" s="1"/>
  <c r="F81" i="2"/>
  <c r="G81" i="2" s="1"/>
  <c r="H81" i="2" s="1"/>
  <c r="F80" i="2"/>
  <c r="G80" i="2" s="1"/>
  <c r="H80" i="2" s="1"/>
  <c r="F34" i="2"/>
  <c r="G34" i="2" s="1"/>
  <c r="F33" i="2"/>
  <c r="G33" i="2" s="1"/>
  <c r="G32" i="2"/>
  <c r="F31" i="2"/>
  <c r="G31" i="2" s="1"/>
  <c r="H31" i="2" s="1"/>
  <c r="D70" i="2" l="1"/>
  <c r="G5" i="1" s="1"/>
  <c r="G6" i="1"/>
  <c r="G14" i="1" l="1"/>
  <c r="C15" i="2" s="1"/>
</calcChain>
</file>

<file path=xl/sharedStrings.xml><?xml version="1.0" encoding="utf-8"?>
<sst xmlns="http://schemas.openxmlformats.org/spreadsheetml/2006/main" count="237" uniqueCount="197">
  <si>
    <t>工程量清单</t>
  </si>
  <si>
    <t>最高投标限价（元）：</t>
  </si>
  <si>
    <t>下浮率
（请在此输入）：</t>
  </si>
  <si>
    <t>%</t>
  </si>
  <si>
    <t>投标总报价（元）：</t>
  </si>
  <si>
    <t>说明：投标人只需在下浮率空白单元格中
填入两位小数点的数值即可。</t>
  </si>
  <si>
    <t>工程量清单预算表-一级子目工程量清单表</t>
  </si>
  <si>
    <t>合同段:</t>
  </si>
  <si>
    <t>第 1 页</t>
  </si>
  <si>
    <t>共 2 页</t>
  </si>
  <si>
    <t>招预 3-3 表</t>
  </si>
  <si>
    <t>100章  总则</t>
  </si>
  <si>
    <t>清单子目编码</t>
  </si>
  <si>
    <t>清单子目名称</t>
  </si>
  <si>
    <t>单位</t>
  </si>
  <si>
    <t>数量</t>
  </si>
  <si>
    <t>单价(元)</t>
  </si>
  <si>
    <t>下浮率
（%）</t>
  </si>
  <si>
    <t>下浮后单价
(元)</t>
  </si>
  <si>
    <t>合价(元)</t>
  </si>
  <si>
    <t>安全生产费</t>
  </si>
  <si>
    <t>100 章  小计</t>
  </si>
  <si>
    <t>复核:</t>
  </si>
  <si>
    <t>第 2 页</t>
  </si>
  <si>
    <t>m</t>
  </si>
  <si>
    <t>m3</t>
  </si>
  <si>
    <t>m2</t>
  </si>
  <si>
    <t xml:space="preserve">复核: </t>
  </si>
  <si>
    <t>工程量清单预算表-总表</t>
  </si>
  <si>
    <t>共 1 页</t>
  </si>
  <si>
    <t>招预 3-2 表</t>
  </si>
  <si>
    <t>序号</t>
  </si>
  <si>
    <t>金额(元)</t>
  </si>
  <si>
    <t>1</t>
  </si>
  <si>
    <t>100</t>
  </si>
  <si>
    <t>总则</t>
  </si>
  <si>
    <t>2</t>
  </si>
  <si>
    <t>200</t>
  </si>
  <si>
    <t>路基工程</t>
  </si>
  <si>
    <t>3</t>
  </si>
  <si>
    <t>300</t>
  </si>
  <si>
    <t>路面工程</t>
  </si>
  <si>
    <t>4</t>
  </si>
  <si>
    <t>400</t>
  </si>
  <si>
    <t>桥梁、涵洞工程</t>
  </si>
  <si>
    <t>5</t>
  </si>
  <si>
    <t>500</t>
  </si>
  <si>
    <t>隧道工程</t>
  </si>
  <si>
    <t>6</t>
  </si>
  <si>
    <t>600</t>
  </si>
  <si>
    <t>交通安全设施</t>
  </si>
  <si>
    <t>7</t>
  </si>
  <si>
    <t>700</t>
  </si>
  <si>
    <t>绿化及环境保护工程</t>
  </si>
  <si>
    <t>8</t>
  </si>
  <si>
    <t>800</t>
  </si>
  <si>
    <t>管理、养护设施</t>
  </si>
  <si>
    <t>9</t>
  </si>
  <si>
    <t>900</t>
  </si>
  <si>
    <t>管理、养护及服务房屋</t>
  </si>
  <si>
    <t>第100章至900章清单合计</t>
  </si>
  <si>
    <t xml:space="preserve">编制: </t>
  </si>
  <si>
    <t>省道S227线梅州梅县大塘下至河背段灾害防治工程</t>
    <phoneticPr fontId="16" type="noConversion"/>
  </si>
  <si>
    <t>建设项目名称:省道S227线梅州梅县大塘下至河背段灾害防治工程</t>
    <phoneticPr fontId="16" type="noConversion"/>
  </si>
  <si>
    <t>编制范围: 省道S227线梅州梅县大塘下至河背段灾害防治工程</t>
    <phoneticPr fontId="16" type="noConversion"/>
  </si>
  <si>
    <t>101-1</t>
  </si>
  <si>
    <t>保险费</t>
  </si>
  <si>
    <t>102-3</t>
  </si>
  <si>
    <t>103-5</t>
  </si>
  <si>
    <t>太阳能黄闪灯迁移</t>
  </si>
  <si>
    <t>104-1</t>
  </si>
  <si>
    <t>承包人驻地建设</t>
  </si>
  <si>
    <t>总额</t>
  </si>
  <si>
    <t>1.000</t>
  </si>
  <si>
    <t>61336.00</t>
  </si>
  <si>
    <t>套</t>
  </si>
  <si>
    <t>2.000</t>
  </si>
  <si>
    <t>389.50</t>
  </si>
  <si>
    <t>213877.00</t>
  </si>
  <si>
    <t xml:space="preserve">编制: </t>
    <phoneticPr fontId="16" type="noConversion"/>
  </si>
  <si>
    <r>
      <t>建设项目名称:省道</t>
    </r>
    <r>
      <rPr>
        <sz val="9"/>
        <color indexed="8"/>
        <rFont val="宋体"/>
        <family val="3"/>
        <charset val="134"/>
      </rPr>
      <t>S227</t>
    </r>
    <r>
      <rPr>
        <sz val="9"/>
        <color indexed="8"/>
        <rFont val="宋体"/>
        <charset val="134"/>
      </rPr>
      <t>线梅州梅县大塘下至河背段灾害防治工程</t>
    </r>
    <phoneticPr fontId="16" type="noConversion"/>
  </si>
  <si>
    <r>
      <t>编制范围: 省道</t>
    </r>
    <r>
      <rPr>
        <sz val="9"/>
        <color indexed="8"/>
        <rFont val="宋体"/>
        <family val="3"/>
        <charset val="134"/>
      </rPr>
      <t>S227</t>
    </r>
    <r>
      <rPr>
        <sz val="9"/>
        <color indexed="8"/>
        <rFont val="宋体"/>
        <charset val="134"/>
      </rPr>
      <t>线梅州梅县大塘下至河背段灾害防治工程</t>
    </r>
    <phoneticPr fontId="16" type="noConversion"/>
  </si>
  <si>
    <t>第200章  路基工程</t>
    <phoneticPr fontId="16" type="noConversion"/>
  </si>
  <si>
    <t>202-1</t>
  </si>
  <si>
    <t>清理与掘除</t>
  </si>
  <si>
    <t>202-1-1</t>
  </si>
  <si>
    <t>清理现场</t>
  </si>
  <si>
    <t>202-1-1-2</t>
  </si>
  <si>
    <t>直径10cm以下树木(砍挖灌木林)</t>
  </si>
  <si>
    <t>1400.000</t>
  </si>
  <si>
    <t>1.22</t>
  </si>
  <si>
    <t>202-1-1-3</t>
  </si>
  <si>
    <t>坡面修整清运石方</t>
  </si>
  <si>
    <t>13931.000</t>
  </si>
  <si>
    <t>49.79</t>
  </si>
  <si>
    <t>202-1-1-4</t>
  </si>
  <si>
    <t>坡面修整清运土方</t>
  </si>
  <si>
    <t>6877.000</t>
  </si>
  <si>
    <t>12.83</t>
  </si>
  <si>
    <t>202-1-2</t>
  </si>
  <si>
    <t>砍伐树木直径10cm以上</t>
  </si>
  <si>
    <t>棵</t>
  </si>
  <si>
    <t>23.000</t>
  </si>
  <si>
    <t>35.57</t>
  </si>
  <si>
    <t>202-3</t>
  </si>
  <si>
    <t>拆除结构物</t>
  </si>
  <si>
    <t>202-3-3</t>
  </si>
  <si>
    <t>拆除砖、石及其他砌体结构</t>
  </si>
  <si>
    <t>481.248</t>
  </si>
  <si>
    <t>43.99</t>
  </si>
  <si>
    <t>207-1</t>
  </si>
  <si>
    <t>边沟</t>
  </si>
  <si>
    <t>207-1-5</t>
  </si>
  <si>
    <t>浆砌片石边沟</t>
  </si>
  <si>
    <t>481.250</t>
  </si>
  <si>
    <t>350.66</t>
  </si>
  <si>
    <t>207-3</t>
  </si>
  <si>
    <t>截水沟</t>
  </si>
  <si>
    <t>207-3-1</t>
  </si>
  <si>
    <t>浆砌片石截水沟</t>
  </si>
  <si>
    <t>104.820</t>
  </si>
  <si>
    <t>425.81</t>
  </si>
  <si>
    <t>207-4</t>
  </si>
  <si>
    <t>急流槽检查踏步</t>
  </si>
  <si>
    <t>207-4-4</t>
  </si>
  <si>
    <t>浆砌片石急流槽</t>
  </si>
  <si>
    <t>76.550</t>
  </si>
  <si>
    <t>336.49</t>
  </si>
  <si>
    <t>208-1</t>
  </si>
  <si>
    <t>植物护坡</t>
  </si>
  <si>
    <t>208-1-2</t>
  </si>
  <si>
    <t>三维植被网护坡-喷播植草</t>
  </si>
  <si>
    <t>1940.100</t>
  </si>
  <si>
    <t>36.13</t>
  </si>
  <si>
    <t>208-1-3</t>
  </si>
  <si>
    <t>锚杆格梁三维植</t>
  </si>
  <si>
    <t>208-1-3-a</t>
  </si>
  <si>
    <t>锚杆格梁-C25混凝土</t>
  </si>
  <si>
    <t>129.000</t>
  </si>
  <si>
    <t>643.02</t>
  </si>
  <si>
    <t>208-1-3-c</t>
  </si>
  <si>
    <t>锚杆格梁-130mm钻孔</t>
  </si>
  <si>
    <t>3058.000</t>
  </si>
  <si>
    <t>136.81</t>
  </si>
  <si>
    <t>208-1-3-d</t>
  </si>
  <si>
    <t>锚杆格梁-28锚杆</t>
  </si>
  <si>
    <t>t</t>
  </si>
  <si>
    <t>16.784</t>
  </si>
  <si>
    <t>6127.14</t>
  </si>
  <si>
    <t>208-1-3-b1</t>
  </si>
  <si>
    <t>锚杆格梁-HPB300钢筋</t>
  </si>
  <si>
    <t>3.350</t>
  </si>
  <si>
    <t>6471.64</t>
  </si>
  <si>
    <t>208-1-3-b2</t>
  </si>
  <si>
    <t>锚杆格梁-HRB400钢筋</t>
  </si>
  <si>
    <t>12.251</t>
  </si>
  <si>
    <t>6094.69</t>
  </si>
  <si>
    <t>208-1-3-e</t>
  </si>
  <si>
    <t>1836.100</t>
  </si>
  <si>
    <t>36.98</t>
  </si>
  <si>
    <t>208-3</t>
  </si>
  <si>
    <t>浆砌片石护坡</t>
  </si>
  <si>
    <t>208-3-3</t>
  </si>
  <si>
    <t>实体式浆砌片石护坡</t>
  </si>
  <si>
    <t>547.500</t>
  </si>
  <si>
    <t>518.33</t>
  </si>
  <si>
    <t>208-6</t>
  </si>
  <si>
    <t>封面</t>
  </si>
  <si>
    <t>208-6-1</t>
  </si>
  <si>
    <t>挂网锚喷防护</t>
  </si>
  <si>
    <t>3828.000</t>
  </si>
  <si>
    <t>220.47</t>
  </si>
  <si>
    <t>208-8-2</t>
  </si>
  <si>
    <t>被动防护系统</t>
  </si>
  <si>
    <t>3020.000</t>
  </si>
  <si>
    <t>177.70</t>
  </si>
  <si>
    <t>208-9</t>
  </si>
  <si>
    <t>主动防护网</t>
  </si>
  <si>
    <t>3674.000</t>
  </si>
  <si>
    <t>92.90</t>
  </si>
  <si>
    <t>208-10</t>
  </si>
  <si>
    <t>脚手架</t>
  </si>
  <si>
    <t>208-11</t>
  </si>
  <si>
    <t>施工防护网</t>
  </si>
  <si>
    <t>209</t>
  </si>
  <si>
    <t>挡土墙</t>
  </si>
  <si>
    <t>209-1</t>
  </si>
  <si>
    <t>浆砌片石挡墙</t>
  </si>
  <si>
    <t>543.130</t>
  </si>
  <si>
    <t>367.04</t>
  </si>
  <si>
    <t>建设项目名称: 省道S227线梅州梅县大塘下至河背段灾害防治工程</t>
    <phoneticPr fontId="16" type="noConversion"/>
  </si>
  <si>
    <t>200 章  小计</t>
    <phoneticPr fontId="16" type="noConversion"/>
  </si>
  <si>
    <t>17457.00</t>
  </si>
  <si>
    <t>130927.00</t>
  </si>
  <si>
    <t>106</t>
  </si>
  <si>
    <t>基本预备费</t>
  </si>
  <si>
    <t>公路公里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</si>
</sst>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.00_);[Red]\(0.00\)"/>
    <numFmt numFmtId="179" formatCode="0_);[Red]\(0\)"/>
    <numFmt numFmtId="181" formatCode="0.000"/>
  </numFmts>
  <fonts count="19" x14ac:knownFonts="1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宋体"/>
      <charset val="134"/>
    </font>
    <font>
      <sz val="9"/>
      <color indexed="8"/>
      <name val="Arial Narrow"/>
      <family val="2"/>
    </font>
    <font>
      <sz val="10"/>
      <color rgb="FF000000"/>
      <name val="Arial"/>
      <family val="2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9"/>
      <color rgb="FF000000"/>
      <name val="Arial Narrow"/>
      <family val="2"/>
    </font>
    <font>
      <sz val="12"/>
      <name val="smartSimSun"/>
      <charset val="134"/>
    </font>
    <font>
      <sz val="9"/>
      <name val="宋体"/>
      <charset val="134"/>
    </font>
    <font>
      <sz val="9"/>
      <color indexed="8"/>
      <name val="宋体"/>
      <family val="3"/>
      <charset val="134"/>
    </font>
    <font>
      <sz val="9"/>
      <color indexed="8"/>
      <name val="smartSimSun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5" fillId="0" borderId="0">
      <alignment horizontal="center" vertical="center"/>
    </xf>
  </cellStyleXfs>
  <cellXfs count="74"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5" fillId="0" borderId="0" xfId="0" applyFont="1" applyAlignment="1">
      <alignment vertical="top"/>
    </xf>
    <xf numFmtId="0" fontId="7" fillId="0" borderId="0" xfId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Alignment="1">
      <alignment vertical="center" wrapText="1"/>
    </xf>
    <xf numFmtId="0" fontId="9" fillId="0" borderId="0" xfId="1" applyFont="1" applyAlignment="1">
      <alignment horizontal="right" vertical="center" wrapText="1"/>
    </xf>
    <xf numFmtId="176" fontId="10" fillId="0" borderId="0" xfId="1" applyNumberFormat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2" applyFont="1" applyBorder="1" applyAlignment="1">
      <alignment horizontal="center" vertical="center" wrapText="1"/>
    </xf>
    <xf numFmtId="178" fontId="3" fillId="0" borderId="5" xfId="2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3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horizontal="right" shrinkToFit="1"/>
    </xf>
    <xf numFmtId="177" fontId="14" fillId="0" borderId="5" xfId="0" applyNumberFormat="1" applyFont="1" applyBorder="1" applyAlignment="1">
      <alignment horizontal="right" shrinkToFit="1"/>
    </xf>
    <xf numFmtId="178" fontId="4" fillId="0" borderId="5" xfId="0" applyNumberFormat="1" applyFont="1" applyBorder="1" applyAlignment="1">
      <alignment horizontal="right" shrinkToFit="1"/>
    </xf>
    <xf numFmtId="0" fontId="4" fillId="0" borderId="6" xfId="0" applyFont="1" applyBorder="1" applyAlignment="1">
      <alignment horizontal="right" shrinkToFit="1"/>
    </xf>
    <xf numFmtId="177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shrinkToFit="1"/>
    </xf>
    <xf numFmtId="176" fontId="5" fillId="0" borderId="0" xfId="0" applyNumberFormat="1" applyFont="1" applyAlignment="1">
      <alignment vertical="top"/>
    </xf>
    <xf numFmtId="179" fontId="7" fillId="0" borderId="0" xfId="1" applyNumberFormat="1">
      <alignment vertical="center"/>
    </xf>
    <xf numFmtId="176" fontId="7" fillId="0" borderId="0" xfId="1" applyNumberFormat="1">
      <alignment vertical="center"/>
    </xf>
    <xf numFmtId="179" fontId="11" fillId="0" borderId="0" xfId="1" applyNumberFormat="1" applyFo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shrinkToFit="1"/>
    </xf>
    <xf numFmtId="0" fontId="2" fillId="0" borderId="5" xfId="0" applyFont="1" applyBorder="1" applyAlignment="1">
      <alignment horizontal="left" shrinkToFit="1"/>
    </xf>
    <xf numFmtId="0" fontId="2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right" shrinkToFit="1"/>
    </xf>
    <xf numFmtId="0" fontId="3" fillId="0" borderId="0" xfId="0" applyFont="1" applyAlignment="1">
      <alignment horizontal="left" vertical="center" shrinkToFit="1"/>
    </xf>
    <xf numFmtId="0" fontId="17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10" fillId="0" borderId="0" xfId="1" applyNumberFormat="1" applyFont="1" applyAlignment="1">
      <alignment horizontal="left" vertical="center"/>
    </xf>
    <xf numFmtId="177" fontId="10" fillId="0" borderId="6" xfId="1" applyNumberFormat="1" applyFont="1" applyBorder="1" applyAlignment="1" applyProtection="1">
      <alignment horizontal="center" vertical="center"/>
      <protection locked="0"/>
    </xf>
    <xf numFmtId="177" fontId="10" fillId="0" borderId="4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shrinkToFit="1"/>
    </xf>
    <xf numFmtId="0" fontId="18" fillId="0" borderId="5" xfId="0" applyFont="1" applyBorder="1" applyAlignment="1">
      <alignment horizontal="left" shrinkToFit="1"/>
    </xf>
    <xf numFmtId="0" fontId="18" fillId="0" borderId="5" xfId="0" applyFont="1" applyBorder="1" applyAlignment="1">
      <alignment horizontal="center" shrinkToFit="1"/>
    </xf>
    <xf numFmtId="181" fontId="4" fillId="0" borderId="5" xfId="0" applyNumberFormat="1" applyFont="1" applyBorder="1" applyAlignment="1">
      <alignment horizontal="right" shrinkToFit="1"/>
    </xf>
  </cellXfs>
  <cellStyles count="3">
    <cellStyle name="常规" xfId="0" builtinId="0"/>
    <cellStyle name="常规 2" xfId="2" xr:uid="{00000000-0005-0000-0000-000032000000}"/>
    <cellStyle name="常规 3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abSelected="1" zoomScaleNormal="100" workbookViewId="0">
      <selection activeCell="C11" sqref="C11:I11"/>
    </sheetView>
  </sheetViews>
  <sheetFormatPr defaultColWidth="9" defaultRowHeight="14.25" x14ac:dyDescent="0.15"/>
  <cols>
    <col min="1" max="1" width="7.625" customWidth="1"/>
    <col min="2" max="2" width="18.5" customWidth="1"/>
    <col min="3" max="3" width="5.625" customWidth="1"/>
    <col min="4" max="4" width="8.375" customWidth="1"/>
    <col min="5" max="5" width="10.625" customWidth="1"/>
    <col min="6" max="6" width="7.75" customWidth="1"/>
    <col min="7" max="7" width="11" customWidth="1"/>
    <col min="8" max="8" width="9.125" customWidth="1"/>
    <col min="9" max="10" width="1.375" customWidth="1"/>
    <col min="11" max="11" width="12.625"/>
  </cols>
  <sheetData>
    <row r="1" spans="1:10" x14ac:dyDescent="0.15">
      <c r="A1" s="12"/>
      <c r="B1" s="12"/>
      <c r="C1" s="12"/>
      <c r="D1" s="12"/>
      <c r="E1" s="12"/>
      <c r="F1" s="12"/>
      <c r="G1" s="12"/>
      <c r="H1" s="12"/>
      <c r="I1" s="12"/>
      <c r="J1" s="39"/>
    </row>
    <row r="2" spans="1:10" ht="26.25" x14ac:dyDescent="0.15">
      <c r="A2" s="57" t="s">
        <v>62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15">
      <c r="A3" s="13"/>
      <c r="B3" s="14"/>
      <c r="C3" s="13"/>
      <c r="D3" s="15"/>
      <c r="E3" s="15"/>
      <c r="F3" s="15"/>
      <c r="G3" s="15"/>
      <c r="H3" s="15"/>
      <c r="I3" s="40"/>
      <c r="J3" s="41"/>
    </row>
    <row r="4" spans="1:10" ht="31.5" x14ac:dyDescent="0.1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ht="31.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31.5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31.5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31.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x14ac:dyDescent="0.15">
      <c r="A9" s="15"/>
      <c r="B9" s="17"/>
      <c r="C9" s="15"/>
      <c r="D9" s="15"/>
      <c r="E9" s="15"/>
      <c r="F9" s="15"/>
      <c r="G9" s="15"/>
      <c r="H9" s="15"/>
      <c r="I9" s="40"/>
      <c r="J9" s="41"/>
    </row>
    <row r="10" spans="1:10" x14ac:dyDescent="0.15">
      <c r="A10" s="15"/>
      <c r="B10" s="17"/>
      <c r="C10" s="15"/>
      <c r="D10" s="15"/>
      <c r="E10" s="15"/>
      <c r="F10" s="15"/>
      <c r="G10" s="15"/>
      <c r="H10" s="15"/>
      <c r="I10" s="40"/>
      <c r="J10" s="41"/>
    </row>
    <row r="11" spans="1:10" ht="45" x14ac:dyDescent="0.15">
      <c r="A11" s="15"/>
      <c r="B11" s="18" t="s">
        <v>1</v>
      </c>
      <c r="C11" s="60">
        <v>4512632</v>
      </c>
      <c r="D11" s="60"/>
      <c r="E11" s="60"/>
      <c r="F11" s="60"/>
      <c r="G11" s="60"/>
      <c r="H11" s="60"/>
      <c r="I11" s="60"/>
      <c r="J11" s="41"/>
    </row>
    <row r="12" spans="1:10" ht="22.5" x14ac:dyDescent="0.15">
      <c r="A12" s="15"/>
      <c r="B12" s="18"/>
      <c r="C12" s="20"/>
      <c r="D12" s="21"/>
      <c r="E12" s="21"/>
      <c r="F12" s="22"/>
      <c r="G12" s="22"/>
      <c r="H12" s="22"/>
      <c r="I12" s="42"/>
      <c r="J12" s="41"/>
    </row>
    <row r="13" spans="1:10" ht="67.5" x14ac:dyDescent="0.15">
      <c r="A13" s="15"/>
      <c r="B13" s="23" t="s">
        <v>2</v>
      </c>
      <c r="C13" s="61">
        <v>0</v>
      </c>
      <c r="D13" s="62"/>
      <c r="E13" s="21" t="s">
        <v>3</v>
      </c>
      <c r="F13" s="22"/>
      <c r="G13" s="22"/>
      <c r="H13" s="22"/>
      <c r="I13" s="42"/>
      <c r="J13" s="41"/>
    </row>
    <row r="14" spans="1:10" ht="22.5" x14ac:dyDescent="0.15">
      <c r="A14" s="15"/>
      <c r="B14" s="18"/>
      <c r="C14" s="20"/>
      <c r="D14" s="21"/>
      <c r="E14" s="21"/>
      <c r="F14" s="22"/>
      <c r="G14" s="22"/>
      <c r="H14" s="22"/>
      <c r="I14" s="42"/>
      <c r="J14" s="41"/>
    </row>
    <row r="15" spans="1:10" ht="45" x14ac:dyDescent="0.15">
      <c r="A15" s="15"/>
      <c r="B15" s="18" t="s">
        <v>4</v>
      </c>
      <c r="C15" s="60">
        <f>汇总!G14</f>
        <v>4512632</v>
      </c>
      <c r="D15" s="60"/>
      <c r="E15" s="60"/>
      <c r="F15" s="60"/>
      <c r="G15" s="60"/>
      <c r="H15" s="60"/>
      <c r="I15" s="60"/>
      <c r="J15" s="41"/>
    </row>
    <row r="16" spans="1:10" ht="22.5" x14ac:dyDescent="0.15">
      <c r="A16" s="15"/>
      <c r="B16" s="18"/>
      <c r="C16" s="19"/>
      <c r="D16" s="19"/>
      <c r="E16" s="19"/>
      <c r="F16" s="19"/>
      <c r="G16" s="19"/>
      <c r="H16" s="19"/>
      <c r="I16" s="19"/>
      <c r="J16" s="41"/>
    </row>
    <row r="17" spans="1:10" ht="22.5" x14ac:dyDescent="0.15">
      <c r="A17" s="15"/>
      <c r="B17" s="18"/>
      <c r="C17" s="19"/>
      <c r="D17" s="19"/>
      <c r="E17" s="19"/>
      <c r="F17" s="19"/>
      <c r="G17" s="19"/>
      <c r="H17" s="19"/>
      <c r="I17" s="19"/>
      <c r="J17" s="41"/>
    </row>
    <row r="18" spans="1:10" ht="22.5" x14ac:dyDescent="0.15">
      <c r="A18" s="15"/>
      <c r="B18" s="18"/>
      <c r="C18" s="19"/>
      <c r="D18" s="19"/>
      <c r="E18" s="19"/>
      <c r="F18" s="19"/>
      <c r="G18" s="19"/>
      <c r="H18" s="19"/>
      <c r="I18" s="19"/>
      <c r="J18" s="41"/>
    </row>
    <row r="19" spans="1:10" ht="22.5" x14ac:dyDescent="0.15">
      <c r="A19" s="15"/>
      <c r="B19" s="18"/>
      <c r="C19" s="19"/>
      <c r="D19" s="19"/>
      <c r="E19" s="19"/>
      <c r="F19" s="19"/>
      <c r="G19" s="19"/>
      <c r="H19" s="19"/>
      <c r="I19" s="19"/>
      <c r="J19" s="41"/>
    </row>
    <row r="20" spans="1:10" x14ac:dyDescent="0.15">
      <c r="A20" s="15"/>
      <c r="B20" s="17"/>
      <c r="C20" s="15"/>
      <c r="D20" s="15"/>
      <c r="E20" s="15"/>
      <c r="F20" s="15"/>
      <c r="G20" s="15"/>
      <c r="H20" s="15"/>
      <c r="I20" s="40"/>
      <c r="J20" s="41"/>
    </row>
    <row r="21" spans="1:10" x14ac:dyDescent="0.15">
      <c r="A21" s="15"/>
      <c r="B21" s="17"/>
      <c r="C21" s="15"/>
      <c r="D21" s="15"/>
      <c r="E21" s="15"/>
      <c r="F21" s="15"/>
      <c r="G21" s="15"/>
      <c r="H21" s="15"/>
      <c r="I21" s="40"/>
      <c r="J21" s="41"/>
    </row>
    <row r="22" spans="1:10" x14ac:dyDescent="0.15">
      <c r="A22" s="15"/>
      <c r="B22" s="17"/>
      <c r="C22" s="15"/>
      <c r="D22" s="15"/>
      <c r="E22" s="15"/>
      <c r="F22" s="15"/>
      <c r="G22" s="15"/>
      <c r="H22" s="15"/>
      <c r="I22" s="40"/>
      <c r="J22" s="41"/>
    </row>
    <row r="23" spans="1:10" x14ac:dyDescent="0.15">
      <c r="A23" s="15"/>
      <c r="B23" s="17"/>
      <c r="C23" s="15"/>
      <c r="D23" s="15"/>
      <c r="E23" s="14"/>
      <c r="F23" s="15"/>
      <c r="G23" s="15"/>
      <c r="H23" s="15"/>
      <c r="I23" s="40"/>
      <c r="J23" s="41"/>
    </row>
    <row r="24" spans="1:10" ht="54" customHeight="1" x14ac:dyDescent="0.15">
      <c r="A24" s="15"/>
      <c r="B24" s="56" t="s">
        <v>5</v>
      </c>
      <c r="C24" s="56"/>
      <c r="D24" s="56"/>
      <c r="E24" s="56"/>
      <c r="F24" s="56"/>
      <c r="G24" s="56"/>
      <c r="H24" s="56"/>
      <c r="I24" s="56"/>
      <c r="J24" s="56"/>
    </row>
    <row r="25" spans="1:10" x14ac:dyDescent="0.15">
      <c r="A25" s="15"/>
      <c r="B25" s="17"/>
      <c r="C25" s="15"/>
      <c r="D25" s="15"/>
      <c r="E25" s="15"/>
      <c r="F25" s="15"/>
      <c r="G25" s="15"/>
      <c r="H25" s="15"/>
      <c r="I25" s="40"/>
      <c r="J25" s="41"/>
    </row>
    <row r="26" spans="1:10" ht="33" customHeight="1" x14ac:dyDescent="0.15">
      <c r="A26" s="55" t="s">
        <v>6</v>
      </c>
      <c r="B26" s="55"/>
      <c r="C26" s="55"/>
      <c r="D26" s="55"/>
      <c r="E26" s="55"/>
      <c r="F26" s="55"/>
      <c r="G26" s="55"/>
      <c r="H26" s="55"/>
    </row>
    <row r="27" spans="1:10" ht="13.9" customHeight="1" x14ac:dyDescent="0.15">
      <c r="A27" s="53" t="s">
        <v>63</v>
      </c>
      <c r="B27" s="48"/>
      <c r="C27" s="48"/>
      <c r="D27" s="48" t="s">
        <v>7</v>
      </c>
      <c r="E27" s="48"/>
      <c r="F27" s="48"/>
      <c r="G27" s="48"/>
      <c r="H27" s="48"/>
    </row>
    <row r="28" spans="1:10" ht="13.9" customHeight="1" x14ac:dyDescent="0.15">
      <c r="A28" s="48" t="s">
        <v>64</v>
      </c>
      <c r="B28" s="48"/>
      <c r="C28" s="48"/>
      <c r="D28" s="1" t="s">
        <v>8</v>
      </c>
      <c r="E28" s="1" t="s">
        <v>9</v>
      </c>
      <c r="F28" s="24"/>
      <c r="G28" s="24"/>
      <c r="H28" s="24" t="s">
        <v>10</v>
      </c>
    </row>
    <row r="29" spans="1:10" ht="27.95" customHeight="1" x14ac:dyDescent="0.15">
      <c r="A29" s="50" t="s">
        <v>11</v>
      </c>
      <c r="B29" s="50"/>
      <c r="C29" s="50"/>
      <c r="D29" s="50"/>
      <c r="E29" s="50"/>
      <c r="F29" s="50"/>
      <c r="G29" s="50"/>
      <c r="H29" s="50"/>
    </row>
    <row r="30" spans="1:10" ht="19.5" customHeight="1" x14ac:dyDescent="0.15">
      <c r="A30" s="25" t="s">
        <v>12</v>
      </c>
      <c r="B30" s="26" t="s">
        <v>13</v>
      </c>
      <c r="C30" s="26" t="s">
        <v>14</v>
      </c>
      <c r="D30" s="26" t="s">
        <v>15</v>
      </c>
      <c r="E30" s="26" t="s">
        <v>16</v>
      </c>
      <c r="F30" s="27" t="s">
        <v>17</v>
      </c>
      <c r="G30" s="28" t="s">
        <v>18</v>
      </c>
      <c r="H30" s="29" t="s">
        <v>19</v>
      </c>
    </row>
    <row r="31" spans="1:10" ht="13.9" customHeight="1" x14ac:dyDescent="0.25">
      <c r="A31" s="44" t="s">
        <v>65</v>
      </c>
      <c r="B31" s="45" t="s">
        <v>66</v>
      </c>
      <c r="C31" s="46" t="s">
        <v>72</v>
      </c>
      <c r="D31" s="47">
        <v>1</v>
      </c>
      <c r="E31" s="47" t="s">
        <v>192</v>
      </c>
      <c r="F31" s="34">
        <f t="shared" ref="F31:F35" si="0">--$C$13</f>
        <v>0</v>
      </c>
      <c r="G31" s="35">
        <f>ROUND(E31*(100-F31),2)/100</f>
        <v>17457</v>
      </c>
      <c r="H31" s="36">
        <f>ROUND(G31*D31,0)</f>
        <v>17457</v>
      </c>
    </row>
    <row r="32" spans="1:10" ht="13.15" customHeight="1" x14ac:dyDescent="0.25">
      <c r="A32" s="44" t="s">
        <v>67</v>
      </c>
      <c r="B32" s="45" t="s">
        <v>20</v>
      </c>
      <c r="C32" s="46" t="s">
        <v>72</v>
      </c>
      <c r="D32" s="47" t="s">
        <v>73</v>
      </c>
      <c r="E32" s="47" t="s">
        <v>74</v>
      </c>
      <c r="F32" s="37"/>
      <c r="G32" s="35">
        <f>ROUND(E32*(100-F32),2)/100</f>
        <v>61336</v>
      </c>
      <c r="H32" s="36">
        <f t="shared" ref="H32:H35" si="1">ROUND(G32*D32,0)</f>
        <v>61336</v>
      </c>
    </row>
    <row r="33" spans="1:8" ht="13.9" customHeight="1" x14ac:dyDescent="0.25">
      <c r="A33" s="44" t="s">
        <v>68</v>
      </c>
      <c r="B33" s="45" t="s">
        <v>69</v>
      </c>
      <c r="C33" s="46" t="s">
        <v>75</v>
      </c>
      <c r="D33" s="47" t="s">
        <v>76</v>
      </c>
      <c r="E33" s="47" t="s">
        <v>77</v>
      </c>
      <c r="F33" s="34">
        <f t="shared" si="0"/>
        <v>0</v>
      </c>
      <c r="G33" s="35">
        <f>ROUND(E33*(100-F33),2)/100</f>
        <v>389.5</v>
      </c>
      <c r="H33" s="36">
        <f t="shared" si="1"/>
        <v>779</v>
      </c>
    </row>
    <row r="34" spans="1:8" ht="13.15" customHeight="1" x14ac:dyDescent="0.25">
      <c r="A34" s="44" t="s">
        <v>70</v>
      </c>
      <c r="B34" s="45" t="s">
        <v>71</v>
      </c>
      <c r="C34" s="46" t="s">
        <v>72</v>
      </c>
      <c r="D34" s="47" t="s">
        <v>73</v>
      </c>
      <c r="E34" s="47" t="s">
        <v>78</v>
      </c>
      <c r="F34" s="34">
        <f t="shared" si="0"/>
        <v>0</v>
      </c>
      <c r="G34" s="35">
        <f>ROUND(E34*(100-F34),2)/100</f>
        <v>213877</v>
      </c>
      <c r="H34" s="36">
        <f t="shared" si="1"/>
        <v>213877</v>
      </c>
    </row>
    <row r="35" spans="1:8" ht="13.9" customHeight="1" x14ac:dyDescent="0.25">
      <c r="A35" s="70" t="s">
        <v>194</v>
      </c>
      <c r="B35" s="71" t="s">
        <v>195</v>
      </c>
      <c r="C35" s="72" t="s">
        <v>196</v>
      </c>
      <c r="D35" s="73">
        <v>1</v>
      </c>
      <c r="E35" s="47" t="s">
        <v>193</v>
      </c>
      <c r="F35" s="34">
        <f t="shared" si="0"/>
        <v>0</v>
      </c>
      <c r="G35" s="35">
        <f>ROUND(E35*(100-F35),2)/100</f>
        <v>130927</v>
      </c>
      <c r="H35" s="36">
        <f t="shared" si="1"/>
        <v>130927</v>
      </c>
    </row>
    <row r="36" spans="1:8" ht="13.15" customHeight="1" x14ac:dyDescent="0.15">
      <c r="A36" s="30"/>
      <c r="B36" s="31"/>
      <c r="C36" s="32"/>
      <c r="D36" s="33"/>
      <c r="E36" s="33"/>
      <c r="F36" s="38"/>
      <c r="G36" s="38"/>
      <c r="H36" s="38"/>
    </row>
    <row r="37" spans="1:8" ht="13.15" customHeight="1" x14ac:dyDescent="0.15">
      <c r="A37" s="30"/>
      <c r="B37" s="31"/>
      <c r="C37" s="32"/>
      <c r="D37" s="33"/>
      <c r="E37" s="33"/>
      <c r="F37" s="38"/>
      <c r="G37" s="38"/>
      <c r="H37" s="38"/>
    </row>
    <row r="38" spans="1:8" ht="13.9" customHeight="1" x14ac:dyDescent="0.15">
      <c r="A38" s="30"/>
      <c r="B38" s="31"/>
      <c r="C38" s="32"/>
      <c r="D38" s="33"/>
      <c r="E38" s="33"/>
      <c r="F38" s="38"/>
      <c r="G38" s="38"/>
      <c r="H38" s="38"/>
    </row>
    <row r="39" spans="1:8" ht="13.15" customHeight="1" x14ac:dyDescent="0.15">
      <c r="A39" s="30"/>
      <c r="B39" s="31"/>
      <c r="C39" s="32"/>
      <c r="D39" s="33"/>
      <c r="E39" s="33"/>
      <c r="F39" s="38"/>
      <c r="G39" s="38"/>
      <c r="H39" s="38"/>
    </row>
    <row r="40" spans="1:8" ht="13.15" customHeight="1" x14ac:dyDescent="0.15">
      <c r="A40" s="30"/>
      <c r="B40" s="31"/>
      <c r="C40" s="32"/>
      <c r="D40" s="33"/>
      <c r="E40" s="33"/>
      <c r="F40" s="38"/>
      <c r="G40" s="38"/>
      <c r="H40" s="38"/>
    </row>
    <row r="41" spans="1:8" ht="13.9" customHeight="1" x14ac:dyDescent="0.15">
      <c r="A41" s="30"/>
      <c r="B41" s="31"/>
      <c r="C41" s="32"/>
      <c r="D41" s="33"/>
      <c r="E41" s="33"/>
      <c r="F41" s="38"/>
      <c r="G41" s="38"/>
      <c r="H41" s="38"/>
    </row>
    <row r="42" spans="1:8" ht="13.15" customHeight="1" x14ac:dyDescent="0.15">
      <c r="A42" s="30"/>
      <c r="B42" s="31"/>
      <c r="C42" s="32"/>
      <c r="D42" s="33"/>
      <c r="E42" s="33"/>
      <c r="F42" s="38"/>
      <c r="G42" s="38"/>
      <c r="H42" s="38"/>
    </row>
    <row r="43" spans="1:8" ht="13.9" customHeight="1" x14ac:dyDescent="0.15">
      <c r="A43" s="30"/>
      <c r="B43" s="31"/>
      <c r="C43" s="32"/>
      <c r="D43" s="33"/>
      <c r="E43" s="33"/>
      <c r="F43" s="38"/>
      <c r="G43" s="38"/>
      <c r="H43" s="38"/>
    </row>
    <row r="44" spans="1:8" ht="13.15" customHeight="1" x14ac:dyDescent="0.15">
      <c r="A44" s="30"/>
      <c r="B44" s="31"/>
      <c r="C44" s="32"/>
      <c r="D44" s="33"/>
      <c r="E44" s="33"/>
      <c r="F44" s="38"/>
      <c r="G44" s="38"/>
      <c r="H44" s="38"/>
    </row>
    <row r="45" spans="1:8" ht="13.15" customHeight="1" x14ac:dyDescent="0.15">
      <c r="A45" s="30"/>
      <c r="B45" s="31"/>
      <c r="C45" s="32"/>
      <c r="D45" s="33"/>
      <c r="E45" s="33"/>
      <c r="F45" s="38"/>
      <c r="G45" s="38"/>
      <c r="H45" s="38"/>
    </row>
    <row r="46" spans="1:8" ht="13.9" customHeight="1" x14ac:dyDescent="0.15">
      <c r="A46" s="30"/>
      <c r="B46" s="31"/>
      <c r="C46" s="32"/>
      <c r="D46" s="33"/>
      <c r="E46" s="33"/>
      <c r="F46" s="38"/>
      <c r="G46" s="38"/>
      <c r="H46" s="38"/>
    </row>
    <row r="47" spans="1:8" ht="13.15" customHeight="1" x14ac:dyDescent="0.15">
      <c r="A47" s="30"/>
      <c r="B47" s="31"/>
      <c r="C47" s="32"/>
      <c r="D47" s="33"/>
      <c r="E47" s="33"/>
      <c r="F47" s="38"/>
      <c r="G47" s="38"/>
      <c r="H47" s="38"/>
    </row>
    <row r="48" spans="1:8" ht="13.15" customHeight="1" x14ac:dyDescent="0.15">
      <c r="A48" s="30"/>
      <c r="B48" s="31"/>
      <c r="C48" s="32"/>
      <c r="D48" s="33"/>
      <c r="E48" s="33"/>
      <c r="F48" s="38"/>
      <c r="G48" s="38"/>
      <c r="H48" s="38"/>
    </row>
    <row r="49" spans="1:8" ht="13.9" customHeight="1" x14ac:dyDescent="0.15">
      <c r="A49" s="30"/>
      <c r="B49" s="31"/>
      <c r="C49" s="32"/>
      <c r="D49" s="33"/>
      <c r="E49" s="33"/>
      <c r="F49" s="38"/>
      <c r="G49" s="38"/>
      <c r="H49" s="38"/>
    </row>
    <row r="50" spans="1:8" ht="13.15" customHeight="1" x14ac:dyDescent="0.15">
      <c r="A50" s="30"/>
      <c r="B50" s="31"/>
      <c r="C50" s="32"/>
      <c r="D50" s="33"/>
      <c r="E50" s="33"/>
      <c r="F50" s="38"/>
      <c r="G50" s="38"/>
      <c r="H50" s="38"/>
    </row>
    <row r="51" spans="1:8" ht="13.15" customHeight="1" x14ac:dyDescent="0.15">
      <c r="A51" s="30"/>
      <c r="B51" s="31"/>
      <c r="C51" s="32"/>
      <c r="D51" s="33"/>
      <c r="E51" s="33"/>
      <c r="F51" s="38"/>
      <c r="G51" s="38"/>
      <c r="H51" s="38"/>
    </row>
    <row r="52" spans="1:8" ht="13.9" customHeight="1" x14ac:dyDescent="0.15">
      <c r="A52" s="30"/>
      <c r="B52" s="31"/>
      <c r="C52" s="32"/>
      <c r="D52" s="33"/>
      <c r="E52" s="33"/>
      <c r="F52" s="38"/>
      <c r="G52" s="38"/>
      <c r="H52" s="38"/>
    </row>
    <row r="53" spans="1:8" ht="13.15" customHeight="1" x14ac:dyDescent="0.15">
      <c r="A53" s="30"/>
      <c r="B53" s="31"/>
      <c r="C53" s="32"/>
      <c r="D53" s="33"/>
      <c r="E53" s="33"/>
      <c r="F53" s="38"/>
      <c r="G53" s="38"/>
      <c r="H53" s="38"/>
    </row>
    <row r="54" spans="1:8" ht="13.9" customHeight="1" x14ac:dyDescent="0.15">
      <c r="A54" s="30"/>
      <c r="B54" s="31"/>
      <c r="C54" s="32"/>
      <c r="D54" s="33"/>
      <c r="E54" s="33"/>
      <c r="F54" s="38"/>
      <c r="G54" s="38"/>
      <c r="H54" s="38"/>
    </row>
    <row r="55" spans="1:8" ht="13.15" customHeight="1" x14ac:dyDescent="0.15">
      <c r="A55" s="30"/>
      <c r="B55" s="31"/>
      <c r="C55" s="32"/>
      <c r="D55" s="33"/>
      <c r="E55" s="33"/>
      <c r="F55" s="38"/>
      <c r="G55" s="38"/>
      <c r="H55" s="38"/>
    </row>
    <row r="56" spans="1:8" ht="13.15" customHeight="1" x14ac:dyDescent="0.15">
      <c r="A56" s="30"/>
      <c r="B56" s="31"/>
      <c r="C56" s="32"/>
      <c r="D56" s="33"/>
      <c r="E56" s="33"/>
      <c r="F56" s="38"/>
      <c r="G56" s="38"/>
      <c r="H56" s="38"/>
    </row>
    <row r="57" spans="1:8" ht="13.9" customHeight="1" x14ac:dyDescent="0.15">
      <c r="A57" s="30"/>
      <c r="B57" s="31"/>
      <c r="C57" s="32"/>
      <c r="D57" s="33"/>
      <c r="E57" s="33"/>
      <c r="F57" s="38"/>
      <c r="G57" s="38"/>
      <c r="H57" s="38"/>
    </row>
    <row r="58" spans="1:8" ht="13.15" customHeight="1" x14ac:dyDescent="0.15">
      <c r="A58" s="30"/>
      <c r="B58" s="31"/>
      <c r="C58" s="32"/>
      <c r="D58" s="33"/>
      <c r="E58" s="33"/>
      <c r="F58" s="38"/>
      <c r="G58" s="38"/>
      <c r="H58" s="38"/>
    </row>
    <row r="59" spans="1:8" ht="13.15" customHeight="1" x14ac:dyDescent="0.15">
      <c r="A59" s="30"/>
      <c r="B59" s="31"/>
      <c r="C59" s="32"/>
      <c r="D59" s="33"/>
      <c r="E59" s="33"/>
      <c r="F59" s="38"/>
      <c r="G59" s="38"/>
      <c r="H59" s="38"/>
    </row>
    <row r="60" spans="1:8" ht="13.9" customHeight="1" x14ac:dyDescent="0.15">
      <c r="A60" s="30"/>
      <c r="B60" s="31"/>
      <c r="C60" s="32"/>
      <c r="D60" s="33"/>
      <c r="E60" s="33"/>
      <c r="F60" s="38"/>
      <c r="G60" s="38"/>
      <c r="H60" s="38"/>
    </row>
    <row r="61" spans="1:8" ht="13.15" customHeight="1" x14ac:dyDescent="0.15">
      <c r="A61" s="30"/>
      <c r="B61" s="31"/>
      <c r="C61" s="32"/>
      <c r="D61" s="33"/>
      <c r="E61" s="33"/>
      <c r="F61" s="38"/>
      <c r="G61" s="38"/>
      <c r="H61" s="38"/>
    </row>
    <row r="62" spans="1:8" ht="13.9" customHeight="1" x14ac:dyDescent="0.15">
      <c r="A62" s="30"/>
      <c r="B62" s="31"/>
      <c r="C62" s="32"/>
      <c r="D62" s="33"/>
      <c r="E62" s="33"/>
      <c r="F62" s="38"/>
      <c r="G62" s="38"/>
      <c r="H62" s="38"/>
    </row>
    <row r="63" spans="1:8" ht="13.15" customHeight="1" x14ac:dyDescent="0.15">
      <c r="A63" s="30"/>
      <c r="B63" s="31"/>
      <c r="C63" s="32"/>
      <c r="D63" s="33"/>
      <c r="E63" s="33"/>
      <c r="F63" s="38"/>
      <c r="G63" s="38"/>
      <c r="H63" s="38"/>
    </row>
    <row r="64" spans="1:8" ht="13.15" customHeight="1" x14ac:dyDescent="0.15">
      <c r="A64" s="30"/>
      <c r="B64" s="31"/>
      <c r="C64" s="32"/>
      <c r="D64" s="33"/>
      <c r="E64" s="33"/>
      <c r="F64" s="38"/>
      <c r="G64" s="38"/>
      <c r="H64" s="38"/>
    </row>
    <row r="65" spans="1:8" ht="13.9" customHeight="1" x14ac:dyDescent="0.15">
      <c r="A65" s="30"/>
      <c r="B65" s="31"/>
      <c r="C65" s="32"/>
      <c r="D65" s="33"/>
      <c r="E65" s="33"/>
      <c r="F65" s="38"/>
      <c r="G65" s="38"/>
      <c r="H65" s="38"/>
    </row>
    <row r="66" spans="1:8" ht="13.15" customHeight="1" x14ac:dyDescent="0.15">
      <c r="A66" s="30"/>
      <c r="B66" s="31"/>
      <c r="C66" s="32"/>
      <c r="D66" s="33"/>
      <c r="E66" s="33"/>
      <c r="F66" s="38"/>
      <c r="G66" s="38"/>
      <c r="H66" s="38"/>
    </row>
    <row r="67" spans="1:8" ht="13.9" customHeight="1" x14ac:dyDescent="0.15">
      <c r="A67" s="30"/>
      <c r="B67" s="31"/>
      <c r="C67" s="32"/>
      <c r="D67" s="33"/>
      <c r="E67" s="33"/>
      <c r="F67" s="38"/>
      <c r="G67" s="38"/>
      <c r="H67" s="38"/>
    </row>
    <row r="68" spans="1:8" ht="13.15" customHeight="1" x14ac:dyDescent="0.15">
      <c r="A68" s="30"/>
      <c r="B68" s="31"/>
      <c r="C68" s="32"/>
      <c r="D68" s="33"/>
      <c r="E68" s="33"/>
      <c r="F68" s="38"/>
      <c r="G68" s="38"/>
      <c r="H68" s="38"/>
    </row>
    <row r="69" spans="1:8" ht="13.15" customHeight="1" x14ac:dyDescent="0.15">
      <c r="A69" s="30"/>
      <c r="B69" s="31"/>
      <c r="C69" s="32"/>
      <c r="D69" s="33"/>
      <c r="E69" s="33"/>
      <c r="F69" s="38"/>
      <c r="G69" s="38"/>
      <c r="H69" s="38"/>
    </row>
    <row r="70" spans="1:8" ht="27.95" customHeight="1" x14ac:dyDescent="0.15">
      <c r="A70" s="43"/>
      <c r="B70" s="51" t="s">
        <v>21</v>
      </c>
      <c r="C70" s="51"/>
      <c r="D70" s="43">
        <f>SUM(H31:H35)</f>
        <v>424376</v>
      </c>
      <c r="E70" s="52"/>
      <c r="F70" s="52"/>
      <c r="G70" s="52"/>
      <c r="H70" s="52"/>
    </row>
    <row r="71" spans="1:8" ht="16.149999999999999" customHeight="1" x14ac:dyDescent="0.15">
      <c r="A71" s="53" t="s">
        <v>79</v>
      </c>
      <c r="B71" s="48"/>
      <c r="C71" s="54" t="s">
        <v>22</v>
      </c>
      <c r="D71" s="54"/>
      <c r="E71" s="54"/>
      <c r="F71" s="54"/>
      <c r="G71" s="54"/>
      <c r="H71" s="54"/>
    </row>
    <row r="72" spans="1:8" ht="16.899999999999999" customHeight="1" x14ac:dyDescent="0.15">
      <c r="A72" s="48"/>
      <c r="B72" s="48"/>
      <c r="C72" s="48"/>
      <c r="D72" s="48"/>
      <c r="E72" s="48"/>
      <c r="F72" s="48"/>
      <c r="G72" s="48"/>
      <c r="H72" s="48"/>
    </row>
    <row r="73" spans="1:8" ht="33" customHeight="1" x14ac:dyDescent="0.15">
      <c r="A73" s="55" t="s">
        <v>6</v>
      </c>
      <c r="B73" s="55"/>
      <c r="C73" s="55"/>
      <c r="D73" s="55"/>
      <c r="E73" s="55"/>
      <c r="F73" s="55"/>
      <c r="G73" s="55"/>
      <c r="H73" s="55"/>
    </row>
    <row r="74" spans="1:8" ht="13.9" customHeight="1" x14ac:dyDescent="0.15">
      <c r="A74" s="53" t="s">
        <v>80</v>
      </c>
      <c r="B74" s="48"/>
      <c r="C74" s="48"/>
      <c r="D74" s="48" t="s">
        <v>7</v>
      </c>
      <c r="E74" s="48"/>
      <c r="F74" s="48"/>
      <c r="G74" s="48"/>
      <c r="H74" s="48"/>
    </row>
    <row r="75" spans="1:8" ht="13.9" customHeight="1" x14ac:dyDescent="0.15">
      <c r="A75" s="53" t="s">
        <v>81</v>
      </c>
      <c r="B75" s="48"/>
      <c r="C75" s="48"/>
      <c r="D75" s="1" t="s">
        <v>23</v>
      </c>
      <c r="E75" s="1" t="s">
        <v>9</v>
      </c>
      <c r="F75" s="24"/>
      <c r="G75" s="24"/>
      <c r="H75" s="24" t="s">
        <v>10</v>
      </c>
    </row>
    <row r="76" spans="1:8" ht="27.95" customHeight="1" x14ac:dyDescent="0.15">
      <c r="A76" s="49" t="s">
        <v>82</v>
      </c>
      <c r="B76" s="50"/>
      <c r="C76" s="50"/>
      <c r="D76" s="50"/>
      <c r="E76" s="50"/>
      <c r="F76" s="50"/>
      <c r="G76" s="50"/>
      <c r="H76" s="50"/>
    </row>
    <row r="77" spans="1:8" ht="20.25" customHeight="1" x14ac:dyDescent="0.15">
      <c r="A77" s="25" t="s">
        <v>12</v>
      </c>
      <c r="B77" s="26" t="s">
        <v>13</v>
      </c>
      <c r="C77" s="26" t="s">
        <v>14</v>
      </c>
      <c r="D77" s="26" t="s">
        <v>15</v>
      </c>
      <c r="E77" s="26" t="s">
        <v>16</v>
      </c>
      <c r="F77" s="27" t="s">
        <v>17</v>
      </c>
      <c r="G77" s="28" t="s">
        <v>18</v>
      </c>
      <c r="H77" s="29" t="s">
        <v>19</v>
      </c>
    </row>
    <row r="78" spans="1:8" ht="13.15" customHeight="1" x14ac:dyDescent="0.15">
      <c r="A78" s="30" t="s">
        <v>83</v>
      </c>
      <c r="B78" s="31" t="s">
        <v>84</v>
      </c>
      <c r="C78" s="32"/>
      <c r="D78" s="33"/>
      <c r="E78" s="33"/>
      <c r="F78" s="38"/>
      <c r="G78" s="38"/>
      <c r="H78" s="38"/>
    </row>
    <row r="79" spans="1:8" ht="13.9" customHeight="1" x14ac:dyDescent="0.15">
      <c r="A79" s="30" t="s">
        <v>85</v>
      </c>
      <c r="B79" s="31" t="s">
        <v>86</v>
      </c>
      <c r="C79" s="32"/>
      <c r="D79" s="33"/>
      <c r="E79" s="33"/>
      <c r="F79" s="38"/>
      <c r="G79" s="38"/>
      <c r="H79" s="38"/>
    </row>
    <row r="80" spans="1:8" ht="13.15" customHeight="1" x14ac:dyDescent="0.25">
      <c r="A80" s="30" t="s">
        <v>87</v>
      </c>
      <c r="B80" s="31" t="s">
        <v>88</v>
      </c>
      <c r="C80" s="32" t="s">
        <v>26</v>
      </c>
      <c r="D80" s="33" t="s">
        <v>89</v>
      </c>
      <c r="E80" s="33" t="s">
        <v>90</v>
      </c>
      <c r="F80" s="34">
        <f t="shared" ref="F80:F110" si="2">--$C$13</f>
        <v>0</v>
      </c>
      <c r="G80" s="35">
        <f t="shared" ref="G80:G110" si="3">ROUND(E80*(100-F80),2)/100</f>
        <v>1.22</v>
      </c>
      <c r="H80" s="36">
        <f t="shared" ref="H80:H110" si="4">ROUND(G80*D80,0)</f>
        <v>1708</v>
      </c>
    </row>
    <row r="81" spans="1:8" ht="13.15" customHeight="1" x14ac:dyDescent="0.25">
      <c r="A81" s="30" t="s">
        <v>91</v>
      </c>
      <c r="B81" s="31" t="s">
        <v>92</v>
      </c>
      <c r="C81" s="32" t="s">
        <v>25</v>
      </c>
      <c r="D81" s="33" t="s">
        <v>93</v>
      </c>
      <c r="E81" s="33" t="s">
        <v>94</v>
      </c>
      <c r="F81" s="34">
        <f t="shared" si="2"/>
        <v>0</v>
      </c>
      <c r="G81" s="35">
        <f t="shared" si="3"/>
        <v>49.79</v>
      </c>
      <c r="H81" s="36">
        <f t="shared" si="4"/>
        <v>693624</v>
      </c>
    </row>
    <row r="82" spans="1:8" ht="13.15" customHeight="1" x14ac:dyDescent="0.25">
      <c r="A82" s="30" t="s">
        <v>95</v>
      </c>
      <c r="B82" s="31" t="s">
        <v>96</v>
      </c>
      <c r="C82" s="32" t="s">
        <v>25</v>
      </c>
      <c r="D82" s="33" t="s">
        <v>97</v>
      </c>
      <c r="E82" s="33" t="s">
        <v>98</v>
      </c>
      <c r="F82" s="34">
        <f t="shared" si="2"/>
        <v>0</v>
      </c>
      <c r="G82" s="35">
        <f t="shared" si="3"/>
        <v>12.83</v>
      </c>
      <c r="H82" s="36">
        <f t="shared" si="4"/>
        <v>88232</v>
      </c>
    </row>
    <row r="83" spans="1:8" ht="13.15" customHeight="1" x14ac:dyDescent="0.25">
      <c r="A83" s="30" t="s">
        <v>99</v>
      </c>
      <c r="B83" s="31" t="s">
        <v>100</v>
      </c>
      <c r="C83" s="32" t="s">
        <v>101</v>
      </c>
      <c r="D83" s="33" t="s">
        <v>102</v>
      </c>
      <c r="E83" s="33" t="s">
        <v>103</v>
      </c>
      <c r="F83" s="34">
        <f t="shared" si="2"/>
        <v>0</v>
      </c>
      <c r="G83" s="35">
        <f t="shared" si="3"/>
        <v>35.57</v>
      </c>
      <c r="H83" s="36">
        <f t="shared" si="4"/>
        <v>818</v>
      </c>
    </row>
    <row r="84" spans="1:8" ht="13.15" customHeight="1" x14ac:dyDescent="0.25">
      <c r="A84" s="30" t="s">
        <v>104</v>
      </c>
      <c r="B84" s="31" t="s">
        <v>105</v>
      </c>
      <c r="C84" s="32"/>
      <c r="D84" s="33"/>
      <c r="E84" s="33"/>
      <c r="F84" s="34"/>
      <c r="G84" s="35"/>
      <c r="H84" s="36"/>
    </row>
    <row r="85" spans="1:8" ht="13.15" customHeight="1" x14ac:dyDescent="0.25">
      <c r="A85" s="30" t="s">
        <v>106</v>
      </c>
      <c r="B85" s="31" t="s">
        <v>107</v>
      </c>
      <c r="C85" s="32" t="s">
        <v>25</v>
      </c>
      <c r="D85" s="33" t="s">
        <v>108</v>
      </c>
      <c r="E85" s="33" t="s">
        <v>109</v>
      </c>
      <c r="F85" s="34">
        <f t="shared" si="2"/>
        <v>0</v>
      </c>
      <c r="G85" s="35">
        <f t="shared" si="3"/>
        <v>43.99</v>
      </c>
      <c r="H85" s="36">
        <f t="shared" si="4"/>
        <v>21170</v>
      </c>
    </row>
    <row r="86" spans="1:8" ht="13.15" customHeight="1" x14ac:dyDescent="0.25">
      <c r="A86" s="30" t="s">
        <v>110</v>
      </c>
      <c r="B86" s="31" t="s">
        <v>111</v>
      </c>
      <c r="C86" s="32"/>
      <c r="D86" s="33"/>
      <c r="E86" s="33"/>
      <c r="F86" s="34"/>
      <c r="G86" s="35"/>
      <c r="H86" s="36"/>
    </row>
    <row r="87" spans="1:8" ht="13.15" customHeight="1" x14ac:dyDescent="0.25">
      <c r="A87" s="30" t="s">
        <v>112</v>
      </c>
      <c r="B87" s="31" t="s">
        <v>113</v>
      </c>
      <c r="C87" s="32" t="s">
        <v>25</v>
      </c>
      <c r="D87" s="33" t="s">
        <v>114</v>
      </c>
      <c r="E87" s="33" t="s">
        <v>115</v>
      </c>
      <c r="F87" s="34">
        <f t="shared" si="2"/>
        <v>0</v>
      </c>
      <c r="G87" s="35">
        <f t="shared" si="3"/>
        <v>350.66</v>
      </c>
      <c r="H87" s="36">
        <f t="shared" si="4"/>
        <v>168755</v>
      </c>
    </row>
    <row r="88" spans="1:8" ht="13.15" customHeight="1" x14ac:dyDescent="0.25">
      <c r="A88" s="30" t="s">
        <v>116</v>
      </c>
      <c r="B88" s="31" t="s">
        <v>117</v>
      </c>
      <c r="C88" s="32"/>
      <c r="D88" s="33"/>
      <c r="E88" s="33"/>
      <c r="F88" s="34"/>
      <c r="G88" s="35"/>
      <c r="H88" s="36"/>
    </row>
    <row r="89" spans="1:8" ht="13.15" customHeight="1" x14ac:dyDescent="0.25">
      <c r="A89" s="30" t="s">
        <v>118</v>
      </c>
      <c r="B89" s="31" t="s">
        <v>119</v>
      </c>
      <c r="C89" s="32" t="s">
        <v>25</v>
      </c>
      <c r="D89" s="33" t="s">
        <v>120</v>
      </c>
      <c r="E89" s="33" t="s">
        <v>121</v>
      </c>
      <c r="F89" s="34">
        <f t="shared" si="2"/>
        <v>0</v>
      </c>
      <c r="G89" s="35">
        <f t="shared" si="3"/>
        <v>425.81</v>
      </c>
      <c r="H89" s="36">
        <f t="shared" si="4"/>
        <v>44633</v>
      </c>
    </row>
    <row r="90" spans="1:8" ht="13.15" customHeight="1" x14ac:dyDescent="0.25">
      <c r="A90" s="30" t="s">
        <v>122</v>
      </c>
      <c r="B90" s="31" t="s">
        <v>123</v>
      </c>
      <c r="C90" s="32"/>
      <c r="D90" s="33"/>
      <c r="E90" s="33"/>
      <c r="F90" s="34"/>
      <c r="G90" s="35"/>
      <c r="H90" s="36"/>
    </row>
    <row r="91" spans="1:8" ht="13.15" customHeight="1" x14ac:dyDescent="0.25">
      <c r="A91" s="30" t="s">
        <v>124</v>
      </c>
      <c r="B91" s="31" t="s">
        <v>125</v>
      </c>
      <c r="C91" s="32" t="s">
        <v>25</v>
      </c>
      <c r="D91" s="33" t="s">
        <v>126</v>
      </c>
      <c r="E91" s="33" t="s">
        <v>127</v>
      </c>
      <c r="F91" s="34">
        <f t="shared" si="2"/>
        <v>0</v>
      </c>
      <c r="G91" s="35">
        <f t="shared" si="3"/>
        <v>336.49</v>
      </c>
      <c r="H91" s="36">
        <f t="shared" si="4"/>
        <v>25758</v>
      </c>
    </row>
    <row r="92" spans="1:8" ht="13.15" customHeight="1" x14ac:dyDescent="0.25">
      <c r="A92" s="30" t="s">
        <v>128</v>
      </c>
      <c r="B92" s="31" t="s">
        <v>129</v>
      </c>
      <c r="C92" s="32"/>
      <c r="D92" s="33"/>
      <c r="E92" s="33"/>
      <c r="F92" s="34"/>
      <c r="G92" s="35"/>
      <c r="H92" s="36"/>
    </row>
    <row r="93" spans="1:8" ht="13.15" customHeight="1" x14ac:dyDescent="0.25">
      <c r="A93" s="30" t="s">
        <v>130</v>
      </c>
      <c r="B93" s="31" t="s">
        <v>131</v>
      </c>
      <c r="C93" s="32" t="s">
        <v>26</v>
      </c>
      <c r="D93" s="33" t="s">
        <v>132</v>
      </c>
      <c r="E93" s="33" t="s">
        <v>133</v>
      </c>
      <c r="F93" s="34">
        <f t="shared" si="2"/>
        <v>0</v>
      </c>
      <c r="G93" s="35">
        <f t="shared" si="3"/>
        <v>36.130000000000003</v>
      </c>
      <c r="H93" s="36">
        <f t="shared" si="4"/>
        <v>70096</v>
      </c>
    </row>
    <row r="94" spans="1:8" ht="13.15" customHeight="1" x14ac:dyDescent="0.25">
      <c r="A94" s="30" t="s">
        <v>134</v>
      </c>
      <c r="B94" s="31" t="s">
        <v>135</v>
      </c>
      <c r="C94" s="32" t="s">
        <v>26</v>
      </c>
      <c r="D94" s="33"/>
      <c r="E94" s="33"/>
      <c r="F94" s="34"/>
      <c r="G94" s="35"/>
      <c r="H94" s="36"/>
    </row>
    <row r="95" spans="1:8" ht="13.15" customHeight="1" x14ac:dyDescent="0.25">
      <c r="A95" s="30" t="s">
        <v>136</v>
      </c>
      <c r="B95" s="31" t="s">
        <v>137</v>
      </c>
      <c r="C95" s="32" t="s">
        <v>25</v>
      </c>
      <c r="D95" s="33" t="s">
        <v>138</v>
      </c>
      <c r="E95" s="33" t="s">
        <v>139</v>
      </c>
      <c r="F95" s="34">
        <f t="shared" si="2"/>
        <v>0</v>
      </c>
      <c r="G95" s="35">
        <f t="shared" si="3"/>
        <v>643.02</v>
      </c>
      <c r="H95" s="36">
        <f t="shared" si="4"/>
        <v>82950</v>
      </c>
    </row>
    <row r="96" spans="1:8" ht="13.15" customHeight="1" x14ac:dyDescent="0.25">
      <c r="A96" s="30" t="s">
        <v>140</v>
      </c>
      <c r="B96" s="31" t="s">
        <v>141</v>
      </c>
      <c r="C96" s="32" t="s">
        <v>24</v>
      </c>
      <c r="D96" s="33" t="s">
        <v>142</v>
      </c>
      <c r="E96" s="33" t="s">
        <v>143</v>
      </c>
      <c r="F96" s="34">
        <f t="shared" si="2"/>
        <v>0</v>
      </c>
      <c r="G96" s="35">
        <f t="shared" si="3"/>
        <v>136.81</v>
      </c>
      <c r="H96" s="36">
        <f t="shared" si="4"/>
        <v>418365</v>
      </c>
    </row>
    <row r="97" spans="1:8" ht="13.15" customHeight="1" x14ac:dyDescent="0.25">
      <c r="A97" s="30" t="s">
        <v>144</v>
      </c>
      <c r="B97" s="31" t="s">
        <v>145</v>
      </c>
      <c r="C97" s="32" t="s">
        <v>146</v>
      </c>
      <c r="D97" s="33" t="s">
        <v>147</v>
      </c>
      <c r="E97" s="33" t="s">
        <v>148</v>
      </c>
      <c r="F97" s="34">
        <f t="shared" si="2"/>
        <v>0</v>
      </c>
      <c r="G97" s="35">
        <f t="shared" si="3"/>
        <v>6127.14</v>
      </c>
      <c r="H97" s="36">
        <f t="shared" si="4"/>
        <v>102838</v>
      </c>
    </row>
    <row r="98" spans="1:8" ht="13.15" customHeight="1" x14ac:dyDescent="0.25">
      <c r="A98" s="30" t="s">
        <v>149</v>
      </c>
      <c r="B98" s="31" t="s">
        <v>150</v>
      </c>
      <c r="C98" s="32" t="s">
        <v>146</v>
      </c>
      <c r="D98" s="33" t="s">
        <v>151</v>
      </c>
      <c r="E98" s="33" t="s">
        <v>152</v>
      </c>
      <c r="F98" s="34">
        <f t="shared" si="2"/>
        <v>0</v>
      </c>
      <c r="G98" s="35">
        <f t="shared" si="3"/>
        <v>6471.64</v>
      </c>
      <c r="H98" s="36">
        <f t="shared" si="4"/>
        <v>21680</v>
      </c>
    </row>
    <row r="99" spans="1:8" ht="13.15" customHeight="1" x14ac:dyDescent="0.25">
      <c r="A99" s="30" t="s">
        <v>153</v>
      </c>
      <c r="B99" s="31" t="s">
        <v>154</v>
      </c>
      <c r="C99" s="32" t="s">
        <v>146</v>
      </c>
      <c r="D99" s="33" t="s">
        <v>155</v>
      </c>
      <c r="E99" s="33" t="s">
        <v>156</v>
      </c>
      <c r="F99" s="34">
        <f t="shared" si="2"/>
        <v>0</v>
      </c>
      <c r="G99" s="35">
        <f t="shared" si="3"/>
        <v>6094.69</v>
      </c>
      <c r="H99" s="36">
        <f t="shared" si="4"/>
        <v>74666</v>
      </c>
    </row>
    <row r="100" spans="1:8" ht="13.15" customHeight="1" x14ac:dyDescent="0.25">
      <c r="A100" s="30" t="s">
        <v>157</v>
      </c>
      <c r="B100" s="31" t="s">
        <v>131</v>
      </c>
      <c r="C100" s="32" t="s">
        <v>26</v>
      </c>
      <c r="D100" s="33" t="s">
        <v>158</v>
      </c>
      <c r="E100" s="33" t="s">
        <v>159</v>
      </c>
      <c r="F100" s="34">
        <f t="shared" si="2"/>
        <v>0</v>
      </c>
      <c r="G100" s="35">
        <f t="shared" si="3"/>
        <v>36.979999999999997</v>
      </c>
      <c r="H100" s="36">
        <f t="shared" si="4"/>
        <v>67899</v>
      </c>
    </row>
    <row r="101" spans="1:8" ht="13.15" customHeight="1" x14ac:dyDescent="0.25">
      <c r="A101" s="30" t="s">
        <v>160</v>
      </c>
      <c r="B101" s="31" t="s">
        <v>161</v>
      </c>
      <c r="C101" s="32"/>
      <c r="D101" s="33"/>
      <c r="E101" s="33"/>
      <c r="F101" s="34"/>
      <c r="G101" s="35"/>
      <c r="H101" s="36"/>
    </row>
    <row r="102" spans="1:8" ht="13.15" customHeight="1" x14ac:dyDescent="0.25">
      <c r="A102" s="30" t="s">
        <v>162</v>
      </c>
      <c r="B102" s="31" t="s">
        <v>163</v>
      </c>
      <c r="C102" s="32" t="s">
        <v>25</v>
      </c>
      <c r="D102" s="33" t="s">
        <v>164</v>
      </c>
      <c r="E102" s="33" t="s">
        <v>165</v>
      </c>
      <c r="F102" s="34">
        <f t="shared" si="2"/>
        <v>0</v>
      </c>
      <c r="G102" s="35">
        <f t="shared" si="3"/>
        <v>518.33000000000004</v>
      </c>
      <c r="H102" s="36">
        <f t="shared" si="4"/>
        <v>283786</v>
      </c>
    </row>
    <row r="103" spans="1:8" ht="13.15" customHeight="1" x14ac:dyDescent="0.25">
      <c r="A103" s="30" t="s">
        <v>166</v>
      </c>
      <c r="B103" s="31" t="s">
        <v>167</v>
      </c>
      <c r="C103" s="32"/>
      <c r="D103" s="33"/>
      <c r="E103" s="33"/>
      <c r="F103" s="34"/>
      <c r="G103" s="35"/>
      <c r="H103" s="36"/>
    </row>
    <row r="104" spans="1:8" ht="13.15" customHeight="1" x14ac:dyDescent="0.25">
      <c r="A104" s="30" t="s">
        <v>168</v>
      </c>
      <c r="B104" s="31" t="s">
        <v>169</v>
      </c>
      <c r="C104" s="32" t="s">
        <v>26</v>
      </c>
      <c r="D104" s="33" t="s">
        <v>170</v>
      </c>
      <c r="E104" s="33" t="s">
        <v>171</v>
      </c>
      <c r="F104" s="34">
        <f t="shared" si="2"/>
        <v>0</v>
      </c>
      <c r="G104" s="35">
        <f t="shared" si="3"/>
        <v>220.47</v>
      </c>
      <c r="H104" s="36">
        <f t="shared" si="4"/>
        <v>843959</v>
      </c>
    </row>
    <row r="105" spans="1:8" ht="13.15" customHeight="1" x14ac:dyDescent="0.25">
      <c r="A105" s="30" t="s">
        <v>172</v>
      </c>
      <c r="B105" s="31" t="s">
        <v>173</v>
      </c>
      <c r="C105" s="32" t="s">
        <v>26</v>
      </c>
      <c r="D105" s="33" t="s">
        <v>174</v>
      </c>
      <c r="E105" s="33" t="s">
        <v>175</v>
      </c>
      <c r="F105" s="34">
        <f t="shared" si="2"/>
        <v>0</v>
      </c>
      <c r="G105" s="35">
        <f t="shared" si="3"/>
        <v>177.7</v>
      </c>
      <c r="H105" s="36">
        <f t="shared" si="4"/>
        <v>536654</v>
      </c>
    </row>
    <row r="106" spans="1:8" ht="13.15" customHeight="1" x14ac:dyDescent="0.25">
      <c r="A106" s="30" t="s">
        <v>176</v>
      </c>
      <c r="B106" s="31" t="s">
        <v>177</v>
      </c>
      <c r="C106" s="32" t="s">
        <v>26</v>
      </c>
      <c r="D106" s="33" t="s">
        <v>178</v>
      </c>
      <c r="E106" s="33" t="s">
        <v>179</v>
      </c>
      <c r="F106" s="34">
        <f t="shared" si="2"/>
        <v>0</v>
      </c>
      <c r="G106" s="35">
        <f t="shared" si="3"/>
        <v>92.9</v>
      </c>
      <c r="H106" s="36">
        <f t="shared" si="4"/>
        <v>341315</v>
      </c>
    </row>
    <row r="107" spans="1:8" ht="13.15" customHeight="1" x14ac:dyDescent="0.25">
      <c r="A107" s="30" t="s">
        <v>180</v>
      </c>
      <c r="B107" s="31" t="s">
        <v>181</v>
      </c>
      <c r="C107" s="32" t="s">
        <v>26</v>
      </c>
      <c r="D107" s="33"/>
      <c r="E107" s="33"/>
      <c r="F107" s="34"/>
      <c r="G107" s="35"/>
      <c r="H107" s="36"/>
    </row>
    <row r="108" spans="1:8" ht="13.9" customHeight="1" x14ac:dyDescent="0.25">
      <c r="A108" s="30" t="s">
        <v>182</v>
      </c>
      <c r="B108" s="31" t="s">
        <v>183</v>
      </c>
      <c r="C108" s="32" t="s">
        <v>26</v>
      </c>
      <c r="D108" s="33"/>
      <c r="E108" s="33"/>
      <c r="F108" s="34"/>
      <c r="G108" s="35"/>
      <c r="H108" s="36"/>
    </row>
    <row r="109" spans="1:8" ht="13.15" customHeight="1" x14ac:dyDescent="0.25">
      <c r="A109" s="30" t="s">
        <v>184</v>
      </c>
      <c r="B109" s="31" t="s">
        <v>185</v>
      </c>
      <c r="C109" s="32"/>
      <c r="D109" s="33"/>
      <c r="E109" s="33"/>
      <c r="F109" s="34"/>
      <c r="G109" s="35"/>
      <c r="H109" s="36"/>
    </row>
    <row r="110" spans="1:8" ht="13.9" customHeight="1" x14ac:dyDescent="0.25">
      <c r="A110" s="30" t="s">
        <v>186</v>
      </c>
      <c r="B110" s="31" t="s">
        <v>187</v>
      </c>
      <c r="C110" s="32" t="s">
        <v>25</v>
      </c>
      <c r="D110" s="33" t="s">
        <v>188</v>
      </c>
      <c r="E110" s="33" t="s">
        <v>189</v>
      </c>
      <c r="F110" s="34">
        <f t="shared" si="2"/>
        <v>0</v>
      </c>
      <c r="G110" s="35">
        <f t="shared" si="3"/>
        <v>367.04</v>
      </c>
      <c r="H110" s="36">
        <f t="shared" si="4"/>
        <v>199350</v>
      </c>
    </row>
    <row r="111" spans="1:8" ht="13.15" customHeight="1" x14ac:dyDescent="0.15">
      <c r="A111" s="30"/>
      <c r="B111" s="31"/>
      <c r="C111" s="32"/>
      <c r="D111" s="33"/>
      <c r="E111" s="33"/>
      <c r="F111" s="38"/>
      <c r="G111" s="38"/>
      <c r="H111" s="38"/>
    </row>
    <row r="112" spans="1:8" ht="13.15" customHeight="1" x14ac:dyDescent="0.15">
      <c r="A112" s="30"/>
      <c r="B112" s="31"/>
      <c r="C112" s="32"/>
      <c r="D112" s="33"/>
      <c r="E112" s="33"/>
      <c r="F112" s="38"/>
      <c r="G112" s="38"/>
      <c r="H112" s="38"/>
    </row>
    <row r="113" spans="1:8" ht="13.9" customHeight="1" x14ac:dyDescent="0.15">
      <c r="A113" s="30"/>
      <c r="B113" s="31"/>
      <c r="C113" s="32"/>
      <c r="D113" s="33"/>
      <c r="E113" s="33"/>
      <c r="F113" s="38"/>
      <c r="G113" s="38"/>
      <c r="H113" s="38"/>
    </row>
    <row r="114" spans="1:8" ht="13.15" customHeight="1" x14ac:dyDescent="0.15">
      <c r="A114" s="30"/>
      <c r="B114" s="31"/>
      <c r="C114" s="32"/>
      <c r="D114" s="33"/>
      <c r="E114" s="33"/>
      <c r="F114" s="38"/>
      <c r="G114" s="38"/>
      <c r="H114" s="38"/>
    </row>
    <row r="115" spans="1:8" ht="13.15" customHeight="1" x14ac:dyDescent="0.15">
      <c r="A115" s="30"/>
      <c r="B115" s="31"/>
      <c r="C115" s="32"/>
      <c r="D115" s="33"/>
      <c r="E115" s="33"/>
      <c r="F115" s="38"/>
      <c r="G115" s="38"/>
      <c r="H115" s="38"/>
    </row>
    <row r="116" spans="1:8" ht="27.95" customHeight="1" x14ac:dyDescent="0.15">
      <c r="A116" s="43"/>
      <c r="B116" s="51" t="s">
        <v>191</v>
      </c>
      <c r="C116" s="51"/>
      <c r="D116" s="43">
        <f>SUM(H78:H115)</f>
        <v>4088256</v>
      </c>
      <c r="E116" s="52"/>
      <c r="F116" s="52"/>
      <c r="G116" s="52"/>
      <c r="H116" s="52"/>
    </row>
    <row r="117" spans="1:8" ht="16.149999999999999" customHeight="1" x14ac:dyDescent="0.15">
      <c r="A117" s="53" t="s">
        <v>79</v>
      </c>
      <c r="B117" s="48"/>
      <c r="C117" s="54" t="s">
        <v>27</v>
      </c>
      <c r="D117" s="54"/>
      <c r="E117" s="54"/>
      <c r="F117" s="54"/>
      <c r="G117" s="54"/>
      <c r="H117" s="54"/>
    </row>
    <row r="118" spans="1:8" ht="16.899999999999999" customHeight="1" x14ac:dyDescent="0.15">
      <c r="A118" s="48"/>
      <c r="B118" s="48"/>
      <c r="C118" s="48"/>
      <c r="D118" s="48"/>
      <c r="E118" s="48"/>
      <c r="F118" s="48"/>
      <c r="G118" s="48"/>
      <c r="H118" s="48"/>
    </row>
  </sheetData>
  <mergeCells count="26">
    <mergeCell ref="A2:J2"/>
    <mergeCell ref="A4:J4"/>
    <mergeCell ref="C11:I11"/>
    <mergeCell ref="C13:D13"/>
    <mergeCell ref="C15:I15"/>
    <mergeCell ref="B24:J24"/>
    <mergeCell ref="A26:H26"/>
    <mergeCell ref="A27:C27"/>
    <mergeCell ref="D27:H27"/>
    <mergeCell ref="A28:C28"/>
    <mergeCell ref="A29:H29"/>
    <mergeCell ref="B70:C70"/>
    <mergeCell ref="E70:H70"/>
    <mergeCell ref="A71:B71"/>
    <mergeCell ref="C71:H71"/>
    <mergeCell ref="A72:H72"/>
    <mergeCell ref="A73:H73"/>
    <mergeCell ref="A74:C74"/>
    <mergeCell ref="D74:H74"/>
    <mergeCell ref="A75:C75"/>
    <mergeCell ref="A118:H118"/>
    <mergeCell ref="A76:H76"/>
    <mergeCell ref="B116:C116"/>
    <mergeCell ref="E116:H116"/>
    <mergeCell ref="A117:B117"/>
    <mergeCell ref="C117:H117"/>
  </mergeCells>
  <phoneticPr fontId="16" type="noConversion"/>
  <dataValidations count="1">
    <dataValidation type="decimal" allowBlank="1" showInputMessage="1" showErrorMessage="1" errorTitle="下浮率有误" error="请输入0~3之间的数值" sqref="C13:D13" xr:uid="{00000000-0002-0000-0000-000000000000}">
      <formula1>0</formula1>
      <formula2>3</formula2>
    </dataValidation>
  </dataValidations>
  <pageMargins left="0.74803149606299213" right="0.74803149606299213" top="0.98425196850393704" bottom="0.98425196850393704" header="0.51181102362204722" footer="0.51181102362204722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C10" sqref="C10:F10"/>
    </sheetView>
  </sheetViews>
  <sheetFormatPr defaultColWidth="9" defaultRowHeight="14.25" x14ac:dyDescent="0.15"/>
  <cols>
    <col min="1" max="2" width="12.25" customWidth="1"/>
    <col min="3" max="3" width="16.25" customWidth="1"/>
    <col min="4" max="5" width="8.125" customWidth="1"/>
    <col min="6" max="7" width="12.25" customWidth="1"/>
    <col min="8" max="8" width="20" customWidth="1"/>
  </cols>
  <sheetData>
    <row r="1" spans="1:7" ht="33" customHeight="1" x14ac:dyDescent="0.15">
      <c r="A1" s="68" t="s">
        <v>28</v>
      </c>
      <c r="B1" s="68"/>
      <c r="C1" s="68"/>
      <c r="D1" s="68"/>
      <c r="E1" s="68"/>
      <c r="F1" s="68"/>
      <c r="G1" s="68"/>
    </row>
    <row r="2" spans="1:7" ht="13.9" customHeight="1" x14ac:dyDescent="0.15">
      <c r="A2" s="66" t="s">
        <v>190</v>
      </c>
      <c r="B2" s="66"/>
      <c r="C2" s="66"/>
      <c r="D2" s="66" t="s">
        <v>7</v>
      </c>
      <c r="E2" s="66"/>
      <c r="F2" s="66"/>
      <c r="G2" s="66"/>
    </row>
    <row r="3" spans="1:7" ht="13.9" customHeight="1" x14ac:dyDescent="0.15">
      <c r="D3" s="1" t="s">
        <v>8</v>
      </c>
      <c r="E3" s="1" t="s">
        <v>29</v>
      </c>
      <c r="G3" s="2" t="s">
        <v>30</v>
      </c>
    </row>
    <row r="4" spans="1:7" ht="27.95" customHeight="1" x14ac:dyDescent="0.15">
      <c r="A4" s="3" t="s">
        <v>31</v>
      </c>
      <c r="B4" s="4" t="s">
        <v>12</v>
      </c>
      <c r="C4" s="69" t="s">
        <v>13</v>
      </c>
      <c r="D4" s="69"/>
      <c r="E4" s="69"/>
      <c r="F4" s="69"/>
      <c r="G4" s="5" t="s">
        <v>32</v>
      </c>
    </row>
    <row r="5" spans="1:7" ht="27.95" customHeight="1" x14ac:dyDescent="0.15">
      <c r="A5" s="6" t="s">
        <v>33</v>
      </c>
      <c r="B5" s="7" t="s">
        <v>34</v>
      </c>
      <c r="C5" s="63" t="s">
        <v>35</v>
      </c>
      <c r="D5" s="63"/>
      <c r="E5" s="63"/>
      <c r="F5" s="63"/>
      <c r="G5" s="8">
        <f>清单!D70</f>
        <v>424376</v>
      </c>
    </row>
    <row r="6" spans="1:7" ht="27.2" customHeight="1" x14ac:dyDescent="0.15">
      <c r="A6" s="6" t="s">
        <v>36</v>
      </c>
      <c r="B6" s="7" t="s">
        <v>37</v>
      </c>
      <c r="C6" s="63" t="s">
        <v>38</v>
      </c>
      <c r="D6" s="63"/>
      <c r="E6" s="63"/>
      <c r="F6" s="63"/>
      <c r="G6" s="8">
        <f>清单!D116</f>
        <v>4088256</v>
      </c>
    </row>
    <row r="7" spans="1:7" ht="27.95" customHeight="1" x14ac:dyDescent="0.15">
      <c r="A7" s="6" t="s">
        <v>39</v>
      </c>
      <c r="B7" s="7" t="s">
        <v>40</v>
      </c>
      <c r="C7" s="63" t="s">
        <v>41</v>
      </c>
      <c r="D7" s="63"/>
      <c r="E7" s="63"/>
      <c r="F7" s="63"/>
    </row>
    <row r="8" spans="1:7" ht="27.2" customHeight="1" x14ac:dyDescent="0.15">
      <c r="A8" s="6" t="s">
        <v>42</v>
      </c>
      <c r="B8" s="7" t="s">
        <v>43</v>
      </c>
      <c r="C8" s="63" t="s">
        <v>44</v>
      </c>
      <c r="D8" s="63"/>
      <c r="E8" s="63"/>
      <c r="F8" s="63"/>
      <c r="G8" s="9"/>
    </row>
    <row r="9" spans="1:7" ht="27.95" customHeight="1" x14ac:dyDescent="0.15">
      <c r="A9" s="6" t="s">
        <v>45</v>
      </c>
      <c r="B9" s="7" t="s">
        <v>46</v>
      </c>
      <c r="C9" s="63" t="s">
        <v>47</v>
      </c>
      <c r="D9" s="63"/>
      <c r="E9" s="63"/>
      <c r="F9" s="63"/>
      <c r="G9" s="9"/>
    </row>
    <row r="10" spans="1:7" ht="27.2" customHeight="1" x14ac:dyDescent="0.15">
      <c r="A10" s="6" t="s">
        <v>48</v>
      </c>
      <c r="B10" s="7" t="s">
        <v>49</v>
      </c>
      <c r="C10" s="63" t="s">
        <v>50</v>
      </c>
      <c r="D10" s="63"/>
      <c r="E10" s="63"/>
      <c r="F10" s="63"/>
    </row>
    <row r="11" spans="1:7" ht="27.95" customHeight="1" x14ac:dyDescent="0.15">
      <c r="A11" s="6" t="s">
        <v>51</v>
      </c>
      <c r="B11" s="7" t="s">
        <v>52</v>
      </c>
      <c r="C11" s="63" t="s">
        <v>53</v>
      </c>
      <c r="D11" s="63"/>
      <c r="E11" s="63"/>
      <c r="F11" s="63"/>
      <c r="G11" s="9"/>
    </row>
    <row r="12" spans="1:7" ht="27.2" customHeight="1" x14ac:dyDescent="0.15">
      <c r="A12" s="6" t="s">
        <v>54</v>
      </c>
      <c r="B12" s="7" t="s">
        <v>55</v>
      </c>
      <c r="C12" s="63" t="s">
        <v>56</v>
      </c>
      <c r="D12" s="63"/>
      <c r="E12" s="63"/>
      <c r="F12" s="63"/>
      <c r="G12" s="9"/>
    </row>
    <row r="13" spans="1:7" ht="27.95" customHeight="1" x14ac:dyDescent="0.15">
      <c r="A13" s="6" t="s">
        <v>57</v>
      </c>
      <c r="B13" s="7" t="s">
        <v>58</v>
      </c>
      <c r="C13" s="63" t="s">
        <v>59</v>
      </c>
      <c r="D13" s="63"/>
      <c r="E13" s="63"/>
      <c r="F13" s="63"/>
      <c r="G13" s="9"/>
    </row>
    <row r="14" spans="1:7" ht="27.95" customHeight="1" x14ac:dyDescent="0.15">
      <c r="A14" s="10"/>
      <c r="B14" s="64" t="s">
        <v>60</v>
      </c>
      <c r="C14" s="65"/>
      <c r="D14" s="65"/>
      <c r="E14" s="65"/>
      <c r="F14" s="65"/>
      <c r="G14" s="11">
        <f>SUM(G5:G13)</f>
        <v>4512632</v>
      </c>
    </row>
    <row r="15" spans="1:7" ht="16.149999999999999" customHeight="1" x14ac:dyDescent="0.15">
      <c r="A15" s="66" t="s">
        <v>61</v>
      </c>
      <c r="B15" s="66"/>
      <c r="C15" s="66"/>
      <c r="D15" s="67" t="s">
        <v>27</v>
      </c>
      <c r="E15" s="67"/>
      <c r="F15" s="67"/>
      <c r="G15" s="67"/>
    </row>
    <row r="16" spans="1:7" ht="257.10000000000002" customHeight="1" x14ac:dyDescent="0.15"/>
  </sheetData>
  <mergeCells count="16">
    <mergeCell ref="A1:G1"/>
    <mergeCell ref="A2:C2"/>
    <mergeCell ref="D2:G2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14:F14"/>
    <mergeCell ref="A15:C15"/>
    <mergeCell ref="D15:G15"/>
  </mergeCells>
  <phoneticPr fontId="16" type="noConversion"/>
  <pageMargins left="0.98" right="0.12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汇总</vt:lpstr>
    </vt:vector>
  </TitlesOfParts>
  <Company>SmartCost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</cp:lastModifiedBy>
  <cp:lastPrinted>2025-03-03T11:01:19Z</cp:lastPrinted>
  <dcterms:created xsi:type="dcterms:W3CDTF">2024-05-27T08:37:00Z</dcterms:created>
  <dcterms:modified xsi:type="dcterms:W3CDTF">2025-03-17T01:22:26Z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1FFE580D68EF460287D7FF30925FF269_12</vt:lpwstr>
  </property>
  <property fmtid="{D5CDD505-2E9C-101B-9397-08002B2CF9AE}" pid="3" name="KSOProductBuildVer">
    <vt:lpwstr>2052-12.1.0.16929</vt:lpwstr>
  </property>
</Properties>
</file>