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k4M9Mxqpqtn1Bv7dc/iazW8JjN/aPvGgMso/YaICiZPF2GShQ3xMYXh0PDN8/Jbt1Eqy41VcCkSswFEzy5C5vw==" workbookSaltValue="cZsBnZPhqtTrv1LQjaMPYQ==" workbookSpinCount="100000" lockStructure="1"/>
  <bookViews>
    <workbookView windowWidth="28125" windowHeight="12420"/>
  </bookViews>
  <sheets>
    <sheet name="全部页" sheetId="1" r:id="rId1"/>
    <sheet name="汇总表" sheetId="2" r:id="rId2"/>
  </sheets>
  <definedNames>
    <definedName name="_xlnm.Print_Area" localSheetId="0">全部页!$A$1:$H$283</definedName>
  </definedNames>
  <calcPr calcId="144525"/>
</workbook>
</file>

<file path=xl/sharedStrings.xml><?xml version="1.0" encoding="utf-8"?>
<sst xmlns="http://schemas.openxmlformats.org/spreadsheetml/2006/main" count="451" uniqueCount="333">
  <si>
    <t>平远县X032线贤关至永福行政村通双车道改造工程</t>
  </si>
  <si>
    <t>工程量清单</t>
  </si>
  <si>
    <t>最高投标限价（元）：</t>
  </si>
  <si>
    <t>下浮率
（请在此输入）：</t>
  </si>
  <si>
    <t>%</t>
  </si>
  <si>
    <t>投标总报价（元）：</t>
  </si>
  <si>
    <t>说明：投标人只需在下浮率空白单元格中
填入两位小数点的数值即可。</t>
  </si>
  <si>
    <t>工程量清单预算表</t>
  </si>
  <si>
    <t>建设项目名称: 平远县X032线贤关至永福行政村通双车道改造工程</t>
  </si>
  <si>
    <t>合同段:</t>
  </si>
  <si>
    <t>编制范围: K6+247～K10+504.6 K11+600～K13+642.6</t>
  </si>
  <si>
    <t>第 1 页</t>
  </si>
  <si>
    <t>共 5 页</t>
  </si>
  <si>
    <t>招预01-3表</t>
  </si>
  <si>
    <t>工程量清单　第100章  总则</t>
  </si>
  <si>
    <t>子目号</t>
  </si>
  <si>
    <t>子  目  名  称</t>
  </si>
  <si>
    <t>单位</t>
  </si>
  <si>
    <t>数量</t>
  </si>
  <si>
    <t>单价(元)</t>
  </si>
  <si>
    <t>下浮率
（%）</t>
  </si>
  <si>
    <t>下浮后单价
（元）</t>
  </si>
  <si>
    <t>合价(元)</t>
  </si>
  <si>
    <t>102-3</t>
  </si>
  <si>
    <t>安全生产费</t>
  </si>
  <si>
    <t>总额</t>
  </si>
  <si>
    <t>1.000</t>
  </si>
  <si>
    <t>97218.00</t>
  </si>
  <si>
    <t>103-3</t>
  </si>
  <si>
    <t>临时供电设施</t>
  </si>
  <si>
    <t>103-3-1</t>
  </si>
  <si>
    <t>设施架设、拆除</t>
  </si>
  <si>
    <t>103-6</t>
  </si>
  <si>
    <t>临时安全设施</t>
  </si>
  <si>
    <t>103-6-1</t>
  </si>
  <si>
    <t>施工标志牌(100×50cm)</t>
  </si>
  <si>
    <t>块</t>
  </si>
  <si>
    <t>103-6-6</t>
  </si>
  <si>
    <t>反光路锥</t>
  </si>
  <si>
    <t>个</t>
  </si>
  <si>
    <t>104-1</t>
  </si>
  <si>
    <t>承包人驻地建设</t>
  </si>
  <si>
    <t>92498.00</t>
  </si>
  <si>
    <t>清单  第 100 章合计   人民币</t>
  </si>
  <si>
    <t>编制:</t>
  </si>
  <si>
    <t>复核:</t>
  </si>
  <si>
    <t>第 2 页</t>
  </si>
  <si>
    <t>工程量清单　第200章  路基</t>
  </si>
  <si>
    <t>202-2</t>
  </si>
  <si>
    <t>挖除旧路面</t>
  </si>
  <si>
    <t>202-2-1</t>
  </si>
  <si>
    <t>挖除水泥混凝土路面</t>
  </si>
  <si>
    <t>202-2-1-1</t>
  </si>
  <si>
    <t>破除现状20cm厚混凝土路面</t>
  </si>
  <si>
    <t>m2</t>
  </si>
  <si>
    <t>2185.000</t>
  </si>
  <si>
    <t>21.95</t>
  </si>
  <si>
    <t>202-2-3</t>
  </si>
  <si>
    <t>挖除砂石路面及粒料类基层</t>
  </si>
  <si>
    <t>m3</t>
  </si>
  <si>
    <t>109.250</t>
  </si>
  <si>
    <t>18.16</t>
  </si>
  <si>
    <t>202-3</t>
  </si>
  <si>
    <t>拆除结构物</t>
  </si>
  <si>
    <t>202-3-3</t>
  </si>
  <si>
    <t>拆除圬工(运距1km)</t>
  </si>
  <si>
    <t>203-1</t>
  </si>
  <si>
    <t>路基挖方</t>
  </si>
  <si>
    <t>203-1-1</t>
  </si>
  <si>
    <t>挖土方</t>
  </si>
  <si>
    <t>203-1-1-1</t>
  </si>
  <si>
    <t>挖土方(利用)</t>
  </si>
  <si>
    <t>2091.700</t>
  </si>
  <si>
    <t>3.74</t>
  </si>
  <si>
    <t>203-1-1-3</t>
  </si>
  <si>
    <t>挖土方(弃运1km)</t>
  </si>
  <si>
    <t>28092.200</t>
  </si>
  <si>
    <t>9.73</t>
  </si>
  <si>
    <t>203-1-2</t>
  </si>
  <si>
    <t>挖石方</t>
  </si>
  <si>
    <t>203-1-2-4</t>
  </si>
  <si>
    <t>挖石方(运距1km)</t>
  </si>
  <si>
    <t>5611.000</t>
  </si>
  <si>
    <t>28.47</t>
  </si>
  <si>
    <t>204-1</t>
  </si>
  <si>
    <t>路基填筑</t>
  </si>
  <si>
    <t>204-1-2</t>
  </si>
  <si>
    <t>利用土方</t>
  </si>
  <si>
    <t>4.72</t>
  </si>
  <si>
    <t>204-1-7</t>
  </si>
  <si>
    <t>结构物台背回填</t>
  </si>
  <si>
    <t>204-1-7-1</t>
  </si>
  <si>
    <t>回填砂砾</t>
  </si>
  <si>
    <t>84.000</t>
  </si>
  <si>
    <t>107.50</t>
  </si>
  <si>
    <t>204-1-7-3</t>
  </si>
  <si>
    <t>35.630</t>
  </si>
  <si>
    <t>108.62</t>
  </si>
  <si>
    <t>207-1</t>
  </si>
  <si>
    <t>边沟</t>
  </si>
  <si>
    <t>207-1-5</t>
  </si>
  <si>
    <t>现浇混凝土边沟</t>
  </si>
  <si>
    <t>207-1-5-4</t>
  </si>
  <si>
    <t>C20现浇混凝土</t>
  </si>
  <si>
    <t>1129.200</t>
  </si>
  <si>
    <t>553.89</t>
  </si>
  <si>
    <t>209</t>
  </si>
  <si>
    <t>挡土墙</t>
  </si>
  <si>
    <t>209-1</t>
  </si>
  <si>
    <t>砌体挡土墙</t>
  </si>
  <si>
    <t>209-1-1</t>
  </si>
  <si>
    <t>浆砌片石挡土墙</t>
  </si>
  <si>
    <t>209-1-1-4</t>
  </si>
  <si>
    <t>M7.5浆砌片石（护肩）</t>
  </si>
  <si>
    <t>481.600</t>
  </si>
  <si>
    <t>363.29</t>
  </si>
  <si>
    <t>209-1-1-5</t>
  </si>
  <si>
    <t>M10浆砌片石（路肩）</t>
  </si>
  <si>
    <t>4763.000</t>
  </si>
  <si>
    <t>396.68</t>
  </si>
  <si>
    <t>清单  第 200 章合计   人民币</t>
  </si>
  <si>
    <t>第 3 页</t>
  </si>
  <si>
    <t>工程量清单　第300章  路面</t>
  </si>
  <si>
    <t>302-1</t>
  </si>
  <si>
    <t>垫层</t>
  </si>
  <si>
    <t>302-1-3</t>
  </si>
  <si>
    <t>石屑垫层</t>
  </si>
  <si>
    <t>302-1-3-1</t>
  </si>
  <si>
    <t>厚50mm石屑垫层</t>
  </si>
  <si>
    <t>2230.000</t>
  </si>
  <si>
    <t>5.56</t>
  </si>
  <si>
    <t>302-1-3-2</t>
  </si>
  <si>
    <t>15870.800</t>
  </si>
  <si>
    <t>304-1</t>
  </si>
  <si>
    <t>水泥稳定土底基层、基层</t>
  </si>
  <si>
    <t>304-1-2</t>
  </si>
  <si>
    <t>4%水泥含量稳定土底基层、基层</t>
  </si>
  <si>
    <t>304-1-2-2</t>
  </si>
  <si>
    <t>厚180mm</t>
  </si>
  <si>
    <t>37.35</t>
  </si>
  <si>
    <t>312-1</t>
  </si>
  <si>
    <t>普通水泥混凝土面板</t>
  </si>
  <si>
    <t>312-1-3</t>
  </si>
  <si>
    <t>C30砼厚200mm面板</t>
  </si>
  <si>
    <t>16028.900</t>
  </si>
  <si>
    <t>100.91</t>
  </si>
  <si>
    <t>312-2</t>
  </si>
  <si>
    <t>混凝土路面钢筋</t>
  </si>
  <si>
    <t>312-2-2</t>
  </si>
  <si>
    <t>HRB400钢筋</t>
  </si>
  <si>
    <t>kg</t>
  </si>
  <si>
    <t>7617.500</t>
  </si>
  <si>
    <t>6.31</t>
  </si>
  <si>
    <t>313-1</t>
  </si>
  <si>
    <t>培土路肩(35cm厚)</t>
  </si>
  <si>
    <t>709.415</t>
  </si>
  <si>
    <t>46.71</t>
  </si>
  <si>
    <t>315-1</t>
  </si>
  <si>
    <t>挖土质路槽(35cm厚)</t>
  </si>
  <si>
    <t>4845.365</t>
  </si>
  <si>
    <t>55.06</t>
  </si>
  <si>
    <t>316-6</t>
  </si>
  <si>
    <t>钻孔植筋</t>
  </si>
  <si>
    <t>316-6-3</t>
  </si>
  <si>
    <t>φ14mm钢筋(长35cm)</t>
  </si>
  <si>
    <t>根</t>
  </si>
  <si>
    <t>9008.000</t>
  </si>
  <si>
    <t>27.98</t>
  </si>
  <si>
    <t>清单  第 300 章合计   人民币</t>
  </si>
  <si>
    <t>第 4 页</t>
  </si>
  <si>
    <t>工程量清单　第400章  桥梁、涵洞工程</t>
  </si>
  <si>
    <t>422-1</t>
  </si>
  <si>
    <t>涵基开挖(弃运1km)</t>
  </si>
  <si>
    <t>182.600</t>
  </si>
  <si>
    <t>25.90</t>
  </si>
  <si>
    <t>422-2</t>
  </si>
  <si>
    <t>涵洞基础垫层</t>
  </si>
  <si>
    <t>422-2-2</t>
  </si>
  <si>
    <t>碎石垫层</t>
  </si>
  <si>
    <t>63.160</t>
  </si>
  <si>
    <t>221.26</t>
  </si>
  <si>
    <t>422-3</t>
  </si>
  <si>
    <t>涵管、涵身混凝土基础</t>
  </si>
  <si>
    <t>422-3-1</t>
  </si>
  <si>
    <t>C15混凝土</t>
  </si>
  <si>
    <t>69.100</t>
  </si>
  <si>
    <t>483.97</t>
  </si>
  <si>
    <t>422-3-2</t>
  </si>
  <si>
    <t>C20混凝土（铺底）</t>
  </si>
  <si>
    <t>6.610</t>
  </si>
  <si>
    <t>421.79</t>
  </si>
  <si>
    <t>422-3-4</t>
  </si>
  <si>
    <t>C30混凝土</t>
  </si>
  <si>
    <t>12.870</t>
  </si>
  <si>
    <t>606.68</t>
  </si>
  <si>
    <t>422-7</t>
  </si>
  <si>
    <t>涵洞洞口墙身</t>
  </si>
  <si>
    <t>422-7-2</t>
  </si>
  <si>
    <t>洞口浆砌片石墙身</t>
  </si>
  <si>
    <t>422-7-2-2</t>
  </si>
  <si>
    <t>M7.5浆砌片石（墙身）</t>
  </si>
  <si>
    <t>15.820</t>
  </si>
  <si>
    <t>342.86</t>
  </si>
  <si>
    <t>422-8</t>
  </si>
  <si>
    <t>涵洞洞口、洞内铺砌及截水墙</t>
  </si>
  <si>
    <t>422-8-2</t>
  </si>
  <si>
    <t>浆砌片石铺砌及截水墙</t>
  </si>
  <si>
    <t>422-8-2-2</t>
  </si>
  <si>
    <t>M7.5浆砌片石</t>
  </si>
  <si>
    <t>22.520</t>
  </si>
  <si>
    <t>322.82</t>
  </si>
  <si>
    <t>422-9</t>
  </si>
  <si>
    <t>预制安装运输混凝土圆管</t>
  </si>
  <si>
    <t>422-9-1</t>
  </si>
  <si>
    <t>预制混凝土圆管</t>
  </si>
  <si>
    <t>422-9-1-1</t>
  </si>
  <si>
    <t>圆管混凝土</t>
  </si>
  <si>
    <t>422-9-1-1-4</t>
  </si>
  <si>
    <t>17.000</t>
  </si>
  <si>
    <t>1379.82</t>
  </si>
  <si>
    <t>422-9-1-2</t>
  </si>
  <si>
    <t>圆管钢筋</t>
  </si>
  <si>
    <t>422-9-1-2-1</t>
  </si>
  <si>
    <t>普通钢筋</t>
  </si>
  <si>
    <t>2197.140</t>
  </si>
  <si>
    <t>5.75</t>
  </si>
  <si>
    <t>422-9-2</t>
  </si>
  <si>
    <t>运输混凝土圆管</t>
  </si>
  <si>
    <t>54.53</t>
  </si>
  <si>
    <t>422-9-3</t>
  </si>
  <si>
    <t>安装混凝土圆管</t>
  </si>
  <si>
    <t>236.18</t>
  </si>
  <si>
    <t>422-10</t>
  </si>
  <si>
    <t>盖板涵涵身</t>
  </si>
  <si>
    <t>422-10-1</t>
  </si>
  <si>
    <t>混凝土涵身</t>
  </si>
  <si>
    <t>422-10-1-5</t>
  </si>
  <si>
    <t>18.080</t>
  </si>
  <si>
    <t>847.46</t>
  </si>
  <si>
    <t>422-11</t>
  </si>
  <si>
    <t>盖板涵盖板</t>
  </si>
  <si>
    <t>422-11-1</t>
  </si>
  <si>
    <t>现浇混凝土盖板</t>
  </si>
  <si>
    <t>422-11-1-1</t>
  </si>
  <si>
    <t>现浇盖板混凝土</t>
  </si>
  <si>
    <t>422-11-1-1-1</t>
  </si>
  <si>
    <t>盖板钢筋</t>
  </si>
  <si>
    <t>1024.810</t>
  </si>
  <si>
    <t>5.32</t>
  </si>
  <si>
    <t>422-11-1-1-6</t>
  </si>
  <si>
    <t>C35混凝土盖板</t>
  </si>
  <si>
    <t>5.860</t>
  </si>
  <si>
    <t>1569.11</t>
  </si>
  <si>
    <t>422-13</t>
  </si>
  <si>
    <t>台帽、帽石、护栏基座</t>
  </si>
  <si>
    <t>422-13-1</t>
  </si>
  <si>
    <t>台帽、帽石、护栏基座混凝土</t>
  </si>
  <si>
    <t>422-13-1-3</t>
  </si>
  <si>
    <t>C25混凝土（帽石）</t>
  </si>
  <si>
    <t>0.590</t>
  </si>
  <si>
    <t>749.15</t>
  </si>
  <si>
    <t>422-13-1-5</t>
  </si>
  <si>
    <t>C35混凝土（台帽）</t>
  </si>
  <si>
    <t>0.600</t>
  </si>
  <si>
    <t>776.67</t>
  </si>
  <si>
    <t>422-17</t>
  </si>
  <si>
    <t>涵洞清淤</t>
  </si>
  <si>
    <t>78.730</t>
  </si>
  <si>
    <t>80.30</t>
  </si>
  <si>
    <t>清单  第 400 章合计   人民币</t>
  </si>
  <si>
    <t>第 5 页</t>
  </si>
  <si>
    <t>工程量清单　第600章  交通安全设施</t>
  </si>
  <si>
    <t>604-1</t>
  </si>
  <si>
    <t>单柱式交通标志</t>
  </si>
  <si>
    <t>604-1-1</t>
  </si>
  <si>
    <t>△700×700×700mm</t>
  </si>
  <si>
    <t>2.000</t>
  </si>
  <si>
    <t>1047.50</t>
  </si>
  <si>
    <t>605-1-1</t>
  </si>
  <si>
    <t>反光型热熔标线</t>
  </si>
  <si>
    <t>1797.300</t>
  </si>
  <si>
    <t>53.13</t>
  </si>
  <si>
    <t>605-1-4</t>
  </si>
  <si>
    <t>横向减速标线</t>
  </si>
  <si>
    <t>283.500</t>
  </si>
  <si>
    <t>81.54</t>
  </si>
  <si>
    <t>清单  第 600 章合计   人民币</t>
  </si>
  <si>
    <t>工程量清单预算表-总表</t>
  </si>
  <si>
    <r>
      <rPr>
        <sz val="9"/>
        <color rgb="FF000000"/>
        <rFont val="宋体"/>
        <charset val="134"/>
      </rPr>
      <t>建设项目名称</t>
    </r>
    <r>
      <rPr>
        <sz val="9"/>
        <color rgb="FF000000"/>
        <rFont val="smartSimSun"/>
        <charset val="134"/>
      </rPr>
      <t xml:space="preserve">: </t>
    </r>
    <r>
      <rPr>
        <sz val="9"/>
        <color rgb="FF000000"/>
        <rFont val="宋体"/>
        <charset val="134"/>
      </rPr>
      <t>平远县X032线贤关至永福行政村通双车道改造工程</t>
    </r>
  </si>
  <si>
    <t>共 1 页</t>
  </si>
  <si>
    <t>招预 3-2 表</t>
  </si>
  <si>
    <t>序号</t>
  </si>
  <si>
    <t>清单子目编码</t>
  </si>
  <si>
    <t>清单子目名称</t>
  </si>
  <si>
    <t>金额(元)</t>
  </si>
  <si>
    <t>1</t>
  </si>
  <si>
    <t>100</t>
  </si>
  <si>
    <t>总则</t>
  </si>
  <si>
    <t>2</t>
  </si>
  <si>
    <t>200</t>
  </si>
  <si>
    <t>路基工程</t>
  </si>
  <si>
    <t>3</t>
  </si>
  <si>
    <t>300</t>
  </si>
  <si>
    <t>路面工程</t>
  </si>
  <si>
    <t>4</t>
  </si>
  <si>
    <t>400</t>
  </si>
  <si>
    <t>桥梁、涵洞工程</t>
  </si>
  <si>
    <t>5</t>
  </si>
  <si>
    <t>500</t>
  </si>
  <si>
    <t>隧道工程</t>
  </si>
  <si>
    <t>6</t>
  </si>
  <si>
    <t>600</t>
  </si>
  <si>
    <t>交通安全设施</t>
  </si>
  <si>
    <t>7</t>
  </si>
  <si>
    <t>700</t>
  </si>
  <si>
    <t>绿化及环境保护工程</t>
  </si>
  <si>
    <t>8</t>
  </si>
  <si>
    <t>800</t>
  </si>
  <si>
    <t>管理、养护设施</t>
  </si>
  <si>
    <t>9</t>
  </si>
  <si>
    <t>900</t>
  </si>
  <si>
    <t>管理、养护及服务房屋</t>
  </si>
  <si>
    <t>10</t>
  </si>
  <si>
    <t>1000</t>
  </si>
  <si>
    <t>其他工程</t>
  </si>
  <si>
    <t>001</t>
  </si>
  <si>
    <t>各章清单合计</t>
  </si>
  <si>
    <t>002</t>
  </si>
  <si>
    <t>计日工合计</t>
  </si>
  <si>
    <t>003</t>
  </si>
  <si>
    <t>暂列金额</t>
  </si>
  <si>
    <t>004</t>
  </si>
  <si>
    <t>总价(001+002+003)=004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</si>
</sst>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rgb="FF000000"/>
      <name val="宋体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sz val="9"/>
      <color indexed="8"/>
      <name val="Arial Narrow"/>
      <charset val="134"/>
    </font>
    <font>
      <sz val="10"/>
      <color rgb="FF000000"/>
      <name val="Arial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smart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57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center" wrapText="1"/>
    </xf>
    <xf numFmtId="0" fontId="7" fillId="0" borderId="0" xfId="49" applyFont="1" applyAlignment="1" applyProtection="1">
      <alignment horizontal="center" vertical="center" wrapText="1"/>
    </xf>
    <xf numFmtId="0" fontId="8" fillId="0" borderId="0" xfId="49" applyAlignment="1" applyProtection="1">
      <alignment horizontal="center" vertical="center"/>
    </xf>
    <xf numFmtId="0" fontId="8" fillId="0" borderId="0" xfId="49" applyAlignment="1" applyProtection="1">
      <alignment horizontal="center" vertical="center" wrapText="1"/>
    </xf>
    <xf numFmtId="0" fontId="8" fillId="0" borderId="0" xfId="49" applyProtection="1">
      <alignment vertical="center"/>
    </xf>
    <xf numFmtId="0" fontId="9" fillId="0" borderId="0" xfId="49" applyFont="1" applyAlignment="1" applyProtection="1">
      <alignment horizontal="center" vertical="center"/>
    </xf>
    <xf numFmtId="0" fontId="8" fillId="0" borderId="0" xfId="49" applyAlignment="1" applyProtection="1">
      <alignment vertical="center" wrapText="1"/>
    </xf>
    <xf numFmtId="0" fontId="10" fillId="0" borderId="0" xfId="49" applyFont="1" applyAlignment="1" applyProtection="1">
      <alignment horizontal="right" vertical="center" wrapText="1"/>
    </xf>
    <xf numFmtId="177" fontId="11" fillId="0" borderId="0" xfId="49" applyNumberFormat="1" applyFont="1" applyAlignment="1" applyProtection="1">
      <alignment horizontal="left" vertical="center"/>
    </xf>
    <xf numFmtId="0" fontId="11" fillId="0" borderId="0" xfId="49" applyFont="1" applyProtection="1">
      <alignment vertical="center"/>
    </xf>
    <xf numFmtId="0" fontId="11" fillId="0" borderId="0" xfId="49" applyFont="1" applyAlignment="1" applyProtection="1">
      <alignment horizontal="center" vertical="center"/>
    </xf>
    <xf numFmtId="0" fontId="12" fillId="0" borderId="0" xfId="49" applyFont="1" applyProtection="1">
      <alignment vertical="center"/>
    </xf>
    <xf numFmtId="0" fontId="10" fillId="0" borderId="0" xfId="49" applyFont="1" applyAlignment="1" applyProtection="1">
      <alignment horizontal="center" vertical="center" wrapText="1"/>
    </xf>
    <xf numFmtId="176" fontId="11" fillId="0" borderId="6" xfId="49" applyNumberFormat="1" applyFont="1" applyBorder="1" applyAlignment="1" applyProtection="1">
      <alignment horizontal="center" vertical="center"/>
      <protection locked="0"/>
    </xf>
    <xf numFmtId="176" fontId="11" fillId="0" borderId="4" xfId="49" applyNumberFormat="1" applyFont="1" applyBorder="1" applyAlignment="1" applyProtection="1">
      <alignment horizontal="center" vertical="center"/>
      <protection locked="0"/>
    </xf>
    <xf numFmtId="0" fontId="13" fillId="0" borderId="0" xfId="49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 shrinkToFit="1"/>
    </xf>
    <xf numFmtId="0" fontId="4" fillId="0" borderId="0" xfId="0" applyFont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center" shrinkToFit="1"/>
    </xf>
    <xf numFmtId="0" fontId="5" fillId="0" borderId="5" xfId="0" applyFont="1" applyBorder="1" applyAlignment="1" applyProtection="1">
      <alignment horizontal="right" shrinkToFit="1"/>
    </xf>
    <xf numFmtId="0" fontId="5" fillId="0" borderId="6" xfId="0" applyFont="1" applyBorder="1" applyAlignment="1" applyProtection="1">
      <alignment horizontal="right" shrinkToFit="1"/>
    </xf>
    <xf numFmtId="0" fontId="4" fillId="0" borderId="6" xfId="0" applyFont="1" applyBorder="1" applyAlignment="1" applyProtection="1">
      <alignment horizontal="right" shrinkToFit="1"/>
    </xf>
    <xf numFmtId="177" fontId="0" fillId="0" borderId="0" xfId="0" applyNumberFormat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3"/>
  <sheetViews>
    <sheetView tabSelected="1" zoomScale="130" zoomScaleNormal="130" workbookViewId="0">
      <selection activeCell="K11" sqref="K11"/>
    </sheetView>
  </sheetViews>
  <sheetFormatPr defaultColWidth="9" defaultRowHeight="14.25"/>
  <cols>
    <col min="1" max="1" width="10.625" style="22" customWidth="1"/>
    <col min="2" max="2" width="23.5" style="22" customWidth="1"/>
    <col min="3" max="3" width="5.625" style="22" customWidth="1"/>
    <col min="4" max="4" width="7.75" style="22" customWidth="1"/>
    <col min="5" max="5" width="9.75" style="22" customWidth="1"/>
    <col min="6" max="6" width="8.25" style="22" customWidth="1"/>
    <col min="7" max="8" width="9.75" style="22" customWidth="1"/>
    <col min="9" max="9" width="20" style="22" customWidth="1"/>
    <col min="10" max="10" width="11.5" style="22"/>
    <col min="11" max="11" width="9" style="22"/>
    <col min="12" max="12" width="9.375" style="22"/>
    <col min="13" max="16384" width="9" style="22"/>
  </cols>
  <sheetData>
    <row r="1" s="21" customFormat="1" ht="46.5" customHeight="1"/>
    <row r="2" s="22" customFormat="1" ht="60.75" customHeight="1" spans="1:8">
      <c r="A2" s="23" t="s">
        <v>0</v>
      </c>
      <c r="B2" s="23"/>
      <c r="C2" s="23"/>
      <c r="D2" s="23"/>
      <c r="E2" s="23"/>
      <c r="F2" s="23"/>
      <c r="G2" s="23"/>
      <c r="H2" s="23"/>
    </row>
    <row r="3" s="22" customFormat="1" ht="24.95" customHeight="1" spans="1:8">
      <c r="A3" s="24"/>
      <c r="B3" s="25"/>
      <c r="C3" s="24"/>
      <c r="D3" s="26"/>
      <c r="E3" s="26"/>
      <c r="F3" s="26"/>
      <c r="G3" s="26"/>
      <c r="H3" s="26"/>
    </row>
    <row r="4" s="22" customFormat="1" ht="35.25" customHeight="1" spans="1:8">
      <c r="A4" s="27" t="s">
        <v>1</v>
      </c>
      <c r="B4" s="27"/>
      <c r="C4" s="27"/>
      <c r="D4" s="27"/>
      <c r="E4" s="27"/>
      <c r="F4" s="27"/>
      <c r="G4" s="27"/>
      <c r="H4" s="27"/>
    </row>
    <row r="5" s="22" customFormat="1" ht="24.95" customHeight="1" spans="1:8">
      <c r="A5" s="26"/>
      <c r="B5" s="28"/>
      <c r="C5" s="26"/>
      <c r="D5" s="26"/>
      <c r="E5" s="26"/>
      <c r="F5" s="26"/>
      <c r="G5" s="26"/>
      <c r="H5" s="26"/>
    </row>
    <row r="6" s="22" customFormat="1" ht="24.95" customHeight="1" spans="1:8">
      <c r="A6" s="26"/>
      <c r="B6" s="28"/>
      <c r="C6" s="26"/>
      <c r="D6" s="26"/>
      <c r="E6" s="26"/>
      <c r="F6" s="26"/>
      <c r="G6" s="26"/>
      <c r="H6" s="26"/>
    </row>
    <row r="7" s="22" customFormat="1" ht="56.25" customHeight="1" spans="1:12">
      <c r="A7" s="26"/>
      <c r="B7" s="29" t="s">
        <v>2</v>
      </c>
      <c r="C7" s="29"/>
      <c r="D7" s="29"/>
      <c r="E7" s="30">
        <v>6578434</v>
      </c>
      <c r="F7" s="30"/>
      <c r="G7" s="30"/>
      <c r="H7" s="30"/>
      <c r="J7" s="53"/>
      <c r="L7" s="53"/>
    </row>
    <row r="8" s="22" customFormat="1" ht="24.95" customHeight="1" spans="1:8">
      <c r="A8" s="26"/>
      <c r="B8" s="29"/>
      <c r="C8" s="31"/>
      <c r="D8" s="32"/>
      <c r="E8" s="32"/>
      <c r="F8" s="33"/>
      <c r="G8" s="33"/>
      <c r="H8" s="33"/>
    </row>
    <row r="9" s="22" customFormat="1" ht="65.25" customHeight="1" spans="1:8">
      <c r="A9" s="26"/>
      <c r="B9" s="34" t="s">
        <v>3</v>
      </c>
      <c r="C9" s="35"/>
      <c r="D9" s="36"/>
      <c r="E9" s="32" t="s">
        <v>4</v>
      </c>
      <c r="F9" s="33"/>
      <c r="G9" s="33"/>
      <c r="H9" s="33"/>
    </row>
    <row r="10" s="22" customFormat="1" ht="24.95" customHeight="1" spans="1:8">
      <c r="A10" s="26"/>
      <c r="B10" s="29"/>
      <c r="C10" s="31"/>
      <c r="D10" s="32"/>
      <c r="E10" s="32"/>
      <c r="F10" s="33"/>
      <c r="G10" s="33"/>
      <c r="H10" s="33"/>
    </row>
    <row r="11" s="22" customFormat="1" ht="48.75" customHeight="1" spans="1:11">
      <c r="A11" s="26"/>
      <c r="B11" s="29" t="s">
        <v>5</v>
      </c>
      <c r="C11" s="29"/>
      <c r="D11" s="29"/>
      <c r="E11" s="30">
        <f>汇总表!G18</f>
        <v>6578434</v>
      </c>
      <c r="F11" s="30"/>
      <c r="G11" s="30"/>
      <c r="H11" s="30"/>
      <c r="I11" s="53"/>
      <c r="K11" s="53"/>
    </row>
    <row r="12" s="22" customFormat="1" ht="24.95" customHeight="1" spans="1:8">
      <c r="A12" s="26"/>
      <c r="B12" s="28"/>
      <c r="C12" s="26"/>
      <c r="D12" s="26"/>
      <c r="E12" s="26"/>
      <c r="F12" s="26"/>
      <c r="G12" s="26"/>
      <c r="H12" s="26"/>
    </row>
    <row r="13" s="22" customFormat="1" ht="24.95" customHeight="1" spans="1:8">
      <c r="A13" s="26"/>
      <c r="B13" s="28"/>
      <c r="C13" s="26"/>
      <c r="D13" s="26"/>
      <c r="E13" s="26"/>
      <c r="F13" s="26"/>
      <c r="G13" s="26"/>
      <c r="H13" s="26"/>
    </row>
    <row r="14" s="22" customFormat="1" ht="24.95" customHeight="1" spans="1:8">
      <c r="A14" s="26"/>
      <c r="B14" s="28"/>
      <c r="C14" s="26"/>
      <c r="D14" s="26"/>
      <c r="E14" s="26"/>
      <c r="F14" s="26"/>
      <c r="G14" s="26"/>
      <c r="H14" s="26"/>
    </row>
    <row r="15" s="22" customFormat="1" ht="24.95" customHeight="1" spans="1:8">
      <c r="A15" s="26"/>
      <c r="B15" s="28"/>
      <c r="C15" s="26"/>
      <c r="D15" s="26"/>
      <c r="E15" s="26"/>
      <c r="F15" s="26"/>
      <c r="G15" s="26"/>
      <c r="H15" s="26"/>
    </row>
    <row r="16" s="22" customFormat="1" ht="24.95" customHeight="1" spans="1:8">
      <c r="A16" s="26"/>
      <c r="B16" s="28"/>
      <c r="C16" s="26"/>
      <c r="D16" s="26"/>
      <c r="E16" s="25"/>
      <c r="F16" s="26"/>
      <c r="G16" s="26"/>
      <c r="H16" s="26"/>
    </row>
    <row r="17" s="22" customFormat="1" ht="54" customHeight="1" spans="1:8">
      <c r="A17" s="26"/>
      <c r="B17" s="37" t="s">
        <v>6</v>
      </c>
      <c r="C17" s="37"/>
      <c r="D17" s="37"/>
      <c r="E17" s="37"/>
      <c r="F17" s="37"/>
      <c r="G17" s="37"/>
      <c r="H17" s="37"/>
    </row>
    <row r="18" s="22" customFormat="1" ht="24.95" customHeight="1" spans="1:8">
      <c r="A18" s="26"/>
      <c r="B18" s="28"/>
      <c r="C18" s="26"/>
      <c r="D18" s="26"/>
      <c r="E18" s="26"/>
      <c r="F18" s="26"/>
      <c r="G18" s="26"/>
      <c r="H18" s="26"/>
    </row>
    <row r="19" s="22" customFormat="1" ht="24.95" customHeight="1" spans="1:8">
      <c r="A19" s="26"/>
      <c r="B19" s="28"/>
      <c r="C19" s="26"/>
      <c r="D19" s="26"/>
      <c r="E19" s="26"/>
      <c r="F19" s="26"/>
      <c r="G19" s="26"/>
      <c r="H19" s="26"/>
    </row>
    <row r="20" s="22" customFormat="1" ht="24.95" customHeight="1" spans="1:8">
      <c r="A20" s="26"/>
      <c r="B20" s="28"/>
      <c r="C20" s="26"/>
      <c r="D20" s="26"/>
      <c r="E20" s="26"/>
      <c r="F20" s="26"/>
      <c r="G20" s="26"/>
      <c r="H20" s="26"/>
    </row>
    <row r="21" s="22" customFormat="1" ht="24.95" customHeight="1" spans="1:8">
      <c r="A21" s="26"/>
      <c r="B21" s="28"/>
      <c r="C21" s="26"/>
      <c r="D21" s="26"/>
      <c r="E21" s="26"/>
      <c r="F21" s="26"/>
      <c r="G21" s="26"/>
      <c r="H21" s="26"/>
    </row>
    <row r="22" s="22" customFormat="1" ht="24.95" customHeight="1" spans="1:8">
      <c r="A22" s="26"/>
      <c r="B22" s="28"/>
      <c r="C22" s="26"/>
      <c r="D22" s="26"/>
      <c r="E22" s="26"/>
      <c r="F22" s="26"/>
      <c r="G22" s="26"/>
      <c r="H22" s="26"/>
    </row>
    <row r="23" s="22" customFormat="1" ht="24.95" customHeight="1" spans="1:8">
      <c r="A23" s="26"/>
      <c r="B23" s="28"/>
      <c r="C23" s="26"/>
      <c r="D23" s="26"/>
      <c r="E23" s="26"/>
      <c r="F23" s="26"/>
      <c r="G23" s="26"/>
      <c r="H23" s="26"/>
    </row>
    <row r="24" ht="32.95" customHeight="1" spans="1:8">
      <c r="A24" s="38" t="s">
        <v>7</v>
      </c>
      <c r="B24" s="38"/>
      <c r="C24" s="38"/>
      <c r="D24" s="38"/>
      <c r="E24" s="38"/>
      <c r="F24" s="38"/>
      <c r="G24" s="38"/>
      <c r="H24" s="38"/>
    </row>
    <row r="25" ht="13.9" customHeight="1" spans="1:8">
      <c r="A25" s="39" t="s">
        <v>8</v>
      </c>
      <c r="B25" s="39"/>
      <c r="C25" s="40" t="s">
        <v>9</v>
      </c>
      <c r="D25" s="40"/>
      <c r="E25" s="40"/>
      <c r="F25" s="40"/>
      <c r="G25" s="40"/>
      <c r="H25" s="40"/>
    </row>
    <row r="26" ht="13.9" customHeight="1" spans="1:8">
      <c r="A26" s="39" t="s">
        <v>10</v>
      </c>
      <c r="B26" s="39"/>
      <c r="C26" s="39"/>
      <c r="D26" s="41" t="s">
        <v>11</v>
      </c>
      <c r="E26" s="41" t="s">
        <v>12</v>
      </c>
      <c r="F26" s="40"/>
      <c r="G26" s="40"/>
      <c r="H26" s="40" t="s">
        <v>13</v>
      </c>
    </row>
    <row r="27" ht="27.85" customHeight="1" spans="1:8">
      <c r="A27" s="42" t="s">
        <v>14</v>
      </c>
      <c r="B27" s="42"/>
      <c r="C27" s="42"/>
      <c r="D27" s="42"/>
      <c r="E27" s="42"/>
      <c r="F27" s="42"/>
      <c r="G27" s="42"/>
      <c r="H27" s="42"/>
    </row>
    <row r="28" ht="26" customHeight="1" spans="1:8">
      <c r="A28" s="43" t="s">
        <v>15</v>
      </c>
      <c r="B28" s="44" t="s">
        <v>16</v>
      </c>
      <c r="C28" s="44" t="s">
        <v>17</v>
      </c>
      <c r="D28" s="44" t="s">
        <v>18</v>
      </c>
      <c r="E28" s="44" t="s">
        <v>19</v>
      </c>
      <c r="F28" s="45" t="s">
        <v>20</v>
      </c>
      <c r="G28" s="45" t="s">
        <v>21</v>
      </c>
      <c r="H28" s="46" t="s">
        <v>22</v>
      </c>
    </row>
    <row r="29" ht="13.2" customHeight="1" spans="1:8">
      <c r="A29" s="47" t="s">
        <v>23</v>
      </c>
      <c r="B29" s="48" t="s">
        <v>24</v>
      </c>
      <c r="C29" s="49" t="s">
        <v>25</v>
      </c>
      <c r="D29" s="50" t="s">
        <v>26</v>
      </c>
      <c r="E29" s="50" t="s">
        <v>27</v>
      </c>
      <c r="F29" s="51">
        <v>0</v>
      </c>
      <c r="G29" s="51"/>
      <c r="H29" s="51">
        <v>97218</v>
      </c>
    </row>
    <row r="30" ht="13.9" customHeight="1" spans="1:8">
      <c r="A30" s="47" t="s">
        <v>28</v>
      </c>
      <c r="B30" s="48" t="s">
        <v>29</v>
      </c>
      <c r="C30" s="49"/>
      <c r="D30" s="50"/>
      <c r="E30" s="50"/>
      <c r="F30" s="51"/>
      <c r="G30" s="51"/>
      <c r="H30" s="51"/>
    </row>
    <row r="31" ht="13.2" customHeight="1" spans="1:8">
      <c r="A31" s="47" t="s">
        <v>30</v>
      </c>
      <c r="B31" s="48" t="s">
        <v>31</v>
      </c>
      <c r="C31" s="49" t="s">
        <v>25</v>
      </c>
      <c r="D31" s="50" t="s">
        <v>26</v>
      </c>
      <c r="E31" s="50"/>
      <c r="F31" s="51"/>
      <c r="G31" s="51"/>
      <c r="H31" s="51"/>
    </row>
    <row r="32" ht="13.2" customHeight="1" spans="1:8">
      <c r="A32" s="47" t="s">
        <v>32</v>
      </c>
      <c r="B32" s="48" t="s">
        <v>33</v>
      </c>
      <c r="C32" s="49" t="s">
        <v>25</v>
      </c>
      <c r="D32" s="50"/>
      <c r="E32" s="50"/>
      <c r="F32" s="51"/>
      <c r="G32" s="51"/>
      <c r="H32" s="51"/>
    </row>
    <row r="33" ht="13.9" customHeight="1" spans="1:8">
      <c r="A33" s="47" t="s">
        <v>34</v>
      </c>
      <c r="B33" s="48" t="s">
        <v>35</v>
      </c>
      <c r="C33" s="49" t="s">
        <v>36</v>
      </c>
      <c r="D33" s="50"/>
      <c r="E33" s="50"/>
      <c r="F33" s="51"/>
      <c r="G33" s="51"/>
      <c r="H33" s="51"/>
    </row>
    <row r="34" ht="13.2" customHeight="1" spans="1:8">
      <c r="A34" s="47" t="s">
        <v>37</v>
      </c>
      <c r="B34" s="48" t="s">
        <v>38</v>
      </c>
      <c r="C34" s="49" t="s">
        <v>39</v>
      </c>
      <c r="D34" s="50"/>
      <c r="E34" s="50"/>
      <c r="F34" s="51"/>
      <c r="G34" s="51"/>
      <c r="H34" s="51"/>
    </row>
    <row r="35" ht="13.9" customHeight="1" spans="1:8">
      <c r="A35" s="47" t="s">
        <v>40</v>
      </c>
      <c r="B35" s="48" t="s">
        <v>41</v>
      </c>
      <c r="C35" s="49" t="s">
        <v>25</v>
      </c>
      <c r="D35" s="50" t="s">
        <v>26</v>
      </c>
      <c r="E35" s="50" t="s">
        <v>42</v>
      </c>
      <c r="F35" s="51">
        <f>ROUND(C9,2)</f>
        <v>0</v>
      </c>
      <c r="G35" s="52">
        <f>ROUND(E35*(100-F35)/100,2)</f>
        <v>92498</v>
      </c>
      <c r="H35" s="51">
        <f>ROUND(D35*G35,0)</f>
        <v>92498</v>
      </c>
    </row>
    <row r="36" ht="13.2" customHeight="1" spans="1:8">
      <c r="A36" s="47"/>
      <c r="B36" s="48"/>
      <c r="C36" s="49"/>
      <c r="D36" s="50"/>
      <c r="E36" s="50"/>
      <c r="F36" s="51"/>
      <c r="G36" s="51"/>
      <c r="H36" s="51"/>
    </row>
    <row r="37" ht="13.2" customHeight="1" spans="1:8">
      <c r="A37" s="47"/>
      <c r="B37" s="48"/>
      <c r="C37" s="49"/>
      <c r="D37" s="50"/>
      <c r="E37" s="50"/>
      <c r="F37" s="51"/>
      <c r="G37" s="51"/>
      <c r="H37" s="51"/>
    </row>
    <row r="38" ht="13.9" customHeight="1" spans="1:8">
      <c r="A38" s="47"/>
      <c r="B38" s="48"/>
      <c r="C38" s="49"/>
      <c r="D38" s="50"/>
      <c r="E38" s="50"/>
      <c r="F38" s="51"/>
      <c r="G38" s="51"/>
      <c r="H38" s="51"/>
    </row>
    <row r="39" ht="13.2" customHeight="1" spans="1:8">
      <c r="A39" s="47"/>
      <c r="B39" s="48"/>
      <c r="C39" s="49"/>
      <c r="D39" s="50"/>
      <c r="E39" s="50"/>
      <c r="F39" s="51"/>
      <c r="G39" s="51"/>
      <c r="H39" s="51"/>
    </row>
    <row r="40" ht="13.2" customHeight="1" spans="1:8">
      <c r="A40" s="47"/>
      <c r="B40" s="48"/>
      <c r="C40" s="49"/>
      <c r="D40" s="50"/>
      <c r="E40" s="50"/>
      <c r="F40" s="51"/>
      <c r="G40" s="51"/>
      <c r="H40" s="51"/>
    </row>
    <row r="41" ht="13.9" customHeight="1" spans="1:8">
      <c r="A41" s="47"/>
      <c r="B41" s="48"/>
      <c r="C41" s="49"/>
      <c r="D41" s="50"/>
      <c r="E41" s="50"/>
      <c r="F41" s="51"/>
      <c r="G41" s="51"/>
      <c r="H41" s="51"/>
    </row>
    <row r="42" ht="13.2" customHeight="1" spans="1:8">
      <c r="A42" s="47"/>
      <c r="B42" s="48"/>
      <c r="C42" s="49"/>
      <c r="D42" s="50"/>
      <c r="E42" s="50"/>
      <c r="F42" s="51"/>
      <c r="G42" s="51"/>
      <c r="H42" s="51"/>
    </row>
    <row r="43" ht="13.9" customHeight="1" spans="1:8">
      <c r="A43" s="47"/>
      <c r="B43" s="48"/>
      <c r="C43" s="49"/>
      <c r="D43" s="50"/>
      <c r="E43" s="50"/>
      <c r="F43" s="51"/>
      <c r="G43" s="51"/>
      <c r="H43" s="51"/>
    </row>
    <row r="44" ht="13.2" customHeight="1" spans="1:8">
      <c r="A44" s="47"/>
      <c r="B44" s="48"/>
      <c r="C44" s="49"/>
      <c r="D44" s="50"/>
      <c r="E44" s="50"/>
      <c r="F44" s="51"/>
      <c r="G44" s="51"/>
      <c r="H44" s="51"/>
    </row>
    <row r="45" ht="13.2" customHeight="1" spans="1:8">
      <c r="A45" s="47"/>
      <c r="B45" s="48"/>
      <c r="C45" s="49"/>
      <c r="D45" s="50"/>
      <c r="E45" s="50"/>
      <c r="F45" s="51"/>
      <c r="G45" s="51"/>
      <c r="H45" s="51"/>
    </row>
    <row r="46" ht="13.9" customHeight="1" spans="1:8">
      <c r="A46" s="47"/>
      <c r="B46" s="48"/>
      <c r="C46" s="49"/>
      <c r="D46" s="50"/>
      <c r="E46" s="50"/>
      <c r="F46" s="51"/>
      <c r="G46" s="51"/>
      <c r="H46" s="51"/>
    </row>
    <row r="47" ht="13.2" customHeight="1" spans="1:8">
      <c r="A47" s="47"/>
      <c r="B47" s="48"/>
      <c r="C47" s="49"/>
      <c r="D47" s="50"/>
      <c r="E47" s="50"/>
      <c r="F47" s="51"/>
      <c r="G47" s="51"/>
      <c r="H47" s="51"/>
    </row>
    <row r="48" ht="13.2" customHeight="1" spans="1:8">
      <c r="A48" s="47"/>
      <c r="B48" s="48"/>
      <c r="C48" s="49"/>
      <c r="D48" s="50"/>
      <c r="E48" s="50"/>
      <c r="F48" s="51"/>
      <c r="G48" s="51"/>
      <c r="H48" s="51"/>
    </row>
    <row r="49" ht="13.9" customHeight="1" spans="1:8">
      <c r="A49" s="47"/>
      <c r="B49" s="48"/>
      <c r="C49" s="49"/>
      <c r="D49" s="50"/>
      <c r="E49" s="50"/>
      <c r="F49" s="51"/>
      <c r="G49" s="51"/>
      <c r="H49" s="51"/>
    </row>
    <row r="50" ht="13.2" customHeight="1" spans="1:8">
      <c r="A50" s="47"/>
      <c r="B50" s="48"/>
      <c r="C50" s="49"/>
      <c r="D50" s="50"/>
      <c r="E50" s="50"/>
      <c r="F50" s="51"/>
      <c r="G50" s="51"/>
      <c r="H50" s="51"/>
    </row>
    <row r="51" ht="13.2" customHeight="1" spans="1:8">
      <c r="A51" s="47"/>
      <c r="B51" s="48"/>
      <c r="C51" s="49"/>
      <c r="D51" s="50"/>
      <c r="E51" s="50"/>
      <c r="F51" s="51"/>
      <c r="G51" s="51"/>
      <c r="H51" s="51"/>
    </row>
    <row r="52" ht="13.9" customHeight="1" spans="1:8">
      <c r="A52" s="47"/>
      <c r="B52" s="48"/>
      <c r="C52" s="49"/>
      <c r="D52" s="50"/>
      <c r="E52" s="50"/>
      <c r="F52" s="51"/>
      <c r="G52" s="51"/>
      <c r="H52" s="51"/>
    </row>
    <row r="53" ht="13.2" customHeight="1" spans="1:8">
      <c r="A53" s="47"/>
      <c r="B53" s="48"/>
      <c r="C53" s="49"/>
      <c r="D53" s="50"/>
      <c r="E53" s="50"/>
      <c r="F53" s="51"/>
      <c r="G53" s="51"/>
      <c r="H53" s="51"/>
    </row>
    <row r="54" ht="13.9" customHeight="1" spans="1:8">
      <c r="A54" s="47"/>
      <c r="B54" s="48"/>
      <c r="C54" s="49"/>
      <c r="D54" s="50"/>
      <c r="E54" s="50"/>
      <c r="F54" s="51"/>
      <c r="G54" s="51"/>
      <c r="H54" s="51"/>
    </row>
    <row r="55" ht="13.2" customHeight="1" spans="1:8">
      <c r="A55" s="47"/>
      <c r="B55" s="48"/>
      <c r="C55" s="49"/>
      <c r="D55" s="50"/>
      <c r="E55" s="50"/>
      <c r="F55" s="51"/>
      <c r="G55" s="51"/>
      <c r="H55" s="51"/>
    </row>
    <row r="56" ht="13.2" customHeight="1" spans="1:8">
      <c r="A56" s="47"/>
      <c r="B56" s="48"/>
      <c r="C56" s="49"/>
      <c r="D56" s="50"/>
      <c r="E56" s="50"/>
      <c r="F56" s="51"/>
      <c r="G56" s="51"/>
      <c r="H56" s="51"/>
    </row>
    <row r="57" ht="13.9" customHeight="1" spans="1:8">
      <c r="A57" s="47"/>
      <c r="B57" s="48"/>
      <c r="C57" s="49"/>
      <c r="D57" s="50"/>
      <c r="E57" s="50"/>
      <c r="F57" s="51"/>
      <c r="G57" s="51"/>
      <c r="H57" s="51"/>
    </row>
    <row r="58" ht="13.2" customHeight="1" spans="1:8">
      <c r="A58" s="47"/>
      <c r="B58" s="48"/>
      <c r="C58" s="49"/>
      <c r="D58" s="50"/>
      <c r="E58" s="50"/>
      <c r="F58" s="51"/>
      <c r="G58" s="51"/>
      <c r="H58" s="51"/>
    </row>
    <row r="59" ht="13.2" customHeight="1" spans="1:8">
      <c r="A59" s="47"/>
      <c r="B59" s="48"/>
      <c r="C59" s="49"/>
      <c r="D59" s="50"/>
      <c r="E59" s="50"/>
      <c r="F59" s="51"/>
      <c r="G59" s="51"/>
      <c r="H59" s="51"/>
    </row>
    <row r="60" ht="13.9" customHeight="1" spans="1:8">
      <c r="A60" s="47"/>
      <c r="B60" s="48"/>
      <c r="C60" s="49"/>
      <c r="D60" s="50"/>
      <c r="E60" s="50"/>
      <c r="F60" s="51"/>
      <c r="G60" s="51"/>
      <c r="H60" s="51"/>
    </row>
    <row r="61" ht="13.2" customHeight="1" spans="1:8">
      <c r="A61" s="47"/>
      <c r="B61" s="48"/>
      <c r="C61" s="49"/>
      <c r="D61" s="50"/>
      <c r="E61" s="50"/>
      <c r="F61" s="51"/>
      <c r="G61" s="51"/>
      <c r="H61" s="51"/>
    </row>
    <row r="62" ht="13.9" customHeight="1" spans="1:8">
      <c r="A62" s="47"/>
      <c r="B62" s="48"/>
      <c r="C62" s="49"/>
      <c r="D62" s="50"/>
      <c r="E62" s="50"/>
      <c r="F62" s="51"/>
      <c r="G62" s="51"/>
      <c r="H62" s="51"/>
    </row>
    <row r="63" ht="13.2" customHeight="1" spans="1:8">
      <c r="A63" s="47"/>
      <c r="B63" s="48"/>
      <c r="C63" s="49"/>
      <c r="D63" s="50"/>
      <c r="E63" s="50"/>
      <c r="F63" s="51"/>
      <c r="G63" s="51"/>
      <c r="H63" s="51"/>
    </row>
    <row r="64" ht="13.2" customHeight="1" spans="1:8">
      <c r="A64" s="47"/>
      <c r="B64" s="48"/>
      <c r="C64" s="49"/>
      <c r="D64" s="50"/>
      <c r="E64" s="50"/>
      <c r="F64" s="51"/>
      <c r="G64" s="51"/>
      <c r="H64" s="51"/>
    </row>
    <row r="65" ht="13.9" customHeight="1" spans="1:8">
      <c r="A65" s="47"/>
      <c r="B65" s="48"/>
      <c r="C65" s="49"/>
      <c r="D65" s="50"/>
      <c r="E65" s="50"/>
      <c r="F65" s="51"/>
      <c r="G65" s="51"/>
      <c r="H65" s="51"/>
    </row>
    <row r="66" ht="13.2" customHeight="1" spans="1:8">
      <c r="A66" s="47"/>
      <c r="B66" s="48"/>
      <c r="C66" s="49"/>
      <c r="D66" s="50"/>
      <c r="E66" s="50"/>
      <c r="F66" s="51"/>
      <c r="G66" s="51"/>
      <c r="H66" s="51"/>
    </row>
    <row r="67" ht="13.2" customHeight="1" spans="1:8">
      <c r="A67" s="47"/>
      <c r="B67" s="48"/>
      <c r="C67" s="49"/>
      <c r="D67" s="50"/>
      <c r="E67" s="50"/>
      <c r="F67" s="51"/>
      <c r="G67" s="51"/>
      <c r="H67" s="51"/>
    </row>
    <row r="68" ht="13.9" customHeight="1" spans="1:8">
      <c r="A68" s="47"/>
      <c r="B68" s="48"/>
      <c r="C68" s="49"/>
      <c r="D68" s="50"/>
      <c r="E68" s="50"/>
      <c r="F68" s="51"/>
      <c r="G68" s="51"/>
      <c r="H68" s="51"/>
    </row>
    <row r="69" ht="13.2" customHeight="1" spans="1:8">
      <c r="A69" s="47"/>
      <c r="B69" s="48"/>
      <c r="C69" s="49"/>
      <c r="D69" s="50"/>
      <c r="E69" s="50"/>
      <c r="F69" s="51"/>
      <c r="G69" s="51"/>
      <c r="H69" s="51"/>
    </row>
    <row r="70" ht="13.9" customHeight="1" spans="1:8">
      <c r="A70" s="47"/>
      <c r="B70" s="48"/>
      <c r="C70" s="49"/>
      <c r="D70" s="50"/>
      <c r="E70" s="50"/>
      <c r="F70" s="51"/>
      <c r="G70" s="51"/>
      <c r="H70" s="51"/>
    </row>
    <row r="71" ht="13.2" customHeight="1" spans="1:8">
      <c r="A71" s="47"/>
      <c r="B71" s="48"/>
      <c r="C71" s="49"/>
      <c r="D71" s="50"/>
      <c r="E71" s="50"/>
      <c r="F71" s="51"/>
      <c r="G71" s="51"/>
      <c r="H71" s="51"/>
    </row>
    <row r="72" ht="13.2" customHeight="1" spans="1:8">
      <c r="A72" s="47"/>
      <c r="B72" s="48"/>
      <c r="C72" s="49"/>
      <c r="D72" s="50"/>
      <c r="E72" s="50"/>
      <c r="F72" s="51"/>
      <c r="G72" s="51"/>
      <c r="H72" s="51"/>
    </row>
    <row r="73" ht="27.85" customHeight="1" spans="1:8">
      <c r="A73" s="54"/>
      <c r="B73" s="55" t="s">
        <v>43</v>
      </c>
      <c r="C73" s="54">
        <f>H29+H35</f>
        <v>189716</v>
      </c>
      <c r="D73" s="54"/>
      <c r="E73" s="54"/>
      <c r="F73" s="54"/>
      <c r="G73" s="54"/>
      <c r="H73" s="54"/>
    </row>
    <row r="74" ht="16.1" customHeight="1" spans="1:8">
      <c r="A74" s="39" t="s">
        <v>44</v>
      </c>
      <c r="B74" s="39"/>
      <c r="C74" s="40" t="s">
        <v>45</v>
      </c>
      <c r="D74" s="40"/>
      <c r="E74" s="40"/>
      <c r="F74" s="40"/>
      <c r="G74" s="40"/>
      <c r="H74" s="40"/>
    </row>
    <row r="75" ht="16.85" customHeight="1" spans="1:8">
      <c r="A75" s="39"/>
      <c r="B75" s="39"/>
      <c r="C75" s="39"/>
      <c r="D75" s="39"/>
      <c r="E75" s="39"/>
      <c r="F75" s="39"/>
      <c r="G75" s="39"/>
      <c r="H75" s="39"/>
    </row>
    <row r="76" ht="32.95" customHeight="1" spans="1:8">
      <c r="A76" s="38" t="s">
        <v>7</v>
      </c>
      <c r="B76" s="38"/>
      <c r="C76" s="38"/>
      <c r="D76" s="38"/>
      <c r="E76" s="38"/>
      <c r="F76" s="38"/>
      <c r="G76" s="38"/>
      <c r="H76" s="38"/>
    </row>
    <row r="77" ht="13.9" customHeight="1" spans="1:8">
      <c r="A77" s="39" t="s">
        <v>8</v>
      </c>
      <c r="B77" s="39"/>
      <c r="C77" s="40" t="s">
        <v>9</v>
      </c>
      <c r="D77" s="40"/>
      <c r="E77" s="40"/>
      <c r="F77" s="40"/>
      <c r="G77" s="40"/>
      <c r="H77" s="40"/>
    </row>
    <row r="78" ht="13.9" customHeight="1" spans="1:8">
      <c r="A78" s="39" t="s">
        <v>10</v>
      </c>
      <c r="B78" s="39"/>
      <c r="C78" s="39"/>
      <c r="D78" s="41" t="s">
        <v>46</v>
      </c>
      <c r="E78" s="41" t="s">
        <v>12</v>
      </c>
      <c r="F78" s="40"/>
      <c r="G78" s="40"/>
      <c r="H78" s="40" t="s">
        <v>13</v>
      </c>
    </row>
    <row r="79" ht="27.85" customHeight="1" spans="1:8">
      <c r="A79" s="42" t="s">
        <v>47</v>
      </c>
      <c r="B79" s="42"/>
      <c r="C79" s="42"/>
      <c r="D79" s="42"/>
      <c r="E79" s="42"/>
      <c r="F79" s="42"/>
      <c r="G79" s="42"/>
      <c r="H79" s="42"/>
    </row>
    <row r="80" ht="25" customHeight="1" spans="1:8">
      <c r="A80" s="43" t="s">
        <v>15</v>
      </c>
      <c r="B80" s="44" t="s">
        <v>16</v>
      </c>
      <c r="C80" s="44" t="s">
        <v>17</v>
      </c>
      <c r="D80" s="44" t="s">
        <v>18</v>
      </c>
      <c r="E80" s="44" t="s">
        <v>19</v>
      </c>
      <c r="F80" s="56" t="s">
        <v>20</v>
      </c>
      <c r="G80" s="56" t="s">
        <v>21</v>
      </c>
      <c r="H80" s="46" t="s">
        <v>22</v>
      </c>
    </row>
    <row r="81" ht="13.2" customHeight="1" spans="1:8">
      <c r="A81" s="47" t="s">
        <v>48</v>
      </c>
      <c r="B81" s="48" t="s">
        <v>49</v>
      </c>
      <c r="C81" s="49"/>
      <c r="D81" s="50"/>
      <c r="E81" s="50"/>
      <c r="F81" s="51"/>
      <c r="G81" s="51"/>
      <c r="H81" s="51"/>
    </row>
    <row r="82" ht="13.9" customHeight="1" spans="1:8">
      <c r="A82" s="47" t="s">
        <v>50</v>
      </c>
      <c r="B82" s="48" t="s">
        <v>51</v>
      </c>
      <c r="C82" s="49"/>
      <c r="D82" s="50"/>
      <c r="E82" s="50"/>
      <c r="F82" s="51"/>
      <c r="G82" s="51"/>
      <c r="H82" s="51"/>
    </row>
    <row r="83" ht="13.2" customHeight="1" spans="1:8">
      <c r="A83" s="47" t="s">
        <v>52</v>
      </c>
      <c r="B83" s="48" t="s">
        <v>53</v>
      </c>
      <c r="C83" s="49" t="s">
        <v>54</v>
      </c>
      <c r="D83" s="50" t="s">
        <v>55</v>
      </c>
      <c r="E83" s="50" t="s">
        <v>56</v>
      </c>
      <c r="F83" s="51">
        <f>ROUND(C9,2)</f>
        <v>0</v>
      </c>
      <c r="G83" s="52">
        <f>ROUND(E83*(100-F83)/100,2)</f>
        <v>21.95</v>
      </c>
      <c r="H83" s="52">
        <f>ROUND(D83*G83,0)</f>
        <v>47961</v>
      </c>
    </row>
    <row r="84" ht="13.2" customHeight="1" spans="1:8">
      <c r="A84" s="47" t="s">
        <v>57</v>
      </c>
      <c r="B84" s="48" t="s">
        <v>58</v>
      </c>
      <c r="C84" s="49" t="s">
        <v>59</v>
      </c>
      <c r="D84" s="50" t="s">
        <v>60</v>
      </c>
      <c r="E84" s="50" t="s">
        <v>61</v>
      </c>
      <c r="F84" s="51">
        <f>ROUND(C9,2)</f>
        <v>0</v>
      </c>
      <c r="G84" s="52">
        <f>ROUND(E84*(100-F84)/100,2)</f>
        <v>18.16</v>
      </c>
      <c r="H84" s="52">
        <f>ROUND(D84*G84,0)</f>
        <v>1984</v>
      </c>
    </row>
    <row r="85" ht="13.9" customHeight="1" spans="1:8">
      <c r="A85" s="47" t="s">
        <v>62</v>
      </c>
      <c r="B85" s="48" t="s">
        <v>63</v>
      </c>
      <c r="C85" s="49"/>
      <c r="D85" s="50"/>
      <c r="E85" s="50"/>
      <c r="F85" s="51"/>
      <c r="G85" s="51"/>
      <c r="H85" s="51"/>
    </row>
    <row r="86" ht="13.2" customHeight="1" spans="1:8">
      <c r="A86" s="47" t="s">
        <v>64</v>
      </c>
      <c r="B86" s="48" t="s">
        <v>65</v>
      </c>
      <c r="C86" s="49" t="s">
        <v>59</v>
      </c>
      <c r="D86" s="50"/>
      <c r="E86" s="50"/>
      <c r="F86" s="51"/>
      <c r="G86" s="51"/>
      <c r="H86" s="51"/>
    </row>
    <row r="87" ht="13.9" customHeight="1" spans="1:8">
      <c r="A87" s="47" t="s">
        <v>66</v>
      </c>
      <c r="B87" s="48" t="s">
        <v>67</v>
      </c>
      <c r="C87" s="49"/>
      <c r="D87" s="50"/>
      <c r="E87" s="50"/>
      <c r="F87" s="51"/>
      <c r="G87" s="51"/>
      <c r="H87" s="51"/>
    </row>
    <row r="88" ht="13.2" customHeight="1" spans="1:8">
      <c r="A88" s="47" t="s">
        <v>68</v>
      </c>
      <c r="B88" s="48" t="s">
        <v>69</v>
      </c>
      <c r="C88" s="49"/>
      <c r="D88" s="50"/>
      <c r="E88" s="50"/>
      <c r="F88" s="51"/>
      <c r="G88" s="51"/>
      <c r="H88" s="51"/>
    </row>
    <row r="89" ht="13.2" customHeight="1" spans="1:8">
      <c r="A89" s="47" t="s">
        <v>70</v>
      </c>
      <c r="B89" s="48" t="s">
        <v>71</v>
      </c>
      <c r="C89" s="49" t="s">
        <v>59</v>
      </c>
      <c r="D89" s="50" t="s">
        <v>72</v>
      </c>
      <c r="E89" s="50" t="s">
        <v>73</v>
      </c>
      <c r="F89" s="51">
        <f>ROUND(C9,2)</f>
        <v>0</v>
      </c>
      <c r="G89" s="52">
        <f t="shared" ref="G89:G92" si="0">ROUND(E89*(100-F89)/100,2)</f>
        <v>3.74</v>
      </c>
      <c r="H89" s="52">
        <f t="shared" ref="H89:H92" si="1">ROUND(D89*G89,0)</f>
        <v>7823</v>
      </c>
    </row>
    <row r="90" ht="13.9" customHeight="1" spans="1:8">
      <c r="A90" s="47" t="s">
        <v>74</v>
      </c>
      <c r="B90" s="48" t="s">
        <v>75</v>
      </c>
      <c r="C90" s="49" t="s">
        <v>59</v>
      </c>
      <c r="D90" s="50" t="s">
        <v>76</v>
      </c>
      <c r="E90" s="50" t="s">
        <v>77</v>
      </c>
      <c r="F90" s="51">
        <f>ROUND(C9,2)</f>
        <v>0</v>
      </c>
      <c r="G90" s="52">
        <f t="shared" si="0"/>
        <v>9.73</v>
      </c>
      <c r="H90" s="52">
        <f t="shared" si="1"/>
        <v>273337</v>
      </c>
    </row>
    <row r="91" ht="13.2" customHeight="1" spans="1:8">
      <c r="A91" s="47" t="s">
        <v>78</v>
      </c>
      <c r="B91" s="48" t="s">
        <v>79</v>
      </c>
      <c r="C91" s="49"/>
      <c r="D91" s="50"/>
      <c r="E91" s="50"/>
      <c r="F91" s="51"/>
      <c r="G91" s="51"/>
      <c r="H91" s="51"/>
    </row>
    <row r="92" ht="13.2" customHeight="1" spans="1:8">
      <c r="A92" s="47" t="s">
        <v>80</v>
      </c>
      <c r="B92" s="48" t="s">
        <v>81</v>
      </c>
      <c r="C92" s="49" t="s">
        <v>59</v>
      </c>
      <c r="D92" s="50" t="s">
        <v>82</v>
      </c>
      <c r="E92" s="50" t="s">
        <v>83</v>
      </c>
      <c r="F92" s="51">
        <f>ROUND(C9,2)</f>
        <v>0</v>
      </c>
      <c r="G92" s="52">
        <f t="shared" si="0"/>
        <v>28.47</v>
      </c>
      <c r="H92" s="52">
        <f t="shared" si="1"/>
        <v>159745</v>
      </c>
    </row>
    <row r="93" ht="13.9" customHeight="1" spans="1:8">
      <c r="A93" s="47" t="s">
        <v>84</v>
      </c>
      <c r="B93" s="48" t="s">
        <v>85</v>
      </c>
      <c r="C93" s="49"/>
      <c r="D93" s="50"/>
      <c r="E93" s="50"/>
      <c r="F93" s="51"/>
      <c r="G93" s="51"/>
      <c r="H93" s="51"/>
    </row>
    <row r="94" ht="13.2" customHeight="1" spans="1:8">
      <c r="A94" s="47" t="s">
        <v>86</v>
      </c>
      <c r="B94" s="48" t="s">
        <v>87</v>
      </c>
      <c r="C94" s="49" t="s">
        <v>59</v>
      </c>
      <c r="D94" s="50" t="s">
        <v>72</v>
      </c>
      <c r="E94" s="50" t="s">
        <v>88</v>
      </c>
      <c r="F94" s="51">
        <f>ROUND(C9,2)</f>
        <v>0</v>
      </c>
      <c r="G94" s="52">
        <f t="shared" ref="G94:G97" si="2">ROUND(E94*(100-F94)/100,2)</f>
        <v>4.72</v>
      </c>
      <c r="H94" s="52">
        <f t="shared" ref="H94:H97" si="3">ROUND(D94*G94,0)</f>
        <v>9873</v>
      </c>
    </row>
    <row r="95" ht="13.9" customHeight="1" spans="1:8">
      <c r="A95" s="47" t="s">
        <v>89</v>
      </c>
      <c r="B95" s="48" t="s">
        <v>90</v>
      </c>
      <c r="C95" s="49"/>
      <c r="D95" s="50"/>
      <c r="E95" s="50"/>
      <c r="F95" s="51"/>
      <c r="G95" s="51"/>
      <c r="H95" s="51"/>
    </row>
    <row r="96" ht="13.2" customHeight="1" spans="1:8">
      <c r="A96" s="47" t="s">
        <v>91</v>
      </c>
      <c r="B96" s="48" t="s">
        <v>92</v>
      </c>
      <c r="C96" s="49" t="s">
        <v>59</v>
      </c>
      <c r="D96" s="50" t="s">
        <v>93</v>
      </c>
      <c r="E96" s="50" t="s">
        <v>94</v>
      </c>
      <c r="F96" s="51">
        <f>ROUND(C9,2)</f>
        <v>0</v>
      </c>
      <c r="G96" s="52">
        <f t="shared" si="2"/>
        <v>107.5</v>
      </c>
      <c r="H96" s="52">
        <f t="shared" si="3"/>
        <v>9030</v>
      </c>
    </row>
    <row r="97" ht="13.2" customHeight="1" spans="1:8">
      <c r="A97" s="47" t="s">
        <v>95</v>
      </c>
      <c r="B97" s="48" t="s">
        <v>92</v>
      </c>
      <c r="C97" s="49" t="s">
        <v>59</v>
      </c>
      <c r="D97" s="50" t="s">
        <v>96</v>
      </c>
      <c r="E97" s="50" t="s">
        <v>97</v>
      </c>
      <c r="F97" s="51">
        <f>ROUND(C9,2)</f>
        <v>0</v>
      </c>
      <c r="G97" s="52">
        <f t="shared" si="2"/>
        <v>108.62</v>
      </c>
      <c r="H97" s="52">
        <f t="shared" si="3"/>
        <v>3870</v>
      </c>
    </row>
    <row r="98" ht="13.9" customHeight="1" spans="1:8">
      <c r="A98" s="47" t="s">
        <v>98</v>
      </c>
      <c r="B98" s="48" t="s">
        <v>99</v>
      </c>
      <c r="C98" s="49"/>
      <c r="D98" s="50"/>
      <c r="E98" s="50"/>
      <c r="F98" s="51"/>
      <c r="G98" s="51"/>
      <c r="H98" s="51"/>
    </row>
    <row r="99" ht="13.2" customHeight="1" spans="1:8">
      <c r="A99" s="47" t="s">
        <v>100</v>
      </c>
      <c r="B99" s="48" t="s">
        <v>101</v>
      </c>
      <c r="C99" s="49"/>
      <c r="D99" s="50"/>
      <c r="E99" s="50"/>
      <c r="F99" s="51"/>
      <c r="G99" s="51"/>
      <c r="H99" s="51"/>
    </row>
    <row r="100" ht="13.2" customHeight="1" spans="1:8">
      <c r="A100" s="47" t="s">
        <v>102</v>
      </c>
      <c r="B100" s="48" t="s">
        <v>103</v>
      </c>
      <c r="C100" s="49" t="s">
        <v>59</v>
      </c>
      <c r="D100" s="50" t="s">
        <v>104</v>
      </c>
      <c r="E100" s="50" t="s">
        <v>105</v>
      </c>
      <c r="F100" s="51">
        <f>ROUND(C9,2)</f>
        <v>0</v>
      </c>
      <c r="G100" s="52">
        <f t="shared" ref="G100:G105" si="4">ROUND(E100*(100-F100)/100,2)</f>
        <v>553.89</v>
      </c>
      <c r="H100" s="52">
        <f t="shared" ref="H100:H105" si="5">ROUND(D100*G100,0)</f>
        <v>625453</v>
      </c>
    </row>
    <row r="101" ht="13.9" customHeight="1" spans="1:8">
      <c r="A101" s="47" t="s">
        <v>106</v>
      </c>
      <c r="B101" s="48" t="s">
        <v>107</v>
      </c>
      <c r="C101" s="49"/>
      <c r="D101" s="50"/>
      <c r="E101" s="50"/>
      <c r="F101" s="51"/>
      <c r="G101" s="51"/>
      <c r="H101" s="51"/>
    </row>
    <row r="102" ht="13.2" customHeight="1" spans="1:8">
      <c r="A102" s="47" t="s">
        <v>108</v>
      </c>
      <c r="B102" s="48" t="s">
        <v>109</v>
      </c>
      <c r="C102" s="49"/>
      <c r="D102" s="50"/>
      <c r="E102" s="50"/>
      <c r="F102" s="51"/>
      <c r="G102" s="51"/>
      <c r="H102" s="51"/>
    </row>
    <row r="103" ht="13.2" customHeight="1" spans="1:8">
      <c r="A103" s="47" t="s">
        <v>110</v>
      </c>
      <c r="B103" s="48" t="s">
        <v>111</v>
      </c>
      <c r="C103" s="49"/>
      <c r="D103" s="50"/>
      <c r="E103" s="50"/>
      <c r="F103" s="51"/>
      <c r="G103" s="51"/>
      <c r="H103" s="51"/>
    </row>
    <row r="104" ht="13.9" customHeight="1" spans="1:8">
      <c r="A104" s="47" t="s">
        <v>112</v>
      </c>
      <c r="B104" s="48" t="s">
        <v>113</v>
      </c>
      <c r="C104" s="49" t="s">
        <v>59</v>
      </c>
      <c r="D104" s="50" t="s">
        <v>114</v>
      </c>
      <c r="E104" s="50" t="s">
        <v>115</v>
      </c>
      <c r="F104" s="51">
        <f>ROUND(C9,2)</f>
        <v>0</v>
      </c>
      <c r="G104" s="52">
        <f t="shared" si="4"/>
        <v>363.29</v>
      </c>
      <c r="H104" s="52">
        <f t="shared" si="5"/>
        <v>174960</v>
      </c>
    </row>
    <row r="105" ht="13.2" customHeight="1" spans="1:8">
      <c r="A105" s="47" t="s">
        <v>116</v>
      </c>
      <c r="B105" s="48" t="s">
        <v>117</v>
      </c>
      <c r="C105" s="49" t="s">
        <v>59</v>
      </c>
      <c r="D105" s="50" t="s">
        <v>118</v>
      </c>
      <c r="E105" s="50" t="s">
        <v>119</v>
      </c>
      <c r="F105" s="51">
        <f>ROUND(C9,2)</f>
        <v>0</v>
      </c>
      <c r="G105" s="52">
        <f t="shared" si="4"/>
        <v>396.68</v>
      </c>
      <c r="H105" s="52">
        <f t="shared" si="5"/>
        <v>1889387</v>
      </c>
    </row>
    <row r="106" ht="13.9" customHeight="1" spans="1:8">
      <c r="A106" s="47"/>
      <c r="B106" s="48"/>
      <c r="C106" s="49"/>
      <c r="D106" s="50"/>
      <c r="E106" s="50"/>
      <c r="F106" s="51"/>
      <c r="G106" s="51"/>
      <c r="H106" s="51"/>
    </row>
    <row r="107" ht="13.2" customHeight="1" spans="1:8">
      <c r="A107" s="47"/>
      <c r="B107" s="48"/>
      <c r="C107" s="49"/>
      <c r="D107" s="50"/>
      <c r="E107" s="50"/>
      <c r="F107" s="51"/>
      <c r="G107" s="51"/>
      <c r="H107" s="51"/>
    </row>
    <row r="108" ht="13.2" customHeight="1" spans="1:8">
      <c r="A108" s="47"/>
      <c r="B108" s="48"/>
      <c r="C108" s="49"/>
      <c r="D108" s="50"/>
      <c r="E108" s="50"/>
      <c r="F108" s="51"/>
      <c r="G108" s="51"/>
      <c r="H108" s="51"/>
    </row>
    <row r="109" ht="13.9" customHeight="1" spans="1:8">
      <c r="A109" s="47"/>
      <c r="B109" s="48"/>
      <c r="C109" s="49"/>
      <c r="D109" s="50"/>
      <c r="E109" s="50"/>
      <c r="F109" s="51"/>
      <c r="G109" s="51"/>
      <c r="H109" s="51"/>
    </row>
    <row r="110" ht="13.2" customHeight="1" spans="1:8">
      <c r="A110" s="47"/>
      <c r="B110" s="48"/>
      <c r="C110" s="49"/>
      <c r="D110" s="50"/>
      <c r="E110" s="50"/>
      <c r="F110" s="51"/>
      <c r="G110" s="51"/>
      <c r="H110" s="51"/>
    </row>
    <row r="111" ht="13.2" customHeight="1" spans="1:8">
      <c r="A111" s="47"/>
      <c r="B111" s="48"/>
      <c r="C111" s="49"/>
      <c r="D111" s="50"/>
      <c r="E111" s="50"/>
      <c r="F111" s="51"/>
      <c r="G111" s="51"/>
      <c r="H111" s="51"/>
    </row>
    <row r="112" ht="13.9" customHeight="1" spans="1:8">
      <c r="A112" s="47"/>
      <c r="B112" s="48"/>
      <c r="C112" s="49"/>
      <c r="D112" s="50"/>
      <c r="E112" s="50"/>
      <c r="F112" s="51"/>
      <c r="G112" s="51"/>
      <c r="H112" s="51"/>
    </row>
    <row r="113" ht="13.2" customHeight="1" spans="1:8">
      <c r="A113" s="47"/>
      <c r="B113" s="48"/>
      <c r="C113" s="49"/>
      <c r="D113" s="50"/>
      <c r="E113" s="50"/>
      <c r="F113" s="51"/>
      <c r="G113" s="51"/>
      <c r="H113" s="51"/>
    </row>
    <row r="114" ht="13.9" customHeight="1" spans="1:8">
      <c r="A114" s="47"/>
      <c r="B114" s="48"/>
      <c r="C114" s="49"/>
      <c r="D114" s="50"/>
      <c r="E114" s="50"/>
      <c r="F114" s="51"/>
      <c r="G114" s="51"/>
      <c r="H114" s="51"/>
    </row>
    <row r="115" ht="13.2" customHeight="1" spans="1:8">
      <c r="A115" s="47"/>
      <c r="B115" s="48"/>
      <c r="C115" s="49"/>
      <c r="D115" s="50"/>
      <c r="E115" s="50"/>
      <c r="F115" s="51"/>
      <c r="G115" s="51"/>
      <c r="H115" s="51"/>
    </row>
    <row r="116" ht="13.2" customHeight="1" spans="1:8">
      <c r="A116" s="47"/>
      <c r="B116" s="48"/>
      <c r="C116" s="49"/>
      <c r="D116" s="50"/>
      <c r="E116" s="50"/>
      <c r="F116" s="51"/>
      <c r="G116" s="51"/>
      <c r="H116" s="51"/>
    </row>
    <row r="117" ht="13.9" customHeight="1" spans="1:8">
      <c r="A117" s="47"/>
      <c r="B117" s="48"/>
      <c r="C117" s="49"/>
      <c r="D117" s="50"/>
      <c r="E117" s="50"/>
      <c r="F117" s="51"/>
      <c r="G117" s="51"/>
      <c r="H117" s="51"/>
    </row>
    <row r="118" ht="13.2" customHeight="1" spans="1:8">
      <c r="A118" s="47"/>
      <c r="B118" s="48"/>
      <c r="C118" s="49"/>
      <c r="D118" s="50"/>
      <c r="E118" s="50"/>
      <c r="F118" s="51"/>
      <c r="G118" s="51"/>
      <c r="H118" s="51"/>
    </row>
    <row r="119" ht="13.2" customHeight="1" spans="1:8">
      <c r="A119" s="47"/>
      <c r="B119" s="48"/>
      <c r="C119" s="49"/>
      <c r="D119" s="50"/>
      <c r="E119" s="50"/>
      <c r="F119" s="51"/>
      <c r="G119" s="51"/>
      <c r="H119" s="51"/>
    </row>
    <row r="120" ht="13.9" customHeight="1" spans="1:8">
      <c r="A120" s="47"/>
      <c r="B120" s="48"/>
      <c r="C120" s="49"/>
      <c r="D120" s="50"/>
      <c r="E120" s="50"/>
      <c r="F120" s="51"/>
      <c r="G120" s="51"/>
      <c r="H120" s="51"/>
    </row>
    <row r="121" ht="13.2" customHeight="1" spans="1:8">
      <c r="A121" s="47"/>
      <c r="B121" s="48"/>
      <c r="C121" s="49"/>
      <c r="D121" s="50"/>
      <c r="E121" s="50"/>
      <c r="F121" s="51"/>
      <c r="G121" s="51"/>
      <c r="H121" s="51"/>
    </row>
    <row r="122" ht="13.9" customHeight="1" spans="1:8">
      <c r="A122" s="47"/>
      <c r="B122" s="48"/>
      <c r="C122" s="49"/>
      <c r="D122" s="50"/>
      <c r="E122" s="50"/>
      <c r="F122" s="51"/>
      <c r="G122" s="51"/>
      <c r="H122" s="51"/>
    </row>
    <row r="123" ht="13.2" customHeight="1" spans="1:8">
      <c r="A123" s="47"/>
      <c r="B123" s="48"/>
      <c r="C123" s="49"/>
      <c r="D123" s="50"/>
      <c r="E123" s="50"/>
      <c r="F123" s="51"/>
      <c r="G123" s="51"/>
      <c r="H123" s="51"/>
    </row>
    <row r="124" ht="13.2" customHeight="1" spans="1:8">
      <c r="A124" s="47"/>
      <c r="B124" s="48"/>
      <c r="C124" s="49"/>
      <c r="D124" s="50"/>
      <c r="E124" s="50"/>
      <c r="F124" s="51"/>
      <c r="G124" s="51"/>
      <c r="H124" s="51"/>
    </row>
    <row r="125" ht="27.85" customHeight="1" spans="1:8">
      <c r="A125" s="54"/>
      <c r="B125" s="55" t="s">
        <v>120</v>
      </c>
      <c r="C125" s="54">
        <f>SUM(H81:H105)</f>
        <v>3203423</v>
      </c>
      <c r="D125" s="54"/>
      <c r="E125" s="54"/>
      <c r="F125" s="54"/>
      <c r="G125" s="54"/>
      <c r="H125" s="54"/>
    </row>
    <row r="126" ht="16.1" customHeight="1" spans="1:8">
      <c r="A126" s="39" t="s">
        <v>44</v>
      </c>
      <c r="B126" s="39"/>
      <c r="C126" s="40" t="s">
        <v>45</v>
      </c>
      <c r="D126" s="40"/>
      <c r="E126" s="40"/>
      <c r="F126" s="40"/>
      <c r="G126" s="40"/>
      <c r="H126" s="40"/>
    </row>
    <row r="127" ht="16.85" customHeight="1" spans="1:8">
      <c r="A127" s="39"/>
      <c r="B127" s="39"/>
      <c r="C127" s="39"/>
      <c r="D127" s="39"/>
      <c r="E127" s="39"/>
      <c r="F127" s="39"/>
      <c r="G127" s="39"/>
      <c r="H127" s="39"/>
    </row>
    <row r="128" ht="32.95" customHeight="1" spans="1:8">
      <c r="A128" s="38" t="s">
        <v>7</v>
      </c>
      <c r="B128" s="38"/>
      <c r="C128" s="38"/>
      <c r="D128" s="38"/>
      <c r="E128" s="38"/>
      <c r="F128" s="38"/>
      <c r="G128" s="38"/>
      <c r="H128" s="38"/>
    </row>
    <row r="129" ht="13.9" customHeight="1" spans="1:8">
      <c r="A129" s="39" t="s">
        <v>8</v>
      </c>
      <c r="B129" s="39"/>
      <c r="C129" s="40" t="s">
        <v>9</v>
      </c>
      <c r="D129" s="40"/>
      <c r="E129" s="40"/>
      <c r="F129" s="40"/>
      <c r="G129" s="40"/>
      <c r="H129" s="40"/>
    </row>
    <row r="130" ht="13.9" customHeight="1" spans="1:8">
      <c r="A130" s="39" t="s">
        <v>10</v>
      </c>
      <c r="B130" s="39"/>
      <c r="C130" s="39"/>
      <c r="D130" s="41" t="s">
        <v>121</v>
      </c>
      <c r="E130" s="41" t="s">
        <v>12</v>
      </c>
      <c r="F130" s="40"/>
      <c r="G130" s="40"/>
      <c r="H130" s="40" t="s">
        <v>13</v>
      </c>
    </row>
    <row r="131" ht="27.85" customHeight="1" spans="1:8">
      <c r="A131" s="42" t="s">
        <v>122</v>
      </c>
      <c r="B131" s="42"/>
      <c r="C131" s="42"/>
      <c r="D131" s="42"/>
      <c r="E131" s="42"/>
      <c r="F131" s="42"/>
      <c r="G131" s="42"/>
      <c r="H131" s="42"/>
    </row>
    <row r="132" ht="25" customHeight="1" spans="1:8">
      <c r="A132" s="43" t="s">
        <v>15</v>
      </c>
      <c r="B132" s="44" t="s">
        <v>16</v>
      </c>
      <c r="C132" s="44" t="s">
        <v>17</v>
      </c>
      <c r="D132" s="44" t="s">
        <v>18</v>
      </c>
      <c r="E132" s="44" t="s">
        <v>19</v>
      </c>
      <c r="F132" s="56" t="s">
        <v>20</v>
      </c>
      <c r="G132" s="56" t="s">
        <v>21</v>
      </c>
      <c r="H132" s="46" t="s">
        <v>22</v>
      </c>
    </row>
    <row r="133" ht="13.2" customHeight="1" spans="1:8">
      <c r="A133" s="47" t="s">
        <v>123</v>
      </c>
      <c r="B133" s="48" t="s">
        <v>124</v>
      </c>
      <c r="C133" s="49"/>
      <c r="D133" s="50"/>
      <c r="E133" s="50"/>
      <c r="F133" s="51"/>
      <c r="G133" s="51"/>
      <c r="H133" s="51"/>
    </row>
    <row r="134" ht="13.9" customHeight="1" spans="1:8">
      <c r="A134" s="47" t="s">
        <v>125</v>
      </c>
      <c r="B134" s="48" t="s">
        <v>126</v>
      </c>
      <c r="C134" s="49"/>
      <c r="D134" s="50"/>
      <c r="E134" s="50"/>
      <c r="F134" s="51"/>
      <c r="G134" s="51"/>
      <c r="H134" s="51"/>
    </row>
    <row r="135" ht="13.2" customHeight="1" spans="1:8">
      <c r="A135" s="47" t="s">
        <v>127</v>
      </c>
      <c r="B135" s="48" t="s">
        <v>128</v>
      </c>
      <c r="C135" s="49" t="s">
        <v>54</v>
      </c>
      <c r="D135" s="50" t="s">
        <v>129</v>
      </c>
      <c r="E135" s="50" t="s">
        <v>130</v>
      </c>
      <c r="F135" s="51">
        <f>ROUND(C9,2)</f>
        <v>0</v>
      </c>
      <c r="G135" s="52">
        <f t="shared" ref="G135:G139" si="6">ROUND(E135*(100-F135)/100,2)</f>
        <v>5.56</v>
      </c>
      <c r="H135" s="52">
        <f t="shared" ref="H135:H139" si="7">ROUND(D135*G135,0)</f>
        <v>12399</v>
      </c>
    </row>
    <row r="136" ht="13.2" customHeight="1" spans="1:8">
      <c r="A136" s="47" t="s">
        <v>131</v>
      </c>
      <c r="B136" s="48" t="s">
        <v>128</v>
      </c>
      <c r="C136" s="49" t="s">
        <v>54</v>
      </c>
      <c r="D136" s="50" t="s">
        <v>132</v>
      </c>
      <c r="E136" s="50" t="s">
        <v>130</v>
      </c>
      <c r="F136" s="51">
        <f>ROUND(C9,2)</f>
        <v>0</v>
      </c>
      <c r="G136" s="52">
        <f t="shared" si="6"/>
        <v>5.56</v>
      </c>
      <c r="H136" s="52">
        <f t="shared" si="7"/>
        <v>88242</v>
      </c>
    </row>
    <row r="137" ht="13.9" customHeight="1" spans="1:8">
      <c r="A137" s="47" t="s">
        <v>133</v>
      </c>
      <c r="B137" s="48" t="s">
        <v>134</v>
      </c>
      <c r="C137" s="49"/>
      <c r="D137" s="50"/>
      <c r="E137" s="50"/>
      <c r="F137" s="51"/>
      <c r="G137" s="51"/>
      <c r="H137" s="51"/>
    </row>
    <row r="138" ht="13.2" customHeight="1" spans="1:8">
      <c r="A138" s="47" t="s">
        <v>135</v>
      </c>
      <c r="B138" s="48" t="s">
        <v>136</v>
      </c>
      <c r="C138" s="49"/>
      <c r="D138" s="50"/>
      <c r="E138" s="50"/>
      <c r="F138" s="51"/>
      <c r="G138" s="51"/>
      <c r="H138" s="51"/>
    </row>
    <row r="139" ht="13.9" customHeight="1" spans="1:8">
      <c r="A139" s="47" t="s">
        <v>137</v>
      </c>
      <c r="B139" s="48" t="s">
        <v>138</v>
      </c>
      <c r="C139" s="49" t="s">
        <v>54</v>
      </c>
      <c r="D139" s="50" t="s">
        <v>132</v>
      </c>
      <c r="E139" s="50" t="s">
        <v>139</v>
      </c>
      <c r="F139" s="51">
        <f>ROUND(C9,2)</f>
        <v>0</v>
      </c>
      <c r="G139" s="52">
        <f t="shared" si="6"/>
        <v>37.35</v>
      </c>
      <c r="H139" s="52">
        <f t="shared" si="7"/>
        <v>592774</v>
      </c>
    </row>
    <row r="140" ht="13.2" customHeight="1" spans="1:8">
      <c r="A140" s="47" t="s">
        <v>140</v>
      </c>
      <c r="B140" s="48" t="s">
        <v>141</v>
      </c>
      <c r="C140" s="49"/>
      <c r="D140" s="50"/>
      <c r="E140" s="50"/>
      <c r="F140" s="51"/>
      <c r="G140" s="51"/>
      <c r="H140" s="51"/>
    </row>
    <row r="141" ht="13.2" customHeight="1" spans="1:8">
      <c r="A141" s="47" t="s">
        <v>142</v>
      </c>
      <c r="B141" s="48" t="s">
        <v>143</v>
      </c>
      <c r="C141" s="49" t="s">
        <v>54</v>
      </c>
      <c r="D141" s="50" t="s">
        <v>144</v>
      </c>
      <c r="E141" s="50" t="s">
        <v>145</v>
      </c>
      <c r="F141" s="51">
        <f>ROUND(C9,2)</f>
        <v>0</v>
      </c>
      <c r="G141" s="52">
        <f t="shared" ref="G141:G145" si="8">ROUND(E141*(100-F141)/100,2)</f>
        <v>100.91</v>
      </c>
      <c r="H141" s="52">
        <f t="shared" ref="H141:H145" si="9">ROUND(D141*G141,0)</f>
        <v>1617476</v>
      </c>
    </row>
    <row r="142" ht="13.9" customHeight="1" spans="1:8">
      <c r="A142" s="47" t="s">
        <v>146</v>
      </c>
      <c r="B142" s="48" t="s">
        <v>147</v>
      </c>
      <c r="C142" s="49"/>
      <c r="D142" s="50"/>
      <c r="E142" s="50"/>
      <c r="F142" s="51"/>
      <c r="G142" s="51"/>
      <c r="H142" s="51"/>
    </row>
    <row r="143" ht="13.2" customHeight="1" spans="1:8">
      <c r="A143" s="47" t="s">
        <v>148</v>
      </c>
      <c r="B143" s="48" t="s">
        <v>149</v>
      </c>
      <c r="C143" s="49" t="s">
        <v>150</v>
      </c>
      <c r="D143" s="50" t="s">
        <v>151</v>
      </c>
      <c r="E143" s="50" t="s">
        <v>152</v>
      </c>
      <c r="F143" s="51">
        <f>ROUND(C9,2)</f>
        <v>0</v>
      </c>
      <c r="G143" s="52">
        <f t="shared" si="8"/>
        <v>6.31</v>
      </c>
      <c r="H143" s="52">
        <f t="shared" si="9"/>
        <v>48066</v>
      </c>
    </row>
    <row r="144" ht="13.2" customHeight="1" spans="1:8">
      <c r="A144" s="47" t="s">
        <v>153</v>
      </c>
      <c r="B144" s="48" t="s">
        <v>154</v>
      </c>
      <c r="C144" s="49" t="s">
        <v>59</v>
      </c>
      <c r="D144" s="50" t="s">
        <v>155</v>
      </c>
      <c r="E144" s="50" t="s">
        <v>156</v>
      </c>
      <c r="F144" s="51">
        <f>ROUND(C9,2)</f>
        <v>0</v>
      </c>
      <c r="G144" s="52">
        <f t="shared" si="8"/>
        <v>46.71</v>
      </c>
      <c r="H144" s="52">
        <f t="shared" si="9"/>
        <v>33137</v>
      </c>
    </row>
    <row r="145" ht="13.9" customHeight="1" spans="1:8">
      <c r="A145" s="47" t="s">
        <v>157</v>
      </c>
      <c r="B145" s="48" t="s">
        <v>158</v>
      </c>
      <c r="C145" s="49" t="s">
        <v>59</v>
      </c>
      <c r="D145" s="50" t="s">
        <v>159</v>
      </c>
      <c r="E145" s="50" t="s">
        <v>160</v>
      </c>
      <c r="F145" s="51">
        <f>ROUND(C9,2)</f>
        <v>0</v>
      </c>
      <c r="G145" s="52">
        <f t="shared" si="8"/>
        <v>55.06</v>
      </c>
      <c r="H145" s="52">
        <f t="shared" si="9"/>
        <v>266786</v>
      </c>
    </row>
    <row r="146" ht="13.2" customHeight="1" spans="1:8">
      <c r="A146" s="47" t="s">
        <v>161</v>
      </c>
      <c r="B146" s="48" t="s">
        <v>162</v>
      </c>
      <c r="C146" s="49"/>
      <c r="D146" s="50"/>
      <c r="E146" s="50"/>
      <c r="F146" s="51"/>
      <c r="G146" s="51"/>
      <c r="H146" s="51"/>
    </row>
    <row r="147" ht="13.9" customHeight="1" spans="1:8">
      <c r="A147" s="47" t="s">
        <v>163</v>
      </c>
      <c r="B147" s="48" t="s">
        <v>164</v>
      </c>
      <c r="C147" s="49" t="s">
        <v>165</v>
      </c>
      <c r="D147" s="50" t="s">
        <v>166</v>
      </c>
      <c r="E147" s="50" t="s">
        <v>167</v>
      </c>
      <c r="F147" s="51">
        <f>ROUND(C9,2)</f>
        <v>0</v>
      </c>
      <c r="G147" s="52">
        <f>ROUND(E147*(100-F147)/100,2)</f>
        <v>27.98</v>
      </c>
      <c r="H147" s="52">
        <f>ROUND(D147*G147,0)</f>
        <v>252044</v>
      </c>
    </row>
    <row r="148" ht="13.2" customHeight="1" spans="1:8">
      <c r="A148" s="47"/>
      <c r="B148" s="48"/>
      <c r="C148" s="49"/>
      <c r="D148" s="50"/>
      <c r="E148" s="50"/>
      <c r="F148" s="51"/>
      <c r="G148" s="51"/>
      <c r="H148" s="51"/>
    </row>
    <row r="149" ht="13.2" customHeight="1" spans="1:8">
      <c r="A149" s="47"/>
      <c r="B149" s="48"/>
      <c r="C149" s="49"/>
      <c r="D149" s="50"/>
      <c r="E149" s="50"/>
      <c r="F149" s="51"/>
      <c r="G149" s="51"/>
      <c r="H149" s="51"/>
    </row>
    <row r="150" ht="13.9" customHeight="1" spans="1:8">
      <c r="A150" s="47"/>
      <c r="B150" s="48"/>
      <c r="C150" s="49"/>
      <c r="D150" s="50"/>
      <c r="E150" s="50"/>
      <c r="F150" s="51"/>
      <c r="G150" s="51"/>
      <c r="H150" s="51"/>
    </row>
    <row r="151" ht="13.2" customHeight="1" spans="1:8">
      <c r="A151" s="47"/>
      <c r="B151" s="48"/>
      <c r="C151" s="49"/>
      <c r="D151" s="50"/>
      <c r="E151" s="50"/>
      <c r="F151" s="51"/>
      <c r="G151" s="51"/>
      <c r="H151" s="51"/>
    </row>
    <row r="152" ht="13.2" customHeight="1" spans="1:8">
      <c r="A152" s="47"/>
      <c r="B152" s="48"/>
      <c r="C152" s="49"/>
      <c r="D152" s="50"/>
      <c r="E152" s="50"/>
      <c r="F152" s="51"/>
      <c r="G152" s="51"/>
      <c r="H152" s="51"/>
    </row>
    <row r="153" ht="13.9" customHeight="1" spans="1:8">
      <c r="A153" s="47"/>
      <c r="B153" s="48"/>
      <c r="C153" s="49"/>
      <c r="D153" s="50"/>
      <c r="E153" s="50"/>
      <c r="F153" s="51"/>
      <c r="G153" s="51"/>
      <c r="H153" s="51"/>
    </row>
    <row r="154" ht="13.2" customHeight="1" spans="1:8">
      <c r="A154" s="47"/>
      <c r="B154" s="48"/>
      <c r="C154" s="49"/>
      <c r="D154" s="50"/>
      <c r="E154" s="50"/>
      <c r="F154" s="51"/>
      <c r="G154" s="51"/>
      <c r="H154" s="51"/>
    </row>
    <row r="155" ht="13.2" customHeight="1" spans="1:8">
      <c r="A155" s="47"/>
      <c r="B155" s="48"/>
      <c r="C155" s="49"/>
      <c r="D155" s="50"/>
      <c r="E155" s="50"/>
      <c r="F155" s="51"/>
      <c r="G155" s="51"/>
      <c r="H155" s="51"/>
    </row>
    <row r="156" ht="13.9" customHeight="1" spans="1:8">
      <c r="A156" s="47"/>
      <c r="B156" s="48"/>
      <c r="C156" s="49"/>
      <c r="D156" s="50"/>
      <c r="E156" s="50"/>
      <c r="F156" s="51"/>
      <c r="G156" s="51"/>
      <c r="H156" s="51"/>
    </row>
    <row r="157" ht="13.2" customHeight="1" spans="1:8">
      <c r="A157" s="47"/>
      <c r="B157" s="48"/>
      <c r="C157" s="49"/>
      <c r="D157" s="50"/>
      <c r="E157" s="50"/>
      <c r="F157" s="51"/>
      <c r="G157" s="51"/>
      <c r="H157" s="51"/>
    </row>
    <row r="158" ht="13.9" customHeight="1" spans="1:8">
      <c r="A158" s="47"/>
      <c r="B158" s="48"/>
      <c r="C158" s="49"/>
      <c r="D158" s="50"/>
      <c r="E158" s="50"/>
      <c r="F158" s="51"/>
      <c r="G158" s="51"/>
      <c r="H158" s="51"/>
    </row>
    <row r="159" ht="13.2" customHeight="1" spans="1:8">
      <c r="A159" s="47"/>
      <c r="B159" s="48"/>
      <c r="C159" s="49"/>
      <c r="D159" s="50"/>
      <c r="E159" s="50"/>
      <c r="F159" s="51"/>
      <c r="G159" s="51"/>
      <c r="H159" s="51"/>
    </row>
    <row r="160" ht="13.2" customHeight="1" spans="1:8">
      <c r="A160" s="47"/>
      <c r="B160" s="48"/>
      <c r="C160" s="49"/>
      <c r="D160" s="50"/>
      <c r="E160" s="50"/>
      <c r="F160" s="51"/>
      <c r="G160" s="51"/>
      <c r="H160" s="51"/>
    </row>
    <row r="161" ht="13.9" customHeight="1" spans="1:8">
      <c r="A161" s="47"/>
      <c r="B161" s="48"/>
      <c r="C161" s="49"/>
      <c r="D161" s="50"/>
      <c r="E161" s="50"/>
      <c r="F161" s="51"/>
      <c r="G161" s="51"/>
      <c r="H161" s="51"/>
    </row>
    <row r="162" ht="13.2" customHeight="1" spans="1:8">
      <c r="A162" s="47"/>
      <c r="B162" s="48"/>
      <c r="C162" s="49"/>
      <c r="D162" s="50"/>
      <c r="E162" s="50"/>
      <c r="F162" s="51"/>
      <c r="G162" s="51"/>
      <c r="H162" s="51"/>
    </row>
    <row r="163" ht="13.2" customHeight="1" spans="1:8">
      <c r="A163" s="47"/>
      <c r="B163" s="48"/>
      <c r="C163" s="49"/>
      <c r="D163" s="50"/>
      <c r="E163" s="50"/>
      <c r="F163" s="51"/>
      <c r="G163" s="51"/>
      <c r="H163" s="51"/>
    </row>
    <row r="164" ht="13.9" customHeight="1" spans="1:8">
      <c r="A164" s="47"/>
      <c r="B164" s="48"/>
      <c r="C164" s="49"/>
      <c r="D164" s="50"/>
      <c r="E164" s="50"/>
      <c r="F164" s="51"/>
      <c r="G164" s="51"/>
      <c r="H164" s="51"/>
    </row>
    <row r="165" ht="13.2" customHeight="1" spans="1:8">
      <c r="A165" s="47"/>
      <c r="B165" s="48"/>
      <c r="C165" s="49"/>
      <c r="D165" s="50"/>
      <c r="E165" s="50"/>
      <c r="F165" s="51"/>
      <c r="G165" s="51"/>
      <c r="H165" s="51"/>
    </row>
    <row r="166" ht="13.9" customHeight="1" spans="1:8">
      <c r="A166" s="47"/>
      <c r="B166" s="48"/>
      <c r="C166" s="49"/>
      <c r="D166" s="50"/>
      <c r="E166" s="50"/>
      <c r="F166" s="51"/>
      <c r="G166" s="51"/>
      <c r="H166" s="51"/>
    </row>
    <row r="167" ht="13.2" customHeight="1" spans="1:8">
      <c r="A167" s="47"/>
      <c r="B167" s="48"/>
      <c r="C167" s="49"/>
      <c r="D167" s="50"/>
      <c r="E167" s="50"/>
      <c r="F167" s="51"/>
      <c r="G167" s="51"/>
      <c r="H167" s="51"/>
    </row>
    <row r="168" ht="13.2" customHeight="1" spans="1:8">
      <c r="A168" s="47"/>
      <c r="B168" s="48"/>
      <c r="C168" s="49"/>
      <c r="D168" s="50"/>
      <c r="E168" s="50"/>
      <c r="F168" s="51"/>
      <c r="G168" s="51"/>
      <c r="H168" s="51"/>
    </row>
    <row r="169" ht="13.9" customHeight="1" spans="1:8">
      <c r="A169" s="47"/>
      <c r="B169" s="48"/>
      <c r="C169" s="49"/>
      <c r="D169" s="50"/>
      <c r="E169" s="50"/>
      <c r="F169" s="51"/>
      <c r="G169" s="51"/>
      <c r="H169" s="51"/>
    </row>
    <row r="170" ht="13.2" customHeight="1" spans="1:8">
      <c r="A170" s="47"/>
      <c r="B170" s="48"/>
      <c r="C170" s="49"/>
      <c r="D170" s="50"/>
      <c r="E170" s="50"/>
      <c r="F170" s="51"/>
      <c r="G170" s="51"/>
      <c r="H170" s="51"/>
    </row>
    <row r="171" ht="13.2" customHeight="1" spans="1:8">
      <c r="A171" s="47"/>
      <c r="B171" s="48"/>
      <c r="C171" s="49"/>
      <c r="D171" s="50"/>
      <c r="E171" s="50"/>
      <c r="F171" s="51"/>
      <c r="G171" s="51"/>
      <c r="H171" s="51"/>
    </row>
    <row r="172" ht="13.9" customHeight="1" spans="1:8">
      <c r="A172" s="47"/>
      <c r="B172" s="48"/>
      <c r="C172" s="49"/>
      <c r="D172" s="50"/>
      <c r="E172" s="50"/>
      <c r="F172" s="51"/>
      <c r="G172" s="51"/>
      <c r="H172" s="51"/>
    </row>
    <row r="173" ht="13.2" customHeight="1" spans="1:8">
      <c r="A173" s="47"/>
      <c r="B173" s="48"/>
      <c r="C173" s="49"/>
      <c r="D173" s="50"/>
      <c r="E173" s="50"/>
      <c r="F173" s="51"/>
      <c r="G173" s="51"/>
      <c r="H173" s="51"/>
    </row>
    <row r="174" ht="13.9" customHeight="1" spans="1:8">
      <c r="A174" s="47"/>
      <c r="B174" s="48"/>
      <c r="C174" s="49"/>
      <c r="D174" s="50"/>
      <c r="E174" s="50"/>
      <c r="F174" s="51"/>
      <c r="G174" s="51"/>
      <c r="H174" s="51"/>
    </row>
    <row r="175" ht="13.2" customHeight="1" spans="1:8">
      <c r="A175" s="47"/>
      <c r="B175" s="48"/>
      <c r="C175" s="49"/>
      <c r="D175" s="50"/>
      <c r="E175" s="50"/>
      <c r="F175" s="51"/>
      <c r="G175" s="51"/>
      <c r="H175" s="51"/>
    </row>
    <row r="176" ht="13.2" customHeight="1" spans="1:8">
      <c r="A176" s="47"/>
      <c r="B176" s="48"/>
      <c r="C176" s="49"/>
      <c r="D176" s="50"/>
      <c r="E176" s="50"/>
      <c r="F176" s="51"/>
      <c r="G176" s="51"/>
      <c r="H176" s="51"/>
    </row>
    <row r="177" ht="27.85" customHeight="1" spans="1:8">
      <c r="A177" s="54"/>
      <c r="B177" s="55" t="s">
        <v>168</v>
      </c>
      <c r="C177" s="54">
        <f>SUM(H133:H176)</f>
        <v>2910924</v>
      </c>
      <c r="D177" s="54"/>
      <c r="E177" s="54"/>
      <c r="F177" s="54"/>
      <c r="G177" s="54"/>
      <c r="H177" s="54"/>
    </row>
    <row r="178" ht="16.1" customHeight="1" spans="1:8">
      <c r="A178" s="39" t="s">
        <v>44</v>
      </c>
      <c r="B178" s="39"/>
      <c r="C178" s="40" t="s">
        <v>45</v>
      </c>
      <c r="D178" s="40"/>
      <c r="E178" s="40"/>
      <c r="F178" s="40"/>
      <c r="G178" s="40"/>
      <c r="H178" s="40"/>
    </row>
    <row r="179" ht="16.85" customHeight="1" spans="1:8">
      <c r="A179" s="39"/>
      <c r="B179" s="39"/>
      <c r="C179" s="39"/>
      <c r="D179" s="39"/>
      <c r="E179" s="39"/>
      <c r="F179" s="39"/>
      <c r="G179" s="39"/>
      <c r="H179" s="39"/>
    </row>
    <row r="180" ht="32.95" customHeight="1" spans="1:8">
      <c r="A180" s="38" t="s">
        <v>7</v>
      </c>
      <c r="B180" s="38"/>
      <c r="C180" s="38"/>
      <c r="D180" s="38"/>
      <c r="E180" s="38"/>
      <c r="F180" s="38"/>
      <c r="G180" s="38"/>
      <c r="H180" s="38"/>
    </row>
    <row r="181" ht="13.9" customHeight="1" spans="1:8">
      <c r="A181" s="39" t="s">
        <v>8</v>
      </c>
      <c r="B181" s="39"/>
      <c r="C181" s="40" t="s">
        <v>9</v>
      </c>
      <c r="D181" s="40"/>
      <c r="E181" s="40"/>
      <c r="F181" s="40"/>
      <c r="G181" s="40"/>
      <c r="H181" s="40"/>
    </row>
    <row r="182" ht="13.9" customHeight="1" spans="1:8">
      <c r="A182" s="39" t="s">
        <v>10</v>
      </c>
      <c r="B182" s="39"/>
      <c r="C182" s="39"/>
      <c r="D182" s="41" t="s">
        <v>169</v>
      </c>
      <c r="E182" s="41" t="s">
        <v>12</v>
      </c>
      <c r="F182" s="40"/>
      <c r="G182" s="40"/>
      <c r="H182" s="40" t="s">
        <v>13</v>
      </c>
    </row>
    <row r="183" ht="27.85" customHeight="1" spans="1:8">
      <c r="A183" s="42" t="s">
        <v>170</v>
      </c>
      <c r="B183" s="42"/>
      <c r="C183" s="42"/>
      <c r="D183" s="42"/>
      <c r="E183" s="42"/>
      <c r="F183" s="42"/>
      <c r="G183" s="42"/>
      <c r="H183" s="42"/>
    </row>
    <row r="184" ht="25" customHeight="1" spans="1:8">
      <c r="A184" s="43" t="s">
        <v>15</v>
      </c>
      <c r="B184" s="44" t="s">
        <v>16</v>
      </c>
      <c r="C184" s="44" t="s">
        <v>17</v>
      </c>
      <c r="D184" s="44" t="s">
        <v>18</v>
      </c>
      <c r="E184" s="44" t="s">
        <v>19</v>
      </c>
      <c r="F184" s="56" t="s">
        <v>20</v>
      </c>
      <c r="G184" s="56" t="s">
        <v>21</v>
      </c>
      <c r="H184" s="46" t="s">
        <v>22</v>
      </c>
    </row>
    <row r="185" ht="13.2" customHeight="1" spans="1:8">
      <c r="A185" s="47" t="s">
        <v>171</v>
      </c>
      <c r="B185" s="48" t="s">
        <v>172</v>
      </c>
      <c r="C185" s="49" t="s">
        <v>59</v>
      </c>
      <c r="D185" s="50" t="s">
        <v>173</v>
      </c>
      <c r="E185" s="50" t="s">
        <v>174</v>
      </c>
      <c r="F185" s="51">
        <f>ROUND(C9,2)</f>
        <v>0</v>
      </c>
      <c r="G185" s="52">
        <f t="shared" ref="G185:G191" si="10">ROUND(E185*(100-F185)/100,2)</f>
        <v>25.9</v>
      </c>
      <c r="H185" s="52">
        <f t="shared" ref="H185:H191" si="11">ROUND(D185*G185,0)</f>
        <v>4729</v>
      </c>
    </row>
    <row r="186" ht="13.9" customHeight="1" spans="1:8">
      <c r="A186" s="47" t="s">
        <v>175</v>
      </c>
      <c r="B186" s="48" t="s">
        <v>176</v>
      </c>
      <c r="C186" s="49"/>
      <c r="D186" s="50"/>
      <c r="E186" s="50"/>
      <c r="F186" s="51"/>
      <c r="G186" s="51"/>
      <c r="H186" s="51"/>
    </row>
    <row r="187" ht="13.2" customHeight="1" spans="1:8">
      <c r="A187" s="47" t="s">
        <v>177</v>
      </c>
      <c r="B187" s="48" t="s">
        <v>178</v>
      </c>
      <c r="C187" s="49" t="s">
        <v>59</v>
      </c>
      <c r="D187" s="50" t="s">
        <v>179</v>
      </c>
      <c r="E187" s="50" t="s">
        <v>180</v>
      </c>
      <c r="F187" s="51">
        <f>ROUND(C9,2)</f>
        <v>0</v>
      </c>
      <c r="G187" s="52">
        <f t="shared" si="10"/>
        <v>221.26</v>
      </c>
      <c r="H187" s="52">
        <f t="shared" si="11"/>
        <v>13975</v>
      </c>
    </row>
    <row r="188" ht="13.2" customHeight="1" spans="1:8">
      <c r="A188" s="47" t="s">
        <v>181</v>
      </c>
      <c r="B188" s="48" t="s">
        <v>182</v>
      </c>
      <c r="C188" s="49"/>
      <c r="D188" s="50"/>
      <c r="E188" s="50"/>
      <c r="F188" s="51"/>
      <c r="G188" s="51"/>
      <c r="H188" s="51"/>
    </row>
    <row r="189" ht="13.9" customHeight="1" spans="1:8">
      <c r="A189" s="47" t="s">
        <v>183</v>
      </c>
      <c r="B189" s="48" t="s">
        <v>184</v>
      </c>
      <c r="C189" s="49" t="s">
        <v>59</v>
      </c>
      <c r="D189" s="50" t="s">
        <v>185</v>
      </c>
      <c r="E189" s="50" t="s">
        <v>186</v>
      </c>
      <c r="F189" s="51">
        <f>ROUND(C9,2)</f>
        <v>0</v>
      </c>
      <c r="G189" s="52">
        <f t="shared" si="10"/>
        <v>483.97</v>
      </c>
      <c r="H189" s="52">
        <f t="shared" si="11"/>
        <v>33442</v>
      </c>
    </row>
    <row r="190" ht="13.2" customHeight="1" spans="1:8">
      <c r="A190" s="47" t="s">
        <v>187</v>
      </c>
      <c r="B190" s="48" t="s">
        <v>188</v>
      </c>
      <c r="C190" s="49" t="s">
        <v>59</v>
      </c>
      <c r="D190" s="50" t="s">
        <v>189</v>
      </c>
      <c r="E190" s="50" t="s">
        <v>190</v>
      </c>
      <c r="F190" s="51">
        <f>ROUND(C9,2)</f>
        <v>0</v>
      </c>
      <c r="G190" s="52">
        <f t="shared" si="10"/>
        <v>421.79</v>
      </c>
      <c r="H190" s="52">
        <f t="shared" si="11"/>
        <v>2788</v>
      </c>
    </row>
    <row r="191" ht="13.9" customHeight="1" spans="1:8">
      <c r="A191" s="47" t="s">
        <v>191</v>
      </c>
      <c r="B191" s="48" t="s">
        <v>192</v>
      </c>
      <c r="C191" s="49" t="s">
        <v>59</v>
      </c>
      <c r="D191" s="50" t="s">
        <v>193</v>
      </c>
      <c r="E191" s="50" t="s">
        <v>194</v>
      </c>
      <c r="F191" s="51">
        <f>ROUND(C9,2)</f>
        <v>0</v>
      </c>
      <c r="G191" s="52">
        <f t="shared" si="10"/>
        <v>606.68</v>
      </c>
      <c r="H191" s="52">
        <f t="shared" si="11"/>
        <v>7808</v>
      </c>
    </row>
    <row r="192" ht="13.2" customHeight="1" spans="1:8">
      <c r="A192" s="47" t="s">
        <v>195</v>
      </c>
      <c r="B192" s="48" t="s">
        <v>196</v>
      </c>
      <c r="C192" s="49"/>
      <c r="D192" s="50"/>
      <c r="E192" s="50"/>
      <c r="F192" s="51"/>
      <c r="G192" s="51"/>
      <c r="H192" s="51"/>
    </row>
    <row r="193" ht="13.2" customHeight="1" spans="1:8">
      <c r="A193" s="47" t="s">
        <v>197</v>
      </c>
      <c r="B193" s="48" t="s">
        <v>198</v>
      </c>
      <c r="C193" s="49"/>
      <c r="D193" s="50"/>
      <c r="E193" s="50"/>
      <c r="F193" s="51"/>
      <c r="G193" s="51"/>
      <c r="H193" s="51"/>
    </row>
    <row r="194" ht="13.9" customHeight="1" spans="1:8">
      <c r="A194" s="47" t="s">
        <v>199</v>
      </c>
      <c r="B194" s="48" t="s">
        <v>200</v>
      </c>
      <c r="C194" s="49" t="s">
        <v>59</v>
      </c>
      <c r="D194" s="50" t="s">
        <v>201</v>
      </c>
      <c r="E194" s="50" t="s">
        <v>202</v>
      </c>
      <c r="F194" s="51">
        <f>ROUND(C9,2)</f>
        <v>0</v>
      </c>
      <c r="G194" s="52">
        <f>ROUND(E194*(100-F194)/100,2)</f>
        <v>342.86</v>
      </c>
      <c r="H194" s="52">
        <f>ROUND(D194*G194,0)</f>
        <v>5424</v>
      </c>
    </row>
    <row r="195" ht="13.2" customHeight="1" spans="1:8">
      <c r="A195" s="47" t="s">
        <v>203</v>
      </c>
      <c r="B195" s="48" t="s">
        <v>204</v>
      </c>
      <c r="C195" s="49"/>
      <c r="D195" s="50"/>
      <c r="E195" s="50"/>
      <c r="F195" s="51"/>
      <c r="G195" s="51"/>
      <c r="H195" s="51"/>
    </row>
    <row r="196" ht="13.2" customHeight="1" spans="1:8">
      <c r="A196" s="47" t="s">
        <v>205</v>
      </c>
      <c r="B196" s="48" t="s">
        <v>206</v>
      </c>
      <c r="C196" s="49"/>
      <c r="D196" s="50"/>
      <c r="E196" s="50"/>
      <c r="F196" s="51"/>
      <c r="G196" s="51"/>
      <c r="H196" s="51"/>
    </row>
    <row r="197" ht="13.9" customHeight="1" spans="1:8">
      <c r="A197" s="47" t="s">
        <v>207</v>
      </c>
      <c r="B197" s="48" t="s">
        <v>208</v>
      </c>
      <c r="C197" s="49" t="s">
        <v>59</v>
      </c>
      <c r="D197" s="50" t="s">
        <v>209</v>
      </c>
      <c r="E197" s="50" t="s">
        <v>210</v>
      </c>
      <c r="F197" s="51">
        <f>ROUND(C9,2)</f>
        <v>0</v>
      </c>
      <c r="G197" s="52">
        <f>ROUND(E197*(100-F197)/100,2)</f>
        <v>322.82</v>
      </c>
      <c r="H197" s="52">
        <f>ROUND(D197*G197,0)</f>
        <v>7270</v>
      </c>
    </row>
    <row r="198" ht="13.2" customHeight="1" spans="1:8">
      <c r="A198" s="47" t="s">
        <v>211</v>
      </c>
      <c r="B198" s="48" t="s">
        <v>212</v>
      </c>
      <c r="C198" s="49"/>
      <c r="D198" s="50"/>
      <c r="E198" s="50"/>
      <c r="F198" s="51"/>
      <c r="G198" s="51"/>
      <c r="H198" s="51"/>
    </row>
    <row r="199" ht="13.9" customHeight="1" spans="1:8">
      <c r="A199" s="47" t="s">
        <v>213</v>
      </c>
      <c r="B199" s="48" t="s">
        <v>214</v>
      </c>
      <c r="C199" s="49"/>
      <c r="D199" s="50"/>
      <c r="E199" s="50"/>
      <c r="F199" s="51"/>
      <c r="G199" s="51"/>
      <c r="H199" s="51"/>
    </row>
    <row r="200" ht="13.2" customHeight="1" spans="1:8">
      <c r="A200" s="47" t="s">
        <v>215</v>
      </c>
      <c r="B200" s="48" t="s">
        <v>216</v>
      </c>
      <c r="C200" s="49"/>
      <c r="D200" s="50"/>
      <c r="E200" s="50"/>
      <c r="F200" s="51"/>
      <c r="G200" s="51"/>
      <c r="H200" s="51"/>
    </row>
    <row r="201" ht="13.2" customHeight="1" spans="1:8">
      <c r="A201" s="47" t="s">
        <v>217</v>
      </c>
      <c r="B201" s="48" t="s">
        <v>192</v>
      </c>
      <c r="C201" s="49" t="s">
        <v>59</v>
      </c>
      <c r="D201" s="50" t="s">
        <v>218</v>
      </c>
      <c r="E201" s="50" t="s">
        <v>219</v>
      </c>
      <c r="F201" s="51">
        <f>ROUND(C9,2)</f>
        <v>0</v>
      </c>
      <c r="G201" s="52">
        <f t="shared" ref="G201:G205" si="12">ROUND(E201*(100-F201)/100,2)</f>
        <v>1379.82</v>
      </c>
      <c r="H201" s="52">
        <f t="shared" ref="H201:H205" si="13">ROUND(D201*G201,0)</f>
        <v>23457</v>
      </c>
    </row>
    <row r="202" ht="13.9" customHeight="1" spans="1:8">
      <c r="A202" s="47" t="s">
        <v>220</v>
      </c>
      <c r="B202" s="48" t="s">
        <v>221</v>
      </c>
      <c r="C202" s="49"/>
      <c r="D202" s="50"/>
      <c r="E202" s="50"/>
      <c r="F202" s="51"/>
      <c r="G202" s="51"/>
      <c r="H202" s="51"/>
    </row>
    <row r="203" ht="13.2" customHeight="1" spans="1:8">
      <c r="A203" s="47" t="s">
        <v>222</v>
      </c>
      <c r="B203" s="48" t="s">
        <v>223</v>
      </c>
      <c r="C203" s="49" t="s">
        <v>150</v>
      </c>
      <c r="D203" s="50" t="s">
        <v>224</v>
      </c>
      <c r="E203" s="50" t="s">
        <v>225</v>
      </c>
      <c r="F203" s="51">
        <f>ROUND(C9,2)</f>
        <v>0</v>
      </c>
      <c r="G203" s="52">
        <f t="shared" si="12"/>
        <v>5.75</v>
      </c>
      <c r="H203" s="52">
        <f t="shared" si="13"/>
        <v>12634</v>
      </c>
    </row>
    <row r="204" ht="13.2" customHeight="1" spans="1:8">
      <c r="A204" s="47" t="s">
        <v>226</v>
      </c>
      <c r="B204" s="48" t="s">
        <v>227</v>
      </c>
      <c r="C204" s="49" t="s">
        <v>59</v>
      </c>
      <c r="D204" s="50" t="s">
        <v>218</v>
      </c>
      <c r="E204" s="50" t="s">
        <v>228</v>
      </c>
      <c r="F204" s="51">
        <f>ROUND(C9,2)</f>
        <v>0</v>
      </c>
      <c r="G204" s="52">
        <f t="shared" si="12"/>
        <v>54.53</v>
      </c>
      <c r="H204" s="52">
        <f t="shared" si="13"/>
        <v>927</v>
      </c>
    </row>
    <row r="205" ht="13.9" customHeight="1" spans="1:8">
      <c r="A205" s="47" t="s">
        <v>229</v>
      </c>
      <c r="B205" s="48" t="s">
        <v>230</v>
      </c>
      <c r="C205" s="49" t="s">
        <v>59</v>
      </c>
      <c r="D205" s="50" t="s">
        <v>218</v>
      </c>
      <c r="E205" s="50" t="s">
        <v>231</v>
      </c>
      <c r="F205" s="51">
        <f>ROUND(C9,2)</f>
        <v>0</v>
      </c>
      <c r="G205" s="52">
        <f t="shared" si="12"/>
        <v>236.18</v>
      </c>
      <c r="H205" s="52">
        <f t="shared" si="13"/>
        <v>4015</v>
      </c>
    </row>
    <row r="206" ht="13.2" customHeight="1" spans="1:8">
      <c r="A206" s="47" t="s">
        <v>232</v>
      </c>
      <c r="B206" s="48" t="s">
        <v>233</v>
      </c>
      <c r="C206" s="49"/>
      <c r="D206" s="50"/>
      <c r="E206" s="50"/>
      <c r="F206" s="51"/>
      <c r="G206" s="51"/>
      <c r="H206" s="51"/>
    </row>
    <row r="207" ht="13.2" customHeight="1" spans="1:8">
      <c r="A207" s="47" t="s">
        <v>234</v>
      </c>
      <c r="B207" s="48" t="s">
        <v>235</v>
      </c>
      <c r="C207" s="49"/>
      <c r="D207" s="50"/>
      <c r="E207" s="50"/>
      <c r="F207" s="51"/>
      <c r="G207" s="51"/>
      <c r="H207" s="51"/>
    </row>
    <row r="208" ht="13.9" customHeight="1" spans="1:8">
      <c r="A208" s="47" t="s">
        <v>236</v>
      </c>
      <c r="B208" s="48" t="s">
        <v>192</v>
      </c>
      <c r="C208" s="49" t="s">
        <v>59</v>
      </c>
      <c r="D208" s="50" t="s">
        <v>237</v>
      </c>
      <c r="E208" s="50" t="s">
        <v>238</v>
      </c>
      <c r="F208" s="51">
        <f>ROUND(C9,2)</f>
        <v>0</v>
      </c>
      <c r="G208" s="52">
        <f t="shared" ref="G208:G213" si="14">ROUND(E208*(100-F208)/100,2)</f>
        <v>847.46</v>
      </c>
      <c r="H208" s="52">
        <f t="shared" ref="H208:H213" si="15">ROUND(D208*G208,0)</f>
        <v>15322</v>
      </c>
    </row>
    <row r="209" ht="13.2" customHeight="1" spans="1:8">
      <c r="A209" s="47" t="s">
        <v>239</v>
      </c>
      <c r="B209" s="48" t="s">
        <v>240</v>
      </c>
      <c r="C209" s="49"/>
      <c r="D209" s="50"/>
      <c r="E209" s="50"/>
      <c r="F209" s="51"/>
      <c r="G209" s="51"/>
      <c r="H209" s="51"/>
    </row>
    <row r="210" ht="13.9" customHeight="1" spans="1:8">
      <c r="A210" s="47" t="s">
        <v>241</v>
      </c>
      <c r="B210" s="48" t="s">
        <v>242</v>
      </c>
      <c r="C210" s="49"/>
      <c r="D210" s="50"/>
      <c r="E210" s="50"/>
      <c r="F210" s="51"/>
      <c r="G210" s="51"/>
      <c r="H210" s="51"/>
    </row>
    <row r="211" ht="13.2" customHeight="1" spans="1:8">
      <c r="A211" s="47" t="s">
        <v>243</v>
      </c>
      <c r="B211" s="48" t="s">
        <v>244</v>
      </c>
      <c r="C211" s="49"/>
      <c r="D211" s="50"/>
      <c r="E211" s="50"/>
      <c r="F211" s="51"/>
      <c r="G211" s="51"/>
      <c r="H211" s="51"/>
    </row>
    <row r="212" ht="13.2" customHeight="1" spans="1:8">
      <c r="A212" s="47" t="s">
        <v>245</v>
      </c>
      <c r="B212" s="48" t="s">
        <v>246</v>
      </c>
      <c r="C212" s="49" t="s">
        <v>150</v>
      </c>
      <c r="D212" s="50" t="s">
        <v>247</v>
      </c>
      <c r="E212" s="50" t="s">
        <v>248</v>
      </c>
      <c r="F212" s="51">
        <f>ROUND(C9,2)</f>
        <v>0</v>
      </c>
      <c r="G212" s="52">
        <f t="shared" si="14"/>
        <v>5.32</v>
      </c>
      <c r="H212" s="52">
        <f t="shared" si="15"/>
        <v>5452</v>
      </c>
    </row>
    <row r="213" ht="13.9" customHeight="1" spans="1:8">
      <c r="A213" s="47" t="s">
        <v>249</v>
      </c>
      <c r="B213" s="48" t="s">
        <v>250</v>
      </c>
      <c r="C213" s="49" t="s">
        <v>59</v>
      </c>
      <c r="D213" s="50" t="s">
        <v>251</v>
      </c>
      <c r="E213" s="50" t="s">
        <v>252</v>
      </c>
      <c r="F213" s="51">
        <f>ROUND(C9,2)</f>
        <v>0</v>
      </c>
      <c r="G213" s="52">
        <f t="shared" si="14"/>
        <v>1569.11</v>
      </c>
      <c r="H213" s="52">
        <f t="shared" si="15"/>
        <v>9195</v>
      </c>
    </row>
    <row r="214" ht="13.2" customHeight="1" spans="1:8">
      <c r="A214" s="47" t="s">
        <v>253</v>
      </c>
      <c r="B214" s="48" t="s">
        <v>254</v>
      </c>
      <c r="C214" s="49"/>
      <c r="D214" s="50"/>
      <c r="E214" s="50"/>
      <c r="F214" s="51"/>
      <c r="G214" s="51"/>
      <c r="H214" s="51"/>
    </row>
    <row r="215" ht="13.2" customHeight="1" spans="1:8">
      <c r="A215" s="47" t="s">
        <v>255</v>
      </c>
      <c r="B215" s="48" t="s">
        <v>256</v>
      </c>
      <c r="C215" s="49"/>
      <c r="D215" s="50"/>
      <c r="E215" s="50"/>
      <c r="F215" s="51"/>
      <c r="G215" s="51"/>
      <c r="H215" s="51"/>
    </row>
    <row r="216" ht="13.9" customHeight="1" spans="1:8">
      <c r="A216" s="47" t="s">
        <v>257</v>
      </c>
      <c r="B216" s="48" t="s">
        <v>258</v>
      </c>
      <c r="C216" s="49" t="s">
        <v>59</v>
      </c>
      <c r="D216" s="50" t="s">
        <v>259</v>
      </c>
      <c r="E216" s="50" t="s">
        <v>260</v>
      </c>
      <c r="F216" s="51">
        <f>ROUND(C9,2)</f>
        <v>0</v>
      </c>
      <c r="G216" s="52">
        <f t="shared" ref="G216:G218" si="16">ROUND(E216*(100-F216)/100,2)</f>
        <v>749.15</v>
      </c>
      <c r="H216" s="52">
        <f t="shared" ref="H216:H218" si="17">ROUND(D216*G216,0)</f>
        <v>442</v>
      </c>
    </row>
    <row r="217" ht="13.2" customHeight="1" spans="1:8">
      <c r="A217" s="47" t="s">
        <v>261</v>
      </c>
      <c r="B217" s="48" t="s">
        <v>262</v>
      </c>
      <c r="C217" s="49" t="s">
        <v>59</v>
      </c>
      <c r="D217" s="50" t="s">
        <v>263</v>
      </c>
      <c r="E217" s="50" t="s">
        <v>264</v>
      </c>
      <c r="F217" s="51">
        <f>ROUND(C9,2)</f>
        <v>0</v>
      </c>
      <c r="G217" s="52">
        <f t="shared" si="16"/>
        <v>776.67</v>
      </c>
      <c r="H217" s="52">
        <f t="shared" si="17"/>
        <v>466</v>
      </c>
    </row>
    <row r="218" ht="13.9" customHeight="1" spans="1:8">
      <c r="A218" s="47" t="s">
        <v>265</v>
      </c>
      <c r="B218" s="48" t="s">
        <v>266</v>
      </c>
      <c r="C218" s="49" t="s">
        <v>59</v>
      </c>
      <c r="D218" s="50" t="s">
        <v>267</v>
      </c>
      <c r="E218" s="50" t="s">
        <v>268</v>
      </c>
      <c r="F218" s="51">
        <f>ROUND(C9,2)</f>
        <v>0</v>
      </c>
      <c r="G218" s="52">
        <f t="shared" si="16"/>
        <v>80.3</v>
      </c>
      <c r="H218" s="52">
        <f t="shared" si="17"/>
        <v>6322</v>
      </c>
    </row>
    <row r="219" ht="13.2" customHeight="1" spans="1:8">
      <c r="A219" s="47"/>
      <c r="B219" s="48"/>
      <c r="C219" s="49"/>
      <c r="D219" s="50"/>
      <c r="E219" s="50"/>
      <c r="F219" s="51"/>
      <c r="G219" s="51"/>
      <c r="H219" s="51"/>
    </row>
    <row r="220" ht="13.2" customHeight="1" spans="1:8">
      <c r="A220" s="47"/>
      <c r="B220" s="48"/>
      <c r="C220" s="49"/>
      <c r="D220" s="50"/>
      <c r="E220" s="50"/>
      <c r="F220" s="51"/>
      <c r="G220" s="51"/>
      <c r="H220" s="51"/>
    </row>
    <row r="221" ht="13.9" customHeight="1" spans="1:8">
      <c r="A221" s="47"/>
      <c r="B221" s="48"/>
      <c r="C221" s="49"/>
      <c r="D221" s="50"/>
      <c r="E221" s="50"/>
      <c r="F221" s="51"/>
      <c r="G221" s="51"/>
      <c r="H221" s="51"/>
    </row>
    <row r="222" ht="13.2" customHeight="1" spans="1:8">
      <c r="A222" s="47"/>
      <c r="B222" s="48"/>
      <c r="C222" s="49"/>
      <c r="D222" s="50"/>
      <c r="E222" s="50"/>
      <c r="F222" s="51"/>
      <c r="G222" s="51"/>
      <c r="H222" s="51"/>
    </row>
    <row r="223" ht="13.2" customHeight="1" spans="1:8">
      <c r="A223" s="47"/>
      <c r="B223" s="48"/>
      <c r="C223" s="49"/>
      <c r="D223" s="50"/>
      <c r="E223" s="50"/>
      <c r="F223" s="51"/>
      <c r="G223" s="51"/>
      <c r="H223" s="51"/>
    </row>
    <row r="224" ht="13.9" customHeight="1" spans="1:8">
      <c r="A224" s="47"/>
      <c r="B224" s="48"/>
      <c r="C224" s="49"/>
      <c r="D224" s="50"/>
      <c r="E224" s="50"/>
      <c r="F224" s="51"/>
      <c r="G224" s="51"/>
      <c r="H224" s="51"/>
    </row>
    <row r="225" ht="13.2" customHeight="1" spans="1:8">
      <c r="A225" s="47"/>
      <c r="B225" s="48"/>
      <c r="C225" s="49"/>
      <c r="D225" s="50"/>
      <c r="E225" s="50"/>
      <c r="F225" s="51"/>
      <c r="G225" s="51"/>
      <c r="H225" s="51"/>
    </row>
    <row r="226" ht="13.9" customHeight="1" spans="1:8">
      <c r="A226" s="47"/>
      <c r="B226" s="48"/>
      <c r="C226" s="49"/>
      <c r="D226" s="50"/>
      <c r="E226" s="50"/>
      <c r="F226" s="51"/>
      <c r="G226" s="51"/>
      <c r="H226" s="51"/>
    </row>
    <row r="227" ht="13.2" customHeight="1" spans="1:8">
      <c r="A227" s="47"/>
      <c r="B227" s="48"/>
      <c r="C227" s="49"/>
      <c r="D227" s="50"/>
      <c r="E227" s="50"/>
      <c r="F227" s="51"/>
      <c r="G227" s="51"/>
      <c r="H227" s="51"/>
    </row>
    <row r="228" ht="13.2" customHeight="1" spans="1:8">
      <c r="A228" s="47"/>
      <c r="B228" s="48"/>
      <c r="C228" s="49"/>
      <c r="D228" s="50"/>
      <c r="E228" s="50"/>
      <c r="F228" s="51"/>
      <c r="G228" s="51"/>
      <c r="H228" s="51"/>
    </row>
    <row r="229" ht="27.85" customHeight="1" spans="1:8">
      <c r="A229" s="54"/>
      <c r="B229" s="55" t="s">
        <v>269</v>
      </c>
      <c r="C229" s="54">
        <f>SUM(H185:H218)</f>
        <v>153668</v>
      </c>
      <c r="D229" s="54"/>
      <c r="E229" s="54"/>
      <c r="F229" s="54"/>
      <c r="G229" s="54"/>
      <c r="H229" s="54"/>
    </row>
    <row r="230" ht="16.1" customHeight="1" spans="1:8">
      <c r="A230" s="39" t="s">
        <v>44</v>
      </c>
      <c r="B230" s="39"/>
      <c r="C230" s="40" t="s">
        <v>45</v>
      </c>
      <c r="D230" s="40"/>
      <c r="E230" s="40"/>
      <c r="F230" s="40"/>
      <c r="G230" s="40"/>
      <c r="H230" s="40"/>
    </row>
    <row r="231" ht="16.85" customHeight="1" spans="1:8">
      <c r="A231" s="39"/>
      <c r="B231" s="39"/>
      <c r="C231" s="39"/>
      <c r="D231" s="39"/>
      <c r="E231" s="39"/>
      <c r="F231" s="39"/>
      <c r="G231" s="39"/>
      <c r="H231" s="39"/>
    </row>
    <row r="232" ht="32.95" customHeight="1" spans="1:8">
      <c r="A232" s="38" t="s">
        <v>7</v>
      </c>
      <c r="B232" s="38"/>
      <c r="C232" s="38"/>
      <c r="D232" s="38"/>
      <c r="E232" s="38"/>
      <c r="F232" s="38"/>
      <c r="G232" s="38"/>
      <c r="H232" s="38"/>
    </row>
    <row r="233" ht="13.9" customHeight="1" spans="1:8">
      <c r="A233" s="39" t="s">
        <v>8</v>
      </c>
      <c r="B233" s="39"/>
      <c r="C233" s="40" t="s">
        <v>9</v>
      </c>
      <c r="D233" s="40"/>
      <c r="E233" s="40"/>
      <c r="F233" s="40"/>
      <c r="G233" s="40"/>
      <c r="H233" s="40"/>
    </row>
    <row r="234" ht="13.9" customHeight="1" spans="1:8">
      <c r="A234" s="39" t="s">
        <v>10</v>
      </c>
      <c r="B234" s="39"/>
      <c r="C234" s="39"/>
      <c r="D234" s="41" t="s">
        <v>270</v>
      </c>
      <c r="E234" s="41" t="s">
        <v>12</v>
      </c>
      <c r="F234" s="40"/>
      <c r="G234" s="40"/>
      <c r="H234" s="40" t="s">
        <v>13</v>
      </c>
    </row>
    <row r="235" ht="27.85" customHeight="1" spans="1:8">
      <c r="A235" s="42" t="s">
        <v>271</v>
      </c>
      <c r="B235" s="42"/>
      <c r="C235" s="42"/>
      <c r="D235" s="42"/>
      <c r="E235" s="42"/>
      <c r="F235" s="42"/>
      <c r="G235" s="42"/>
      <c r="H235" s="42"/>
    </row>
    <row r="236" ht="25" customHeight="1" spans="1:8">
      <c r="A236" s="43" t="s">
        <v>15</v>
      </c>
      <c r="B236" s="44" t="s">
        <v>16</v>
      </c>
      <c r="C236" s="44" t="s">
        <v>17</v>
      </c>
      <c r="D236" s="44" t="s">
        <v>18</v>
      </c>
      <c r="E236" s="44" t="s">
        <v>19</v>
      </c>
      <c r="F236" s="56" t="s">
        <v>20</v>
      </c>
      <c r="G236" s="56" t="s">
        <v>21</v>
      </c>
      <c r="H236" s="46" t="s">
        <v>22</v>
      </c>
    </row>
    <row r="237" ht="13.2" customHeight="1" spans="1:8">
      <c r="A237" s="47" t="s">
        <v>272</v>
      </c>
      <c r="B237" s="48" t="s">
        <v>273</v>
      </c>
      <c r="C237" s="49"/>
      <c r="D237" s="50"/>
      <c r="E237" s="50"/>
      <c r="F237" s="51"/>
      <c r="G237" s="51"/>
      <c r="H237" s="51"/>
    </row>
    <row r="238" ht="13.9" customHeight="1" spans="1:8">
      <c r="A238" s="47" t="s">
        <v>274</v>
      </c>
      <c r="B238" s="48" t="s">
        <v>275</v>
      </c>
      <c r="C238" s="49" t="s">
        <v>39</v>
      </c>
      <c r="D238" s="50" t="s">
        <v>276</v>
      </c>
      <c r="E238" s="50" t="s">
        <v>277</v>
      </c>
      <c r="F238" s="51">
        <f>ROUND(C9,2)</f>
        <v>0</v>
      </c>
      <c r="G238" s="52">
        <f t="shared" ref="G238:G240" si="18">ROUND(E238*(100-F238)/100,2)</f>
        <v>1047.5</v>
      </c>
      <c r="H238" s="52">
        <f t="shared" ref="H238:H240" si="19">ROUND(D238*G238,0)</f>
        <v>2095</v>
      </c>
    </row>
    <row r="239" ht="13.2" customHeight="1" spans="1:8">
      <c r="A239" s="47" t="s">
        <v>278</v>
      </c>
      <c r="B239" s="48" t="s">
        <v>279</v>
      </c>
      <c r="C239" s="49" t="s">
        <v>54</v>
      </c>
      <c r="D239" s="50" t="s">
        <v>280</v>
      </c>
      <c r="E239" s="50" t="s">
        <v>281</v>
      </c>
      <c r="F239" s="51">
        <f>ROUND(C9,2)</f>
        <v>0</v>
      </c>
      <c r="G239" s="52">
        <f t="shared" si="18"/>
        <v>53.13</v>
      </c>
      <c r="H239" s="52">
        <f t="shared" si="19"/>
        <v>95491</v>
      </c>
    </row>
    <row r="240" ht="13.2" customHeight="1" spans="1:8">
      <c r="A240" s="47" t="s">
        <v>282</v>
      </c>
      <c r="B240" s="48" t="s">
        <v>283</v>
      </c>
      <c r="C240" s="49" t="s">
        <v>54</v>
      </c>
      <c r="D240" s="50" t="s">
        <v>284</v>
      </c>
      <c r="E240" s="50" t="s">
        <v>285</v>
      </c>
      <c r="F240" s="51">
        <f>ROUND(C9,2)</f>
        <v>0</v>
      </c>
      <c r="G240" s="52">
        <f t="shared" si="18"/>
        <v>81.54</v>
      </c>
      <c r="H240" s="52">
        <f t="shared" si="19"/>
        <v>23117</v>
      </c>
    </row>
    <row r="241" ht="13.9" customHeight="1" spans="1:8">
      <c r="A241" s="47"/>
      <c r="B241" s="48"/>
      <c r="C241" s="49"/>
      <c r="D241" s="50"/>
      <c r="E241" s="50"/>
      <c r="F241" s="51"/>
      <c r="G241" s="51"/>
      <c r="H241" s="51"/>
    </row>
    <row r="242" ht="13.2" customHeight="1" spans="1:8">
      <c r="A242" s="47"/>
      <c r="B242" s="48"/>
      <c r="C242" s="49"/>
      <c r="D242" s="50"/>
      <c r="E242" s="50"/>
      <c r="F242" s="51"/>
      <c r="G242" s="51"/>
      <c r="H242" s="51"/>
    </row>
    <row r="243" ht="13.9" customHeight="1" spans="1:8">
      <c r="A243" s="47"/>
      <c r="B243" s="48"/>
      <c r="C243" s="49"/>
      <c r="D243" s="50"/>
      <c r="E243" s="50"/>
      <c r="F243" s="51"/>
      <c r="G243" s="51"/>
      <c r="H243" s="51"/>
    </row>
    <row r="244" ht="13.2" customHeight="1" spans="1:8">
      <c r="A244" s="47"/>
      <c r="B244" s="48"/>
      <c r="C244" s="49"/>
      <c r="D244" s="50"/>
      <c r="E244" s="50"/>
      <c r="F244" s="51"/>
      <c r="G244" s="51"/>
      <c r="H244" s="51"/>
    </row>
    <row r="245" ht="13.2" customHeight="1" spans="1:8">
      <c r="A245" s="47"/>
      <c r="B245" s="48"/>
      <c r="C245" s="49"/>
      <c r="D245" s="50"/>
      <c r="E245" s="50"/>
      <c r="F245" s="51"/>
      <c r="G245" s="51"/>
      <c r="H245" s="51"/>
    </row>
    <row r="246" ht="13.9" customHeight="1" spans="1:8">
      <c r="A246" s="47"/>
      <c r="B246" s="48"/>
      <c r="C246" s="49"/>
      <c r="D246" s="50"/>
      <c r="E246" s="50"/>
      <c r="F246" s="51"/>
      <c r="G246" s="51"/>
      <c r="H246" s="51"/>
    </row>
    <row r="247" ht="13.2" customHeight="1" spans="1:8">
      <c r="A247" s="47"/>
      <c r="B247" s="48"/>
      <c r="C247" s="49"/>
      <c r="D247" s="50"/>
      <c r="E247" s="50"/>
      <c r="F247" s="51"/>
      <c r="G247" s="51"/>
      <c r="H247" s="51"/>
    </row>
    <row r="248" ht="13.2" customHeight="1" spans="1:8">
      <c r="A248" s="47"/>
      <c r="B248" s="48"/>
      <c r="C248" s="49"/>
      <c r="D248" s="50"/>
      <c r="E248" s="50"/>
      <c r="F248" s="51"/>
      <c r="G248" s="51"/>
      <c r="H248" s="51"/>
    </row>
    <row r="249" ht="13.9" customHeight="1" spans="1:8">
      <c r="A249" s="47"/>
      <c r="B249" s="48"/>
      <c r="C249" s="49"/>
      <c r="D249" s="50"/>
      <c r="E249" s="50"/>
      <c r="F249" s="51"/>
      <c r="G249" s="51"/>
      <c r="H249" s="51"/>
    </row>
    <row r="250" ht="13.2" customHeight="1" spans="1:8">
      <c r="A250" s="47"/>
      <c r="B250" s="48"/>
      <c r="C250" s="49"/>
      <c r="D250" s="50"/>
      <c r="E250" s="50"/>
      <c r="F250" s="51"/>
      <c r="G250" s="51"/>
      <c r="H250" s="51"/>
    </row>
    <row r="251" ht="13.9" customHeight="1" spans="1:8">
      <c r="A251" s="47"/>
      <c r="B251" s="48"/>
      <c r="C251" s="49"/>
      <c r="D251" s="50"/>
      <c r="E251" s="50"/>
      <c r="F251" s="51"/>
      <c r="G251" s="51"/>
      <c r="H251" s="51"/>
    </row>
    <row r="252" ht="13.2" customHeight="1" spans="1:8">
      <c r="A252" s="47"/>
      <c r="B252" s="48"/>
      <c r="C252" s="49"/>
      <c r="D252" s="50"/>
      <c r="E252" s="50"/>
      <c r="F252" s="51"/>
      <c r="G252" s="51"/>
      <c r="H252" s="51"/>
    </row>
    <row r="253" ht="13.2" customHeight="1" spans="1:8">
      <c r="A253" s="47"/>
      <c r="B253" s="48"/>
      <c r="C253" s="49"/>
      <c r="D253" s="50"/>
      <c r="E253" s="50"/>
      <c r="F253" s="51"/>
      <c r="G253" s="51"/>
      <c r="H253" s="51"/>
    </row>
    <row r="254" ht="13.9" customHeight="1" spans="1:8">
      <c r="A254" s="47"/>
      <c r="B254" s="48"/>
      <c r="C254" s="49"/>
      <c r="D254" s="50"/>
      <c r="E254" s="50"/>
      <c r="F254" s="51"/>
      <c r="G254" s="51"/>
      <c r="H254" s="51"/>
    </row>
    <row r="255" ht="13.2" customHeight="1" spans="1:8">
      <c r="A255" s="47"/>
      <c r="B255" s="48"/>
      <c r="C255" s="49"/>
      <c r="D255" s="50"/>
      <c r="E255" s="50"/>
      <c r="F255" s="51"/>
      <c r="G255" s="51"/>
      <c r="H255" s="51"/>
    </row>
    <row r="256" ht="13.2" customHeight="1" spans="1:8">
      <c r="A256" s="47"/>
      <c r="B256" s="48"/>
      <c r="C256" s="49"/>
      <c r="D256" s="50"/>
      <c r="E256" s="50"/>
      <c r="F256" s="51"/>
      <c r="G256" s="51"/>
      <c r="H256" s="51"/>
    </row>
    <row r="257" ht="13.9" customHeight="1" spans="1:8">
      <c r="A257" s="47"/>
      <c r="B257" s="48"/>
      <c r="C257" s="49"/>
      <c r="D257" s="50"/>
      <c r="E257" s="50"/>
      <c r="F257" s="51"/>
      <c r="G257" s="51"/>
      <c r="H257" s="51"/>
    </row>
    <row r="258" ht="13.2" customHeight="1" spans="1:8">
      <c r="A258" s="47"/>
      <c r="B258" s="48"/>
      <c r="C258" s="49"/>
      <c r="D258" s="50"/>
      <c r="E258" s="50"/>
      <c r="F258" s="51"/>
      <c r="G258" s="51"/>
      <c r="H258" s="51"/>
    </row>
    <row r="259" ht="13.2" customHeight="1" spans="1:8">
      <c r="A259" s="47"/>
      <c r="B259" s="48"/>
      <c r="C259" s="49"/>
      <c r="D259" s="50"/>
      <c r="E259" s="50"/>
      <c r="F259" s="51"/>
      <c r="G259" s="51"/>
      <c r="H259" s="51"/>
    </row>
    <row r="260" ht="13.9" customHeight="1" spans="1:8">
      <c r="A260" s="47"/>
      <c r="B260" s="48"/>
      <c r="C260" s="49"/>
      <c r="D260" s="50"/>
      <c r="E260" s="50"/>
      <c r="F260" s="51"/>
      <c r="G260" s="51"/>
      <c r="H260" s="51"/>
    </row>
    <row r="261" ht="13.2" customHeight="1" spans="1:8">
      <c r="A261" s="47"/>
      <c r="B261" s="48"/>
      <c r="C261" s="49"/>
      <c r="D261" s="50"/>
      <c r="E261" s="50"/>
      <c r="F261" s="51"/>
      <c r="G261" s="51"/>
      <c r="H261" s="51"/>
    </row>
    <row r="262" ht="13.9" customHeight="1" spans="1:8">
      <c r="A262" s="47"/>
      <c r="B262" s="48"/>
      <c r="C262" s="49"/>
      <c r="D262" s="50"/>
      <c r="E262" s="50"/>
      <c r="F262" s="51"/>
      <c r="G262" s="51"/>
      <c r="H262" s="51"/>
    </row>
    <row r="263" ht="13.2" customHeight="1" spans="1:8">
      <c r="A263" s="47"/>
      <c r="B263" s="48"/>
      <c r="C263" s="49"/>
      <c r="D263" s="50"/>
      <c r="E263" s="50"/>
      <c r="F263" s="51"/>
      <c r="G263" s="51"/>
      <c r="H263" s="51"/>
    </row>
    <row r="264" ht="13.2" customHeight="1" spans="1:8">
      <c r="A264" s="47"/>
      <c r="B264" s="48"/>
      <c r="C264" s="49"/>
      <c r="D264" s="50"/>
      <c r="E264" s="50"/>
      <c r="F264" s="51"/>
      <c r="G264" s="51"/>
      <c r="H264" s="51"/>
    </row>
    <row r="265" ht="13.9" customHeight="1" spans="1:8">
      <c r="A265" s="47"/>
      <c r="B265" s="48"/>
      <c r="C265" s="49"/>
      <c r="D265" s="50"/>
      <c r="E265" s="50"/>
      <c r="F265" s="51"/>
      <c r="G265" s="51"/>
      <c r="H265" s="51"/>
    </row>
    <row r="266" ht="13.2" customHeight="1" spans="1:8">
      <c r="A266" s="47"/>
      <c r="B266" s="48"/>
      <c r="C266" s="49"/>
      <c r="D266" s="50"/>
      <c r="E266" s="50"/>
      <c r="F266" s="51"/>
      <c r="G266" s="51"/>
      <c r="H266" s="51"/>
    </row>
    <row r="267" ht="13.2" customHeight="1" spans="1:8">
      <c r="A267" s="47"/>
      <c r="B267" s="48"/>
      <c r="C267" s="49"/>
      <c r="D267" s="50"/>
      <c r="E267" s="50"/>
      <c r="F267" s="51"/>
      <c r="G267" s="51"/>
      <c r="H267" s="51"/>
    </row>
    <row r="268" ht="13.9" customHeight="1" spans="1:8">
      <c r="A268" s="47"/>
      <c r="B268" s="48"/>
      <c r="C268" s="49"/>
      <c r="D268" s="50"/>
      <c r="E268" s="50"/>
      <c r="F268" s="51"/>
      <c r="G268" s="51"/>
      <c r="H268" s="51"/>
    </row>
    <row r="269" ht="13.2" customHeight="1" spans="1:8">
      <c r="A269" s="47"/>
      <c r="B269" s="48"/>
      <c r="C269" s="49"/>
      <c r="D269" s="50"/>
      <c r="E269" s="50"/>
      <c r="F269" s="51"/>
      <c r="G269" s="51"/>
      <c r="H269" s="51"/>
    </row>
    <row r="270" ht="13.9" customHeight="1" spans="1:8">
      <c r="A270" s="47"/>
      <c r="B270" s="48"/>
      <c r="C270" s="49"/>
      <c r="D270" s="50"/>
      <c r="E270" s="50"/>
      <c r="F270" s="51"/>
      <c r="G270" s="51"/>
      <c r="H270" s="51"/>
    </row>
    <row r="271" ht="13.2" customHeight="1" spans="1:8">
      <c r="A271" s="47"/>
      <c r="B271" s="48"/>
      <c r="C271" s="49"/>
      <c r="D271" s="50"/>
      <c r="E271" s="50"/>
      <c r="F271" s="51"/>
      <c r="G271" s="51"/>
      <c r="H271" s="51"/>
    </row>
    <row r="272" ht="13.2" customHeight="1" spans="1:8">
      <c r="A272" s="47"/>
      <c r="B272" s="48"/>
      <c r="C272" s="49"/>
      <c r="D272" s="50"/>
      <c r="E272" s="50"/>
      <c r="F272" s="51"/>
      <c r="G272" s="51"/>
      <c r="H272" s="51"/>
    </row>
    <row r="273" ht="13.9" customHeight="1" spans="1:8">
      <c r="A273" s="47"/>
      <c r="B273" s="48"/>
      <c r="C273" s="49"/>
      <c r="D273" s="50"/>
      <c r="E273" s="50"/>
      <c r="F273" s="51"/>
      <c r="G273" s="51"/>
      <c r="H273" s="51"/>
    </row>
    <row r="274" ht="13.2" customHeight="1" spans="1:8">
      <c r="A274" s="47"/>
      <c r="B274" s="48"/>
      <c r="C274" s="49"/>
      <c r="D274" s="50"/>
      <c r="E274" s="50"/>
      <c r="F274" s="51"/>
      <c r="G274" s="51"/>
      <c r="H274" s="51"/>
    </row>
    <row r="275" ht="13.2" customHeight="1" spans="1:8">
      <c r="A275" s="47"/>
      <c r="B275" s="48"/>
      <c r="C275" s="49"/>
      <c r="D275" s="50"/>
      <c r="E275" s="50"/>
      <c r="F275" s="51"/>
      <c r="G275" s="51"/>
      <c r="H275" s="51"/>
    </row>
    <row r="276" ht="13.9" customHeight="1" spans="1:8">
      <c r="A276" s="47"/>
      <c r="B276" s="48"/>
      <c r="C276" s="49"/>
      <c r="D276" s="50"/>
      <c r="E276" s="50"/>
      <c r="F276" s="51"/>
      <c r="G276" s="51"/>
      <c r="H276" s="51"/>
    </row>
    <row r="277" ht="13.2" customHeight="1" spans="1:8">
      <c r="A277" s="47"/>
      <c r="B277" s="48"/>
      <c r="C277" s="49"/>
      <c r="D277" s="50"/>
      <c r="E277" s="50"/>
      <c r="F277" s="51"/>
      <c r="G277" s="51"/>
      <c r="H277" s="51"/>
    </row>
    <row r="278" ht="13.9" customHeight="1" spans="1:8">
      <c r="A278" s="47"/>
      <c r="B278" s="48"/>
      <c r="C278" s="49"/>
      <c r="D278" s="50"/>
      <c r="E278" s="50"/>
      <c r="F278" s="51"/>
      <c r="G278" s="51"/>
      <c r="H278" s="51"/>
    </row>
    <row r="279" ht="13.2" customHeight="1" spans="1:8">
      <c r="A279" s="47"/>
      <c r="B279" s="48"/>
      <c r="C279" s="49"/>
      <c r="D279" s="50"/>
      <c r="E279" s="50"/>
      <c r="F279" s="51"/>
      <c r="G279" s="51"/>
      <c r="H279" s="51"/>
    </row>
    <row r="280" ht="13.2" customHeight="1" spans="1:8">
      <c r="A280" s="47"/>
      <c r="B280" s="48"/>
      <c r="C280" s="49"/>
      <c r="D280" s="50"/>
      <c r="E280" s="50"/>
      <c r="F280" s="51"/>
      <c r="G280" s="51"/>
      <c r="H280" s="51"/>
    </row>
    <row r="281" ht="27.85" customHeight="1" spans="1:8">
      <c r="A281" s="54"/>
      <c r="B281" s="55" t="s">
        <v>286</v>
      </c>
      <c r="C281" s="54">
        <f>SUM(H238:H241)</f>
        <v>120703</v>
      </c>
      <c r="D281" s="54"/>
      <c r="E281" s="54"/>
      <c r="F281" s="54"/>
      <c r="G281" s="54"/>
      <c r="H281" s="54"/>
    </row>
    <row r="282" ht="16.1" customHeight="1" spans="1:8">
      <c r="A282" s="39" t="s">
        <v>44</v>
      </c>
      <c r="B282" s="39"/>
      <c r="C282" s="40" t="s">
        <v>45</v>
      </c>
      <c r="D282" s="40"/>
      <c r="E282" s="40"/>
      <c r="F282" s="40"/>
      <c r="G282" s="40"/>
      <c r="H282" s="40"/>
    </row>
    <row r="283" ht="16.85" customHeight="1" spans="1:8">
      <c r="A283" s="39"/>
      <c r="B283" s="39"/>
      <c r="C283" s="39"/>
      <c r="D283" s="39"/>
      <c r="E283" s="39"/>
      <c r="F283" s="39"/>
      <c r="G283" s="39"/>
      <c r="H283" s="39"/>
    </row>
  </sheetData>
  <sheetProtection password="CBD6" sheet="1" objects="1"/>
  <mergeCells count="58">
    <mergeCell ref="A2:H2"/>
    <mergeCell ref="A4:H4"/>
    <mergeCell ref="B7:D7"/>
    <mergeCell ref="E7:H7"/>
    <mergeCell ref="C9:D9"/>
    <mergeCell ref="B11:D11"/>
    <mergeCell ref="E11:H11"/>
    <mergeCell ref="B17:H17"/>
    <mergeCell ref="A24:H24"/>
    <mergeCell ref="A25:B25"/>
    <mergeCell ref="C25:H25"/>
    <mergeCell ref="A26:C26"/>
    <mergeCell ref="A27:H27"/>
    <mergeCell ref="C73:D73"/>
    <mergeCell ref="E73:H73"/>
    <mergeCell ref="A74:B74"/>
    <mergeCell ref="C74:H74"/>
    <mergeCell ref="A75:H75"/>
    <mergeCell ref="A76:H76"/>
    <mergeCell ref="A77:B77"/>
    <mergeCell ref="C77:H77"/>
    <mergeCell ref="A78:C78"/>
    <mergeCell ref="A79:H79"/>
    <mergeCell ref="C125:D125"/>
    <mergeCell ref="E125:H125"/>
    <mergeCell ref="A126:B126"/>
    <mergeCell ref="C126:H126"/>
    <mergeCell ref="A127:H127"/>
    <mergeCell ref="A128:H128"/>
    <mergeCell ref="A129:B129"/>
    <mergeCell ref="C129:H129"/>
    <mergeCell ref="A130:C130"/>
    <mergeCell ref="A131:H131"/>
    <mergeCell ref="C177:D177"/>
    <mergeCell ref="E177:H177"/>
    <mergeCell ref="A178:B178"/>
    <mergeCell ref="C178:H178"/>
    <mergeCell ref="A179:H179"/>
    <mergeCell ref="A180:H180"/>
    <mergeCell ref="A181:B181"/>
    <mergeCell ref="C181:H181"/>
    <mergeCell ref="A182:C182"/>
    <mergeCell ref="A183:H183"/>
    <mergeCell ref="C229:D229"/>
    <mergeCell ref="E229:H229"/>
    <mergeCell ref="A230:B230"/>
    <mergeCell ref="C230:H230"/>
    <mergeCell ref="A231:H231"/>
    <mergeCell ref="A232:H232"/>
    <mergeCell ref="A233:B233"/>
    <mergeCell ref="C233:H233"/>
    <mergeCell ref="A234:C234"/>
    <mergeCell ref="A235:H235"/>
    <mergeCell ref="C281:D281"/>
    <mergeCell ref="E281:H281"/>
    <mergeCell ref="A282:B282"/>
    <mergeCell ref="C282:H282"/>
    <mergeCell ref="A283:H283"/>
  </mergeCells>
  <dataValidations count="1">
    <dataValidation type="decimal" operator="between" allowBlank="1" showInputMessage="1" showErrorMessage="1" errorTitle="下浮率有误" error="请输入0~3之间的数值" sqref="C9:D9">
      <formula1>0</formula1>
      <formula2>3</formula2>
    </dataValidation>
  </dataValidations>
  <pageMargins left="0.550694444444444" right="0.550694444444444" top="0.315" bottom="0.315" header="0" footer="0"/>
  <pageSetup paperSize="9" fitToWidth="0" fitToHeight="0" orientation="portrait"/>
  <headerFooter alignWithMargins="0"/>
  <rowBreaks count="4" manualBreakCount="4">
    <brk id="75" max="16383" man="1"/>
    <brk id="127" max="16383" man="1"/>
    <brk id="179" max="16383" man="1"/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160" zoomScaleNormal="160" topLeftCell="A9" workbookViewId="0">
      <selection activeCell="H16" sqref="H16"/>
    </sheetView>
  </sheetViews>
  <sheetFormatPr defaultColWidth="9" defaultRowHeight="14.25" outlineLevelCol="6"/>
  <cols>
    <col min="1" max="2" width="12.2" customWidth="1"/>
    <col min="3" max="3" width="16.2" customWidth="1"/>
    <col min="4" max="5" width="8.1" customWidth="1"/>
    <col min="6" max="6" width="6.1" customWidth="1"/>
    <col min="7" max="7" width="12.2" customWidth="1"/>
    <col min="8" max="8" width="20" customWidth="1"/>
  </cols>
  <sheetData>
    <row r="1" ht="33" customHeight="1" spans="1:7">
      <c r="A1" s="1" t="s">
        <v>287</v>
      </c>
      <c r="B1" s="1"/>
      <c r="C1" s="1"/>
      <c r="D1" s="1"/>
      <c r="E1" s="1"/>
      <c r="F1" s="1"/>
      <c r="G1" s="1"/>
    </row>
    <row r="2" ht="13.95" customHeight="1" spans="1:7">
      <c r="A2" s="2" t="s">
        <v>288</v>
      </c>
      <c r="B2" s="3"/>
      <c r="C2" s="3"/>
      <c r="D2" s="3" t="s">
        <v>9</v>
      </c>
      <c r="E2" s="3"/>
      <c r="F2" s="3"/>
      <c r="G2" s="3"/>
    </row>
    <row r="3" ht="13.95" customHeight="1" spans="4:7">
      <c r="D3" s="4" t="s">
        <v>11</v>
      </c>
      <c r="E3" s="4" t="s">
        <v>289</v>
      </c>
      <c r="G3" s="5" t="s">
        <v>290</v>
      </c>
    </row>
    <row r="4" ht="27.9" customHeight="1" spans="1:7">
      <c r="A4" s="6" t="s">
        <v>291</v>
      </c>
      <c r="B4" s="7" t="s">
        <v>292</v>
      </c>
      <c r="C4" s="7" t="s">
        <v>293</v>
      </c>
      <c r="D4" s="7"/>
      <c r="E4" s="7"/>
      <c r="F4" s="7"/>
      <c r="G4" s="8" t="s">
        <v>294</v>
      </c>
    </row>
    <row r="5" ht="27.9" customHeight="1" spans="1:7">
      <c r="A5" s="9" t="s">
        <v>295</v>
      </c>
      <c r="B5" s="10" t="s">
        <v>296</v>
      </c>
      <c r="C5" s="10" t="s">
        <v>297</v>
      </c>
      <c r="D5" s="10"/>
      <c r="E5" s="10"/>
      <c r="F5" s="10"/>
      <c r="G5" s="11">
        <f>全部页!C73</f>
        <v>189716</v>
      </c>
    </row>
    <row r="6" ht="27.15" customHeight="1" spans="1:7">
      <c r="A6" s="9" t="s">
        <v>298</v>
      </c>
      <c r="B6" s="10" t="s">
        <v>299</v>
      </c>
      <c r="C6" s="10" t="s">
        <v>300</v>
      </c>
      <c r="D6" s="10"/>
      <c r="E6" s="10"/>
      <c r="F6" s="10"/>
      <c r="G6" s="11">
        <f>全部页!C125</f>
        <v>3203423</v>
      </c>
    </row>
    <row r="7" ht="27.9" customHeight="1" spans="1:7">
      <c r="A7" s="9" t="s">
        <v>301</v>
      </c>
      <c r="B7" s="10" t="s">
        <v>302</v>
      </c>
      <c r="C7" s="10" t="s">
        <v>303</v>
      </c>
      <c r="D7" s="10"/>
      <c r="E7" s="10"/>
      <c r="F7" s="10"/>
      <c r="G7" s="11">
        <f>全部页!C177</f>
        <v>2910924</v>
      </c>
    </row>
    <row r="8" ht="27.15" customHeight="1" spans="1:7">
      <c r="A8" s="9" t="s">
        <v>304</v>
      </c>
      <c r="B8" s="10" t="s">
        <v>305</v>
      </c>
      <c r="C8" s="10" t="s">
        <v>306</v>
      </c>
      <c r="D8" s="10"/>
      <c r="E8" s="10"/>
      <c r="F8" s="10"/>
      <c r="G8" s="11">
        <f>全部页!C229</f>
        <v>153668</v>
      </c>
    </row>
    <row r="9" ht="27.9" customHeight="1" spans="1:7">
      <c r="A9" s="9" t="s">
        <v>307</v>
      </c>
      <c r="B9" s="10" t="s">
        <v>308</v>
      </c>
      <c r="C9" s="10" t="s">
        <v>309</v>
      </c>
      <c r="D9" s="10"/>
      <c r="E9" s="10"/>
      <c r="F9" s="10"/>
      <c r="G9" s="12"/>
    </row>
    <row r="10" ht="27.15" customHeight="1" spans="1:7">
      <c r="A10" s="9" t="s">
        <v>310</v>
      </c>
      <c r="B10" s="10" t="s">
        <v>311</v>
      </c>
      <c r="C10" s="10" t="s">
        <v>312</v>
      </c>
      <c r="D10" s="10"/>
      <c r="E10" s="10"/>
      <c r="F10" s="10"/>
      <c r="G10" s="11">
        <f>全部页!C281</f>
        <v>120703</v>
      </c>
    </row>
    <row r="11" ht="27.9" customHeight="1" spans="1:7">
      <c r="A11" s="9" t="s">
        <v>313</v>
      </c>
      <c r="B11" s="10" t="s">
        <v>314</v>
      </c>
      <c r="C11" s="10" t="s">
        <v>315</v>
      </c>
      <c r="D11" s="10"/>
      <c r="E11" s="10"/>
      <c r="F11" s="10"/>
      <c r="G11" s="13"/>
    </row>
    <row r="12" ht="27.15" customHeight="1" spans="1:7">
      <c r="A12" s="9" t="s">
        <v>316</v>
      </c>
      <c r="B12" s="10" t="s">
        <v>317</v>
      </c>
      <c r="C12" s="10" t="s">
        <v>318</v>
      </c>
      <c r="D12" s="10"/>
      <c r="E12" s="10"/>
      <c r="F12" s="10"/>
      <c r="G12" s="13"/>
    </row>
    <row r="13" ht="27.9" customHeight="1" spans="1:7">
      <c r="A13" s="9" t="s">
        <v>319</v>
      </c>
      <c r="B13" s="10" t="s">
        <v>320</v>
      </c>
      <c r="C13" s="10" t="s">
        <v>321</v>
      </c>
      <c r="D13" s="10"/>
      <c r="E13" s="10"/>
      <c r="F13" s="10"/>
      <c r="G13" s="13"/>
    </row>
    <row r="14" ht="27.15" customHeight="1" spans="1:7">
      <c r="A14" s="9" t="s">
        <v>322</v>
      </c>
      <c r="B14" s="10" t="s">
        <v>323</v>
      </c>
      <c r="C14" s="10" t="s">
        <v>324</v>
      </c>
      <c r="D14" s="10"/>
      <c r="E14" s="10"/>
      <c r="F14" s="10"/>
      <c r="G14" s="13"/>
    </row>
    <row r="15" ht="27.9" customHeight="1" spans="1:7">
      <c r="A15" s="9"/>
      <c r="B15" s="9" t="s">
        <v>325</v>
      </c>
      <c r="C15" s="10" t="s">
        <v>326</v>
      </c>
      <c r="D15" s="10"/>
      <c r="E15" s="10"/>
      <c r="F15" s="10"/>
      <c r="G15" s="11">
        <f>G5+G6+G7+G8+G10</f>
        <v>6578434</v>
      </c>
    </row>
    <row r="16" ht="27.9" customHeight="1" spans="1:7">
      <c r="A16" s="9"/>
      <c r="B16" s="14" t="s">
        <v>327</v>
      </c>
      <c r="C16" s="10" t="s">
        <v>328</v>
      </c>
      <c r="D16" s="10"/>
      <c r="E16" s="10"/>
      <c r="F16" s="10"/>
      <c r="G16" s="15"/>
    </row>
    <row r="17" ht="27.15" customHeight="1" spans="1:7">
      <c r="A17" s="9"/>
      <c r="B17" s="14" t="s">
        <v>329</v>
      </c>
      <c r="C17" s="16" t="s">
        <v>330</v>
      </c>
      <c r="D17" s="16"/>
      <c r="E17" s="16"/>
      <c r="F17" s="16"/>
      <c r="G17" s="15"/>
    </row>
    <row r="18" ht="27.9" customHeight="1" spans="1:7">
      <c r="A18" s="17"/>
      <c r="B18" s="18" t="s">
        <v>331</v>
      </c>
      <c r="C18" s="19" t="s">
        <v>332</v>
      </c>
      <c r="D18" s="19"/>
      <c r="E18" s="19"/>
      <c r="F18" s="19"/>
      <c r="G18" s="20">
        <f>G15+G16+G17</f>
        <v>6578434</v>
      </c>
    </row>
    <row r="19" ht="16.05" customHeight="1" spans="1:7">
      <c r="A19" s="3" t="s">
        <v>44</v>
      </c>
      <c r="B19" s="3"/>
      <c r="C19" s="3"/>
      <c r="D19" s="3" t="s">
        <v>45</v>
      </c>
      <c r="E19" s="3"/>
      <c r="F19" s="3"/>
      <c r="G19" s="3"/>
    </row>
    <row r="20" ht="257.1" customHeight="1"/>
  </sheetData>
  <sheetProtection algorithmName="SHA-512" hashValue="mTbvV7OMwp7rMr7BcqqiDDeSnvwznzyJ/F4FLEM2P85591QI/RDec2GX9eQxoG25Sz1Qj+rw5I/4gd6OV8xTSA==" saltValue="+G1kAeHm7RlxxXclRYFg8A==" spinCount="100000" sheet="1" objects="1"/>
  <mergeCells count="20">
    <mergeCell ref="A1:G1"/>
    <mergeCell ref="A2:C2"/>
    <mergeCell ref="D2:G2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A19:C19"/>
    <mergeCell ref="D19:G19"/>
  </mergeCells>
  <pageMargins left="0.944444444444444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全部页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劉</cp:lastModifiedBy>
  <dcterms:created xsi:type="dcterms:W3CDTF">2024-12-17T03:35:00Z</dcterms:created>
  <dcterms:modified xsi:type="dcterms:W3CDTF">2024-12-20T03:15:58Z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911257C083C74081B44F724B061DA6AE_13</vt:lpwstr>
  </property>
</Properties>
</file>