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980" tabRatio="860"/>
  </bookViews>
  <sheets>
    <sheet name="快报 " sheetId="73" r:id="rId1"/>
    <sheet name="分部分项汇总表" sheetId="44" r:id="rId2"/>
    <sheet name="实测实量" sheetId="74" r:id="rId3"/>
    <sheet name="质量风险" sheetId="72" r:id="rId4"/>
    <sheet name="实测实量（旧表）" sheetId="71" state="hidden" r:id="rId5"/>
  </sheets>
  <definedNames>
    <definedName name="_xlnm._FilterDatabase" localSheetId="1" hidden="1">分部分项汇总表!#REF!</definedName>
    <definedName name="_xlnm.Print_Area" localSheetId="4">'实测实量（旧表）'!$AD$7:$AP$165</definedName>
    <definedName name="_xlnm.Print_Area" localSheetId="3">质量风险!$AD$7:$AR$121</definedName>
    <definedName name="_xlnm.Print_Area">#REF!</definedName>
    <definedName name="_xlnm.Print_Titles">#REF!</definedName>
    <definedName name="啊">#REF!</definedName>
    <definedName name="测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10912</author>
  </authors>
  <commentList>
    <comment ref="E1" authorId="0">
      <text>
        <r>
          <rPr>
            <b/>
            <sz val="9"/>
            <rFont val="宋体"/>
            <scheme val="minor"/>
            <charset val="0"/>
          </rPr>
          <t>10912:</t>
        </r>
        <r>
          <rPr>
            <sz val="9"/>
            <rFont val="宋体"/>
            <scheme val="minor"/>
            <charset val="0"/>
          </rPr>
          <t xml:space="preserve">
项目名称、项目编码、项目分期、分期标段编码，必须与</t>
        </r>
        <r>
          <rPr>
            <b/>
            <sz val="9"/>
            <rFont val="宋体"/>
            <scheme val="minor"/>
            <charset val="0"/>
          </rPr>
          <t>置地计划管理系统CPM上（与项目上系统核实）</t>
        </r>
        <r>
          <rPr>
            <sz val="9"/>
            <rFont val="宋体"/>
            <scheme val="minor"/>
            <charset val="0"/>
          </rPr>
          <t>完全一致，填报时应核对无误</t>
        </r>
      </text>
    </comment>
    <comment ref="G1" authorId="0">
      <text>
        <r>
          <rPr>
            <b/>
            <sz val="9"/>
            <rFont val="宋体"/>
            <scheme val="minor"/>
            <charset val="0"/>
          </rPr>
          <t>10912:</t>
        </r>
        <r>
          <rPr>
            <sz val="9"/>
            <rFont val="宋体"/>
            <scheme val="minor"/>
            <charset val="0"/>
          </rPr>
          <t xml:space="preserve">
华润置地计划管理系统CPM上获取</t>
        </r>
      </text>
    </comment>
    <comment ref="I1" authorId="0">
      <text>
        <r>
          <rPr>
            <b/>
            <sz val="9"/>
            <rFont val="宋体"/>
            <scheme val="minor"/>
            <charset val="0"/>
          </rPr>
          <t>10912:</t>
        </r>
        <r>
          <rPr>
            <sz val="9"/>
            <rFont val="宋体"/>
            <scheme val="minor"/>
            <charset val="0"/>
          </rPr>
          <t xml:space="preserve">
项目同分期不同标段施工方编码约定：土建总包按Z标识；精装修分包按J标识，不同施工单位按01、02。。。。。。流水标识，例如：中国建筑第八工程局有限公司（Z01）； 优高雅（深圳）装饰工程有限公司（J01）</t>
        </r>
      </text>
    </comment>
    <comment ref="L1" authorId="0">
      <text>
        <r>
          <rPr>
            <b/>
            <sz val="9"/>
            <color rgb="FF000000"/>
            <rFont val="宋体"/>
            <charset val="134"/>
          </rPr>
          <t>10912:</t>
        </r>
        <r>
          <rPr>
            <sz val="9"/>
            <color rgb="FF000000"/>
            <rFont val="宋体"/>
            <charset val="134"/>
          </rPr>
          <t xml:space="preserve">
注意核对，填写</t>
        </r>
      </text>
    </comment>
  </commentList>
</comments>
</file>

<file path=xl/sharedStrings.xml><?xml version="1.0" encoding="utf-8"?>
<sst xmlns="http://schemas.openxmlformats.org/spreadsheetml/2006/main" count="3642" uniqueCount="685">
  <si>
    <t>20    年第    季度精装过程检查快报</t>
  </si>
  <si>
    <r>
      <rPr>
        <b/>
        <sz val="10.5"/>
        <color rgb="FF000000"/>
        <rFont val="宋体"/>
        <charset val="134"/>
      </rPr>
      <t>项目名称</t>
    </r>
  </si>
  <si>
    <t>标段名称</t>
  </si>
  <si>
    <t>地块</t>
  </si>
  <si>
    <t>模类型</t>
  </si>
  <si>
    <t>标段面积</t>
  </si>
  <si>
    <r>
      <rPr>
        <b/>
        <sz val="10.5"/>
        <color rgb="FF000000"/>
        <rFont val="宋体"/>
        <charset val="134"/>
      </rPr>
      <t>业主代表</t>
    </r>
  </si>
  <si>
    <t>施工阶段</t>
  </si>
  <si>
    <t>评估日期</t>
  </si>
  <si>
    <r>
      <rPr>
        <b/>
        <sz val="10.5"/>
        <color rgb="FF000000"/>
        <rFont val="宋体"/>
        <charset val="134"/>
      </rPr>
      <t>评估人员</t>
    </r>
  </si>
  <si>
    <r>
      <rPr>
        <b/>
        <sz val="10.5"/>
        <color rgb="FF000000"/>
        <rFont val="宋体"/>
        <charset val="134"/>
      </rPr>
      <t>监理单位</t>
    </r>
  </si>
  <si>
    <r>
      <rPr>
        <b/>
        <sz val="10.5"/>
        <color rgb="FF000000"/>
        <rFont val="宋体"/>
        <charset val="134"/>
      </rPr>
      <t>总监</t>
    </r>
  </si>
  <si>
    <t>联系电话</t>
  </si>
  <si>
    <r>
      <rPr>
        <b/>
        <sz val="10.5"/>
        <color rgb="FF000000"/>
        <rFont val="宋体"/>
        <charset val="134"/>
      </rPr>
      <t>施工单位</t>
    </r>
  </si>
  <si>
    <r>
      <rPr>
        <b/>
        <sz val="10.5"/>
        <color rgb="FF000000"/>
        <rFont val="宋体"/>
        <charset val="134"/>
      </rPr>
      <t>项目经理</t>
    </r>
  </si>
  <si>
    <t>监理单位
(标段得分）</t>
  </si>
  <si>
    <r>
      <rPr>
        <b/>
        <sz val="10.5"/>
        <color rgb="FF000000"/>
        <rFont val="宋体"/>
        <charset val="134"/>
      </rPr>
      <t>/</t>
    </r>
  </si>
  <si>
    <t>施工单位
（标段得分）</t>
  </si>
  <si>
    <t>/</t>
  </si>
  <si>
    <r>
      <rPr>
        <b/>
        <sz val="10.5"/>
        <color rgb="FF000000"/>
        <rFont val="宋体"/>
        <charset val="134"/>
      </rPr>
      <t>特别说明</t>
    </r>
  </si>
  <si>
    <r>
      <rPr>
        <b/>
        <sz val="10.5"/>
        <color rgb="FF000000"/>
        <rFont val="宋体"/>
        <charset val="134"/>
      </rPr>
      <t>测区抽选</t>
    </r>
  </si>
  <si>
    <r>
      <rPr>
        <b/>
        <sz val="10.5"/>
        <color rgb="FF000000"/>
        <rFont val="宋体"/>
        <charset val="134"/>
      </rPr>
      <t>实测实量</t>
    </r>
  </si>
  <si>
    <r>
      <rPr>
        <b/>
        <sz val="10.5"/>
        <color rgb="FF000000"/>
        <rFont val="宋体"/>
        <charset val="134"/>
      </rPr>
      <t>质量风险</t>
    </r>
  </si>
  <si>
    <r>
      <rPr>
        <b/>
        <sz val="10.5"/>
        <color rgb="FF000000"/>
        <rFont val="宋体"/>
        <charset val="134"/>
      </rPr>
      <t>其他</t>
    </r>
  </si>
  <si>
    <r>
      <rPr>
        <b/>
        <sz val="10.5"/>
        <color rgb="FF000000"/>
        <rFont val="宋体"/>
        <charset val="134"/>
      </rPr>
      <t>形象进度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</si>
  <si>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</si>
  <si>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楼栋</t>
    </r>
  </si>
  <si>
    <r>
      <rPr>
        <b/>
        <sz val="8"/>
        <color rgb="FF000000"/>
        <rFont val="宋体"/>
        <charset val="134"/>
      </rPr>
      <t>地下工程</t>
    </r>
  </si>
  <si>
    <r>
      <rPr>
        <b/>
        <sz val="8"/>
        <color rgb="FF000000"/>
        <rFont val="宋体"/>
        <charset val="134"/>
      </rPr>
      <t>混凝土工程</t>
    </r>
  </si>
  <si>
    <r>
      <rPr>
        <b/>
        <sz val="8"/>
        <color rgb="FF000000"/>
        <rFont val="宋体"/>
        <charset val="134"/>
      </rPr>
      <t>砌筑工程</t>
    </r>
  </si>
  <si>
    <r>
      <rPr>
        <b/>
        <sz val="8"/>
        <color rgb="FF000000"/>
        <rFont val="宋体"/>
        <charset val="134"/>
      </rPr>
      <t>抹灰工程</t>
    </r>
  </si>
  <si>
    <r>
      <rPr>
        <b/>
        <sz val="8"/>
        <color rgb="FF000000"/>
        <rFont val="宋体"/>
        <charset val="134"/>
      </rPr>
      <t>ALC板工程</t>
    </r>
  </si>
  <si>
    <r>
      <rPr>
        <b/>
        <sz val="8"/>
        <color rgb="FF000000"/>
        <rFont val="宋体"/>
        <charset val="134"/>
      </rPr>
      <t>腻子工程</t>
    </r>
  </si>
  <si>
    <r>
      <rPr>
        <b/>
        <sz val="8"/>
        <color rgb="FF000000"/>
        <rFont val="宋体"/>
        <charset val="134"/>
      </rPr>
      <t>门窗工程</t>
    </r>
  </si>
  <si>
    <r>
      <rPr>
        <b/>
        <sz val="8"/>
        <color rgb="FF000000"/>
        <rFont val="宋体"/>
        <charset val="134"/>
      </rPr>
      <t>楼层</t>
    </r>
  </si>
  <si>
    <r>
      <rPr>
        <b/>
        <sz val="11"/>
        <color rgb="FF000000"/>
        <rFont val="微软雅黑"/>
        <charset val="134"/>
      </rPr>
      <t>主要风险项：</t>
    </r>
  </si>
  <si>
    <r>
      <rPr>
        <b/>
        <sz val="11"/>
        <color rgb="FF000000"/>
        <rFont val="微软雅黑"/>
        <charset val="134"/>
      </rPr>
      <t>带★问题项：</t>
    </r>
  </si>
  <si>
    <r>
      <rPr>
        <b/>
        <sz val="11"/>
        <color rgb="FF000000"/>
        <rFont val="微软雅黑"/>
        <charset val="134"/>
      </rPr>
      <t>无。</t>
    </r>
  </si>
  <si>
    <r>
      <rPr>
        <b/>
        <sz val="9"/>
        <color rgb="FF000000"/>
        <rFont val="宋体"/>
        <charset val="134"/>
      </rPr>
      <t>建设单位：</t>
    </r>
  </si>
  <si>
    <r>
      <rPr>
        <b/>
        <sz val="9"/>
        <color rgb="FF000000"/>
        <rFont val="宋体"/>
        <charset val="134"/>
      </rPr>
      <t>监理单位：</t>
    </r>
  </si>
  <si>
    <r>
      <rPr>
        <b/>
        <sz val="9"/>
        <color rgb="FF000000"/>
        <rFont val="宋体"/>
        <charset val="134"/>
      </rPr>
      <t>施工单位：</t>
    </r>
  </si>
  <si>
    <t>序号</t>
  </si>
  <si>
    <t>评估组长</t>
  </si>
  <si>
    <t>项目名称</t>
  </si>
  <si>
    <t>项目编码</t>
  </si>
  <si>
    <t>分期分区</t>
  </si>
  <si>
    <t>分期分区编码</t>
  </si>
  <si>
    <t>标段编码</t>
  </si>
  <si>
    <t>项目负责人</t>
  </si>
  <si>
    <t>受检单位</t>
  </si>
  <si>
    <t>精装单位</t>
  </si>
  <si>
    <t>项目地址</t>
  </si>
  <si>
    <r>
      <rPr>
        <b/>
        <sz val="11"/>
        <rFont val="仿宋"/>
        <charset val="134"/>
      </rPr>
      <t>参评面积(m</t>
    </r>
    <r>
      <rPr>
        <b/>
        <vertAlign val="superscript"/>
        <sz val="11"/>
        <rFont val="仿宋"/>
        <charset val="134"/>
      </rPr>
      <t>2</t>
    </r>
    <r>
      <rPr>
        <b/>
        <sz val="11"/>
        <rFont val="仿宋"/>
        <charset val="134"/>
      </rPr>
      <t>)</t>
    </r>
  </si>
  <si>
    <t>项目档次</t>
  </si>
  <si>
    <t>实测合格率</t>
  </si>
  <si>
    <t>质量风险合格率</t>
  </si>
  <si>
    <t>标段综合合格率</t>
  </si>
  <si>
    <t>★底线风险
条数</t>
  </si>
  <si>
    <t>精装单位合格率</t>
  </si>
  <si>
    <t>门窗单位合格率</t>
  </si>
  <si>
    <t>甲方项目负责人</t>
  </si>
  <si>
    <t>甲方手机</t>
  </si>
  <si>
    <t>总包单位负责人</t>
  </si>
  <si>
    <t>总包手机</t>
  </si>
  <si>
    <t>监理单位负责人</t>
  </si>
  <si>
    <t>监理手机</t>
  </si>
  <si>
    <t>抽检材料</t>
  </si>
  <si>
    <t>墙面表面平整度</t>
  </si>
  <si>
    <t>墙面垂直度</t>
  </si>
  <si>
    <t>阴阳角方正</t>
  </si>
  <si>
    <t>户内门洞尺寸偏差</t>
  </si>
  <si>
    <t>户内门洞、外墙窗内侧墙体厚度极差</t>
  </si>
  <si>
    <t>空鼓</t>
  </si>
  <si>
    <t>裂缝</t>
  </si>
  <si>
    <t>抹灰工程</t>
  </si>
  <si>
    <t>开间/进深</t>
  </si>
  <si>
    <t>净高</t>
  </si>
  <si>
    <t>方正性</t>
  </si>
  <si>
    <t>空间尺寸控制</t>
  </si>
  <si>
    <t>地面表面平整度（水泥砂浆面层）</t>
  </si>
  <si>
    <t>地面表面平整度（电梯厅、大堂石材面层地面）</t>
  </si>
  <si>
    <t>地面表面平整度（电梯厅、大堂瓷砖面层地面）</t>
  </si>
  <si>
    <t>地面水平度</t>
  </si>
  <si>
    <t>地坪工程</t>
  </si>
  <si>
    <t>墙面表面平整度（腻子未打磨）</t>
  </si>
  <si>
    <t>墙面立面垂直度（腻子未打磨）</t>
  </si>
  <si>
    <t>阴阳角方正（腻子未打磨）</t>
  </si>
  <si>
    <t>踢脚线平整度（腻子未打磨）</t>
  </si>
  <si>
    <t>门贴脸、柜子扣线平整度（腻子未打磨）</t>
  </si>
  <si>
    <t>电气底盒处平整度（腻子未打磨）</t>
  </si>
  <si>
    <t>墙面表面平整度（腻子已打磨）</t>
  </si>
  <si>
    <t>墙面立面垂直度（腻子已打磨）</t>
  </si>
  <si>
    <t>阴阳角方正（腻子已打磨）</t>
  </si>
  <si>
    <t>踢脚线平整度（腻子已打磨、乳胶漆、壁纸）</t>
  </si>
  <si>
    <t>门贴脸、柜子扣线平整度（腻子已打磨、乳胶漆、壁纸）</t>
  </si>
  <si>
    <t>电气底盒处平整度（腻子已打磨、乳胶漆、壁纸）</t>
  </si>
  <si>
    <t>门贴脸、柜子扣线处腻子垂直度（腻子已打磨、或乳胶漆、壁纸）</t>
  </si>
  <si>
    <t>门窗洞口墙面大小头（腻子已打磨或上涂料）</t>
  </si>
  <si>
    <t>涂饰工程</t>
  </si>
  <si>
    <t>洁具</t>
  </si>
  <si>
    <t>同一室不相邻开关插座高差</t>
  </si>
  <si>
    <t>相邻开关插座面板高差</t>
  </si>
  <si>
    <t>机电工程</t>
  </si>
  <si>
    <t>顶棚(吊顶)水平度</t>
  </si>
  <si>
    <t>吊顶表面平整度</t>
  </si>
  <si>
    <t>吊顶接缝高低差</t>
  </si>
  <si>
    <t>主龙骨间距及离墙边距离</t>
  </si>
  <si>
    <t>主龙骨挑出吊杆长度</t>
  </si>
  <si>
    <t>平吊顶工程</t>
  </si>
  <si>
    <t>接缝高低差</t>
  </si>
  <si>
    <t>接缝宽度</t>
  </si>
  <si>
    <t>内墙饰面板工程</t>
  </si>
  <si>
    <t>墙砖墙面表面平整度</t>
  </si>
  <si>
    <t>墙砖墙面垂直度</t>
  </si>
  <si>
    <t>墙砖阴阳角方正</t>
  </si>
  <si>
    <t>墙砖接缝高低差</t>
  </si>
  <si>
    <t>墙砖裂缝/空鼓</t>
  </si>
  <si>
    <t>饰面砖粘贴（墙面）</t>
  </si>
  <si>
    <t>地砖表面平整度</t>
  </si>
  <si>
    <t>地砖接缝高低差</t>
  </si>
  <si>
    <t>地砖裂缝/空鼓</t>
  </si>
  <si>
    <t>饰面砖粘贴（地面）</t>
  </si>
  <si>
    <t>门框的正、侧面垂直度</t>
  </si>
  <si>
    <t>门扇与地面留缝宽度（室内门）</t>
  </si>
  <si>
    <t>厨卫门扇与地面留缝宽度</t>
  </si>
  <si>
    <t>门扇与合页侧边框、上门框留缝宽度</t>
  </si>
  <si>
    <t>门套基层板美固钉间距</t>
  </si>
  <si>
    <t>室内门</t>
  </si>
  <si>
    <t>表面平整度</t>
  </si>
  <si>
    <t>地板水平度</t>
  </si>
  <si>
    <t>接缝直线度</t>
  </si>
  <si>
    <t>接缝宽度（实木复合、强化地板）</t>
  </si>
  <si>
    <t>接缝高低差（实木复合、实木地板）</t>
  </si>
  <si>
    <t>木地板工程</t>
  </si>
  <si>
    <t>台面水平度</t>
  </si>
  <si>
    <t>相邻门板平整高低差</t>
  </si>
  <si>
    <t>相邻门板上口水平高低差</t>
  </si>
  <si>
    <t>门板缝宽</t>
  </si>
  <si>
    <t>柜体与墙面缝隙</t>
  </si>
  <si>
    <t>橱柜、固定柜</t>
  </si>
  <si>
    <t>卫生间防水</t>
  </si>
  <si>
    <t>涉水房间排水坡度</t>
  </si>
  <si>
    <t>止水坎高度</t>
  </si>
  <si>
    <t>防水</t>
  </si>
  <si>
    <t>实测实量合格率</t>
  </si>
  <si>
    <t>门窗、五金</t>
  </si>
  <si>
    <t>玻璃</t>
  </si>
  <si>
    <t>密封胶条</t>
  </si>
  <si>
    <t>外窗及窗框安装</t>
  </si>
  <si>
    <t>打胶</t>
  </si>
  <si>
    <t>门窗工程</t>
  </si>
  <si>
    <t>淋水试验</t>
  </si>
  <si>
    <t>地热管带压施工</t>
  </si>
  <si>
    <t>基层处理</t>
  </si>
  <si>
    <t>防水涂膜</t>
  </si>
  <si>
    <t>防水工程</t>
  </si>
  <si>
    <t>涂饰基层清洁</t>
  </si>
  <si>
    <t>涂饰基层开裂</t>
  </si>
  <si>
    <t>涂饰防开裂措施</t>
  </si>
  <si>
    <t>涂饰交接部位</t>
  </si>
  <si>
    <t>涂饰面漆</t>
  </si>
  <si>
    <t>吊顶阴阳角斜拉加强</t>
  </si>
  <si>
    <t>吊顶轻钢龙骨体系</t>
  </si>
  <si>
    <t>吊顶轻型吊灯</t>
  </si>
  <si>
    <t>吊顶明装风口</t>
  </si>
  <si>
    <t>吊顶灯具开孔</t>
  </si>
  <si>
    <t>吊顶转换层</t>
  </si>
  <si>
    <t>吊顶龙骨连接</t>
  </si>
  <si>
    <t>吊顶龙骨等基层</t>
  </si>
  <si>
    <t>吊顶石膏板留缝</t>
  </si>
  <si>
    <t>吊顶转角防开裂</t>
  </si>
  <si>
    <t>吊顶材料</t>
  </si>
  <si>
    <t>吊顶双层石膏板</t>
  </si>
  <si>
    <t>吊顶面层板质量</t>
  </si>
  <si>
    <t>吊顶自攻钉防锈</t>
  </si>
  <si>
    <t>吊顶隐蔽验收</t>
  </si>
  <si>
    <t>吊顶反支撑</t>
  </si>
  <si>
    <t>吊顶钉距</t>
  </si>
  <si>
    <t>吊顶面层</t>
  </si>
  <si>
    <t>铝扣板安装</t>
  </si>
  <si>
    <t>铝扣板接缝</t>
  </si>
  <si>
    <t>铝扣板收边收口</t>
  </si>
  <si>
    <t>铝扣板大小头/色差</t>
  </si>
  <si>
    <t>铝扣板吊顶隐蔽验收</t>
  </si>
  <si>
    <t>铝扣板</t>
  </si>
  <si>
    <t>吊顶工程</t>
  </si>
  <si>
    <t>轻钢龙骨隔墙间距</t>
  </si>
  <si>
    <t>轻钢龙骨隔墙填充棉</t>
  </si>
  <si>
    <t>轻钢龙骨隔墙面板缝隙</t>
  </si>
  <si>
    <t>轻钢龙骨隔墙面层板厚度</t>
  </si>
  <si>
    <t>轻钢龙骨隔墙洞口加固</t>
  </si>
  <si>
    <t>轻钢龙骨隔墙</t>
  </si>
  <si>
    <t>瓷砖收边收口</t>
  </si>
  <si>
    <t>瓷砖开孔</t>
  </si>
  <si>
    <t>给水丝口</t>
  </si>
  <si>
    <t>瓷砖找平施工</t>
  </si>
  <si>
    <t>瓷砖基层界面</t>
  </si>
  <si>
    <t>瓷砖基层</t>
  </si>
  <si>
    <t>地砖找坡</t>
  </si>
  <si>
    <t>地漏收口</t>
  </si>
  <si>
    <t>地漏要求</t>
  </si>
  <si>
    <t>瓷砖勾缝</t>
  </si>
  <si>
    <t>过门石</t>
  </si>
  <si>
    <t>墙砖/地砖观感</t>
  </si>
  <si>
    <t>墙砖空鼓/开裂</t>
  </si>
  <si>
    <t>地砖空鼓/开裂</t>
  </si>
  <si>
    <t>地砖闭水</t>
  </si>
  <si>
    <t>过门石节点1</t>
  </si>
  <si>
    <t>过门石节点2</t>
  </si>
  <si>
    <t>瓷砖修补</t>
  </si>
  <si>
    <t>成品保护</t>
  </si>
  <si>
    <t>瓷砖面层</t>
  </si>
  <si>
    <t>瓷砖收边</t>
  </si>
  <si>
    <t>瓷砖阳角勾缝</t>
  </si>
  <si>
    <t>瓷砖阳角拼缝</t>
  </si>
  <si>
    <t>瓷砖阳角</t>
  </si>
  <si>
    <t>墙地砖对缝排版</t>
  </si>
  <si>
    <t>瓷砖缝隙</t>
  </si>
  <si>
    <t>暗藏门缝隙</t>
  </si>
  <si>
    <t>墙/地瓷砖留缝</t>
  </si>
  <si>
    <t>墙地面瓷砖工程</t>
  </si>
  <si>
    <t>石材找平施工</t>
  </si>
  <si>
    <t>石材基层处理</t>
  </si>
  <si>
    <t>石材地面基层</t>
  </si>
  <si>
    <t>石材排版施工</t>
  </si>
  <si>
    <t>大理石背胶/背砂</t>
  </si>
  <si>
    <t>地面石材加工质量</t>
  </si>
  <si>
    <t>石材方正/大小头</t>
  </si>
  <si>
    <t>地面石材拼缝</t>
  </si>
  <si>
    <t>地面石材观感</t>
  </si>
  <si>
    <t>地面石材空鼓/开裂</t>
  </si>
  <si>
    <t>石材粘接剂</t>
  </si>
  <si>
    <t>地面石材找坡</t>
  </si>
  <si>
    <t>石材地面闭水</t>
  </si>
  <si>
    <t>石材六面防护</t>
  </si>
  <si>
    <t>地面石材面层</t>
  </si>
  <si>
    <t>干挂石材钢骨架固定</t>
  </si>
  <si>
    <t>干挂石材骨架防锈</t>
  </si>
  <si>
    <t>干挂石材厚度要求</t>
  </si>
  <si>
    <t>干挂石材龙骨基层</t>
  </si>
  <si>
    <t>干挂石材排版施工</t>
  </si>
  <si>
    <t>干挂石材勾缝</t>
  </si>
  <si>
    <t>干挂石材观感</t>
  </si>
  <si>
    <t>干挂石材面层</t>
  </si>
  <si>
    <t>窗台板/门槛石安装质量</t>
  </si>
  <si>
    <t>窗台板/门槛石倒角处理</t>
  </si>
  <si>
    <t>窗台板/门槛石空鼓</t>
  </si>
  <si>
    <t>窗台板/门槛石收边收口</t>
  </si>
  <si>
    <t>窗台板/门槛石</t>
  </si>
  <si>
    <t>公区石材观感</t>
  </si>
  <si>
    <t>公区墙砖观感</t>
  </si>
  <si>
    <t>公区石材开裂</t>
  </si>
  <si>
    <t>公区干挂钢架</t>
  </si>
  <si>
    <t>公区石材/瓷砖安装工艺</t>
  </si>
  <si>
    <t>楼内公区内墙饰面砖、石材干挂</t>
  </si>
  <si>
    <t>公区空鼓</t>
  </si>
  <si>
    <t>公区石材背覆胶</t>
  </si>
  <si>
    <t>公区瓷砖背覆胶</t>
  </si>
  <si>
    <t>公区石材/瓷砖粘接剂</t>
  </si>
  <si>
    <t>公区瓷砖铺贴方式</t>
  </si>
  <si>
    <t>公区节点做法</t>
  </si>
  <si>
    <t>楼内公区内墙饰面砖、石材满粘</t>
  </si>
  <si>
    <t>石材</t>
  </si>
  <si>
    <t>木饰面基层三防</t>
  </si>
  <si>
    <t>木饰面基层防潮层</t>
  </si>
  <si>
    <t>木饰面基层板安装</t>
  </si>
  <si>
    <t>木饰面基层固定</t>
  </si>
  <si>
    <t>木饰面基层</t>
  </si>
  <si>
    <t>木饰面面层</t>
  </si>
  <si>
    <t>壁纸基膜</t>
  </si>
  <si>
    <t>壁纸拼缝</t>
  </si>
  <si>
    <t>壁纸观感</t>
  </si>
  <si>
    <t>壁纸收边</t>
  </si>
  <si>
    <t>壁纸胶痕</t>
  </si>
  <si>
    <t>壁纸</t>
  </si>
  <si>
    <t>软硬包安装牢固</t>
  </si>
  <si>
    <t>软硬包封边</t>
  </si>
  <si>
    <t>软、硬包</t>
  </si>
  <si>
    <t>装饰面层</t>
  </si>
  <si>
    <t>安装要求</t>
  </si>
  <si>
    <t>室内门安装质量</t>
  </si>
  <si>
    <t>室内门锁具/合页开槽/门档/门吸</t>
  </si>
  <si>
    <t>室内门防碰撞</t>
  </si>
  <si>
    <t>室内门观感</t>
  </si>
  <si>
    <t>门套线</t>
  </si>
  <si>
    <t>室内门附框</t>
  </si>
  <si>
    <t>厨卫间门套基层</t>
  </si>
  <si>
    <t>木地板松动</t>
  </si>
  <si>
    <t>木地板成品保护</t>
  </si>
  <si>
    <t>木地板冒灰</t>
  </si>
  <si>
    <t>底盒、面板保护要求</t>
  </si>
  <si>
    <t>开关/插座收边收口</t>
  </si>
  <si>
    <t>面板安装质量</t>
  </si>
  <si>
    <t>开关、插座面板</t>
  </si>
  <si>
    <t>台面挡水质量要求</t>
  </si>
  <si>
    <t>台面与窗台的关系</t>
  </si>
  <si>
    <t>挡水板观感质量</t>
  </si>
  <si>
    <t>台面加固方式</t>
  </si>
  <si>
    <t>台面观感质量</t>
  </si>
  <si>
    <t>厨卫人造石盆面挡水板</t>
  </si>
  <si>
    <t>柜体功能</t>
  </si>
  <si>
    <t>柜门阻尼</t>
  </si>
  <si>
    <t>柜体防水防潮</t>
  </si>
  <si>
    <t>柜体开洞</t>
  </si>
  <si>
    <t>橱柜五金</t>
  </si>
  <si>
    <t>柜体观感</t>
  </si>
  <si>
    <t>柜体五金件</t>
  </si>
  <si>
    <t>台盆安装及加固要求</t>
  </si>
  <si>
    <t>柜体成品保护</t>
  </si>
  <si>
    <t>柜体玻璃</t>
  </si>
  <si>
    <t>柜体金属阳角</t>
  </si>
  <si>
    <t>橱柜、浴室柜、固定柜</t>
  </si>
  <si>
    <t>部品安装工程</t>
  </si>
  <si>
    <t>质量风险倒扣分</t>
  </si>
  <si>
    <t>精装单位质量风险合格率</t>
  </si>
  <si>
    <t>门窗单位质量风险合格率</t>
  </si>
  <si>
    <t>各分项综合得分汇总表</t>
  </si>
  <si>
    <t>实测实量得分率</t>
  </si>
  <si>
    <t>质量风险得分率</t>
  </si>
  <si>
    <t>管理行为（监理单位）</t>
  </si>
  <si>
    <t>管理行为（施工单位）</t>
  </si>
  <si>
    <t>标段综合得分率（监理单位）</t>
  </si>
  <si>
    <t>标段综合得分率（施工单位）</t>
  </si>
  <si>
    <t>精装修过程实测实量评分样表</t>
  </si>
  <si>
    <t>A、基本原则：电脑随机抽选楼栋
B、所抽选测区按主体、砌筑、抹灰、装修等分项工程每阶段检查3层，满足实测测点要求即可，如不满足需在其它区域补测。
C、检查分项合格率低于90（不含）则判定为管理失控性问题，低于93（不含）则判定为管理粗放性问题，低于96（不含）则判定为管理偶发性问题。
D、1个分项触发管理失控性问题，判定该项目触发1个底线风险。2个分项触发管理粗放性问题，判定该项目触发1个底线风险。</t>
  </si>
  <si>
    <t>检查分项</t>
  </si>
  <si>
    <t>检查子项</t>
  </si>
  <si>
    <t>合格率</t>
  </si>
  <si>
    <t>评判标准</t>
  </si>
  <si>
    <t>检查点</t>
  </si>
  <si>
    <t>评级</t>
  </si>
  <si>
    <t>合格点</t>
  </si>
  <si>
    <t>检测情况</t>
  </si>
  <si>
    <t>抹灰墙面</t>
  </si>
  <si>
    <t>[0,4]</t>
  </si>
  <si>
    <t>失控</t>
  </si>
  <si>
    <t>地产名称</t>
  </si>
  <si>
    <t/>
  </si>
  <si>
    <t>[-10,10]</t>
  </si>
  <si>
    <t>高度</t>
  </si>
  <si>
    <t>宽度</t>
  </si>
  <si>
    <t>[0,3]</t>
  </si>
  <si>
    <t>户内门洞厚度</t>
  </si>
  <si>
    <t>外墙窗内侧墙体厚度极差</t>
  </si>
  <si>
    <t>[0,0]</t>
  </si>
  <si>
    <t>户内尺寸</t>
  </si>
  <si>
    <t>[-15,20]</t>
  </si>
  <si>
    <t>开间</t>
  </si>
  <si>
    <t>进深</t>
  </si>
  <si>
    <t>[-20,20]|[-30,30]</t>
  </si>
  <si>
    <t>设计值：</t>
  </si>
  <si>
    <t>[0,10]</t>
  </si>
  <si>
    <t>控制线 偏差</t>
  </si>
  <si>
    <t>建筑地面</t>
  </si>
  <si>
    <t>地面表面平整度</t>
  </si>
  <si>
    <t>水泥砂浆面层</t>
  </si>
  <si>
    <t>[0,1]</t>
  </si>
  <si>
    <t>电梯厅、大堂石材面层地面</t>
  </si>
  <si>
    <t>[0,2]</t>
  </si>
  <si>
    <t>电梯厅、大堂瓷砖面层地面</t>
  </si>
  <si>
    <t>[0,10]|[0,15]</t>
  </si>
  <si>
    <t>墙面表面平整度（腻子）</t>
  </si>
  <si>
    <t>墙面立面垂直度（腻子）</t>
  </si>
  <si>
    <t>阴阳角方正（腻子）</t>
  </si>
  <si>
    <t>机电安装</t>
  </si>
  <si>
    <t>[0,15]</t>
  </si>
  <si>
    <t>座便坑距偏差</t>
  </si>
  <si>
    <t>[0,5]</t>
  </si>
  <si>
    <t>吊顶</t>
  </si>
  <si>
    <t>纸面石膏板</t>
  </si>
  <si>
    <t>水泥纤维板</t>
  </si>
  <si>
    <t>矿棉板</t>
  </si>
  <si>
    <t>主龙骨间距不大于1200mm，离墙边距离不大于300mm</t>
  </si>
  <si>
    <t>主龙骨挑出吊杆长度不大于300mm</t>
  </si>
  <si>
    <t>饰面/墙纸</t>
  </si>
  <si>
    <t>石材面板：光面</t>
  </si>
  <si>
    <t>石材面板：陶片</t>
  </si>
  <si>
    <t>金属面板</t>
  </si>
  <si>
    <t>木饰面</t>
  </si>
  <si>
    <t>墙纸（布）裱糊</t>
  </si>
  <si>
    <t>[0,0.5]</t>
  </si>
  <si>
    <t>墙面砖</t>
  </si>
  <si>
    <t>裂缝/空鼓</t>
  </si>
  <si>
    <t>地面砖/石材</t>
  </si>
  <si>
    <t>表面平整度地面砖</t>
  </si>
  <si>
    <t>表面平整度大理石面层、花岗石面层</t>
  </si>
  <si>
    <t>[4,8]</t>
  </si>
  <si>
    <t>[1,3]</t>
  </si>
  <si>
    <t>门套基层板美固钉间距不大于400mm</t>
  </si>
  <si>
    <t>木地板</t>
  </si>
  <si>
    <t>实木复合地板及强化地板</t>
  </si>
  <si>
    <t>松木地板接缝宽度</t>
  </si>
  <si>
    <t>硬木地板、竹地板接缝宽度</t>
  </si>
  <si>
    <t>[0,0.2]</t>
  </si>
  <si>
    <t>拼花地板接缝宽度</t>
  </si>
  <si>
    <t>厨房台面/柜体</t>
  </si>
  <si>
    <t>[-0.5,0.5]</t>
  </si>
  <si>
    <t>防水及排水</t>
  </si>
  <si>
    <r>
      <rPr>
        <sz val="12"/>
        <rFont val="微软雅黑"/>
        <charset val="134"/>
      </rPr>
      <t>卫生间防水</t>
    </r>
    <r>
      <rPr>
        <sz val="12"/>
        <color rgb="FFFF0000"/>
        <rFont val="微软雅黑"/>
        <charset val="134"/>
      </rPr>
      <t>（不限定测区，现场涉及即参与实测）</t>
    </r>
  </si>
  <si>
    <t>卫生间涂膜厚度</t>
  </si>
  <si>
    <r>
      <rPr>
        <sz val="12"/>
        <rFont val="微软雅黑"/>
        <charset val="134"/>
      </rPr>
      <t>涉水房间排水坡度</t>
    </r>
    <r>
      <rPr>
        <sz val="12"/>
        <color rgb="FFFF0000"/>
        <rFont val="微软雅黑"/>
        <charset val="134"/>
      </rPr>
      <t>（不限定测区，现场涉及即参与实测）</t>
    </r>
  </si>
  <si>
    <t>有水房间排水坡度作为测区，抽测5个实测区进行实测，取最高点、最低点及中间点进行高差实测，高差应满足设计坡度要求，地面防水涂膜完成或保护层完成时根据设计要求做好地面泛水坡度，有积水直接判断为不合格。</t>
  </si>
  <si>
    <r>
      <rPr>
        <sz val="12"/>
        <rFont val="微软雅黑"/>
        <charset val="134"/>
      </rPr>
      <t>止水坎高度</t>
    </r>
    <r>
      <rPr>
        <sz val="12"/>
        <color rgb="FFFF0000"/>
        <rFont val="微软雅黑"/>
        <charset val="134"/>
      </rPr>
      <t>（不限定测区，现场涉及即参与实测）</t>
    </r>
  </si>
  <si>
    <t>每一个卫生间止水坎可作为一个实测区，目测最差部位进行实测，不得低于干区地面地砖，如止水坎成型质量较差存在质量隐患，则直接判定不合格。</t>
  </si>
  <si>
    <t>偶发问题数量</t>
  </si>
  <si>
    <t>粗放问题数量</t>
  </si>
  <si>
    <t>失控问题数量</t>
  </si>
  <si>
    <t>标段综合得分率</t>
  </si>
  <si>
    <t>精装单位得分率</t>
  </si>
  <si>
    <t>门窗单位得分率</t>
  </si>
  <si>
    <t>抽选测区</t>
  </si>
  <si>
    <t>实际测区</t>
  </si>
  <si>
    <t>精装质量风险检查标准</t>
  </si>
  <si>
    <t>检查时间</t>
  </si>
  <si>
    <t>项目负责人电话</t>
  </si>
  <si>
    <t>监理单位名称</t>
  </si>
  <si>
    <t>监理单位负责人联系电话</t>
  </si>
  <si>
    <t>检查项</t>
  </si>
  <si>
    <t>检查标准</t>
  </si>
  <si>
    <t>分项合计分数</t>
  </si>
  <si>
    <t>扣分标准
A：测区内存在1-2处缺陷，为个别存在缺陷；
B：测区内存在3-4处缺陷，为局部存在缺陷；
C：测区内存在5-7处以上缺陷，为普遍存在缺陷；
D：测区内存在8处以上缺陷，为通病性缺陷。</t>
  </si>
  <si>
    <t>实扣分数</t>
  </si>
  <si>
    <t>子项合格率</t>
  </si>
  <si>
    <t>分项合格率</t>
  </si>
  <si>
    <t>检查项合格率</t>
  </si>
  <si>
    <t>总包单位</t>
  </si>
  <si>
    <t>总包单位负责人联系电话</t>
  </si>
  <si>
    <t>参评面积</t>
  </si>
  <si>
    <t>检查人员1</t>
  </si>
  <si>
    <t>评估人员1</t>
  </si>
  <si>
    <t>D</t>
  </si>
  <si>
    <t>C</t>
  </si>
  <si>
    <t>B</t>
  </si>
  <si>
    <t>A</t>
  </si>
  <si>
    <t>外立面</t>
  </si>
  <si>
    <t>外立面涂料</t>
  </si>
  <si>
    <t>★</t>
  </si>
  <si>
    <t>既有</t>
  </si>
  <si>
    <t>外立面涂料观感</t>
  </si>
  <si>
    <r>
      <rPr>
        <sz val="12"/>
        <color rgb="FFFF0000"/>
        <rFont val="仿宋"/>
        <charset val="134"/>
      </rPr>
      <t>★</t>
    </r>
    <r>
      <rPr>
        <sz val="12"/>
        <color theme="1"/>
        <rFont val="仿宋"/>
        <charset val="134"/>
      </rPr>
      <t>分隔缝设置不合理、不顺直；存在不平整、色差、污染、流坠、透底、掉粉、开裂、破损等现象，其中表面平整列为</t>
    </r>
    <r>
      <rPr>
        <sz val="12"/>
        <color rgb="FFFF0000"/>
        <rFont val="仿宋"/>
        <charset val="134"/>
      </rPr>
      <t>★</t>
    </r>
    <r>
      <rPr>
        <sz val="12"/>
        <color theme="1"/>
        <rFont val="仿宋"/>
        <charset val="134"/>
      </rPr>
      <t>项，其他检查内容不做</t>
    </r>
    <r>
      <rPr>
        <sz val="12"/>
        <color rgb="FFFF0000"/>
        <rFont val="仿宋"/>
        <charset val="134"/>
      </rPr>
      <t>★</t>
    </r>
    <r>
      <rPr>
        <sz val="12"/>
        <color theme="1"/>
        <rFont val="仿宋"/>
        <charset val="134"/>
      </rPr>
      <t>项，涂料（底涂）完成1层及以上（累计完成1层）时参评。该分项一经参评后，全过程参评不进行甩项。开裂检查不局限于完成面。该项检查立面</t>
    </r>
  </si>
  <si>
    <t>地下室</t>
  </si>
  <si>
    <t>地下室防渗漏</t>
  </si>
  <si>
    <r>
      <rPr>
        <sz val="12"/>
        <color rgb="FFFF0000"/>
        <rFont val="仿宋"/>
        <charset val="134"/>
      </rPr>
      <t>★</t>
    </r>
    <r>
      <rPr>
        <sz val="12"/>
        <color theme="1"/>
        <rFont val="仿宋"/>
        <charset val="134"/>
      </rPr>
      <t>地下防水区域渗漏情况（防水施工后）</t>
    </r>
  </si>
  <si>
    <t>地下防水区域渗漏情况排查，包括地库底板、外墙及顶板，顶板仅检查防水已施工完成区域，对于地库外墙套筒暂未封堵引起的渗漏暂不扣分。</t>
  </si>
  <si>
    <t>地下室地坪观感质量</t>
  </si>
  <si>
    <t>地面开裂、破损、起皮、起砂，</t>
  </si>
  <si>
    <t>大于20cm*20cm面积破损、起皮、起砂;地面开裂、渗漏、积水、表面裂缝，存在泛水痕迹.(单裂缝长度≥1m或龟裂面积&gt;1m^2或单位面积范围内（按防火分区）多处开裂（≥3处）)</t>
  </si>
  <si>
    <t>入户门</t>
  </si>
  <si>
    <t>入户门成品保护</t>
  </si>
  <si>
    <t>成品保护不到位，门扇、门框存在划痕、掉漆现象，锁具等五金件存在损坏痕迹（检查时间：入户门安装施工完成3层且不少于30户时参评，一经介入不退出）</t>
  </si>
  <si>
    <t>地下室大堂</t>
  </si>
  <si>
    <t>墙地砖工程</t>
  </si>
  <si>
    <t>地下室大堂墙地砖空鼓</t>
  </si>
  <si>
    <t>墙砖大面、阳角不允许空鼓，距瓷砖四边10mm以内允许存在空鼓；地砖无裂缝、大面无空鼓，边角空鼓不超过总数的5%；</t>
  </si>
  <si>
    <t>检查项目</t>
  </si>
  <si>
    <t>检查内容</t>
  </si>
  <si>
    <t>检测点</t>
  </si>
  <si>
    <t>总点数</t>
  </si>
  <si>
    <t>合格点数</t>
  </si>
  <si>
    <t>门窗成品保护到位，五金开启灵活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</si>
  <si>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门窗成品保护不到位：划痕、碰迹、污染、破坏、成品保护符合方案要求（外窗安装完成3层且不少于30户及以上或累计安装完成（主框塞缝）3层且不少于30户后开始参评。该分项一经参评后，全过程参评不进行甩项）</t>
    </r>
  </si>
  <si>
    <t>玻璃成品保护</t>
  </si>
  <si>
    <t>玻璃存在破损、划伤、污染（涂料、砂浆等不易清理的污染）等现象</t>
  </si>
  <si>
    <t>安全玻璃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</si>
  <si>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应使用安全玻璃的部位：
（1）7层及以上外开窗；
（2）底边距离最终装修面小于500的窗；
（3）门扇玻璃；
（4）单块面积大于1.5平米的玻璃；
（5）幕墙玻璃</t>
    </r>
  </si>
  <si>
    <t>密封胶条安装质量</t>
  </si>
  <si>
    <t>密封胶条宜使用连续条，连接处应粘结到位，装配后的胶条应整齐均匀，无凸起，无破损</t>
  </si>
  <si>
    <t>调整说明</t>
  </si>
  <si>
    <t>外窗试验</t>
  </si>
  <si>
    <r>
      <rPr>
        <sz val="12"/>
        <rFont val="仿宋"/>
        <charset val="134"/>
      </rPr>
      <t>外窗塞缝部位在防水施工前进行淋水试验，5-10分钟后观察是否存在渗漏现象。（外窗塞缝完成1层及以上后开始参评。全阶段均需参评，退出条件截止到外墙打胶完成。随机抽取1层的4樘窗，1处渗水按A级风险扣分，2处渗水按B级风险扣分，3处渗水按C级风险扣分，4处渗水按D级风险扣分。）</t>
    </r>
    <r>
      <rPr>
        <sz val="12"/>
        <color rgb="FFFF0000"/>
        <rFont val="仿宋"/>
        <charset val="134"/>
      </rPr>
      <t>（发泡塞缝须在防水完成后淋水，砂浆塞缝只要刷防水后淋水）</t>
    </r>
  </si>
  <si>
    <t>外窗自身渗漏</t>
  </si>
  <si>
    <t>外窗直接采取现场拼装，无泄水孔或泄水孔不符合规范和设计要求（泄水孔需在工厂加工），泄水孔无防风帽，加工过程中榫接部位未打胶，工艺孔封堵处理不当。</t>
  </si>
  <si>
    <t>外窗防水</t>
  </si>
  <si>
    <t>外窗防水基层处理不到位，防水厚度不符合设计要求，成膜质量不佳</t>
  </si>
  <si>
    <t>窗框打胶收口质量、玻璃打胶质量</t>
  </si>
  <si>
    <t>胶体不顺直、开裂、起皮、色差、污染等。</t>
  </si>
  <si>
    <t>防水工序</t>
  </si>
  <si>
    <t>新增</t>
  </si>
  <si>
    <t>防水施工工序</t>
  </si>
  <si>
    <t>地面防水施工完成后需作防水保护层，才能贴墙砖，工序倒置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</si>
  <si>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干湿区间淋水、门槛石淋水（共6处，每处淋水5分钟，1处扣A、2处B、3-4处扣C，5-6处扣D）（说明：首次参评阶段禁止测区出现打胶、美缝或采用堵漏王等进行封堵，如发现则按规避行为进行扣分）</t>
    </r>
  </si>
  <si>
    <t>地暖管</t>
  </si>
  <si>
    <t>有压力表且处在稳压状态、压力表完好无损坏、压力值不低于0.4Mpa</t>
  </si>
  <si>
    <t>增加检查标准</t>
  </si>
  <si>
    <t>防水基层处理</t>
  </si>
  <si>
    <r>
      <rPr>
        <sz val="12"/>
        <rFont val="仿宋"/>
        <charset val="134"/>
      </rPr>
      <t xml:space="preserve">1、结构地面局部修复、找平、表面不粗造、密实牢固；
2、墙面抹灰不应存在脱层、空鼓。
3、墙面孔洞、槽、盒周围无抹灰疏松、未挂网、表面不平整现象；
</t>
    </r>
    <r>
      <rPr>
        <sz val="12"/>
        <color rgb="FFFF0000"/>
        <rFont val="仿宋"/>
        <charset val="134"/>
      </rPr>
      <t>4、穿墙管根部未设置附加层、墙地面阴角处未采用R角处理</t>
    </r>
  </si>
  <si>
    <t>防水加强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</si>
  <si>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防水层涂刷前应对穿墙管、墙面及墙地面阴角（R角）、地漏做局部防水加强处理；</t>
    </r>
  </si>
  <si>
    <t>防水高度</t>
  </si>
  <si>
    <t>卫生间湿区（如沐浴房、浴缸）的墙面防水高度不低于地砖完成面1800mm；干区的墙面防水高度不低于地砖完成面300mm；洗手台防水高度不低于地砖完成面1200mm；给水点位部位四周各500㎜（技术拉通要求）（含洗脸台、马桶上预埋式水龙头，不含热水器及洗衣机给水点处)</t>
  </si>
  <si>
    <t>防水质量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</si>
  <si>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墙地面防水涂膜层分道成活，地面成膜厚度不低于1.5mm（或符合设计要求），墙面成膜厚度不低于设计值的80%；防水层无破损不透底、防水层应交圈；</t>
    </r>
  </si>
  <si>
    <t>防水成品保护</t>
  </si>
  <si>
    <t>防水层无垃圾、堆放材料等物品；</t>
  </si>
  <si>
    <t>普升星</t>
  </si>
  <si>
    <t>渗漏</t>
  </si>
  <si>
    <t>防水渗漏（说明：防水已隐蔽，该分项甩项，如现场发现阳台顶板渗漏、外窗渗漏、管道渗漏等现象，单独反触发该评分项扣分）</t>
  </si>
  <si>
    <t>涂饰</t>
  </si>
  <si>
    <t>装配式结构楼板开裂</t>
  </si>
  <si>
    <t>原顶乳胶漆天花，检查装配式结构楼板开裂</t>
  </si>
  <si>
    <r>
      <rPr>
        <sz val="12"/>
        <color rgb="FFFF0000"/>
        <rFont val="仿宋"/>
        <charset val="134"/>
      </rPr>
      <t>墙面一遍大白后，</t>
    </r>
    <r>
      <rPr>
        <sz val="12"/>
        <rFont val="仿宋"/>
        <charset val="134"/>
      </rPr>
      <t>基层表面清洁、无污染、无污垢、无溅沫和砂浆流痕等杂物，无露底、无漏网、无反锈；</t>
    </r>
  </si>
  <si>
    <t>基层表面平整无起壳、粉化、裂缝等现象；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</si>
  <si>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腻子施工前墙体、吊顶交接部分应有防开裂措施；</t>
    </r>
    <r>
      <rPr>
        <sz val="12"/>
        <color rgb="FFFF0000"/>
        <rFont val="仿宋"/>
        <charset val="134"/>
      </rPr>
      <t>严禁使用普通阴角条</t>
    </r>
  </si>
  <si>
    <t>腻子、涂层与其他装修材料衔接吻合，界面清晰，未污染地面、踢脚线、阳台、窗台、门窗及玻璃等现象；</t>
  </si>
  <si>
    <t>面漆不应存在污染、流坠、疙瘩、砂眼、刷纹、泛碱、咬色的现象。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</si>
  <si>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吊顶造型阴阳角部位需要采用50副龙骨做斜拉加强（高层必须用50副龙骨，多层可采用L型九厘板，不允许使用镀锌铁皮）；</t>
    </r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</si>
  <si>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吊顶应采用轻钢龙骨体系，采用胀栓与主体固定；如有木基层，三防涂刷到位。</t>
    </r>
  </si>
  <si>
    <t>安装轻型吊灯的部位应预设双层400mm×400mm的18mm多层板或吊钩（或按设计技术拉通要求）；</t>
  </si>
  <si>
    <t>明装风口：空调进出风口及成品检修口四边需采用不小于50mm的木条加固处理；嵌入式风口因其造型及固定方式不同，也可采用镀锌龙骨或者其他方式加固</t>
  </si>
  <si>
    <t>灯具开孔不允许切断龙骨；</t>
  </si>
  <si>
    <t>吊杆上部为网架、钢屋架或吊杆长度大于2500mm时，应设有钢结构转换层；转换层钢架焊接缺陷、固定不牢固，焊缝防腐处理遗漏；</t>
  </si>
  <si>
    <t>墙边第一根主龙骨与墙间隙不大于300mm，搭接点应错开300mm，龙骨连接牢固、接头错开、接缝不均匀，角缝不吻合，表面不平整，翘曲、锤印、锈蚀的现象</t>
  </si>
  <si>
    <t>石膏板应错缝安装，石膏板安装应注意将石膏板长边平行于主龙骨，防止石膏板受潮出现波浪状变形，石膏板与墙面饰面材料留缝5-8mm，板缝间距4-6mm；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</si>
  <si>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高层、超高层吊顶转角处外侧应采用L型石膏板，L角两边长度不小于300mm；</t>
    </r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</si>
  <si>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厨房卫生间禁止使用普通石膏板，厨房可使用防潮石膏板，卫生间须使用防水石膏板；</t>
    </r>
  </si>
  <si>
    <t>抹灰工程合计</t>
  </si>
  <si>
    <t>双层纸面石膏板安装时，第二层石膏板应与第一层错缝安装；错缝不小于300mm；两层石膏板之间应满涂白乳胶；采用自攻钉安装；（采用破坏性检查，共4处，1处扣A、2处B、3处扣C，4处扣D，现场整体封板完成后不参评）</t>
  </si>
  <si>
    <t>板面无开裂、板面无翘曲变形、发霉、污染、水痕、锈迹等情况；</t>
  </si>
  <si>
    <t>自攻钉防锈到位，如使用防锈螺丝，则不强制要求做防锈处理；</t>
  </si>
  <si>
    <t>吊顶隐蔽工程验收完成，再封板；（说明：吊顶参评项已隐蔽，不再单独进行打分）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</si>
  <si>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吊杆长度＞1500mm时未设置热镀锌角钢反支撑；吊杆与设备相遇时，未调整并增设吊顶或采用型钢支架。</t>
    </r>
  </si>
  <si>
    <t>自攻钉间距：自攻钉距离原边10-15mm，距离切割边15-20mm，固定螺钉间距为200mm；</t>
  </si>
  <si>
    <t>铝扣板天花安装应方正，应采取顺光、顺向安装；</t>
  </si>
  <si>
    <t>肉眼判断，铝扣板无明显错缝，板缝无明显高低差，目测平整；边龙骨拼接衔接严密美观，与扣板间交接无明显黑缝出现；</t>
  </si>
  <si>
    <t>铝扣板吊顶燃气管等开孔应四周光滑、平整，四周留缝均匀（目测）；</t>
  </si>
  <si>
    <t>板材无明显大小头，无破损、变形，同种板材无明显色差；</t>
  </si>
  <si>
    <t>需在隐蔽验收工程完成后，开始封板；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</si>
  <si>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检查轻钢龙骨隔墙竖龙骨间距，应不大于400mm；若层高大于3米，应设置横向卡档龙骨；</t>
    </r>
  </si>
  <si>
    <t>填充隔音棉/玻璃棉应密实；</t>
  </si>
  <si>
    <t>空间尺寸控制合计</t>
  </si>
  <si>
    <t>面层板间缝隙应落在天地龙骨上；</t>
  </si>
  <si>
    <t>地坪</t>
  </si>
  <si>
    <t>面层板材厚度应符合设计及审批的施工方案要求；</t>
  </si>
  <si>
    <t>洞口周围应增加钢骨架加固；</t>
  </si>
  <si>
    <r>
      <rPr>
        <sz val="12"/>
        <rFont val="仿宋"/>
        <charset val="134"/>
      </rPr>
      <t>插座开关必须设置在同一块瓷砖上，不允许跨砖缝；</t>
    </r>
    <r>
      <rPr>
        <sz val="12"/>
        <color rgb="FFFF0000"/>
        <rFont val="仿宋"/>
        <charset val="134"/>
      </rPr>
      <t>（隐蔽部位及插座齐缝隙不扣分，但如果现场底盒存在跨缝，开孔时为了避免扣分而只开部分孔从而导致齐缝则正常扣分）</t>
    </r>
  </si>
  <si>
    <r>
      <rPr>
        <sz val="12"/>
        <rFont val="仿宋"/>
        <charset val="134"/>
      </rPr>
      <t>墙面瓷砖预留孔洞，圆洞需用开孔器开孔，方洞开洞锯口不得外露</t>
    </r>
    <r>
      <rPr>
        <sz val="12"/>
        <color rgb="FFFF0000"/>
        <rFont val="仿宋"/>
        <charset val="134"/>
      </rPr>
      <t>（开关、插座、面板等锯口大于5mm或无法完全覆盖）</t>
    </r>
    <r>
      <rPr>
        <sz val="12"/>
        <rFont val="仿宋"/>
        <charset val="134"/>
      </rPr>
      <t>；平整光滑，无破损无爆边</t>
    </r>
    <r>
      <rPr>
        <sz val="12"/>
        <color rgb="FFFF0000"/>
        <rFont val="仿宋"/>
        <charset val="134"/>
      </rPr>
      <t>（大于2mm）</t>
    </r>
    <r>
      <rPr>
        <sz val="12"/>
        <rFont val="仿宋"/>
        <charset val="134"/>
      </rPr>
      <t>、开孔美观；</t>
    </r>
  </si>
  <si>
    <t>1、淋浴混水阀安装端正无倾斜，给水五金的装饰盖板应齐平瓷砖面，禁止盖板高出瓷砖完成面用打胶弥补</t>
  </si>
  <si>
    <t>确认不漏水后，卫生间、厨房、阳台、客厅根据地面湿贴标高施工标准，对地面基层进行湿砂浆保护层找平施工，应控制好瓷砖湿贴厚度标高；</t>
  </si>
  <si>
    <t>应对基层面上的浮灰进行清洗干净，以增加附着力，防止空鼓、脱落，墙面基层无空鼓；背面满刷背覆胶。</t>
  </si>
  <si>
    <t>阳台、卫生间地面铺贴时，应向地漏方向找坡铺贴，铺完应做放水试验，地漏比完成面低1㎜-2㎜；</t>
  </si>
  <si>
    <t>地坪合计</t>
  </si>
  <si>
    <t>地漏安装方正周边整齐美观，周边材料粘接牢固，接缝平整、无裂纹，掉角、缺楞、锯口外露现象；</t>
  </si>
  <si>
    <t>补充说明</t>
  </si>
  <si>
    <r>
      <rPr>
        <sz val="12"/>
        <rFont val="仿宋"/>
        <charset val="134"/>
      </rPr>
      <t>按要求设置防臭功能；</t>
    </r>
    <r>
      <rPr>
        <sz val="12"/>
        <color rgb="FFFF0000"/>
        <rFont val="仿宋"/>
        <charset val="134"/>
      </rPr>
      <t>（地漏下水管道必须设置存水弯）</t>
    </r>
  </si>
  <si>
    <t>勾缝剂饱满、无裂缝，勾缝剂颜色与瓷砖颜色一致、或按照设计要求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</si>
  <si>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卫生间过门石及地砖采用湿铺或专用胶泥铺贴，卫生间门槛石应先铺。</t>
    </r>
  </si>
  <si>
    <t>地面饰面砖无污染、断裂、色差明显、崩边掉角（任意大小范围）；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</si>
  <si>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墙砖大面、阳角不允许空鼓，距瓷砖四边10mm以内允许存在空鼓（外墙内保温墙面瓷砖空鼓1-3扣A，4-5扣B，6-8扣C，9处以上扣D）；</t>
    </r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</si>
  <si>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地砖无裂缝、大面无空鼓，边角空鼓不超过总数的5%；</t>
    </r>
  </si>
  <si>
    <t>涉水房间地面饰面材料铺装完成后，7天内应闭水；</t>
  </si>
  <si>
    <t>卫生间门槛石内侧防水层补强或做挡水坎，防水闭水试验前完成；</t>
  </si>
  <si>
    <t>涉水房间门槛石两端应用防水砂浆或专用粘接剂堵塞密实，侧边结合层补刷防水，且补刷防水应与大面积防水搭接</t>
  </si>
  <si>
    <t>不能使用填缝剂或美缝剂等材料填充、遮挡崩边掉角处。</t>
  </si>
  <si>
    <r>
      <rPr>
        <sz val="12"/>
        <rFont val="仿宋"/>
        <charset val="134"/>
      </rPr>
      <t>铺贴完成及完成抹缝工作后，及时采用厚实覆膜（夹板）满铺，并用布基胶黏贴固定；</t>
    </r>
    <r>
      <rPr>
        <sz val="12"/>
        <color rgb="FFFF0000"/>
        <rFont val="仿宋"/>
        <charset val="134"/>
      </rPr>
      <t>（静置期间可不做要求）</t>
    </r>
  </si>
  <si>
    <t>瓷砖与非瓷砖墙面过度应分界清晰美观、型材交接细致美观，瓷砖收边收口应顺直，无爆边毛刺；</t>
  </si>
  <si>
    <t>瓷砖棱角分明，不能将海棠角填平；</t>
  </si>
  <si>
    <t>瓷砖阳角拼缝整齐，无明显错缝、高低差；</t>
  </si>
  <si>
    <t>当采用墙地砖规格一致时，应进行墙地面对缝排版，并按照排版进行铺贴；</t>
  </si>
  <si>
    <t>瓷砖缝隙应用瓷砖定位卡施工，保证瓷砖缝隙均匀一致；</t>
  </si>
  <si>
    <t>墙砖饰面的暗藏门与周边墙砖的缝隙不超过3mm，暗藏门铰链严禁外露；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</si>
  <si>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室内门</t>
    </r>
    <r>
      <rPr>
        <sz val="12"/>
        <color rgb="FFFF0000"/>
        <rFont val="仿宋"/>
        <charset val="134"/>
      </rPr>
      <t>套线</t>
    </r>
    <r>
      <rPr>
        <sz val="12"/>
        <rFont val="仿宋"/>
        <charset val="134"/>
      </rPr>
      <t>禁止腻子阶段安装，底漆完成；</t>
    </r>
  </si>
  <si>
    <t>开关顺畅无异响，关闭后推拉无晃动，无明显透风现象；</t>
  </si>
  <si>
    <t>密封条完好无损，锁具端正，合页开槽规矩美观；应设置门挡、门吸等装置，不能出现开启后碰撞问题；</t>
  </si>
  <si>
    <t>禁止户门开启后和周边其他部品部件冲突；</t>
  </si>
  <si>
    <t>内墙饰面板工程合计</t>
  </si>
  <si>
    <t>普升星（调整说明）</t>
  </si>
  <si>
    <r>
      <rPr>
        <sz val="12"/>
        <rFont val="仿宋"/>
        <charset val="134"/>
      </rPr>
      <t>整体美观、无破损、开裂、污染、明显划伤等问题；</t>
    </r>
    <r>
      <rPr>
        <sz val="12"/>
        <color rgb="FFFF0000"/>
        <rFont val="仿宋"/>
        <charset val="134"/>
      </rPr>
      <t>[轻微划伤（宽度小于1mm且长度小于50mm）、变形（面积小于10mm*10mm）为非</t>
    </r>
    <r>
      <rPr>
        <b/>
        <sz val="12"/>
        <color rgb="FFFF0000"/>
        <rFont val="仿宋"/>
        <charset val="134"/>
      </rPr>
      <t>★</t>
    </r>
    <r>
      <rPr>
        <sz val="12"/>
        <color rgb="FFFF0000"/>
        <rFont val="仿宋"/>
        <charset val="134"/>
      </rPr>
      <t>项]</t>
    </r>
  </si>
  <si>
    <t>门套线安装应平直，且无大小头，拼缝处接缝平顺美观无高低差，拼缝严密均匀一致、无开裂等观感缺陷，户门门套贴脸与墙面间隙均匀；</t>
  </si>
  <si>
    <t>附框、筒子板（无附框），与墙体的固定牢固，固定点间距应≤400mm，固定应与墙体连接牢固，不松动；</t>
  </si>
  <si>
    <t>安装后及时做好阳角保护条、门扇原厂覆膜保护，保护结实牢固。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</si>
  <si>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厨房、卫生间门套阻燃板距过门石地面标高100mm-150mm，下部采用防水砂浆封堵，阻燃板与砂浆间留缝断开；底部需做防腐处理。</t>
    </r>
  </si>
  <si>
    <t>底盒内存在建筑垃圾，产品保护不足，存在腻子块、砂浆/胶泥污染或工序污染现象；面板安装及时用美纹胶带满贴保护，面漆成品后撕除。</t>
  </si>
  <si>
    <t>开关、插座等面板在涂料施工完成后，面板四周应密实、平整、无空缝；</t>
  </si>
  <si>
    <t>面板安装端正、牢固无松动，开关、插座等面板高度目测无明显高低差，插座类产品必须有保护门，插拔应有一定力度且单脚无法插入，插座牢固稳定；</t>
  </si>
  <si>
    <t>饰面砖粘贴（地面）合计</t>
  </si>
  <si>
    <t>面板安装工序</t>
  </si>
  <si>
    <t>乳胶漆二遍面漆或墙纸施工完成后方能安装面板</t>
  </si>
  <si>
    <t>橱柜人造石台面安装应设置前/后挡水（必要时设置侧挡水）（无前挡水须设置滴水槽）；台面挡水高度不小于40mm（或按照设计要求），后挡水板安装与墙面之间缝隙应≤2mm；防止水流到柜体及地面，台面临空部位的边缘下方应该设置滴水线</t>
  </si>
  <si>
    <t>橱柜台面与窗台石必须脱离，严禁橱柜台面与窗台石一体化，避免橱柜沉降导致窗台石部位拉裂；其他柜子台面与窗台的关系不限。</t>
  </si>
  <si>
    <t>挡水板所有外露边缘、拼接位置，必须均匀一致，拼接美观，不应出现倒角粗糙、拼缝高低差、大小头、拼角直碰等问题；挡水与墙面之间施打细胶，细胶外露宽度不超过5mm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</si>
  <si>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水槽、燃气灶、拼缝处等处开孔处需加固，卫生间洗手盆须加固；</t>
    </r>
  </si>
  <si>
    <t>不允许有破损、划伤、污渍、色差、无明显接缝、断裂；</t>
  </si>
  <si>
    <t>室内门合计</t>
  </si>
  <si>
    <t>柜门打开与装饰部位出现冲突后，需采取防撞措施，不得影响使用功能</t>
  </si>
  <si>
    <t>柜门铰链应具有阻尼功能、橱柜拉篮导轨应具有阻尼功能，其余按照设计要求；</t>
  </si>
  <si>
    <t>橱柜水槽位置下底板应设置防水防潮设施；</t>
  </si>
  <si>
    <r>
      <rPr>
        <sz val="12"/>
        <rFont val="仿宋"/>
        <charset val="134"/>
      </rPr>
      <t>背板开洞规矩，边缘整齐，开洞截面需进行铝箔或橡胶封边条封闭，背板插座应安装牢固。背板应安装牢固平整；</t>
    </r>
    <r>
      <rPr>
        <sz val="12"/>
        <color rgb="FFFF0000"/>
        <rFont val="仿宋"/>
        <charset val="134"/>
      </rPr>
      <t>（采用防潮板不做要求）</t>
    </r>
  </si>
  <si>
    <t>橱柜五金安装端正美观，无缺损，锈蚀等缺陷；</t>
  </si>
  <si>
    <t>柜体、柜门板无明显色差、光泽度一致，无裂缝、翘曲、破损、污染；</t>
  </si>
  <si>
    <t>五金件无锈蚀；</t>
  </si>
  <si>
    <t>陶瓷洗手盆与台面的连接使用专用金属扣件固定；如需搭配用胶辅助固定，应使用双组份环氧树脂；胶体与盆体不直接接触；台面背衬/衬条有加固措施转角处应加固；</t>
  </si>
  <si>
    <t>按要求成品保护；厨房洗菜盆等不锈钢材料无腐蚀、无污染、无损伤；</t>
  </si>
  <si>
    <t>玻璃无划痕或破损；</t>
  </si>
  <si>
    <t>金属拼角打磨处理（阳角及转角拼合部位）（经品质二次精细提升触发参评，原厂材料不给以参评）；</t>
  </si>
  <si>
    <t>厨房洗菜盆</t>
  </si>
  <si>
    <t>台面排水、开孔</t>
  </si>
  <si>
    <t>厨房洗菜盆安装宜盆口比台面略低，或采用台下盆的安装方式，以利于台面排水；开孔转弯处应成圆角，不允许直角转弯或切割过度的情况出现，内边上口倒角均匀美观；</t>
  </si>
  <si>
    <t>木地板合计</t>
  </si>
  <si>
    <t>洗菜盆安装</t>
  </si>
  <si>
    <t>洗菜盆安装牢固、方正，安装位置合理，与台面离缝应小于3mm；在洗菜盆翻边下口打满胶密封，不得漏缝，漏打胶，顺直美观</t>
  </si>
  <si>
    <t>参评指标总分</t>
  </si>
  <si>
    <t>精装修实体质量合格率</t>
  </si>
  <si>
    <t>★红星项触碰C级及以上扣分纳入底线风险统计，倒扣分不用手动填写，公式已优化成自动倒扣分</t>
  </si>
  <si>
    <t>橱柜、固定柜合计</t>
  </si>
  <si>
    <t>门窗单位</t>
  </si>
  <si>
    <r>
      <rPr>
        <sz val="12"/>
        <rFont val="仿宋"/>
        <charset val="134"/>
      </rPr>
      <t>卫生间防水</t>
    </r>
    <r>
      <rPr>
        <sz val="12"/>
        <color rgb="FFFF0000"/>
        <rFont val="仿宋"/>
        <charset val="134"/>
      </rPr>
      <t>（不限定测区，现场涉及即参与实测）</t>
    </r>
  </si>
  <si>
    <r>
      <rPr>
        <sz val="12"/>
        <rFont val="仿宋"/>
        <charset val="134"/>
      </rPr>
      <t>涉水房间排水坡度</t>
    </r>
    <r>
      <rPr>
        <sz val="12"/>
        <color rgb="FFFF0000"/>
        <rFont val="仿宋"/>
        <charset val="134"/>
      </rPr>
      <t>（不限定测区，现场涉及即参与实测）</t>
    </r>
  </si>
  <si>
    <r>
      <rPr>
        <sz val="12"/>
        <rFont val="仿宋"/>
        <charset val="134"/>
      </rPr>
      <t>止水坎高度</t>
    </r>
    <r>
      <rPr>
        <sz val="12"/>
        <color rgb="FFFF0000"/>
        <rFont val="仿宋"/>
        <charset val="134"/>
      </rPr>
      <t>（不限定测区，现场涉及即参与实测）</t>
    </r>
  </si>
  <si>
    <t>防水合计</t>
  </si>
  <si>
    <t>实测总分</t>
  </si>
  <si>
    <t>外窗塞缝部位在防水施工前进行淋水试验，5-10分钟后观察是否存在渗漏现象。（外窗塞缝完成1层及以上后开始参评。全阶段均需参评，退出条件截止到外墙打胶完成。随机抽取1层的4樘窗，1处渗水按A级风险扣分，2处渗水按B级风险扣分，3处渗水按C级风险扣分，4处渗水按D级风险扣分。）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</si>
  <si>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干湿区间淋水、门槛石淋水（共6处，每处淋水5分钟，1处扣A、2处B、3-4处扣C，5-6处扣D）（说明：淋浴区蓄水高度应不低于干区地面地砖，首次参评阶段禁止测区出现打胶、美缝或采用堵漏王等进行封堵，如发现则按规避行为进行扣分）</t>
    </r>
  </si>
  <si>
    <r>
      <rPr>
        <sz val="12"/>
        <rFont val="仿宋"/>
        <charset val="134"/>
      </rPr>
      <t>有压力表且处在稳压状态、压力表完好无损坏、压力值不低于</t>
    </r>
    <r>
      <rPr>
        <sz val="12"/>
        <color rgb="FFFF0000"/>
        <rFont val="仿宋"/>
        <charset val="134"/>
      </rPr>
      <t>0.4Mpa</t>
    </r>
  </si>
  <si>
    <t>1、结构地面局部修复、找平、表面不粗造、密实牢固；
2、墙面抹灰不应存在脱层、空鼓。
3、墙面孔洞、槽、盒周围无抹灰疏松、未挂网、表面不平整现象；</t>
  </si>
  <si>
    <t>防水渗漏（说明：防水已隐蔽，该分项甩项，如现场发现阳台、客厅等顶板渗漏、外窗渗漏、管道渗漏等现象，单独反触发该评分项扣分）</t>
  </si>
  <si>
    <t>基层表面清洁、无污染、无污垢、无溅沫和砂浆流痕等杂物，无露底、无漏网、无反锈；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</si>
  <si>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腻子施工前墙体、吊顶交接部分应有防开裂措施；</t>
    </r>
  </si>
  <si>
    <t>★检查轻钢龙骨隔墙竖龙骨间距，应不大于400mm；若层高大于3米，应设置横向卡档龙骨；</t>
  </si>
  <si>
    <t>插座开关必须设置在同一块瓷砖上，不允许跨砖缝；</t>
  </si>
  <si>
    <t>墙面瓷砖预留孔洞，圆洞需用开孔器开孔，方洞开洞锯口不得外露；平整光滑，无破损无爆边、开孔美观；</t>
  </si>
  <si>
    <t>淋浴混水阀安装端正无倾斜，给水五金的装饰盖板应齐平瓷砖面，禁止盖板高出瓷砖完成面用打胶弥补。</t>
  </si>
  <si>
    <t>按要求设置防臭功能；</t>
  </si>
  <si>
    <t>铺贴完成及完成抹缝工作后，及时采用厚实覆膜（夹板）满铺，并用布基胶黏贴固定；</t>
  </si>
  <si>
    <t>确认不漏水后，卫生间、厨房阳台根据地面湿贴标高施工标准，对地面基层进行湿砂浆保护层找平施工，应控制好石材湿贴厚度标高(石材应做六面防护处理，背面应做背砂或背胶处理)；</t>
  </si>
  <si>
    <t>应对基层面上的浮灰进行清洗干净，以增加附着力，防止空鼓、脱落；</t>
  </si>
  <si>
    <r>
      <rPr>
        <sz val="12"/>
        <color theme="1"/>
        <rFont val="仿宋"/>
        <charset val="134"/>
      </rPr>
      <t xml:space="preserve">地面石材面层
</t>
    </r>
    <r>
      <rPr>
        <sz val="12"/>
        <color rgb="FFFF0000"/>
        <rFont val="仿宋"/>
        <charset val="134"/>
      </rPr>
      <t>（客餐厅、卫生间墙地面等大面积区域介入参评，玄关部位、淋浴区等小范围区域不纳入参评范围）</t>
    </r>
  </si>
  <si>
    <t>石材铺贴应按排版要求施工，应对缝安装，注意版面平整度及色泽纹理要协调统一；见光面需抛光处理；</t>
  </si>
  <si>
    <t>大理石铺贴前需背砂或背胶处理；</t>
  </si>
  <si>
    <t>石材拼花地面需在工厂加工完成，水刀切割，图案清晰、色泽一致、花纹对称，加工精细，板块无裂纹、崩边、掉脚、缺楞现象；</t>
  </si>
  <si>
    <t>石材铺贴应方正、对称无大小头，打磨结晶处理后逆光目测无波纹；</t>
  </si>
  <si>
    <t>石材地面拼缝采用同色胶修补，用胶修补部位美观不突兀；</t>
  </si>
  <si>
    <t>石材无泛碱、无污染、无断裂、无暗裂、手触无断痕感、无明显色差（含局部修补后）、表面抛光均匀、无崩边掉角（≥5mm）；</t>
  </si>
  <si>
    <r>
      <rPr>
        <sz val="12"/>
        <color rgb="FFFF0000"/>
        <rFont val="仿宋"/>
        <charset val="134"/>
      </rPr>
      <t>★</t>
    </r>
    <r>
      <rPr>
        <sz val="12"/>
        <color theme="1"/>
        <rFont val="仿宋"/>
        <charset val="134"/>
      </rPr>
      <t>石材大面、阳角不允许空鼓，距石材四边10mm以内允许存在空鼓，空鼓数量不超过总数量的5%；</t>
    </r>
  </si>
  <si>
    <t>涉水房间石材、门槛石、浴室挡水石应使用专用粘接剂；浅色石材应使用浅色专用粘接剂；</t>
  </si>
  <si>
    <t>涉水房间地面装饰完成面应找坡；</t>
  </si>
  <si>
    <t>防水层施工或地面饰面材料铺装完成后均应闭水，卫生间门槛石在地面防水施工完成后，过门石内侧防水层补强或做挡水坎，防水闭水试验前完成；</t>
  </si>
  <si>
    <t>涂饰工程合计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</si>
  <si>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应做六面防护；</t>
    </r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</si>
  <si>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砖墙钢骨架固定应采用穿墙螺栓固定；</t>
    </r>
  </si>
  <si>
    <t>干挂钢骨架及预埋件应用热镀锌材质，焊接点应满焊并做防锈处理；</t>
  </si>
  <si>
    <t>沿海地区石材挂件应为304不锈钢，厚度不小于3mm；非沿海地区石材挂件不低于202不锈钢，不锈钢挂件厚度不小于3mm，采用AB胶粘贴；</t>
  </si>
  <si>
    <t>1、石材干挂应按排版要求施工，石材厚度满足要求（1 细面天然石材饰面板厚度不应小于20mm，粗糙面天然石材饰面板厚度不应小于23mm；2、中密度石灰石或石英砂岩板厚度不应小于25mm；3、人造石材饰面板厚度不应小于18mm），应对缝安装，注意版面垂直度及色泽纹理要协调统一，见光面需抛光处理；</t>
  </si>
  <si>
    <t>机电工程合计</t>
  </si>
  <si>
    <t>勾缝剂饱满、无裂缝，勾缝剂颜色与石材颜色一致；</t>
  </si>
  <si>
    <t>无明显色差、高低差、纹理顺纹；</t>
  </si>
  <si>
    <t>窗台板/门槛石安装应表面光滑，棱角整齐，无明显划痕，边缘齐整，无裂纹、缺损、凹陷、色差、杂质、断裂修补痕迹等明显的材料缺陷，安装方正、平整、牢固、无大小头；面层抛光后自然美观，光泽一致；石材接缝平整</t>
  </si>
  <si>
    <t>窗台板/门槛石前端棱角应进行倒角处理，不应出现尖锐棱角；</t>
  </si>
  <si>
    <t>门槛石空鼓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</si>
  <si>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门槛石无空鼓；</t>
    </r>
  </si>
  <si>
    <t>窗台板/门槛石与墙面周边交界位置处理细致，包括石材窗台板下口部位避免边界粗糙；</t>
  </si>
  <si>
    <t>安装完成质检合格后进行清洁表面，用适宜尺寸瓦楞纸满覆盖，周边采用封箱胶带固定；</t>
  </si>
  <si>
    <t>石材泛碱、污染、断裂、暗裂（光面石材，手触有断痕感）、色差明显（含局部修补后）、表面抛光不均匀、崩边掉角（≥5mm）；</t>
  </si>
  <si>
    <t>内墙饰面砖污染、断裂、色差明显、崩边掉角（任意大小范围）；</t>
  </si>
  <si>
    <t>使用存在各种类型裂缝的石材干挂；</t>
  </si>
  <si>
    <t>干挂钢架系统固定点不牢固，钢架未满焊、防锈措施不到位；</t>
  </si>
  <si>
    <t>石材、内墙饰面砖类材料干挂（含装饰暗门）所需的孔、槽的数量、位置、尺寸、材料厚度不符合设计要求；未使用双组份环氧树脂胶辅助固定；挂件直接粘接饰面材料或使用背、垫块类材料辅助固定；</t>
  </si>
  <si>
    <t>公区石材/瓷砖空鼓（基层为内保温时不扣空鼓分）；</t>
  </si>
  <si>
    <t>平吊顶工程合计</t>
  </si>
  <si>
    <t>石材满粘应使用防水背胶且刷涂到位；</t>
  </si>
  <si>
    <t>内墙饰面砖类材料（吸水率≤0.5％）背面满刷背覆胶；</t>
  </si>
  <si>
    <t>石材、内墙饰面砖（吸水率≤0.5％）使用专用粘接剂；</t>
  </si>
  <si>
    <t>墙体高度不足2500mm，整个墙面墙砖采用湿贴方式；墙体高度在2500mm-3000mm之间的，整面墙体墙砖采用湿挂方式（石材、内墙饰面砖材料墙面高度大于2.5m以上墙面全部加挂≥铜丝或采用专用不锈钢K形挂件，含门窗口侧面三边）；高度大于等于3000mm，整个墙面墙砖采用干挂方式。</t>
  </si>
  <si>
    <t>石材、内墙饰面砖类材料所需的孔、槽的数量、位置、尺寸、材料厚度符合设计要求；使用双组份环氧树脂AB胶辅助固定；不应使用铜丝、挂件或挂片直接粘接饰面材料固定；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</si>
  <si>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木龙骨、木楔和基层背面施工前须做防火、防腐、防潮处理；</t>
    </r>
  </si>
  <si>
    <t>有防潮要求的木饰面位置（如墙背后是卫生间）在钉装龙骨或基层板前应压铺防潮卷材或涂刷防潮层（或按设计设置防潮措施）；</t>
  </si>
  <si>
    <t>木饰面基层调平应先采用木楔、木龙骨对基层平整度、垂直度进行调节，或采用50副龙骨（间距400mm）再安装厚度不小于12mm的阻燃基层板，阻燃板的接缝处应预留2-3mm膨胀缝隙，阻燃板应离地20-30mm，防止受潮；</t>
  </si>
  <si>
    <r>
      <rPr>
        <sz val="12"/>
        <rFont val="仿宋"/>
        <charset val="134"/>
      </rPr>
      <t>固定间距不大于400mm，</t>
    </r>
    <r>
      <rPr>
        <sz val="12"/>
        <color rgb="FFFF0000"/>
        <rFont val="仿宋"/>
        <charset val="134"/>
      </rPr>
      <t>起步钉及顶端边距应不大于100mm</t>
    </r>
    <r>
      <rPr>
        <sz val="12"/>
        <rFont val="仿宋"/>
        <charset val="134"/>
      </rPr>
      <t>；</t>
    </r>
  </si>
  <si>
    <t>批量木饰面板进场安装前，应检查木皮厚度、颜色、基层材质与原色板是否一致，木饰面接缝应采用指接或卡接式工艺，不应在见光面用枪钉固定；</t>
  </si>
  <si>
    <t>基膜墙面，手摸任意区域（含阴角、墙底部）无砂粒感、腻子或粉尘留手、局部污染开裂情况；</t>
  </si>
  <si>
    <t>壁纸应密缝拼接，拼接应横平竖直，阴阳转角棱角分明，拼接花纹、图案吻合，不离缝，不搭接，边缘平直整齐，1.5m正视各幅无明显拼缝；壁纸收头严禁阳角收头；</t>
  </si>
  <si>
    <t>墙纸粘贴牢固，表面平整干净，色泽一致，无气泡、裂缝、透底、漏贴、补贴、皱折、翘边、斑污、死皱、色差、疙瘩、波纹起伏，边缘平直整齐，不得有纸毛、飞刺；</t>
  </si>
  <si>
    <t>壁纸与窗台板、门窗框等收口部位必须顺直、无毛茬；</t>
  </si>
  <si>
    <t>斜视时应无胶痕；</t>
  </si>
  <si>
    <t>软、硬包材料与基层固定牢固；</t>
  </si>
  <si>
    <t>软、硬包材料封边部位固定有效，无边角外露，无破损、划伤；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</si>
  <si>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室内门禁止腻子阶段安装，至少一遍面漆；</t>
    </r>
  </si>
  <si>
    <t>整体美观、无破损、开裂、污染、明显划伤等问题；</t>
  </si>
  <si>
    <t>附框、筒子板（无附框），与墙体的固定牢固，固定点间距应≤@400mm，固定应与墙体连接牢固，不松动；</t>
  </si>
  <si>
    <t>脚踩无空鼓感、松动；</t>
  </si>
  <si>
    <t>饰面砖粘贴（墙面）合计</t>
  </si>
  <si>
    <t>无划痕、破损、变形、污染（地板表面不存在污渍、浮灰、粉尘）；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</si>
  <si>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跺脚检查地板，板缝、踢脚区域不冒灰；</t>
    </r>
  </si>
  <si>
    <t>打扫干净满铺瓦楞纸，使用封箱黏贴固定；</t>
  </si>
  <si>
    <t>背板开洞规矩，边缘整齐，开洞截面需进行铝箔或橡胶封边条封闭，背板插座应安装牢固。背板应安装牢固平整；</t>
  </si>
  <si>
    <r>
      <rPr>
        <sz val="12"/>
        <color rgb="FFFF0000"/>
        <rFont val="仿宋"/>
        <charset val="134"/>
      </rPr>
      <t>★</t>
    </r>
    <r>
      <rPr>
        <sz val="12"/>
        <rFont val="仿宋"/>
        <charset val="134"/>
      </rPr>
      <t>陶瓷洗手盆与台面的连接使用专用金属扣件固定；如需搭配用胶辅助固定，应使用双组份环氧树脂；胶体与盆体不直接接触；台面背衬/衬条有加固措施转角处应加固；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</si>
</sst>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66">
    <font>
      <sz val="12"/>
      <name val="宋体"/>
      <charset val="134"/>
    </font>
    <font>
      <sz val="12"/>
      <name val="仿宋"/>
      <charset val="134"/>
    </font>
    <font>
      <b/>
      <sz val="18"/>
      <name val="仿宋"/>
      <charset val="134"/>
    </font>
    <font>
      <sz val="10"/>
      <name val="仿宋"/>
      <charset val="134"/>
    </font>
    <font>
      <b/>
      <sz val="20"/>
      <color theme="1"/>
      <name val="仿宋"/>
      <charset val="134"/>
    </font>
    <font>
      <b/>
      <sz val="14"/>
      <color theme="1"/>
      <name val="仿宋"/>
      <charset val="134"/>
    </font>
    <font>
      <sz val="14"/>
      <name val="仿宋"/>
      <charset val="134"/>
    </font>
    <font>
      <sz val="12"/>
      <color theme="1"/>
      <name val="仿宋"/>
      <charset val="134"/>
    </font>
    <font>
      <sz val="12"/>
      <color rgb="FFFF0000"/>
      <name val="仿宋"/>
      <charset val="134"/>
    </font>
    <font>
      <sz val="12"/>
      <color rgb="FF000000"/>
      <name val="仿宋"/>
      <charset val="134"/>
    </font>
    <font>
      <b/>
      <sz val="11"/>
      <name val="仿宋"/>
      <charset val="134"/>
    </font>
    <font>
      <b/>
      <sz val="8"/>
      <name val="仿宋"/>
      <charset val="134"/>
    </font>
    <font>
      <sz val="12"/>
      <name val="FangSong"/>
      <charset val="134"/>
    </font>
    <font>
      <sz val="11"/>
      <name val="仿宋"/>
      <charset val="134"/>
    </font>
    <font>
      <b/>
      <sz val="12"/>
      <name val="仿宋"/>
      <charset val="134"/>
    </font>
    <font>
      <b/>
      <sz val="12"/>
      <color rgb="FFFF0000"/>
      <name val="仿宋"/>
      <charset val="134"/>
    </font>
    <font>
      <b/>
      <sz val="12"/>
      <color theme="1"/>
      <name val="仿宋"/>
      <charset val="134"/>
    </font>
    <font>
      <b/>
      <sz val="20"/>
      <color theme="1"/>
      <name val="微软雅黑"/>
      <charset val="134"/>
    </font>
    <font>
      <b/>
      <sz val="12"/>
      <name val="微软雅黑"/>
      <charset val="134"/>
    </font>
    <font>
      <b/>
      <sz val="11"/>
      <color theme="1"/>
      <name val="微软雅黑"/>
      <charset val="134"/>
    </font>
    <font>
      <sz val="10"/>
      <name val="微软雅黑"/>
      <charset val="134"/>
    </font>
    <font>
      <b/>
      <sz val="12"/>
      <color indexed="8"/>
      <name val="微软雅黑"/>
      <charset val="134"/>
    </font>
    <font>
      <sz val="12"/>
      <name val="微软雅黑"/>
      <charset val="134"/>
    </font>
    <font>
      <b/>
      <sz val="12"/>
      <color theme="1"/>
      <name val="微软雅黑"/>
      <charset val="134"/>
    </font>
    <font>
      <b/>
      <sz val="22"/>
      <color theme="1"/>
      <name val="宋体"/>
      <charset val="134"/>
      <scheme val="minor"/>
    </font>
    <font>
      <b/>
      <sz val="20"/>
      <name val="仿宋"/>
      <charset val="134"/>
    </font>
    <font>
      <b/>
      <sz val="11"/>
      <color indexed="8"/>
      <name val="仿宋"/>
      <charset val="134"/>
    </font>
    <font>
      <b/>
      <sz val="11"/>
      <color indexed="10"/>
      <name val="仿宋"/>
      <charset val="134"/>
    </font>
    <font>
      <b/>
      <sz val="11"/>
      <color theme="1"/>
      <name val="仿宋"/>
      <charset val="134"/>
    </font>
    <font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0.5"/>
      <color rgb="FF000000"/>
      <name val="宋体"/>
      <charset val="134"/>
    </font>
    <font>
      <b/>
      <sz val="8"/>
      <color rgb="FF000000"/>
      <name val="宋体"/>
      <charset val="134"/>
    </font>
    <font>
      <b/>
      <sz val="10.5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sz val="12"/>
      <color rgb="FFFF0000"/>
      <name val="微软雅黑"/>
      <charset val="134"/>
    </font>
    <font>
      <b/>
      <vertAlign val="superscript"/>
      <sz val="11"/>
      <name val="仿宋"/>
      <charset val="134"/>
    </font>
    <font>
      <b/>
      <sz val="9"/>
      <name val="宋体"/>
      <charset val="0"/>
      <scheme val="minor"/>
    </font>
    <font>
      <b/>
      <sz val="9"/>
      <color rgb="FF000000"/>
      <name val="宋体"/>
      <charset val="134"/>
    </font>
    <font>
      <sz val="9"/>
      <name val="宋体"/>
      <charset val="0"/>
      <scheme val="minor"/>
    </font>
    <font>
      <sz val="9"/>
      <color rgb="FF000000"/>
      <name val="宋体"/>
      <charset val="134"/>
    </font>
  </fonts>
  <fills count="5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78484450819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8">
    <xf numFmtId="0" fontId="0" fillId="0" borderId="0"/>
    <xf numFmtId="43" fontId="36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21" borderId="44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45" applyNumberFormat="0" applyFill="0" applyAlignment="0" applyProtection="0">
      <alignment vertical="center"/>
    </xf>
    <xf numFmtId="0" fontId="43" fillId="0" borderId="45" applyNumberFormat="0" applyFill="0" applyAlignment="0" applyProtection="0">
      <alignment vertical="center"/>
    </xf>
    <xf numFmtId="0" fontId="44" fillId="0" borderId="46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22" borderId="47" applyNumberFormat="0" applyAlignment="0" applyProtection="0">
      <alignment vertical="center"/>
    </xf>
    <xf numFmtId="0" fontId="46" fillId="23" borderId="48" applyNumberFormat="0" applyAlignment="0" applyProtection="0">
      <alignment vertical="center"/>
    </xf>
    <xf numFmtId="0" fontId="47" fillId="23" borderId="47" applyNumberFormat="0" applyAlignment="0" applyProtection="0">
      <alignment vertical="center"/>
    </xf>
    <xf numFmtId="0" fontId="48" fillId="24" borderId="49" applyNumberFormat="0" applyAlignment="0" applyProtection="0">
      <alignment vertical="center"/>
    </xf>
    <xf numFmtId="0" fontId="49" fillId="0" borderId="50" applyNumberFormat="0" applyFill="0" applyAlignment="0" applyProtection="0">
      <alignment vertical="center"/>
    </xf>
    <xf numFmtId="0" fontId="50" fillId="0" borderId="51" applyNumberFormat="0" applyFill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5" fillId="36" borderId="0" applyNumberFormat="0" applyBorder="0" applyAlignment="0" applyProtection="0">
      <alignment vertical="center"/>
    </xf>
    <xf numFmtId="0" fontId="55" fillId="37" borderId="0" applyNumberFormat="0" applyBorder="0" applyAlignment="0" applyProtection="0">
      <alignment vertical="center"/>
    </xf>
    <xf numFmtId="0" fontId="54" fillId="38" borderId="0" applyNumberFormat="0" applyBorder="0" applyAlignment="0" applyProtection="0">
      <alignment vertical="center"/>
    </xf>
    <xf numFmtId="0" fontId="54" fillId="39" borderId="0" applyNumberFormat="0" applyBorder="0" applyAlignment="0" applyProtection="0">
      <alignment vertical="center"/>
    </xf>
    <xf numFmtId="0" fontId="55" fillId="40" borderId="0" applyNumberFormat="0" applyBorder="0" applyAlignment="0" applyProtection="0">
      <alignment vertical="center"/>
    </xf>
    <xf numFmtId="0" fontId="55" fillId="41" borderId="0" applyNumberFormat="0" applyBorder="0" applyAlignment="0" applyProtection="0">
      <alignment vertical="center"/>
    </xf>
    <xf numFmtId="0" fontId="54" fillId="42" borderId="0" applyNumberFormat="0" applyBorder="0" applyAlignment="0" applyProtection="0">
      <alignment vertical="center"/>
    </xf>
    <xf numFmtId="0" fontId="54" fillId="43" borderId="0" applyNumberFormat="0" applyBorder="0" applyAlignment="0" applyProtection="0">
      <alignment vertical="center"/>
    </xf>
    <xf numFmtId="0" fontId="55" fillId="44" borderId="0" applyNumberFormat="0" applyBorder="0" applyAlignment="0" applyProtection="0">
      <alignment vertical="center"/>
    </xf>
    <xf numFmtId="0" fontId="55" fillId="45" borderId="0" applyNumberFormat="0" applyBorder="0" applyAlignment="0" applyProtection="0">
      <alignment vertical="center"/>
    </xf>
    <xf numFmtId="0" fontId="54" fillId="46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55" fillId="47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4" fillId="49" borderId="0" applyNumberFormat="0" applyBorder="0" applyAlignment="0" applyProtection="0">
      <alignment vertical="center"/>
    </xf>
    <xf numFmtId="0" fontId="3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29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3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7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8" fillId="26" borderId="0" applyNumberFormat="0" applyBorder="0" applyAlignment="0" applyProtection="0">
      <alignment vertical="center"/>
    </xf>
    <xf numFmtId="0" fontId="58" fillId="26" borderId="0" applyNumberFormat="0" applyBorder="0" applyAlignment="0" applyProtection="0">
      <alignment vertical="center"/>
    </xf>
    <xf numFmtId="0" fontId="58" fillId="26" borderId="0" applyNumberFormat="0" applyBorder="0" applyAlignment="0" applyProtection="0">
      <alignment vertical="center"/>
    </xf>
    <xf numFmtId="0" fontId="36" fillId="0" borderId="0">
      <alignment vertical="center"/>
    </xf>
    <xf numFmtId="0" fontId="58" fillId="26" borderId="0" applyNumberFormat="0" applyBorder="0" applyAlignment="0" applyProtection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36" fillId="0" borderId="0">
      <alignment vertical="center"/>
    </xf>
    <xf numFmtId="0" fontId="56" fillId="0" borderId="0">
      <alignment vertical="center"/>
    </xf>
    <xf numFmtId="0" fontId="36" fillId="0" borderId="0">
      <alignment vertical="center"/>
    </xf>
    <xf numFmtId="0" fontId="56" fillId="0" borderId="0">
      <alignment vertical="center"/>
    </xf>
    <xf numFmtId="0" fontId="0" fillId="0" borderId="0"/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3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9" fillId="0" borderId="0"/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7" fillId="25" borderId="0" applyNumberFormat="0" applyBorder="0" applyAlignment="0" applyProtection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0" fillId="0" borderId="0"/>
    <xf numFmtId="0" fontId="56" fillId="0" borderId="0">
      <alignment vertical="center"/>
    </xf>
    <xf numFmtId="0" fontId="0" fillId="0" borderId="0"/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9" fillId="0" borderId="0"/>
    <xf numFmtId="0" fontId="5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59" fillId="0" borderId="0"/>
    <xf numFmtId="0" fontId="59" fillId="0" borderId="0"/>
    <xf numFmtId="0" fontId="0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0" fillId="0" borderId="0"/>
    <xf numFmtId="0" fontId="36" fillId="0" borderId="0">
      <alignment vertical="center"/>
    </xf>
    <xf numFmtId="0" fontId="36" fillId="0" borderId="0">
      <alignment vertical="center"/>
    </xf>
    <xf numFmtId="0" fontId="0" fillId="0" borderId="0"/>
    <xf numFmtId="0" fontId="0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0" fillId="0" borderId="0"/>
    <xf numFmtId="0" fontId="56" fillId="0" borderId="0">
      <alignment vertical="center"/>
    </xf>
    <xf numFmtId="0" fontId="0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3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0" fillId="0" borderId="0">
      <alignment vertical="center"/>
    </xf>
    <xf numFmtId="0" fontId="57" fillId="25" borderId="0" applyNumberFormat="0" applyBorder="0" applyAlignment="0" applyProtection="0">
      <alignment vertical="center"/>
    </xf>
    <xf numFmtId="0" fontId="57" fillId="25" borderId="0" applyNumberFormat="0" applyBorder="0" applyAlignment="0" applyProtection="0">
      <alignment vertical="center"/>
    </xf>
  </cellStyleXfs>
  <cellXfs count="359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10" fontId="2" fillId="2" borderId="1" xfId="0" applyNumberFormat="1" applyFont="1" applyFill="1" applyBorder="1" applyAlignment="1" applyProtection="1">
      <alignment horizontal="center" vertical="center"/>
      <protection locked="0"/>
    </xf>
    <xf numFmtId="10" fontId="2" fillId="2" borderId="2" xfId="0" applyNumberFormat="1" applyFont="1" applyFill="1" applyBorder="1" applyAlignment="1" applyProtection="1">
      <alignment horizontal="center" vertical="center"/>
      <protection locked="0"/>
    </xf>
    <xf numFmtId="10" fontId="2" fillId="2" borderId="3" xfId="0" applyNumberFormat="1" applyFont="1" applyFill="1" applyBorder="1" applyAlignment="1" applyProtection="1">
      <alignment horizontal="center" vertical="center"/>
      <protection locked="0"/>
    </xf>
    <xf numFmtId="10" fontId="2" fillId="2" borderId="4" xfId="0" applyNumberFormat="1" applyFont="1" applyFill="1" applyBorder="1" applyAlignment="1" applyProtection="1">
      <alignment horizontal="center" vertical="center"/>
      <protection locked="0"/>
    </xf>
    <xf numFmtId="10" fontId="2" fillId="2" borderId="5" xfId="0" applyNumberFormat="1" applyFont="1" applyFill="1" applyBorder="1" applyAlignment="1" applyProtection="1">
      <alignment horizontal="center" vertical="center"/>
      <protection locked="0"/>
    </xf>
    <xf numFmtId="10" fontId="2" fillId="2" borderId="6" xfId="0" applyNumberFormat="1" applyFont="1" applyFill="1" applyBorder="1" applyAlignment="1" applyProtection="1">
      <alignment horizontal="center" vertical="center"/>
      <protection locked="0"/>
    </xf>
    <xf numFmtId="10" fontId="2" fillId="3" borderId="7" xfId="0" applyNumberFormat="1" applyFont="1" applyFill="1" applyBorder="1" applyAlignment="1" applyProtection="1">
      <alignment horizontal="center" vertical="center"/>
      <protection locked="0"/>
    </xf>
    <xf numFmtId="10" fontId="2" fillId="3" borderId="8" xfId="0" applyNumberFormat="1" applyFont="1" applyFill="1" applyBorder="1" applyAlignment="1" applyProtection="1">
      <alignment horizontal="center" vertical="center"/>
      <protection locked="0"/>
    </xf>
    <xf numFmtId="10" fontId="2" fillId="3" borderId="9" xfId="3" applyNumberFormat="1" applyFont="1" applyFill="1" applyBorder="1" applyAlignment="1">
      <alignment horizontal="center" vertical="center"/>
    </xf>
    <xf numFmtId="10" fontId="2" fillId="3" borderId="10" xfId="3" applyNumberFormat="1" applyFont="1" applyFill="1" applyBorder="1" applyAlignment="1">
      <alignment horizontal="center" vertical="center"/>
    </xf>
    <xf numFmtId="10" fontId="2" fillId="4" borderId="11" xfId="0" applyNumberFormat="1" applyFont="1" applyFill="1" applyBorder="1" applyAlignment="1" applyProtection="1">
      <alignment horizontal="center" vertical="center"/>
      <protection locked="0"/>
    </xf>
    <xf numFmtId="10" fontId="2" fillId="4" borderId="12" xfId="0" applyNumberFormat="1" applyFont="1" applyFill="1" applyBorder="1" applyAlignment="1" applyProtection="1">
      <alignment horizontal="center" vertical="center"/>
      <protection locked="0"/>
    </xf>
    <xf numFmtId="10" fontId="2" fillId="4" borderId="13" xfId="0" applyNumberFormat="1" applyFont="1" applyFill="1" applyBorder="1" applyAlignment="1" applyProtection="1">
      <alignment horizontal="center" vertical="center"/>
      <protection locked="0"/>
    </xf>
    <xf numFmtId="10" fontId="2" fillId="4" borderId="5" xfId="3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76" fontId="1" fillId="6" borderId="2" xfId="0" applyNumberFormat="1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176" fontId="1" fillId="6" borderId="5" xfId="0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176" fontId="3" fillId="7" borderId="8" xfId="0" applyNumberFormat="1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10" fontId="1" fillId="6" borderId="7" xfId="0" applyNumberFormat="1" applyFont="1" applyFill="1" applyBorder="1" applyAlignment="1">
      <alignment horizontal="center" vertical="center" wrapText="1"/>
    </xf>
    <xf numFmtId="10" fontId="1" fillId="6" borderId="5" xfId="0" applyNumberFormat="1" applyFont="1" applyFill="1" applyBorder="1" applyAlignment="1">
      <alignment horizontal="center" vertical="center" wrapText="1"/>
    </xf>
    <xf numFmtId="10" fontId="1" fillId="6" borderId="15" xfId="0" applyNumberFormat="1" applyFont="1" applyFill="1" applyBorder="1" applyAlignment="1">
      <alignment horizontal="center" vertical="center" wrapText="1"/>
    </xf>
    <xf numFmtId="10" fontId="1" fillId="6" borderId="16" xfId="0" applyNumberFormat="1" applyFont="1" applyFill="1" applyBorder="1" applyAlignment="1">
      <alignment horizontal="center" vertical="center" wrapText="1"/>
    </xf>
    <xf numFmtId="176" fontId="1" fillId="5" borderId="5" xfId="0" applyNumberFormat="1" applyFont="1" applyFill="1" applyBorder="1" applyAlignment="1">
      <alignment horizontal="center" vertical="center" wrapText="1"/>
    </xf>
    <xf numFmtId="1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10" fontId="1" fillId="6" borderId="5" xfId="0" applyNumberFormat="1" applyFont="1" applyFill="1" applyBorder="1" applyAlignment="1">
      <alignment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3" fillId="8" borderId="5" xfId="196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3" fillId="8" borderId="8" xfId="196" applyFont="1" applyFill="1" applyBorder="1" applyAlignment="1">
      <alignment horizontal="center" vertical="center" wrapText="1"/>
    </xf>
    <xf numFmtId="0" fontId="3" fillId="8" borderId="18" xfId="196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10" borderId="22" xfId="0" applyFont="1" applyFill="1" applyBorder="1" applyAlignment="1" applyProtection="1">
      <alignment horizontal="center" vertical="center"/>
      <protection locked="0"/>
    </xf>
    <xf numFmtId="0" fontId="4" fillId="11" borderId="1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 wrapText="1"/>
    </xf>
    <xf numFmtId="0" fontId="1" fillId="10" borderId="24" xfId="0" applyFont="1" applyFill="1" applyBorder="1" applyAlignment="1" applyProtection="1">
      <alignment horizontal="center" vertical="center"/>
      <protection locked="0"/>
    </xf>
    <xf numFmtId="0" fontId="5" fillId="12" borderId="4" xfId="194" applyFont="1" applyFill="1" applyBorder="1" applyAlignment="1">
      <alignment horizontal="center" vertical="center" wrapText="1"/>
    </xf>
    <xf numFmtId="0" fontId="5" fillId="12" borderId="5" xfId="194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6" fillId="2" borderId="7" xfId="194" applyFont="1" applyFill="1" applyBorder="1" applyAlignment="1">
      <alignment horizontal="center" vertical="center" textRotation="255" wrapText="1"/>
    </xf>
    <xf numFmtId="0" fontId="1" fillId="2" borderId="5" xfId="0" applyFont="1" applyFill="1" applyBorder="1" applyAlignment="1">
      <alignment horizontal="center" vertical="center" wrapText="1"/>
    </xf>
    <xf numFmtId="0" fontId="3" fillId="8" borderId="6" xfId="196" applyFont="1" applyFill="1" applyBorder="1" applyAlignment="1">
      <alignment horizontal="center" vertical="center" wrapText="1"/>
    </xf>
    <xf numFmtId="0" fontId="6" fillId="2" borderId="15" xfId="194" applyFont="1" applyFill="1" applyBorder="1" applyAlignment="1">
      <alignment horizontal="center" vertical="center" textRotation="255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6" fillId="2" borderId="16" xfId="194" applyFont="1" applyFill="1" applyBorder="1" applyAlignment="1">
      <alignment horizontal="center" vertical="center" textRotation="255" wrapText="1"/>
    </xf>
    <xf numFmtId="0" fontId="1" fillId="2" borderId="8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center" vertical="center" textRotation="255"/>
    </xf>
    <xf numFmtId="0" fontId="7" fillId="8" borderId="5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" fillId="0" borderId="4" xfId="285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7" fillId="0" borderId="2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" fillId="8" borderId="5" xfId="194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8" fillId="8" borderId="5" xfId="194" applyFont="1" applyFill="1" applyBorder="1" applyAlignment="1">
      <alignment horizontal="center" vertical="center" wrapText="1"/>
    </xf>
    <xf numFmtId="0" fontId="1" fillId="2" borderId="5" xfId="194" applyFont="1" applyFill="1" applyBorder="1" applyAlignment="1">
      <alignment horizontal="center" vertical="center" wrapText="1"/>
    </xf>
    <xf numFmtId="0" fontId="7" fillId="8" borderId="5" xfId="194" applyFont="1" applyFill="1" applyBorder="1" applyAlignment="1">
      <alignment horizontal="center" vertical="center" wrapText="1"/>
    </xf>
    <xf numFmtId="0" fontId="7" fillId="2" borderId="5" xfId="194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textRotation="255"/>
    </xf>
    <xf numFmtId="0" fontId="8" fillId="0" borderId="5" xfId="0" applyFont="1" applyBorder="1" applyAlignment="1">
      <alignment horizontal="center" vertical="center" wrapText="1"/>
    </xf>
    <xf numFmtId="0" fontId="10" fillId="12" borderId="5" xfId="285" applyFont="1" applyFill="1" applyBorder="1" applyAlignment="1">
      <alignment horizontal="center" vertical="center" wrapText="1"/>
    </xf>
    <xf numFmtId="0" fontId="11" fillId="12" borderId="5" xfId="285" applyFont="1" applyFill="1" applyBorder="1" applyAlignment="1">
      <alignment horizontal="left" vertical="center" wrapText="1"/>
    </xf>
    <xf numFmtId="10" fontId="10" fillId="12" borderId="5" xfId="3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" fillId="0" borderId="5" xfId="285" applyFont="1" applyBorder="1" applyAlignment="1">
      <alignment horizontal="center" vertical="center" wrapText="1"/>
    </xf>
    <xf numFmtId="0" fontId="12" fillId="8" borderId="5" xfId="0" applyFont="1" applyFill="1" applyBorder="1" applyAlignment="1" applyProtection="1">
      <alignment horizontal="center" vertical="center" wrapText="1"/>
      <protection locked="0"/>
    </xf>
    <xf numFmtId="10" fontId="1" fillId="8" borderId="5" xfId="3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0" fillId="0" borderId="5" xfId="285" applyFont="1" applyBorder="1" applyAlignment="1">
      <alignment horizontal="center" vertical="center" wrapText="1"/>
    </xf>
    <xf numFmtId="0" fontId="8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8" fillId="8" borderId="5" xfId="194" applyFont="1" applyFill="1" applyBorder="1" applyAlignment="1">
      <alignment horizontal="left" vertical="center" wrapText="1"/>
    </xf>
    <xf numFmtId="0" fontId="1" fillId="8" borderId="5" xfId="285" applyFont="1" applyFill="1" applyBorder="1" applyAlignment="1">
      <alignment horizontal="center" vertical="center" wrapText="1"/>
    </xf>
    <xf numFmtId="0" fontId="1" fillId="8" borderId="5" xfId="194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8" fillId="2" borderId="5" xfId="194" applyFont="1" applyFill="1" applyBorder="1" applyAlignment="1">
      <alignment horizontal="left" vertical="center" wrapText="1"/>
    </xf>
    <xf numFmtId="0" fontId="1" fillId="2" borderId="5" xfId="194" applyFont="1" applyFill="1" applyBorder="1" applyAlignment="1">
      <alignment horizontal="left" vertical="center" wrapText="1"/>
    </xf>
    <xf numFmtId="0" fontId="1" fillId="8" borderId="5" xfId="194" applyFont="1" applyFill="1" applyBorder="1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1" fillId="13" borderId="5" xfId="0" applyFont="1" applyFill="1" applyBorder="1" applyAlignment="1">
      <alignment horizontal="left" vertical="center" wrapText="1"/>
    </xf>
    <xf numFmtId="0" fontId="1" fillId="14" borderId="5" xfId="0" applyFont="1" applyFill="1" applyBorder="1" applyAlignment="1">
      <alignment horizontal="left" vertical="center" wrapText="1"/>
    </xf>
    <xf numFmtId="0" fontId="8" fillId="8" borderId="5" xfId="194" applyFont="1" applyFill="1" applyBorder="1" applyAlignment="1">
      <alignment vertical="center" wrapText="1"/>
    </xf>
    <xf numFmtId="0" fontId="8" fillId="0" borderId="5" xfId="285" applyFont="1" applyBorder="1" applyAlignment="1">
      <alignment horizontal="center" vertical="center" wrapText="1"/>
    </xf>
    <xf numFmtId="0" fontId="1" fillId="2" borderId="5" xfId="194" applyFont="1" applyFill="1" applyBorder="1" applyAlignment="1">
      <alignment vertical="center" wrapText="1"/>
    </xf>
    <xf numFmtId="0" fontId="1" fillId="8" borderId="5" xfId="0" applyFont="1" applyFill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4" fillId="11" borderId="3" xfId="0" applyFont="1" applyFill="1" applyBorder="1" applyAlignment="1">
      <alignment horizontal="center" vertical="center"/>
    </xf>
    <xf numFmtId="0" fontId="1" fillId="10" borderId="22" xfId="0" applyFont="1" applyFill="1" applyBorder="1" applyAlignment="1">
      <alignment horizontal="center"/>
    </xf>
    <xf numFmtId="0" fontId="10" fillId="12" borderId="6" xfId="285" applyFont="1" applyFill="1" applyBorder="1" applyAlignment="1">
      <alignment horizontal="center" vertical="center" wrapText="1"/>
    </xf>
    <xf numFmtId="0" fontId="1" fillId="10" borderId="24" xfId="0" applyFont="1" applyFill="1" applyBorder="1" applyAlignment="1">
      <alignment horizontal="center"/>
    </xf>
    <xf numFmtId="10" fontId="1" fillId="0" borderId="5" xfId="3" applyNumberFormat="1" applyFont="1" applyBorder="1" applyAlignment="1" applyProtection="1">
      <alignment horizontal="center" vertical="center"/>
      <protection locked="0"/>
    </xf>
    <xf numFmtId="10" fontId="13" fillId="0" borderId="26" xfId="3" applyNumberFormat="1" applyFont="1" applyFill="1" applyBorder="1" applyAlignment="1" applyProtection="1">
      <alignment horizontal="center" vertical="center" wrapText="1"/>
    </xf>
    <xf numFmtId="9" fontId="1" fillId="2" borderId="0" xfId="3" applyFont="1" applyFill="1" applyAlignment="1">
      <alignment horizontal="center" vertical="center"/>
    </xf>
    <xf numFmtId="10" fontId="12" fillId="0" borderId="25" xfId="0" applyNumberFormat="1" applyFont="1" applyBorder="1" applyAlignment="1">
      <alignment horizontal="center" vertical="center"/>
    </xf>
    <xf numFmtId="10" fontId="13" fillId="0" borderId="27" xfId="3" applyNumberFormat="1" applyFont="1" applyFill="1" applyBorder="1" applyAlignment="1" applyProtection="1">
      <alignment horizontal="center" vertical="center" wrapText="1"/>
    </xf>
    <xf numFmtId="9" fontId="1" fillId="0" borderId="0" xfId="3" applyFont="1" applyAlignment="1">
      <alignment horizontal="center" vertical="center"/>
    </xf>
    <xf numFmtId="10" fontId="1" fillId="0" borderId="25" xfId="3" applyNumberFormat="1" applyFont="1" applyFill="1" applyBorder="1" applyAlignment="1" applyProtection="1">
      <alignment horizontal="center" vertical="center"/>
      <protection locked="0"/>
    </xf>
    <xf numFmtId="10" fontId="13" fillId="0" borderId="28" xfId="3" applyNumberFormat="1" applyFont="1" applyFill="1" applyBorder="1" applyAlignment="1" applyProtection="1">
      <alignment horizontal="center" vertical="center" wrapText="1"/>
    </xf>
    <xf numFmtId="9" fontId="1" fillId="0" borderId="0" xfId="3" applyFont="1" applyFill="1" applyAlignment="1">
      <alignment horizontal="center" vertical="center"/>
    </xf>
    <xf numFmtId="10" fontId="1" fillId="0" borderId="6" xfId="3" applyNumberFormat="1" applyFont="1" applyBorder="1" applyAlignment="1" applyProtection="1">
      <alignment horizontal="center" vertical="center"/>
      <protection locked="0"/>
    </xf>
    <xf numFmtId="0" fontId="1" fillId="10" borderId="29" xfId="0" applyFont="1" applyFill="1" applyBorder="1" applyAlignment="1">
      <alignment horizontal="center"/>
    </xf>
    <xf numFmtId="10" fontId="1" fillId="0" borderId="6" xfId="3" applyNumberFormat="1" applyFont="1" applyBorder="1" applyAlignment="1" applyProtection="1">
      <alignment horizontal="center" vertical="center" wrapText="1"/>
      <protection locked="0"/>
    </xf>
    <xf numFmtId="10" fontId="1" fillId="0" borderId="5" xfId="3" applyNumberFormat="1" applyFont="1" applyBorder="1" applyAlignment="1" applyProtection="1">
      <alignment horizontal="center" vertical="center" wrapText="1"/>
      <protection locked="0"/>
    </xf>
    <xf numFmtId="10" fontId="1" fillId="8" borderId="5" xfId="0" applyNumberFormat="1" applyFont="1" applyFill="1" applyBorder="1" applyAlignment="1">
      <alignment horizontal="center" vertical="center" wrapText="1"/>
    </xf>
    <xf numFmtId="176" fontId="1" fillId="8" borderId="5" xfId="0" applyNumberFormat="1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3" fillId="8" borderId="5" xfId="196" applyFont="1" applyFill="1" applyBorder="1" applyAlignment="1">
      <alignment vertical="center" wrapText="1"/>
    </xf>
    <xf numFmtId="0" fontId="3" fillId="8" borderId="5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1" fillId="0" borderId="5" xfId="0" applyFont="1" applyBorder="1" applyProtection="1">
      <protection locked="0"/>
    </xf>
    <xf numFmtId="0" fontId="7" fillId="4" borderId="5" xfId="194" applyFont="1" applyFill="1" applyBorder="1" applyAlignment="1">
      <alignment horizontal="center" vertical="center" wrapText="1"/>
    </xf>
    <xf numFmtId="0" fontId="7" fillId="0" borderId="5" xfId="194" applyFont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7" fillId="8" borderId="8" xfId="194" applyFont="1" applyFill="1" applyBorder="1" applyAlignment="1">
      <alignment horizontal="center" vertical="center" wrapText="1"/>
    </xf>
    <xf numFmtId="0" fontId="7" fillId="8" borderId="25" xfId="194" applyFont="1" applyFill="1" applyBorder="1" applyAlignment="1">
      <alignment horizontal="center" vertical="center" wrapText="1"/>
    </xf>
    <xf numFmtId="0" fontId="7" fillId="8" borderId="18" xfId="194" applyFont="1" applyFill="1" applyBorder="1" applyAlignment="1">
      <alignment horizontal="center" vertical="center" wrapText="1"/>
    </xf>
    <xf numFmtId="0" fontId="1" fillId="4" borderId="5" xfId="194" applyFont="1" applyFill="1" applyBorder="1" applyAlignment="1">
      <alignment horizontal="left" vertical="center" wrapText="1"/>
    </xf>
    <xf numFmtId="10" fontId="1" fillId="6" borderId="5" xfId="3" applyNumberFormat="1" applyFont="1" applyFill="1" applyBorder="1" applyAlignment="1">
      <alignment horizontal="center" vertical="center" wrapText="1"/>
    </xf>
    <xf numFmtId="176" fontId="1" fillId="0" borderId="5" xfId="0" applyNumberFormat="1" applyFont="1" applyBorder="1" applyAlignment="1" applyProtection="1">
      <alignment horizontal="center" vertical="center"/>
      <protection locked="0"/>
    </xf>
    <xf numFmtId="10" fontId="1" fillId="6" borderId="30" xfId="0" applyNumberFormat="1" applyFont="1" applyFill="1" applyBorder="1" applyAlignment="1">
      <alignment horizontal="center" vertical="center" wrapText="1"/>
    </xf>
    <xf numFmtId="10" fontId="1" fillId="15" borderId="31" xfId="0" applyNumberFormat="1" applyFont="1" applyFill="1" applyBorder="1" applyAlignment="1">
      <alignment horizontal="center" vertical="center" wrapText="1"/>
    </xf>
    <xf numFmtId="0" fontId="1" fillId="15" borderId="31" xfId="0" applyFont="1" applyFill="1" applyBorder="1" applyAlignment="1">
      <alignment horizontal="center" vertical="center" wrapText="1"/>
    </xf>
    <xf numFmtId="176" fontId="1" fillId="15" borderId="31" xfId="0" applyNumberFormat="1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25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7" fillId="0" borderId="8" xfId="194" applyFont="1" applyBorder="1" applyAlignment="1">
      <alignment horizontal="center" vertical="center" wrapText="1"/>
    </xf>
    <xf numFmtId="0" fontId="7" fillId="0" borderId="25" xfId="194" applyFont="1" applyBorder="1" applyAlignment="1">
      <alignment horizontal="center" vertical="center" wrapText="1"/>
    </xf>
    <xf numFmtId="0" fontId="1" fillId="0" borderId="5" xfId="194" applyFont="1" applyBorder="1" applyAlignment="1">
      <alignment horizontal="center" vertical="center" wrapText="1"/>
    </xf>
    <xf numFmtId="0" fontId="8" fillId="0" borderId="5" xfId="194" applyFont="1" applyBorder="1" applyAlignment="1">
      <alignment horizontal="center" vertical="center" wrapText="1"/>
    </xf>
    <xf numFmtId="0" fontId="7" fillId="0" borderId="18" xfId="194" applyFont="1" applyBorder="1" applyAlignment="1">
      <alignment horizontal="center" vertical="center" wrapText="1"/>
    </xf>
    <xf numFmtId="0" fontId="8" fillId="4" borderId="5" xfId="194" applyFont="1" applyFill="1" applyBorder="1" applyAlignment="1">
      <alignment horizontal="center" vertical="center" wrapText="1"/>
    </xf>
    <xf numFmtId="0" fontId="8" fillId="2" borderId="5" xfId="194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1" fillId="16" borderId="4" xfId="194" applyFont="1" applyFill="1" applyBorder="1" applyAlignment="1">
      <alignment horizontal="center" vertical="center" wrapText="1"/>
    </xf>
    <xf numFmtId="0" fontId="1" fillId="16" borderId="5" xfId="194" applyFont="1" applyFill="1" applyBorder="1" applyAlignment="1">
      <alignment horizontal="center" vertical="center" wrapText="1"/>
    </xf>
    <xf numFmtId="0" fontId="1" fillId="9" borderId="32" xfId="0" applyFont="1" applyFill="1" applyBorder="1" applyAlignment="1">
      <alignment horizontal="center" vertical="center" wrapText="1"/>
    </xf>
    <xf numFmtId="0" fontId="1" fillId="9" borderId="33" xfId="0" applyFont="1" applyFill="1" applyBorder="1" applyAlignment="1">
      <alignment horizontal="center" vertical="center" wrapText="1"/>
    </xf>
    <xf numFmtId="0" fontId="14" fillId="0" borderId="4" xfId="285" applyFont="1" applyBorder="1" applyAlignment="1">
      <alignment horizontal="center" vertical="center" wrapText="1"/>
    </xf>
    <xf numFmtId="0" fontId="14" fillId="0" borderId="5" xfId="285" applyFont="1" applyBorder="1" applyAlignment="1">
      <alignment horizontal="center" vertical="center" wrapText="1"/>
    </xf>
    <xf numFmtId="0" fontId="1" fillId="9" borderId="34" xfId="0" applyFont="1" applyFill="1" applyBorder="1" applyAlignment="1">
      <alignment horizontal="center" vertical="center" wrapText="1"/>
    </xf>
    <xf numFmtId="0" fontId="1" fillId="9" borderId="35" xfId="0" applyFont="1" applyFill="1" applyBorder="1" applyAlignment="1">
      <alignment horizontal="center" vertical="center" wrapText="1"/>
    </xf>
    <xf numFmtId="0" fontId="15" fillId="8" borderId="36" xfId="0" applyFont="1" applyFill="1" applyBorder="1" applyAlignment="1" applyProtection="1">
      <alignment horizontal="right" vertical="center"/>
      <protection locked="0"/>
    </xf>
    <xf numFmtId="0" fontId="15" fillId="8" borderId="37" xfId="0" applyFont="1" applyFill="1" applyBorder="1" applyAlignment="1" applyProtection="1">
      <alignment horizontal="right" vertical="center"/>
      <protection locked="0"/>
    </xf>
    <xf numFmtId="0" fontId="1" fillId="10" borderId="29" xfId="0" applyFont="1" applyFill="1" applyBorder="1" applyAlignment="1" applyProtection="1">
      <alignment horizontal="center" vertical="center"/>
      <protection locked="0"/>
    </xf>
    <xf numFmtId="0" fontId="1" fillId="5" borderId="38" xfId="0" applyFont="1" applyFill="1" applyBorder="1" applyAlignment="1">
      <alignment horizontal="center" vertical="center" wrapText="1"/>
    </xf>
    <xf numFmtId="0" fontId="1" fillId="10" borderId="39" xfId="0" applyFont="1" applyFill="1" applyBorder="1" applyAlignment="1" applyProtection="1">
      <alignment horizontal="center" vertical="center"/>
      <protection locked="0"/>
    </xf>
    <xf numFmtId="0" fontId="8" fillId="4" borderId="5" xfId="194" applyFont="1" applyFill="1" applyBorder="1" applyAlignment="1">
      <alignment horizontal="left" vertical="center" wrapText="1"/>
    </xf>
    <xf numFmtId="0" fontId="8" fillId="8" borderId="5" xfId="285" applyFont="1" applyFill="1" applyBorder="1" applyAlignment="1">
      <alignment horizontal="center" vertical="center" wrapText="1"/>
    </xf>
    <xf numFmtId="0" fontId="1" fillId="0" borderId="5" xfId="194" applyFont="1" applyBorder="1" applyAlignment="1">
      <alignment horizontal="left" vertical="center" wrapText="1"/>
    </xf>
    <xf numFmtId="176" fontId="1" fillId="0" borderId="5" xfId="285" applyNumberFormat="1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/>
      <protection locked="0"/>
    </xf>
    <xf numFmtId="10" fontId="1" fillId="0" borderId="5" xfId="3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/>
      <protection locked="0"/>
    </xf>
    <xf numFmtId="9" fontId="1" fillId="0" borderId="0" xfId="0" applyNumberFormat="1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15" fillId="8" borderId="40" xfId="0" applyFont="1" applyFill="1" applyBorder="1" applyAlignment="1" applyProtection="1">
      <alignment horizontal="right" vertical="center"/>
      <protection locked="0"/>
    </xf>
    <xf numFmtId="0" fontId="1" fillId="10" borderId="39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176" fontId="1" fillId="6" borderId="8" xfId="0" applyNumberFormat="1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6" fillId="8" borderId="5" xfId="194" applyFont="1" applyFill="1" applyBorder="1" applyAlignment="1">
      <alignment horizontal="center" vertical="center" textRotation="255" wrapText="1"/>
    </xf>
    <xf numFmtId="0" fontId="1" fillId="8" borderId="5" xfId="0" applyFont="1" applyFill="1" applyBorder="1" applyAlignment="1" applyProtection="1">
      <alignment horizontal="center" vertical="center" wrapText="1"/>
      <protection locked="0"/>
    </xf>
    <xf numFmtId="0" fontId="8" fillId="8" borderId="5" xfId="0" applyFont="1" applyFill="1" applyBorder="1" applyAlignment="1" applyProtection="1">
      <alignment horizontal="center" vertical="center" wrapText="1"/>
      <protection locked="0"/>
    </xf>
    <xf numFmtId="0" fontId="7" fillId="8" borderId="8" xfId="0" applyFont="1" applyFill="1" applyBorder="1" applyAlignment="1">
      <alignment horizontal="center" vertical="center" textRotation="255"/>
    </xf>
    <xf numFmtId="0" fontId="7" fillId="8" borderId="25" xfId="0" applyFont="1" applyFill="1" applyBorder="1" applyAlignment="1">
      <alignment horizontal="center" vertical="center" textRotation="255"/>
    </xf>
    <xf numFmtId="0" fontId="7" fillId="8" borderId="18" xfId="0" applyFont="1" applyFill="1" applyBorder="1" applyAlignment="1">
      <alignment horizontal="center" vertical="center" textRotation="255"/>
    </xf>
    <xf numFmtId="0" fontId="1" fillId="8" borderId="8" xfId="285" applyFont="1" applyFill="1" applyBorder="1" applyAlignment="1">
      <alignment horizontal="center" vertical="center" textRotation="255" wrapText="1"/>
    </xf>
    <xf numFmtId="0" fontId="7" fillId="8" borderId="8" xfId="0" applyFont="1" applyFill="1" applyBorder="1" applyAlignment="1">
      <alignment horizontal="center" vertical="center" wrapText="1"/>
    </xf>
    <xf numFmtId="0" fontId="1" fillId="8" borderId="25" xfId="285" applyFont="1" applyFill="1" applyBorder="1" applyAlignment="1">
      <alignment horizontal="center" vertical="center" textRotation="255" wrapText="1"/>
    </xf>
    <xf numFmtId="0" fontId="7" fillId="8" borderId="25" xfId="0" applyFont="1" applyFill="1" applyBorder="1" applyAlignment="1">
      <alignment horizontal="center" vertical="center" wrapText="1"/>
    </xf>
    <xf numFmtId="0" fontId="1" fillId="8" borderId="18" xfId="285" applyFont="1" applyFill="1" applyBorder="1" applyAlignment="1">
      <alignment horizontal="center" vertical="center" textRotation="255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textRotation="255"/>
    </xf>
    <xf numFmtId="0" fontId="15" fillId="8" borderId="5" xfId="0" applyFont="1" applyFill="1" applyBorder="1" applyAlignment="1">
      <alignment horizontal="center" vertical="center" wrapText="1"/>
    </xf>
    <xf numFmtId="0" fontId="16" fillId="8" borderId="5" xfId="194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left" vertical="center" wrapText="1"/>
    </xf>
    <xf numFmtId="0" fontId="1" fillId="8" borderId="5" xfId="0" applyFont="1" applyFill="1" applyBorder="1" applyAlignment="1">
      <alignment horizontal="left" vertical="center" wrapText="1"/>
    </xf>
    <xf numFmtId="0" fontId="8" fillId="8" borderId="5" xfId="0" applyFont="1" applyFill="1" applyBorder="1" applyAlignment="1" applyProtection="1">
      <alignment horizontal="left" vertical="center" wrapText="1"/>
      <protection locked="0"/>
    </xf>
    <xf numFmtId="0" fontId="1" fillId="8" borderId="5" xfId="0" applyFont="1" applyFill="1" applyBorder="1" applyAlignment="1" applyProtection="1">
      <alignment horizontal="left" vertical="center" wrapText="1"/>
      <protection locked="0"/>
    </xf>
    <xf numFmtId="0" fontId="14" fillId="8" borderId="5" xfId="0" applyFont="1" applyFill="1" applyBorder="1" applyAlignment="1">
      <alignment horizontal="center" vertical="center" wrapText="1"/>
    </xf>
    <xf numFmtId="0" fontId="1" fillId="12" borderId="5" xfId="0" applyFont="1" applyFill="1" applyBorder="1" applyAlignment="1">
      <alignment horizontal="center" vertical="center" wrapText="1"/>
    </xf>
    <xf numFmtId="0" fontId="1" fillId="12" borderId="5" xfId="0" applyFont="1" applyFill="1" applyBorder="1" applyAlignment="1">
      <alignment horizontal="left" vertical="center" wrapText="1"/>
    </xf>
    <xf numFmtId="0" fontId="1" fillId="8" borderId="8" xfId="0" applyFont="1" applyFill="1" applyBorder="1" applyAlignment="1" applyProtection="1">
      <alignment horizontal="left" vertical="center" wrapText="1"/>
      <protection locked="0"/>
    </xf>
    <xf numFmtId="0" fontId="14" fillId="8" borderId="5" xfId="194" applyFont="1" applyFill="1" applyBorder="1" applyAlignment="1">
      <alignment horizontal="center" vertical="center" wrapText="1"/>
    </xf>
    <xf numFmtId="0" fontId="8" fillId="12" borderId="8" xfId="0" applyFont="1" applyFill="1" applyBorder="1" applyAlignment="1" applyProtection="1">
      <alignment horizontal="center" vertical="center" wrapText="1"/>
      <protection locked="0"/>
    </xf>
    <xf numFmtId="0" fontId="8" fillId="12" borderId="8" xfId="0" applyFont="1" applyFill="1" applyBorder="1" applyAlignment="1" applyProtection="1">
      <alignment horizontal="left" vertical="center" wrapText="1"/>
      <protection locked="0"/>
    </xf>
    <xf numFmtId="0" fontId="8" fillId="12" borderId="5" xfId="194" applyFont="1" applyFill="1" applyBorder="1" applyAlignment="1">
      <alignment horizontal="left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" fillId="12" borderId="5" xfId="194" applyFont="1" applyFill="1" applyBorder="1" applyAlignment="1">
      <alignment horizontal="left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 wrapText="1"/>
    </xf>
    <xf numFmtId="0" fontId="15" fillId="8" borderId="5" xfId="194" applyFont="1" applyFill="1" applyBorder="1" applyAlignment="1">
      <alignment vertical="center" wrapText="1"/>
    </xf>
    <xf numFmtId="0" fontId="1" fillId="12" borderId="5" xfId="194" applyFont="1" applyFill="1" applyBorder="1" applyAlignment="1">
      <alignment vertical="center" wrapText="1"/>
    </xf>
    <xf numFmtId="9" fontId="10" fillId="12" borderId="26" xfId="3" applyFont="1" applyFill="1" applyBorder="1" applyAlignment="1" applyProtection="1">
      <alignment horizontal="center" vertical="center" wrapText="1"/>
    </xf>
    <xf numFmtId="9" fontId="10" fillId="12" borderId="27" xfId="3" applyFont="1" applyFill="1" applyBorder="1" applyAlignment="1" applyProtection="1">
      <alignment horizontal="center" vertical="center" wrapText="1"/>
    </xf>
    <xf numFmtId="0" fontId="7" fillId="8" borderId="14" xfId="0" applyFont="1" applyFill="1" applyBorder="1" applyAlignment="1">
      <alignment horizontal="center" vertical="center" textRotation="255"/>
    </xf>
    <xf numFmtId="0" fontId="7" fillId="8" borderId="41" xfId="0" applyFont="1" applyFill="1" applyBorder="1" applyAlignment="1">
      <alignment horizontal="center" vertical="center" textRotation="255"/>
    </xf>
    <xf numFmtId="0" fontId="7" fillId="8" borderId="42" xfId="0" applyFont="1" applyFill="1" applyBorder="1" applyAlignment="1">
      <alignment horizontal="center" vertical="center" textRotation="255"/>
    </xf>
    <xf numFmtId="0" fontId="7" fillId="12" borderId="5" xfId="194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" fillId="12" borderId="5" xfId="194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17" fillId="0" borderId="9" xfId="266" applyFont="1" applyFill="1" applyBorder="1" applyAlignment="1">
      <alignment horizontal="center" vertical="center" wrapText="1"/>
    </xf>
    <xf numFmtId="0" fontId="17" fillId="0" borderId="17" xfId="266" applyFont="1" applyFill="1" applyBorder="1" applyAlignment="1">
      <alignment horizontal="center" vertical="center" wrapText="1"/>
    </xf>
    <xf numFmtId="0" fontId="18" fillId="5" borderId="34" xfId="0" applyFont="1" applyFill="1" applyBorder="1" applyAlignment="1">
      <alignment horizontal="left" vertical="center" wrapText="1"/>
    </xf>
    <xf numFmtId="0" fontId="18" fillId="5" borderId="43" xfId="0" applyFont="1" applyFill="1" applyBorder="1" applyAlignment="1">
      <alignment horizontal="left" vertical="center" wrapText="1"/>
    </xf>
    <xf numFmtId="0" fontId="19" fillId="0" borderId="5" xfId="148" applyFont="1" applyBorder="1" applyProtection="1">
      <alignment vertical="center"/>
      <protection locked="0"/>
    </xf>
    <xf numFmtId="0" fontId="20" fillId="7" borderId="8" xfId="0" applyFont="1" applyFill="1" applyBorder="1" applyAlignment="1">
      <alignment horizontal="center" vertical="center" wrapText="1"/>
    </xf>
    <xf numFmtId="0" fontId="20" fillId="7" borderId="9" xfId="0" applyFont="1" applyFill="1" applyBorder="1" applyAlignment="1">
      <alignment horizontal="center" vertical="center" wrapText="1"/>
    </xf>
    <xf numFmtId="0" fontId="20" fillId="7" borderId="14" xfId="0" applyFont="1" applyFill="1" applyBorder="1" applyAlignment="1">
      <alignment horizontal="center" vertical="center" wrapText="1"/>
    </xf>
    <xf numFmtId="0" fontId="21" fillId="17" borderId="25" xfId="197" applyFont="1" applyFill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>
      <alignment horizontal="center" vertical="center"/>
    </xf>
    <xf numFmtId="10" fontId="22" fillId="6" borderId="13" xfId="0" applyNumberFormat="1" applyFont="1" applyFill="1" applyBorder="1" applyAlignment="1">
      <alignment horizontal="center" vertical="center" wrapText="1"/>
    </xf>
    <xf numFmtId="10" fontId="22" fillId="6" borderId="5" xfId="0" applyNumberFormat="1" applyFont="1" applyFill="1" applyBorder="1" applyAlignment="1">
      <alignment horizontal="center" vertical="center" wrapText="1"/>
    </xf>
    <xf numFmtId="0" fontId="22" fillId="6" borderId="8" xfId="0" applyFont="1" applyFill="1" applyBorder="1" applyAlignment="1">
      <alignment horizontal="center" vertical="center" wrapText="1"/>
    </xf>
    <xf numFmtId="0" fontId="22" fillId="18" borderId="5" xfId="0" applyFont="1" applyFill="1" applyBorder="1" applyAlignment="1">
      <alignment horizontal="center" vertical="center" wrapText="1"/>
    </xf>
    <xf numFmtId="0" fontId="22" fillId="6" borderId="25" xfId="0" applyFont="1" applyFill="1" applyBorder="1" applyAlignment="1">
      <alignment horizontal="center" vertical="center" wrapText="1"/>
    </xf>
    <xf numFmtId="0" fontId="22" fillId="6" borderId="18" xfId="0" applyFont="1" applyFill="1" applyBorder="1" applyAlignment="1">
      <alignment horizontal="center" vertical="center" wrapText="1"/>
    </xf>
    <xf numFmtId="0" fontId="22" fillId="6" borderId="5" xfId="0" applyFont="1" applyFill="1" applyBorder="1" applyAlignment="1">
      <alignment horizontal="center" vertical="center" wrapText="1"/>
    </xf>
    <xf numFmtId="0" fontId="22" fillId="5" borderId="5" xfId="0" applyFont="1" applyFill="1" applyBorder="1" applyAlignment="1">
      <alignment horizontal="center" vertical="center" wrapText="1"/>
    </xf>
    <xf numFmtId="10" fontId="22" fillId="6" borderId="42" xfId="0" applyNumberFormat="1" applyFont="1" applyFill="1" applyBorder="1" applyAlignment="1">
      <alignment horizontal="center" vertical="center" wrapText="1"/>
    </xf>
    <xf numFmtId="10" fontId="22" fillId="6" borderId="18" xfId="0" applyNumberFormat="1" applyFont="1" applyFill="1" applyBorder="1" applyAlignment="1">
      <alignment horizontal="center" vertical="center" wrapText="1"/>
    </xf>
    <xf numFmtId="10" fontId="22" fillId="6" borderId="13" xfId="0" applyNumberFormat="1" applyFont="1" applyFill="1" applyBorder="1" applyAlignment="1">
      <alignment vertical="center" wrapText="1"/>
    </xf>
    <xf numFmtId="10" fontId="22" fillId="6" borderId="5" xfId="0" applyNumberFormat="1" applyFont="1" applyFill="1" applyBorder="1" applyAlignment="1">
      <alignment vertical="center" wrapText="1"/>
    </xf>
    <xf numFmtId="0" fontId="20" fillId="7" borderId="17" xfId="0" applyFont="1" applyFill="1" applyBorder="1" applyAlignment="1">
      <alignment horizontal="center" vertical="center" wrapText="1"/>
    </xf>
    <xf numFmtId="0" fontId="20" fillId="8" borderId="5" xfId="196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20" fillId="8" borderId="8" xfId="196" applyFont="1" applyFill="1" applyBorder="1" applyAlignment="1">
      <alignment horizontal="center" vertical="center" wrapText="1"/>
    </xf>
    <xf numFmtId="0" fontId="20" fillId="8" borderId="18" xfId="196" applyFont="1" applyFill="1" applyBorder="1" applyAlignment="1">
      <alignment horizontal="center" vertical="center" wrapText="1"/>
    </xf>
    <xf numFmtId="0" fontId="20" fillId="8" borderId="5" xfId="196" applyFont="1" applyFill="1" applyBorder="1" applyAlignment="1">
      <alignment vertical="center" wrapText="1"/>
    </xf>
    <xf numFmtId="0" fontId="17" fillId="0" borderId="14" xfId="266" applyFont="1" applyFill="1" applyBorder="1" applyAlignment="1">
      <alignment horizontal="center" vertical="center" wrapText="1"/>
    </xf>
    <xf numFmtId="0" fontId="23" fillId="0" borderId="5" xfId="266" applyFont="1" applyFill="1" applyBorder="1" applyAlignment="1">
      <alignment vertical="center" wrapText="1"/>
    </xf>
    <xf numFmtId="0" fontId="18" fillId="5" borderId="35" xfId="0" applyFont="1" applyFill="1" applyBorder="1" applyAlignment="1">
      <alignment horizontal="left" vertical="center" wrapText="1"/>
    </xf>
    <xf numFmtId="0" fontId="20" fillId="7" borderId="10" xfId="0" applyFont="1" applyFill="1" applyBorder="1" applyAlignment="1">
      <alignment horizontal="center" vertical="center" wrapText="1"/>
    </xf>
    <xf numFmtId="0" fontId="20" fillId="8" borderId="6" xfId="196" applyFont="1" applyFill="1" applyBorder="1" applyAlignment="1">
      <alignment horizontal="center" vertical="center" wrapText="1"/>
    </xf>
    <xf numFmtId="0" fontId="22" fillId="9" borderId="6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 wrapText="1"/>
    </xf>
    <xf numFmtId="10" fontId="22" fillId="12" borderId="13" xfId="0" applyNumberFormat="1" applyFont="1" applyFill="1" applyBorder="1" applyAlignment="1">
      <alignment horizontal="center" vertical="center" wrapText="1"/>
    </xf>
    <xf numFmtId="10" fontId="22" fillId="8" borderId="13" xfId="0" applyNumberFormat="1" applyFont="1" applyFill="1" applyBorder="1" applyAlignment="1">
      <alignment horizontal="center" vertical="center" wrapText="1"/>
    </xf>
    <xf numFmtId="10" fontId="22" fillId="8" borderId="5" xfId="0" applyNumberFormat="1" applyFont="1" applyFill="1" applyBorder="1" applyAlignment="1">
      <alignment horizontal="center" vertical="center" wrapText="1"/>
    </xf>
    <xf numFmtId="0" fontId="22" fillId="8" borderId="5" xfId="0" applyFont="1" applyFill="1" applyBorder="1" applyAlignment="1">
      <alignment horizontal="center" vertical="center" wrapText="1"/>
    </xf>
    <xf numFmtId="0" fontId="20" fillId="8" borderId="5" xfId="0" applyFont="1" applyFill="1" applyBorder="1" applyAlignment="1">
      <alignment vertical="center" wrapText="1"/>
    </xf>
    <xf numFmtId="0" fontId="20" fillId="8" borderId="5" xfId="0" applyFont="1" applyFill="1" applyBorder="1" applyAlignment="1">
      <alignment horizontal="center" vertical="center" wrapText="1"/>
    </xf>
    <xf numFmtId="0" fontId="22" fillId="0" borderId="5" xfId="0" applyFont="1" applyBorder="1" applyProtection="1">
      <protection locked="0"/>
    </xf>
    <xf numFmtId="0" fontId="22" fillId="8" borderId="6" xfId="0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10" fontId="22" fillId="6" borderId="5" xfId="3" applyNumberFormat="1" applyFont="1" applyFill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10" fontId="22" fillId="15" borderId="9" xfId="0" applyNumberFormat="1" applyFont="1" applyFill="1" applyBorder="1" applyAlignment="1">
      <alignment horizontal="center" vertical="center" wrapText="1"/>
    </xf>
    <xf numFmtId="10" fontId="22" fillId="15" borderId="17" xfId="0" applyNumberFormat="1" applyFont="1" applyFill="1" applyBorder="1" applyAlignment="1">
      <alignment horizontal="center" vertical="center" wrapText="1"/>
    </xf>
    <xf numFmtId="10" fontId="22" fillId="15" borderId="14" xfId="0" applyNumberFormat="1" applyFont="1" applyFill="1" applyBorder="1" applyAlignment="1">
      <alignment horizontal="center" vertical="center" wrapText="1"/>
    </xf>
    <xf numFmtId="0" fontId="22" fillId="15" borderId="8" xfId="0" applyFont="1" applyFill="1" applyBorder="1" applyAlignment="1">
      <alignment horizontal="center" vertical="center" wrapText="1"/>
    </xf>
    <xf numFmtId="0" fontId="18" fillId="0" borderId="5" xfId="57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>
      <alignment horizontal="center"/>
    </xf>
    <xf numFmtId="0" fontId="0" fillId="0" borderId="18" xfId="0" applyBorder="1" applyAlignment="1">
      <alignment vertical="center"/>
    </xf>
    <xf numFmtId="0" fontId="22" fillId="8" borderId="8" xfId="0" applyFont="1" applyFill="1" applyBorder="1" applyAlignment="1">
      <alignment horizontal="center" vertical="center" wrapText="1"/>
    </xf>
    <xf numFmtId="0" fontId="22" fillId="8" borderId="25" xfId="0" applyFont="1" applyFill="1" applyBorder="1" applyAlignment="1">
      <alignment horizontal="center" vertical="center" wrapText="1"/>
    </xf>
    <xf numFmtId="0" fontId="22" fillId="8" borderId="18" xfId="0" applyFont="1" applyFill="1" applyBorder="1" applyAlignment="1">
      <alignment horizontal="center" vertical="center" wrapText="1"/>
    </xf>
    <xf numFmtId="0" fontId="22" fillId="5" borderId="8" xfId="0" applyFont="1" applyFill="1" applyBorder="1" applyAlignment="1">
      <alignment horizontal="center" vertical="center" wrapText="1"/>
    </xf>
    <xf numFmtId="0" fontId="22" fillId="9" borderId="9" xfId="0" applyFont="1" applyFill="1" applyBorder="1" applyAlignment="1">
      <alignment horizontal="center" vertical="center" wrapText="1"/>
    </xf>
    <xf numFmtId="0" fontId="22" fillId="9" borderId="10" xfId="0" applyFont="1" applyFill="1" applyBorder="1" applyAlignment="1">
      <alignment horizontal="center" vertical="center" wrapText="1"/>
    </xf>
    <xf numFmtId="0" fontId="22" fillId="9" borderId="32" xfId="0" applyFont="1" applyFill="1" applyBorder="1" applyAlignment="1">
      <alignment horizontal="center" vertical="center" wrapText="1"/>
    </xf>
    <xf numFmtId="0" fontId="22" fillId="9" borderId="33" xfId="0" applyFont="1" applyFill="1" applyBorder="1" applyAlignment="1">
      <alignment horizontal="center" vertical="center" wrapText="1"/>
    </xf>
    <xf numFmtId="0" fontId="22" fillId="9" borderId="34" xfId="0" applyFont="1" applyFill="1" applyBorder="1" applyAlignment="1">
      <alignment horizontal="center" vertical="center" wrapText="1"/>
    </xf>
    <xf numFmtId="0" fontId="22" fillId="9" borderId="35" xfId="0" applyFont="1" applyFill="1" applyBorder="1" applyAlignment="1">
      <alignment horizontal="center" vertical="center" wrapText="1"/>
    </xf>
    <xf numFmtId="0" fontId="22" fillId="5" borderId="2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12" borderId="5" xfId="0" applyFont="1" applyFill="1" applyBorder="1" applyAlignment="1">
      <alignment horizontal="center" vertical="center" wrapText="1"/>
    </xf>
    <xf numFmtId="0" fontId="10" fillId="12" borderId="8" xfId="0" applyFont="1" applyFill="1" applyBorder="1" applyAlignment="1" applyProtection="1">
      <alignment horizontal="center" vertical="center" wrapText="1"/>
      <protection locked="0"/>
    </xf>
    <xf numFmtId="0" fontId="24" fillId="12" borderId="0" xfId="0" applyFont="1" applyFill="1" applyAlignment="1">
      <alignment horizontal="center" vertical="center"/>
    </xf>
    <xf numFmtId="10" fontId="25" fillId="2" borderId="5" xfId="0" applyNumberFormat="1" applyFont="1" applyFill="1" applyBorder="1" applyAlignment="1" applyProtection="1">
      <alignment horizontal="center" vertical="center"/>
      <protection locked="0"/>
    </xf>
    <xf numFmtId="10" fontId="25" fillId="19" borderId="5" xfId="0" applyNumberFormat="1" applyFont="1" applyFill="1" applyBorder="1" applyAlignment="1" applyProtection="1">
      <alignment horizontal="center" vertical="center"/>
      <protection locked="0"/>
    </xf>
    <xf numFmtId="10" fontId="25" fillId="19" borderId="5" xfId="3" applyNumberFormat="1" applyFont="1" applyFill="1" applyBorder="1" applyAlignment="1">
      <alignment horizontal="center" vertical="center"/>
    </xf>
    <xf numFmtId="10" fontId="10" fillId="12" borderId="8" xfId="0" applyNumberFormat="1" applyFont="1" applyFill="1" applyBorder="1" applyAlignment="1" applyProtection="1">
      <alignment horizontal="center" vertical="center" wrapText="1"/>
      <protection locked="0"/>
    </xf>
    <xf numFmtId="10" fontId="26" fillId="12" borderId="8" xfId="0" applyNumberFormat="1" applyFont="1" applyFill="1" applyBorder="1" applyAlignment="1" applyProtection="1">
      <alignment horizontal="center" vertical="center" wrapText="1"/>
      <protection locked="0"/>
    </xf>
    <xf numFmtId="10" fontId="7" fillId="0" borderId="5" xfId="0" applyNumberFormat="1" applyFont="1" applyBorder="1" applyAlignment="1">
      <alignment horizontal="center" vertical="center"/>
    </xf>
    <xf numFmtId="10" fontId="1" fillId="0" borderId="5" xfId="3" applyNumberFormat="1" applyFont="1" applyFill="1" applyBorder="1" applyAlignment="1">
      <alignment horizontal="center" vertical="center"/>
    </xf>
    <xf numFmtId="10" fontId="27" fillId="12" borderId="8" xfId="0" applyNumberFormat="1" applyFont="1" applyFill="1" applyBorder="1" applyAlignment="1" applyProtection="1">
      <alignment horizontal="center" vertical="center" wrapText="1"/>
      <protection locked="0"/>
    </xf>
    <xf numFmtId="10" fontId="28" fillId="2" borderId="5" xfId="0" applyNumberFormat="1" applyFont="1" applyFill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/>
    </xf>
    <xf numFmtId="10" fontId="28" fillId="10" borderId="5" xfId="0" applyNumberFormat="1" applyFont="1" applyFill="1" applyBorder="1" applyAlignment="1">
      <alignment horizontal="center" vertical="center" wrapText="1"/>
    </xf>
    <xf numFmtId="10" fontId="28" fillId="12" borderId="5" xfId="0" applyNumberFormat="1" applyFont="1" applyFill="1" applyBorder="1" applyAlignment="1">
      <alignment horizontal="center" vertical="center" wrapText="1"/>
    </xf>
    <xf numFmtId="0" fontId="10" fillId="20" borderId="5" xfId="0" applyFont="1" applyFill="1" applyBorder="1" applyAlignment="1">
      <alignment horizontal="center" vertical="center" wrapText="1"/>
    </xf>
    <xf numFmtId="0" fontId="28" fillId="20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28" fillId="4" borderId="5" xfId="0" applyFont="1" applyFill="1" applyBorder="1" applyAlignment="1">
      <alignment horizontal="center" vertical="center" wrapText="1"/>
    </xf>
    <xf numFmtId="0" fontId="28" fillId="10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29" fillId="0" borderId="0" xfId="0" applyFont="1" applyFill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 wrapText="1"/>
    </xf>
    <xf numFmtId="0" fontId="31" fillId="12" borderId="5" xfId="0" applyFont="1" applyFill="1" applyBorder="1" applyAlignment="1">
      <alignment horizontal="center" vertical="center" wrapText="1"/>
    </xf>
    <xf numFmtId="0" fontId="31" fillId="12" borderId="5" xfId="0" applyFont="1" applyFill="1" applyBorder="1" applyAlignment="1">
      <alignment horizontal="center" vertical="center"/>
    </xf>
    <xf numFmtId="0" fontId="31" fillId="19" borderId="9" xfId="0" applyFont="1" applyFill="1" applyBorder="1" applyAlignment="1">
      <alignment horizontal="center" vertical="center"/>
    </xf>
    <xf numFmtId="0" fontId="31" fillId="19" borderId="17" xfId="0" applyFont="1" applyFill="1" applyBorder="1" applyAlignment="1">
      <alignment horizontal="center" vertical="center"/>
    </xf>
    <xf numFmtId="0" fontId="31" fillId="19" borderId="34" xfId="0" applyFont="1" applyFill="1" applyBorder="1" applyAlignment="1">
      <alignment horizontal="center" vertical="center"/>
    </xf>
    <xf numFmtId="0" fontId="31" fillId="19" borderId="43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justify" vertical="top" wrapText="1"/>
    </xf>
    <xf numFmtId="0" fontId="34" fillId="0" borderId="5" xfId="0" applyFont="1" applyFill="1" applyBorder="1" applyAlignment="1">
      <alignment horizontal="left" vertical="top" wrapText="1"/>
    </xf>
    <xf numFmtId="0" fontId="29" fillId="0" borderId="5" xfId="0" applyFont="1" applyFill="1" applyBorder="1" applyAlignment="1">
      <alignment vertical="center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 wrapText="1"/>
    </xf>
    <xf numFmtId="0" fontId="31" fillId="19" borderId="14" xfId="0" applyFont="1" applyFill="1" applyBorder="1" applyAlignment="1">
      <alignment horizontal="center" vertical="center"/>
    </xf>
    <xf numFmtId="0" fontId="31" fillId="12" borderId="9" xfId="0" applyFont="1" applyFill="1" applyBorder="1" applyAlignment="1">
      <alignment horizontal="center" vertical="center" wrapText="1"/>
    </xf>
    <xf numFmtId="0" fontId="31" fillId="12" borderId="17" xfId="0" applyFont="1" applyFill="1" applyBorder="1" applyAlignment="1">
      <alignment horizontal="center" vertical="center" wrapText="1"/>
    </xf>
    <xf numFmtId="0" fontId="31" fillId="12" borderId="14" xfId="0" applyFont="1" applyFill="1" applyBorder="1" applyAlignment="1">
      <alignment horizontal="center" vertical="center" wrapText="1"/>
    </xf>
    <xf numFmtId="0" fontId="31" fillId="19" borderId="42" xfId="0" applyFont="1" applyFill="1" applyBorder="1" applyAlignment="1">
      <alignment horizontal="center" vertical="center"/>
    </xf>
    <xf numFmtId="0" fontId="31" fillId="12" borderId="34" xfId="0" applyFont="1" applyFill="1" applyBorder="1" applyAlignment="1">
      <alignment horizontal="center" vertical="center" wrapText="1"/>
    </xf>
    <xf numFmtId="0" fontId="31" fillId="12" borderId="43" xfId="0" applyFont="1" applyFill="1" applyBorder="1" applyAlignment="1">
      <alignment horizontal="center" vertical="center" wrapText="1"/>
    </xf>
    <xf numFmtId="0" fontId="31" fillId="12" borderId="42" xfId="0" applyFont="1" applyFill="1" applyBorder="1" applyAlignment="1">
      <alignment horizontal="center" vertical="center" wrapText="1"/>
    </xf>
    <xf numFmtId="0" fontId="31" fillId="19" borderId="5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</cellXfs>
  <cellStyles count="28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4" xfId="49"/>
    <cellStyle name="百分比 13 2 2" xfId="50"/>
    <cellStyle name="常规 3 4 3" xfId="51"/>
    <cellStyle name="常规 7 3" xfId="52"/>
    <cellStyle name="常规 12 2 3" xfId="53"/>
    <cellStyle name="常规 6" xfId="54"/>
    <cellStyle name="常规 14 3 2" xfId="55"/>
    <cellStyle name="常规 6 5" xfId="56"/>
    <cellStyle name="常规 5 2 4" xfId="57"/>
    <cellStyle name="百分比 7" xfId="58"/>
    <cellStyle name="常规 12 2 2" xfId="59"/>
    <cellStyle name="常规 5 2" xfId="60"/>
    <cellStyle name="常规 13 2 3 2" xfId="61"/>
    <cellStyle name="百分比 14 2" xfId="62"/>
    <cellStyle name="百分比 4" xfId="63"/>
    <cellStyle name="百分比 5" xfId="64"/>
    <cellStyle name="常规 5 2 2" xfId="65"/>
    <cellStyle name="百分比 6" xfId="66"/>
    <cellStyle name="常规 5 2 3" xfId="67"/>
    <cellStyle name="常规 6 3 2 2" xfId="68"/>
    <cellStyle name="常规 13 5" xfId="69"/>
    <cellStyle name="常规 8 3" xfId="70"/>
    <cellStyle name="常规 2 2 2 5" xfId="71"/>
    <cellStyle name="百分比 12" xfId="72"/>
    <cellStyle name="常规 8 2" xfId="73"/>
    <cellStyle name="常规 2 2 2 4" xfId="74"/>
    <cellStyle name="常规 2 2 2 6" xfId="75"/>
    <cellStyle name="常规 13 2 2 2" xfId="76"/>
    <cellStyle name="常规 13 2 2 3" xfId="77"/>
    <cellStyle name="百分比 11" xfId="78"/>
    <cellStyle name="常规 6 2 2" xfId="79"/>
    <cellStyle name="百分比 13" xfId="80"/>
    <cellStyle name="百分比 14" xfId="81"/>
    <cellStyle name="百分比 10 2 2" xfId="82"/>
    <cellStyle name="百分比 10" xfId="83"/>
    <cellStyle name="百分比 13 2" xfId="84"/>
    <cellStyle name="百分比 10 2" xfId="85"/>
    <cellStyle name="百分比 11 2" xfId="86"/>
    <cellStyle name="百分比 11 2 2" xfId="87"/>
    <cellStyle name="百分比 12 2" xfId="88"/>
    <cellStyle name="百分比 12 2 2" xfId="89"/>
    <cellStyle name="百分比 14 2 2" xfId="90"/>
    <cellStyle name="百分比 15" xfId="91"/>
    <cellStyle name="百分比 15 2" xfId="92"/>
    <cellStyle name="百分比 2" xfId="93"/>
    <cellStyle name="百分比 2 2" xfId="94"/>
    <cellStyle name="百分比 2 2 2" xfId="95"/>
    <cellStyle name="好_样表 (2)" xfId="96"/>
    <cellStyle name="百分比 3" xfId="97"/>
    <cellStyle name="百分比 3 2" xfId="98"/>
    <cellStyle name="百分比 3 2 2" xfId="99"/>
    <cellStyle name="百分比 4 2" xfId="100"/>
    <cellStyle name="常规 2 2 6" xfId="101"/>
    <cellStyle name="百分比 4 2 2" xfId="102"/>
    <cellStyle name="常规 2 2 6 2" xfId="103"/>
    <cellStyle name="百分比 5 2" xfId="104"/>
    <cellStyle name="常规 5 2 2 2" xfId="105"/>
    <cellStyle name="百分比 5 2 2" xfId="106"/>
    <cellStyle name="常规 15 3" xfId="107"/>
    <cellStyle name="百分比 6 2" xfId="108"/>
    <cellStyle name="常规 7 2 3" xfId="109"/>
    <cellStyle name="百分比 6 2 2" xfId="110"/>
    <cellStyle name="百分比 7 2" xfId="111"/>
    <cellStyle name="百分比 7 2 2" xfId="112"/>
    <cellStyle name="百分比 8" xfId="113"/>
    <cellStyle name="百分比 8 2" xfId="114"/>
    <cellStyle name="常规 4 2 3 2 3" xfId="115"/>
    <cellStyle name="百分比 8 2 2" xfId="116"/>
    <cellStyle name="百分比 9" xfId="117"/>
    <cellStyle name="百分比 9 2" xfId="118"/>
    <cellStyle name="百分比 9 2 2" xfId="119"/>
    <cellStyle name="差_样表 (2)" xfId="120"/>
    <cellStyle name="差_样表 (2) 2" xfId="121"/>
    <cellStyle name="差_样表 (2) 2 2" xfId="122"/>
    <cellStyle name="常规 2 2 7" xfId="123"/>
    <cellStyle name="差_样表 (2) 3" xfId="124"/>
    <cellStyle name="常规 10" xfId="125"/>
    <cellStyle name="常规 16 2" xfId="126"/>
    <cellStyle name="常规 10 2" xfId="127"/>
    <cellStyle name="常规 16 2 2" xfId="128"/>
    <cellStyle name="常规 10 2 2" xfId="129"/>
    <cellStyle name="常规 16 2 2 2" xfId="130"/>
    <cellStyle name="常规 2 7" xfId="131"/>
    <cellStyle name="常规 10 2 2 2" xfId="132"/>
    <cellStyle name="常规 2 7 2" xfId="133"/>
    <cellStyle name="常规 10 2 3" xfId="134"/>
    <cellStyle name="常规 2 8" xfId="135"/>
    <cellStyle name="常规 10 3" xfId="136"/>
    <cellStyle name="常规 16 2 3" xfId="137"/>
    <cellStyle name="常规 10 3 2" xfId="138"/>
    <cellStyle name="常规 10 4" xfId="139"/>
    <cellStyle name="常规 11" xfId="140"/>
    <cellStyle name="常规 16 3" xfId="141"/>
    <cellStyle name="常规 11 2" xfId="142"/>
    <cellStyle name="常规 16 3 2" xfId="143"/>
    <cellStyle name="常规 11 2 2" xfId="144"/>
    <cellStyle name="常规 11 2 2 2" xfId="145"/>
    <cellStyle name="常规 11 2 3" xfId="146"/>
    <cellStyle name="常规 11 3" xfId="147"/>
    <cellStyle name="常规 2 3 2 2" xfId="148"/>
    <cellStyle name="常规 11 3 2" xfId="149"/>
    <cellStyle name="常规 11 4" xfId="150"/>
    <cellStyle name="常规 12" xfId="151"/>
    <cellStyle name="常规 16 4" xfId="152"/>
    <cellStyle name="常规 12 2" xfId="153"/>
    <cellStyle name="常规 12 2 2 2" xfId="154"/>
    <cellStyle name="常规 5" xfId="155"/>
    <cellStyle name="常规 12 3" xfId="156"/>
    <cellStyle name="常规 12 3 2" xfId="157"/>
    <cellStyle name="常规 12 4" xfId="158"/>
    <cellStyle name="常规 13" xfId="159"/>
    <cellStyle name="常规 13 2" xfId="160"/>
    <cellStyle name="常规 13 2 2" xfId="161"/>
    <cellStyle name="常规 13 2 2 2 2" xfId="162"/>
    <cellStyle name="常规 13 2 3" xfId="163"/>
    <cellStyle name="常规 13 2 4" xfId="164"/>
    <cellStyle name="常规 17 2" xfId="165"/>
    <cellStyle name="常规 13 3" xfId="166"/>
    <cellStyle name="常规 13 3 2" xfId="167"/>
    <cellStyle name="常规 13 3 2 2" xfId="168"/>
    <cellStyle name="常规 13 3 3" xfId="169"/>
    <cellStyle name="常规 13 4" xfId="170"/>
    <cellStyle name="常规 13 4 2" xfId="171"/>
    <cellStyle name="常规 14" xfId="172"/>
    <cellStyle name="常规 14 2" xfId="173"/>
    <cellStyle name="常规 14 2 2" xfId="174"/>
    <cellStyle name="常规 14 2 2 2" xfId="175"/>
    <cellStyle name="常规 14 2 3" xfId="176"/>
    <cellStyle name="好_样表 (2) 2 2" xfId="177"/>
    <cellStyle name="常规 14 3" xfId="178"/>
    <cellStyle name="常规 14 4" xfId="179"/>
    <cellStyle name="常规 15" xfId="180"/>
    <cellStyle name="常规 20" xfId="181"/>
    <cellStyle name="常规 15 2" xfId="182"/>
    <cellStyle name="常规 20 2" xfId="183"/>
    <cellStyle name="常规 15 2 2" xfId="184"/>
    <cellStyle name="常规 15 2 2 2" xfId="185"/>
    <cellStyle name="常规 15 2 3" xfId="186"/>
    <cellStyle name="常规 15 3 2" xfId="187"/>
    <cellStyle name="常规 15 4" xfId="188"/>
    <cellStyle name="常规 16" xfId="189"/>
    <cellStyle name="常规 17" xfId="190"/>
    <cellStyle name="常规 6 4 2" xfId="191"/>
    <cellStyle name="常规 18" xfId="192"/>
    <cellStyle name="常规 18 2" xfId="193"/>
    <cellStyle name="常规 19" xfId="194"/>
    <cellStyle name="常规 19 2" xfId="195"/>
    <cellStyle name="常规 2" xfId="196"/>
    <cellStyle name="常规 2 2" xfId="197"/>
    <cellStyle name="常规 2 2 2" xfId="198"/>
    <cellStyle name="常规 2 2 2 2" xfId="199"/>
    <cellStyle name="常规 2 2 2 2 2" xfId="200"/>
    <cellStyle name="常规 2 2 2 3" xfId="201"/>
    <cellStyle name="常规 2 2 2 3 2" xfId="202"/>
    <cellStyle name="常规 2 2 2 4 2" xfId="203"/>
    <cellStyle name="常规 2 2 2 5 2" xfId="204"/>
    <cellStyle name="常规 2 2 3" xfId="205"/>
    <cellStyle name="常规 2 2 3 2" xfId="206"/>
    <cellStyle name="常规 2 2 4 2" xfId="207"/>
    <cellStyle name="常规 2 2 5" xfId="208"/>
    <cellStyle name="常规 2 2 5 2" xfId="209"/>
    <cellStyle name="常规 2 3" xfId="210"/>
    <cellStyle name="常规 2 3 2" xfId="211"/>
    <cellStyle name="常规 2 4" xfId="212"/>
    <cellStyle name="常规 2 4 2" xfId="213"/>
    <cellStyle name="常规 2 4 2 2" xfId="214"/>
    <cellStyle name="常规 2 4 3" xfId="215"/>
    <cellStyle name="常规 2 4 3 2" xfId="216"/>
    <cellStyle name="常规 2 5" xfId="217"/>
    <cellStyle name="常规 2 5 2" xfId="218"/>
    <cellStyle name="常规 2 6" xfId="219"/>
    <cellStyle name="常规 2 6 2" xfId="220"/>
    <cellStyle name="常规 2 8 2" xfId="221"/>
    <cellStyle name="常规 3" xfId="222"/>
    <cellStyle name="常规 3 2" xfId="223"/>
    <cellStyle name="常规 3 2 2" xfId="224"/>
    <cellStyle name="常规 3 2 2 2" xfId="225"/>
    <cellStyle name="常规 3 2 2 2 2" xfId="226"/>
    <cellStyle name="常规 3 2 2 2 2 2" xfId="227"/>
    <cellStyle name="常规 3 2 2 2 3" xfId="228"/>
    <cellStyle name="常规 3 2 2 3" xfId="229"/>
    <cellStyle name="常规 3 2 2 3 2" xfId="230"/>
    <cellStyle name="常规 3 2 2 4" xfId="231"/>
    <cellStyle name="常规 3 2 3" xfId="232"/>
    <cellStyle name="常规 3 2 3 2" xfId="233"/>
    <cellStyle name="常规 3 3" xfId="234"/>
    <cellStyle name="常规 3 3 2" xfId="235"/>
    <cellStyle name="常规 3 4" xfId="236"/>
    <cellStyle name="常规 3 4 2" xfId="237"/>
    <cellStyle name="常规 3 4 2 2" xfId="238"/>
    <cellStyle name="常规 3 5" xfId="239"/>
    <cellStyle name="常规 3 5 2" xfId="240"/>
    <cellStyle name="常规 3 6" xfId="241"/>
    <cellStyle name="常规 4" xfId="242"/>
    <cellStyle name="常规 4 2" xfId="243"/>
    <cellStyle name="常规 4 2 2" xfId="244"/>
    <cellStyle name="常规 4 4" xfId="245"/>
    <cellStyle name="常规 4 2 2 2" xfId="246"/>
    <cellStyle name="常规 6 4" xfId="247"/>
    <cellStyle name="常规 4 2 3" xfId="248"/>
    <cellStyle name="常规 4 2 3 2" xfId="249"/>
    <cellStyle name="常规 7 4" xfId="250"/>
    <cellStyle name="常规 4 2 3 2 2" xfId="251"/>
    <cellStyle name="常规 4 2 3 2 2 2" xfId="252"/>
    <cellStyle name="常规 4 2 3 3" xfId="253"/>
    <cellStyle name="常规 4 2 3 3 2" xfId="254"/>
    <cellStyle name="常规 4 2 3 4" xfId="255"/>
    <cellStyle name="常规 4 2 4" xfId="256"/>
    <cellStyle name="常规 4 3" xfId="257"/>
    <cellStyle name="常规 4 3 2" xfId="258"/>
    <cellStyle name="常规 5 4" xfId="259"/>
    <cellStyle name="常规 5 3" xfId="260"/>
    <cellStyle name="常规 5 3 2" xfId="261"/>
    <cellStyle name="常规 6 2" xfId="262"/>
    <cellStyle name="常规 6 3" xfId="263"/>
    <cellStyle name="常规 6 3 2" xfId="264"/>
    <cellStyle name="常规 6 3 3" xfId="265"/>
    <cellStyle name="常规 7" xfId="266"/>
    <cellStyle name="常规 7 2" xfId="267"/>
    <cellStyle name="常规 7 2 2" xfId="268"/>
    <cellStyle name="常规 7 2 2 2" xfId="269"/>
    <cellStyle name="常规 7 3 2" xfId="270"/>
    <cellStyle name="常规 8" xfId="271"/>
    <cellStyle name="常规 8 2 2" xfId="272"/>
    <cellStyle name="常规 8 2 2 2" xfId="273"/>
    <cellStyle name="常规 8 2 3" xfId="274"/>
    <cellStyle name="常规 8 3 2" xfId="275"/>
    <cellStyle name="常规 8 4" xfId="276"/>
    <cellStyle name="常规 9" xfId="277"/>
    <cellStyle name="常规 9 2" xfId="278"/>
    <cellStyle name="常规 9 2 2" xfId="279"/>
    <cellStyle name="常规 9 2 2 2" xfId="280"/>
    <cellStyle name="常规 9 2 3" xfId="281"/>
    <cellStyle name="常规 9 3" xfId="282"/>
    <cellStyle name="常规 9 3 2" xfId="283"/>
    <cellStyle name="常规 9 4" xfId="284"/>
    <cellStyle name="常规_观感质量合格率记录表装修施工阶段" xfId="285"/>
    <cellStyle name="好_样表 (2) 2" xfId="286"/>
    <cellStyle name="好_样表 (2) 3" xfId="287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6"/>
  <sheetViews>
    <sheetView tabSelected="1" zoomScale="115" zoomScaleNormal="115" workbookViewId="0">
      <selection activeCell="E2" sqref="E2:N3"/>
    </sheetView>
  </sheetViews>
  <sheetFormatPr defaultColWidth="9.5" defaultRowHeight="15.75"/>
  <cols>
    <col min="1" max="4" width="2.81666666666667" style="332" customWidth="1"/>
    <col min="5" max="21" width="3.88333333333333" style="332" customWidth="1"/>
    <col min="22" max="16384" width="9.5" style="332"/>
  </cols>
  <sheetData>
    <row r="1" ht="23.25" spans="1:21">
      <c r="A1" s="333" t="s">
        <v>0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</row>
    <row r="2" ht="16.5" customHeight="1" spans="1:21">
      <c r="A2" s="334" t="s">
        <v>1</v>
      </c>
      <c r="B2" s="334"/>
      <c r="C2" s="334"/>
      <c r="D2" s="334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4" t="s">
        <v>2</v>
      </c>
      <c r="P2" s="334"/>
      <c r="Q2" s="334"/>
      <c r="R2" s="334"/>
      <c r="S2" s="334"/>
      <c r="T2" s="334"/>
      <c r="U2" s="334"/>
    </row>
    <row r="3" ht="16.5" customHeight="1" spans="1:21">
      <c r="A3" s="334"/>
      <c r="B3" s="334"/>
      <c r="C3" s="334"/>
      <c r="D3" s="334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4"/>
      <c r="P3" s="334"/>
      <c r="Q3" s="334"/>
      <c r="R3" s="334"/>
      <c r="S3" s="334"/>
      <c r="T3" s="334"/>
      <c r="U3" s="334"/>
    </row>
    <row r="4" ht="16.5" customHeight="1" spans="1:21">
      <c r="A4" s="334" t="s">
        <v>3</v>
      </c>
      <c r="B4" s="334"/>
      <c r="C4" s="334"/>
      <c r="D4" s="334"/>
      <c r="E4" s="334"/>
      <c r="F4" s="334"/>
      <c r="G4" s="334"/>
      <c r="H4" s="334"/>
      <c r="I4" s="334" t="s">
        <v>4</v>
      </c>
      <c r="J4" s="334"/>
      <c r="K4" s="334"/>
      <c r="L4" s="334"/>
      <c r="M4" s="334"/>
      <c r="N4" s="334"/>
      <c r="O4" s="334" t="s">
        <v>5</v>
      </c>
      <c r="P4" s="334"/>
      <c r="Q4" s="334"/>
      <c r="R4" s="334"/>
      <c r="S4" s="334"/>
      <c r="T4" s="334"/>
      <c r="U4" s="334"/>
    </row>
    <row r="5" ht="16.5" customHeight="1" spans="1:21">
      <c r="A5" s="334"/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4"/>
    </row>
    <row r="6" ht="16.5" customHeight="1" spans="1:21">
      <c r="A6" s="334" t="s">
        <v>6</v>
      </c>
      <c r="B6" s="334"/>
      <c r="C6" s="334"/>
      <c r="D6" s="334"/>
      <c r="E6" s="334"/>
      <c r="F6" s="334"/>
      <c r="G6" s="334"/>
      <c r="H6" s="334"/>
      <c r="I6" s="334" t="s">
        <v>7</v>
      </c>
      <c r="J6" s="334"/>
      <c r="K6" s="334"/>
      <c r="L6" s="334"/>
      <c r="M6" s="334"/>
      <c r="N6" s="334"/>
      <c r="O6" s="334" t="s">
        <v>8</v>
      </c>
      <c r="P6" s="334"/>
      <c r="Q6" s="334"/>
      <c r="R6" s="334"/>
      <c r="S6" s="334"/>
      <c r="T6" s="334"/>
      <c r="U6" s="334"/>
    </row>
    <row r="7" ht="16.5" customHeight="1" spans="1:21">
      <c r="A7" s="334"/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  <c r="U7" s="334"/>
    </row>
    <row r="8" ht="16.5" customHeight="1" spans="1:21">
      <c r="A8" s="334" t="s">
        <v>9</v>
      </c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4"/>
    </row>
    <row r="9" ht="16.5" customHeight="1" spans="1:21">
      <c r="A9" s="334"/>
      <c r="B9" s="334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  <c r="T9" s="334"/>
      <c r="U9" s="334"/>
    </row>
    <row r="10" ht="16.5" customHeight="1" spans="1:21">
      <c r="A10" s="334" t="s">
        <v>10</v>
      </c>
      <c r="B10" s="334"/>
      <c r="C10" s="334"/>
      <c r="D10" s="334"/>
      <c r="E10" s="334"/>
      <c r="F10" s="334"/>
      <c r="G10" s="334"/>
      <c r="H10" s="334"/>
      <c r="I10" s="334" t="s">
        <v>11</v>
      </c>
      <c r="J10" s="334"/>
      <c r="K10" s="334"/>
      <c r="L10" s="334"/>
      <c r="M10" s="334"/>
      <c r="N10" s="334"/>
      <c r="O10" s="334" t="s">
        <v>12</v>
      </c>
      <c r="P10" s="334"/>
      <c r="Q10" s="334"/>
      <c r="R10" s="334"/>
      <c r="S10" s="334"/>
      <c r="T10" s="334"/>
      <c r="U10" s="334"/>
    </row>
    <row r="11" ht="16.5" customHeight="1" spans="1:21">
      <c r="A11" s="334"/>
      <c r="B11" s="334"/>
      <c r="C11" s="334"/>
      <c r="D11" s="334"/>
      <c r="E11" s="334"/>
      <c r="F11" s="334"/>
      <c r="G11" s="334"/>
      <c r="H11" s="334"/>
      <c r="I11" s="334"/>
      <c r="J11" s="334"/>
      <c r="K11" s="334"/>
      <c r="L11" s="334"/>
      <c r="M11" s="334"/>
      <c r="N11" s="334"/>
      <c r="O11" s="334"/>
      <c r="P11" s="334"/>
      <c r="Q11" s="334"/>
      <c r="R11" s="334"/>
      <c r="S11" s="334"/>
      <c r="T11" s="334"/>
      <c r="U11" s="334"/>
    </row>
    <row r="12" ht="16.5" customHeight="1" spans="1:21">
      <c r="A12" s="334" t="s">
        <v>13</v>
      </c>
      <c r="B12" s="334"/>
      <c r="C12" s="334"/>
      <c r="D12" s="334"/>
      <c r="E12" s="334"/>
      <c r="F12" s="334"/>
      <c r="G12" s="334"/>
      <c r="H12" s="334"/>
      <c r="I12" s="334" t="s">
        <v>14</v>
      </c>
      <c r="J12" s="334"/>
      <c r="K12" s="334"/>
      <c r="L12" s="334"/>
      <c r="M12" s="334"/>
      <c r="N12" s="334"/>
      <c r="O12" s="334" t="s">
        <v>12</v>
      </c>
      <c r="P12" s="334"/>
      <c r="Q12" s="334"/>
      <c r="R12" s="334"/>
      <c r="S12" s="334"/>
      <c r="T12" s="334"/>
      <c r="U12" s="334"/>
    </row>
    <row r="13" ht="16.5" customHeight="1" spans="1:21">
      <c r="A13" s="334"/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4"/>
      <c r="P13" s="334"/>
      <c r="Q13" s="334"/>
      <c r="R13" s="334"/>
      <c r="S13" s="334"/>
      <c r="T13" s="334"/>
      <c r="U13" s="334"/>
    </row>
    <row r="14" ht="16.5" customHeight="1" spans="1:21">
      <c r="A14" s="336" t="s">
        <v>15</v>
      </c>
      <c r="B14" s="337"/>
      <c r="C14" s="337"/>
      <c r="D14" s="337"/>
      <c r="E14" s="338" t="s">
        <v>16</v>
      </c>
      <c r="F14" s="339"/>
      <c r="G14" s="339"/>
      <c r="H14" s="339"/>
      <c r="I14" s="339"/>
      <c r="J14" s="349"/>
      <c r="K14" s="350" t="s">
        <v>17</v>
      </c>
      <c r="L14" s="351"/>
      <c r="M14" s="351"/>
      <c r="N14" s="351"/>
      <c r="O14" s="351"/>
      <c r="P14" s="352"/>
      <c r="Q14" s="357" t="s">
        <v>18</v>
      </c>
      <c r="R14" s="357"/>
      <c r="S14" s="357"/>
      <c r="T14" s="357"/>
      <c r="U14" s="357"/>
    </row>
    <row r="15" ht="16.5" customHeight="1" spans="1:21">
      <c r="A15" s="337"/>
      <c r="B15" s="337"/>
      <c r="C15" s="337"/>
      <c r="D15" s="337"/>
      <c r="E15" s="340"/>
      <c r="F15" s="341"/>
      <c r="G15" s="341"/>
      <c r="H15" s="341"/>
      <c r="I15" s="341"/>
      <c r="J15" s="353"/>
      <c r="K15" s="354"/>
      <c r="L15" s="355"/>
      <c r="M15" s="355"/>
      <c r="N15" s="355"/>
      <c r="O15" s="355"/>
      <c r="P15" s="356"/>
      <c r="Q15" s="357"/>
      <c r="R15" s="357"/>
      <c r="S15" s="357"/>
      <c r="T15" s="357"/>
      <c r="U15" s="357"/>
    </row>
    <row r="16" ht="16.5" customHeight="1" spans="1:21">
      <c r="A16" s="334" t="s">
        <v>19</v>
      </c>
      <c r="B16" s="334"/>
      <c r="C16" s="334"/>
      <c r="D16" s="334"/>
      <c r="E16" s="334" t="s">
        <v>16</v>
      </c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</row>
    <row r="17" ht="16.5" customHeight="1" spans="1:21">
      <c r="A17" s="334"/>
      <c r="B17" s="334"/>
      <c r="C17" s="334"/>
      <c r="D17" s="334"/>
      <c r="E17" s="334"/>
      <c r="F17" s="334"/>
      <c r="G17" s="334"/>
      <c r="H17" s="334"/>
      <c r="I17" s="334"/>
      <c r="J17" s="334"/>
      <c r="K17" s="334"/>
      <c r="L17" s="334"/>
      <c r="M17" s="334"/>
      <c r="N17" s="334"/>
      <c r="O17" s="334"/>
      <c r="P17" s="334"/>
      <c r="Q17" s="334"/>
      <c r="R17" s="334"/>
      <c r="S17" s="334"/>
      <c r="T17" s="334"/>
      <c r="U17" s="334"/>
    </row>
    <row r="18" ht="16.5" customHeight="1" spans="1:21">
      <c r="A18" s="334" t="s">
        <v>20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4"/>
      <c r="L18" s="334"/>
      <c r="M18" s="334"/>
      <c r="N18" s="334"/>
      <c r="O18" s="334"/>
      <c r="P18" s="334"/>
      <c r="Q18" s="334"/>
      <c r="R18" s="334"/>
      <c r="S18" s="334"/>
      <c r="T18" s="334"/>
      <c r="U18" s="334"/>
    </row>
    <row r="19" ht="16.5" customHeight="1" spans="1:21">
      <c r="A19" s="334" t="s">
        <v>21</v>
      </c>
      <c r="B19" s="334"/>
      <c r="C19" s="334"/>
      <c r="D19" s="334"/>
      <c r="E19" s="334" t="s">
        <v>16</v>
      </c>
      <c r="F19" s="334"/>
      <c r="G19" s="334"/>
      <c r="H19" s="334"/>
      <c r="I19" s="334"/>
      <c r="J19" s="334"/>
      <c r="K19" s="334"/>
      <c r="L19" s="334"/>
      <c r="M19" s="334"/>
      <c r="N19" s="334"/>
      <c r="O19" s="334"/>
      <c r="P19" s="334"/>
      <c r="Q19" s="334"/>
      <c r="R19" s="334"/>
      <c r="S19" s="334"/>
      <c r="T19" s="334"/>
      <c r="U19" s="334"/>
    </row>
    <row r="20" ht="16.5" customHeight="1" spans="1:21">
      <c r="A20" s="334"/>
      <c r="B20" s="334"/>
      <c r="C20" s="334"/>
      <c r="D20" s="334"/>
      <c r="E20" s="334"/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</row>
    <row r="21" ht="16.5" customHeight="1" spans="1:21">
      <c r="A21" s="334" t="s">
        <v>22</v>
      </c>
      <c r="B21" s="334"/>
      <c r="C21" s="334"/>
      <c r="D21" s="334"/>
      <c r="E21" s="334"/>
      <c r="F21" s="334"/>
      <c r="G21" s="334"/>
      <c r="H21" s="334"/>
      <c r="I21" s="334"/>
      <c r="J21" s="334"/>
      <c r="K21" s="334"/>
      <c r="L21" s="334"/>
      <c r="M21" s="334"/>
      <c r="N21" s="334"/>
      <c r="O21" s="334"/>
      <c r="P21" s="334"/>
      <c r="Q21" s="334"/>
      <c r="R21" s="334"/>
      <c r="S21" s="334"/>
      <c r="T21" s="334"/>
      <c r="U21" s="334"/>
    </row>
    <row r="22" ht="16.5" customHeight="1" spans="1:21">
      <c r="A22" s="334"/>
      <c r="B22" s="334"/>
      <c r="C22" s="334"/>
      <c r="D22" s="334"/>
      <c r="E22" s="334"/>
      <c r="F22" s="334"/>
      <c r="G22" s="334"/>
      <c r="H22" s="334"/>
      <c r="I22" s="334"/>
      <c r="J22" s="334"/>
      <c r="K22" s="334"/>
      <c r="L22" s="334"/>
      <c r="M22" s="334"/>
      <c r="N22" s="334"/>
      <c r="O22" s="334"/>
      <c r="P22" s="334"/>
      <c r="Q22" s="334"/>
      <c r="R22" s="334"/>
      <c r="S22" s="334"/>
      <c r="T22" s="334"/>
      <c r="U22" s="334"/>
    </row>
    <row r="23" ht="16.5" customHeight="1" spans="1:21">
      <c r="A23" s="334" t="s">
        <v>23</v>
      </c>
      <c r="B23" s="334"/>
      <c r="C23" s="334"/>
      <c r="D23" s="334"/>
      <c r="E23" s="334"/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4"/>
    </row>
    <row r="24" ht="16.5" customHeight="1" spans="1:21">
      <c r="A24" s="334"/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4"/>
      <c r="O24" s="334"/>
      <c r="P24" s="334"/>
      <c r="Q24" s="334"/>
      <c r="R24" s="334"/>
      <c r="S24" s="334"/>
      <c r="T24" s="334"/>
      <c r="U24" s="334"/>
    </row>
    <row r="25" ht="16.5" customHeight="1" spans="1:21">
      <c r="A25" s="334" t="s">
        <v>24</v>
      </c>
      <c r="B25" s="334"/>
      <c r="C25" s="334"/>
      <c r="D25" s="334"/>
      <c r="E25" s="334"/>
      <c r="F25" s="334"/>
      <c r="G25" s="334"/>
      <c r="H25" s="334"/>
      <c r="I25" s="334"/>
      <c r="J25" s="334"/>
      <c r="K25" s="334"/>
      <c r="L25" s="334"/>
      <c r="M25" s="334"/>
      <c r="N25" s="334"/>
      <c r="O25" s="334"/>
      <c r="P25" s="334"/>
      <c r="Q25" s="334"/>
      <c r="R25" s="334"/>
      <c r="S25" s="334"/>
      <c r="T25" s="334"/>
      <c r="U25" s="334"/>
    </row>
    <row r="26" ht="16.5" customHeight="1" spans="1:21">
      <c r="A26" s="342" t="s">
        <v>25</v>
      </c>
      <c r="B26" s="342"/>
      <c r="C26" s="342" t="s">
        <v>26</v>
      </c>
      <c r="D26" s="342"/>
      <c r="E26" s="342" t="s">
        <v>27</v>
      </c>
      <c r="F26" s="342"/>
      <c r="G26" s="342" t="s">
        <v>28</v>
      </c>
      <c r="H26" s="342"/>
      <c r="I26" s="342" t="s">
        <v>29</v>
      </c>
      <c r="J26" s="342"/>
      <c r="K26" s="342" t="s">
        <v>30</v>
      </c>
      <c r="L26" s="342"/>
      <c r="M26" s="342" t="s">
        <v>31</v>
      </c>
      <c r="N26" s="342"/>
      <c r="O26" s="342" t="s">
        <v>32</v>
      </c>
      <c r="P26" s="342"/>
      <c r="Q26" s="343" t="s">
        <v>33</v>
      </c>
      <c r="R26" s="343"/>
      <c r="S26" s="346"/>
      <c r="T26" s="346"/>
      <c r="U26" s="346"/>
    </row>
    <row r="27" ht="16.5" customHeight="1" spans="1:21">
      <c r="A27" s="342"/>
      <c r="B27" s="342"/>
      <c r="C27" s="342"/>
      <c r="D27" s="342"/>
      <c r="E27" s="342" t="s">
        <v>34</v>
      </c>
      <c r="F27" s="343" t="s">
        <v>34</v>
      </c>
      <c r="G27" s="342" t="s">
        <v>34</v>
      </c>
      <c r="H27" s="343" t="s">
        <v>34</v>
      </c>
      <c r="I27" s="342" t="s">
        <v>34</v>
      </c>
      <c r="J27" s="343" t="s">
        <v>34</v>
      </c>
      <c r="K27" s="342" t="s">
        <v>34</v>
      </c>
      <c r="L27" s="343" t="s">
        <v>34</v>
      </c>
      <c r="M27" s="342" t="s">
        <v>34</v>
      </c>
      <c r="N27" s="343" t="s">
        <v>34</v>
      </c>
      <c r="O27" s="342" t="s">
        <v>34</v>
      </c>
      <c r="P27" s="343" t="s">
        <v>34</v>
      </c>
      <c r="Q27" s="342" t="s">
        <v>34</v>
      </c>
      <c r="R27" s="343" t="s">
        <v>34</v>
      </c>
      <c r="S27" s="346"/>
      <c r="T27" s="346"/>
      <c r="U27" s="346"/>
    </row>
    <row r="28" ht="16.5" customHeight="1" spans="1:21">
      <c r="A28" s="334">
        <v>1</v>
      </c>
      <c r="B28" s="334"/>
      <c r="C28" s="334"/>
      <c r="D28" s="334"/>
      <c r="E28" s="334"/>
      <c r="F28" s="335"/>
      <c r="G28" s="335"/>
      <c r="H28" s="335"/>
      <c r="I28" s="335"/>
      <c r="J28" s="335"/>
      <c r="K28" s="335"/>
      <c r="L28" s="335"/>
      <c r="M28" s="335"/>
      <c r="N28" s="335"/>
      <c r="O28" s="334"/>
      <c r="P28" s="334"/>
      <c r="Q28" s="334"/>
      <c r="R28" s="334"/>
      <c r="S28" s="346"/>
      <c r="T28" s="346"/>
      <c r="U28" s="346"/>
    </row>
    <row r="29" ht="16.5" customHeight="1" spans="1:21">
      <c r="A29" s="334">
        <v>2</v>
      </c>
      <c r="B29" s="334"/>
      <c r="C29" s="334"/>
      <c r="D29" s="334"/>
      <c r="E29" s="334"/>
      <c r="F29" s="335"/>
      <c r="G29" s="335"/>
      <c r="H29" s="335"/>
      <c r="I29" s="335"/>
      <c r="J29" s="335"/>
      <c r="K29" s="335"/>
      <c r="L29" s="335"/>
      <c r="M29" s="335"/>
      <c r="N29" s="335"/>
      <c r="O29" s="334"/>
      <c r="P29" s="334"/>
      <c r="Q29" s="334"/>
      <c r="R29" s="334"/>
      <c r="S29" s="346"/>
      <c r="T29" s="346"/>
      <c r="U29" s="346"/>
    </row>
    <row r="30" ht="16.5" customHeight="1" spans="1:21">
      <c r="A30" s="334">
        <v>3</v>
      </c>
      <c r="B30" s="334"/>
      <c r="C30" s="334"/>
      <c r="D30" s="334"/>
      <c r="E30" s="334"/>
      <c r="F30" s="335"/>
      <c r="G30" s="335"/>
      <c r="H30" s="335"/>
      <c r="I30" s="335"/>
      <c r="J30" s="335"/>
      <c r="K30" s="335"/>
      <c r="L30" s="335"/>
      <c r="M30" s="335"/>
      <c r="N30" s="335"/>
      <c r="O30" s="334"/>
      <c r="P30" s="334"/>
      <c r="Q30" s="334"/>
      <c r="R30" s="334"/>
      <c r="S30" s="346"/>
      <c r="T30" s="346"/>
      <c r="U30" s="346"/>
    </row>
    <row r="31" ht="16.5" customHeight="1" spans="1:21">
      <c r="A31" s="334">
        <v>4</v>
      </c>
      <c r="B31" s="334"/>
      <c r="C31" s="334"/>
      <c r="D31" s="334"/>
      <c r="E31" s="334"/>
      <c r="F31" s="335"/>
      <c r="G31" s="335"/>
      <c r="H31" s="335"/>
      <c r="I31" s="335"/>
      <c r="J31" s="335"/>
      <c r="K31" s="335"/>
      <c r="L31" s="335"/>
      <c r="M31" s="335"/>
      <c r="N31" s="335"/>
      <c r="O31" s="334"/>
      <c r="P31" s="334"/>
      <c r="Q31" s="334"/>
      <c r="R31" s="334"/>
      <c r="S31" s="346"/>
      <c r="T31" s="346"/>
      <c r="U31" s="346"/>
    </row>
    <row r="32" ht="16.5" customHeight="1" spans="1:21">
      <c r="A32" s="334">
        <v>5</v>
      </c>
      <c r="B32" s="334"/>
      <c r="C32" s="334"/>
      <c r="D32" s="334"/>
      <c r="E32" s="334"/>
      <c r="F32" s="335"/>
      <c r="G32" s="335"/>
      <c r="H32" s="335"/>
      <c r="I32" s="335"/>
      <c r="J32" s="335"/>
      <c r="K32" s="335"/>
      <c r="L32" s="335"/>
      <c r="M32" s="335"/>
      <c r="N32" s="335"/>
      <c r="O32" s="334"/>
      <c r="P32" s="334"/>
      <c r="Q32" s="334"/>
      <c r="R32" s="334"/>
      <c r="S32" s="346"/>
      <c r="T32" s="346"/>
      <c r="U32" s="346"/>
    </row>
    <row r="33" ht="16.5" customHeight="1" spans="1:21">
      <c r="A33" s="334">
        <v>6</v>
      </c>
      <c r="B33" s="334"/>
      <c r="C33" s="334"/>
      <c r="D33" s="334"/>
      <c r="E33" s="334"/>
      <c r="F33" s="335"/>
      <c r="G33" s="335"/>
      <c r="H33" s="335"/>
      <c r="I33" s="335"/>
      <c r="J33" s="335"/>
      <c r="K33" s="335"/>
      <c r="L33" s="335"/>
      <c r="M33" s="335"/>
      <c r="N33" s="335"/>
      <c r="O33" s="334"/>
      <c r="P33" s="334"/>
      <c r="Q33" s="334"/>
      <c r="R33" s="334"/>
      <c r="S33" s="346"/>
      <c r="T33" s="346"/>
      <c r="U33" s="346"/>
    </row>
    <row r="34" ht="16.5" customHeight="1" spans="1:21">
      <c r="A34" s="334">
        <v>7</v>
      </c>
      <c r="B34" s="334"/>
      <c r="C34" s="334"/>
      <c r="D34" s="334"/>
      <c r="E34" s="334"/>
      <c r="F34" s="335"/>
      <c r="G34" s="335"/>
      <c r="H34" s="335"/>
      <c r="I34" s="335"/>
      <c r="J34" s="335"/>
      <c r="K34" s="335"/>
      <c r="L34" s="335"/>
      <c r="M34" s="335"/>
      <c r="N34" s="335"/>
      <c r="O34" s="334"/>
      <c r="P34" s="334"/>
      <c r="Q34" s="334"/>
      <c r="R34" s="334"/>
      <c r="S34" s="346"/>
      <c r="T34" s="346"/>
      <c r="U34" s="346"/>
    </row>
    <row r="35" ht="16.5" customHeight="1" spans="1:21">
      <c r="A35" s="334">
        <v>8</v>
      </c>
      <c r="B35" s="334"/>
      <c r="C35" s="344"/>
      <c r="D35" s="344"/>
      <c r="E35" s="344"/>
      <c r="F35" s="344"/>
      <c r="G35" s="344"/>
      <c r="H35" s="344"/>
      <c r="I35" s="344"/>
      <c r="J35" s="344"/>
      <c r="K35" s="344"/>
      <c r="L35" s="344"/>
      <c r="M35" s="344"/>
      <c r="N35" s="344"/>
      <c r="O35" s="344"/>
      <c r="P35" s="344"/>
      <c r="Q35" s="344"/>
      <c r="R35" s="344"/>
      <c r="S35" s="346"/>
      <c r="T35" s="346"/>
      <c r="U35" s="346"/>
    </row>
    <row r="36" ht="16.5" customHeight="1" spans="1:21">
      <c r="A36" s="334">
        <v>9</v>
      </c>
      <c r="B36" s="334"/>
      <c r="C36" s="344"/>
      <c r="D36" s="344"/>
      <c r="E36" s="344"/>
      <c r="F36" s="344"/>
      <c r="G36" s="344"/>
      <c r="H36" s="344"/>
      <c r="I36" s="344"/>
      <c r="J36" s="344"/>
      <c r="K36" s="344"/>
      <c r="L36" s="344"/>
      <c r="M36" s="344"/>
      <c r="N36" s="344"/>
      <c r="O36" s="344"/>
      <c r="P36" s="344"/>
      <c r="Q36" s="344"/>
      <c r="R36" s="344"/>
      <c r="S36" s="346"/>
      <c r="T36" s="346"/>
      <c r="U36" s="346"/>
    </row>
    <row r="37" ht="16.5" customHeight="1" spans="1:21">
      <c r="A37" s="334">
        <v>10</v>
      </c>
      <c r="B37" s="334"/>
      <c r="C37" s="344"/>
      <c r="D37" s="344"/>
      <c r="E37" s="344"/>
      <c r="F37" s="344"/>
      <c r="G37" s="344"/>
      <c r="H37" s="344"/>
      <c r="I37" s="344"/>
      <c r="J37" s="344"/>
      <c r="K37" s="344"/>
      <c r="L37" s="344"/>
      <c r="M37" s="344"/>
      <c r="N37" s="344"/>
      <c r="O37" s="344"/>
      <c r="P37" s="344"/>
      <c r="Q37" s="344"/>
      <c r="R37" s="344"/>
      <c r="S37" s="346"/>
      <c r="T37" s="346"/>
      <c r="U37" s="346"/>
    </row>
    <row r="38" ht="16.5" customHeight="1" spans="1:21">
      <c r="A38" s="334"/>
      <c r="B38" s="334"/>
      <c r="C38" s="344"/>
      <c r="D38" s="344"/>
      <c r="E38" s="344"/>
      <c r="F38" s="344"/>
      <c r="G38" s="344"/>
      <c r="H38" s="344"/>
      <c r="I38" s="344"/>
      <c r="J38" s="344"/>
      <c r="K38" s="344"/>
      <c r="L38" s="344"/>
      <c r="M38" s="344"/>
      <c r="N38" s="344"/>
      <c r="O38" s="344"/>
      <c r="P38" s="344"/>
      <c r="Q38" s="344"/>
      <c r="R38" s="344"/>
      <c r="S38" s="346"/>
      <c r="T38" s="346"/>
      <c r="U38" s="346"/>
    </row>
    <row r="39" customHeight="1" spans="1:21">
      <c r="A39" s="345" t="s">
        <v>35</v>
      </c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  <c r="T39" s="345"/>
      <c r="U39" s="345"/>
    </row>
    <row r="40" ht="15" customHeight="1" spans="1:21">
      <c r="A40" s="346"/>
      <c r="B40" s="346"/>
      <c r="C40" s="346"/>
      <c r="D40" s="346"/>
      <c r="E40" s="346"/>
      <c r="F40" s="346"/>
      <c r="G40" s="346"/>
      <c r="H40" s="346"/>
      <c r="I40" s="346"/>
      <c r="J40" s="346"/>
      <c r="K40" s="346"/>
      <c r="L40" s="346"/>
      <c r="M40" s="346"/>
      <c r="N40" s="346"/>
      <c r="O40" s="346"/>
      <c r="P40" s="346"/>
      <c r="Q40" s="346"/>
      <c r="R40" s="346"/>
      <c r="S40" s="346"/>
      <c r="T40" s="346"/>
      <c r="U40" s="346"/>
    </row>
    <row r="41" customHeight="1" spans="1:21">
      <c r="A41" s="345" t="s">
        <v>36</v>
      </c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5"/>
      <c r="T41" s="345"/>
      <c r="U41" s="345"/>
    </row>
    <row r="42" ht="17.25" customHeight="1" spans="1:21">
      <c r="A42" s="345" t="s">
        <v>37</v>
      </c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  <c r="O42" s="345"/>
      <c r="P42" s="345"/>
      <c r="Q42" s="345"/>
      <c r="R42" s="345"/>
      <c r="S42" s="345"/>
      <c r="T42" s="345"/>
      <c r="U42" s="345"/>
    </row>
    <row r="43" ht="17.25" customHeight="1" spans="1:21">
      <c r="A43" s="345"/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  <c r="T43" s="345"/>
      <c r="U43" s="345"/>
    </row>
    <row r="44" ht="17.25" customHeight="1" spans="1:21">
      <c r="A44" s="345"/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  <c r="O44" s="345"/>
      <c r="P44" s="345"/>
      <c r="Q44" s="345"/>
      <c r="R44" s="345"/>
      <c r="S44" s="345"/>
      <c r="T44" s="345"/>
      <c r="U44" s="345"/>
    </row>
    <row r="45" ht="17.25" customHeight="1" spans="1:21">
      <c r="A45" s="345"/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  <c r="T45" s="345"/>
      <c r="U45" s="345"/>
    </row>
    <row r="46" ht="15" customHeight="1" spans="1:21">
      <c r="A46" s="347" t="s">
        <v>38</v>
      </c>
      <c r="B46" s="347"/>
      <c r="C46" s="347"/>
      <c r="D46" s="347"/>
      <c r="E46" s="347"/>
      <c r="F46" s="347"/>
      <c r="G46" s="347"/>
      <c r="H46" s="348" t="s">
        <v>39</v>
      </c>
      <c r="I46" s="348"/>
      <c r="J46" s="348"/>
      <c r="K46" s="348"/>
      <c r="L46" s="348"/>
      <c r="M46" s="348"/>
      <c r="N46" s="348"/>
      <c r="O46" s="348" t="s">
        <v>40</v>
      </c>
      <c r="P46" s="348"/>
      <c r="Q46" s="348"/>
      <c r="R46" s="358"/>
      <c r="S46" s="358"/>
      <c r="T46" s="358"/>
      <c r="U46" s="358"/>
    </row>
  </sheetData>
  <mergeCells count="89">
    <mergeCell ref="A1:U1"/>
    <mergeCell ref="A18:U18"/>
    <mergeCell ref="A25:U25"/>
    <mergeCell ref="E26:F26"/>
    <mergeCell ref="G26:H26"/>
    <mergeCell ref="I26:J26"/>
    <mergeCell ref="K26:L26"/>
    <mergeCell ref="M26:N26"/>
    <mergeCell ref="O26:P26"/>
    <mergeCell ref="Q26:R26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A38:B38"/>
    <mergeCell ref="C38:D38"/>
    <mergeCell ref="A39:U39"/>
    <mergeCell ref="A40:U40"/>
    <mergeCell ref="A41:U41"/>
    <mergeCell ref="A42:U42"/>
    <mergeCell ref="A43:U43"/>
    <mergeCell ref="A44:U44"/>
    <mergeCell ref="A45:U45"/>
    <mergeCell ref="A46:C46"/>
    <mergeCell ref="D46:G46"/>
    <mergeCell ref="H46:J46"/>
    <mergeCell ref="K46:N46"/>
    <mergeCell ref="O46:Q46"/>
    <mergeCell ref="R46:U46"/>
    <mergeCell ref="A2:D3"/>
    <mergeCell ref="E2:N3"/>
    <mergeCell ref="O2:P3"/>
    <mergeCell ref="Q2:U3"/>
    <mergeCell ref="A4:D5"/>
    <mergeCell ref="E4:H5"/>
    <mergeCell ref="I4:J5"/>
    <mergeCell ref="O4:P5"/>
    <mergeCell ref="K4:N5"/>
    <mergeCell ref="Q4:U5"/>
    <mergeCell ref="A6:D7"/>
    <mergeCell ref="E6:H7"/>
    <mergeCell ref="I6:J7"/>
    <mergeCell ref="O6:P7"/>
    <mergeCell ref="K6:N7"/>
    <mergeCell ref="Q6:U7"/>
    <mergeCell ref="A8:D9"/>
    <mergeCell ref="E8:U9"/>
    <mergeCell ref="A10:D11"/>
    <mergeCell ref="E10:H11"/>
    <mergeCell ref="I10:J11"/>
    <mergeCell ref="O10:P11"/>
    <mergeCell ref="K10:N11"/>
    <mergeCell ref="Q10:U11"/>
    <mergeCell ref="A12:D13"/>
    <mergeCell ref="E12:H13"/>
    <mergeCell ref="I12:J13"/>
    <mergeCell ref="O12:P13"/>
    <mergeCell ref="K12:N13"/>
    <mergeCell ref="Q12:U13"/>
    <mergeCell ref="A14:D15"/>
    <mergeCell ref="Q14:U15"/>
    <mergeCell ref="A16:D17"/>
    <mergeCell ref="E16:U17"/>
    <mergeCell ref="A19:D20"/>
    <mergeCell ref="E19:U20"/>
    <mergeCell ref="A21:D22"/>
    <mergeCell ref="E21:U22"/>
    <mergeCell ref="A23:D24"/>
    <mergeCell ref="E23:U24"/>
    <mergeCell ref="A26:B27"/>
    <mergeCell ref="C26:D27"/>
    <mergeCell ref="E14:J15"/>
    <mergeCell ref="K14:P1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B12"/>
  <sheetViews>
    <sheetView topLeftCell="A2" workbookViewId="0">
      <selection activeCell="I9" sqref="I9"/>
    </sheetView>
  </sheetViews>
  <sheetFormatPr defaultColWidth="12.6916666666667" defaultRowHeight="25.25" customHeight="1"/>
  <cols>
    <col min="2" max="15" width="12.6916666666667" customWidth="1"/>
    <col min="16" max="16" width="12.6916666666667" hidden="1" customWidth="1"/>
    <col min="17" max="25" width="12.6916666666667" customWidth="1"/>
    <col min="26" max="26" width="12.6916666666667" style="310" customWidth="1"/>
    <col min="27" max="29" width="12.6916666666667" customWidth="1"/>
    <col min="30" max="36" width="12.6916666666667" customWidth="1" outlineLevel="2"/>
    <col min="37" max="37" width="12.6916666666667" customWidth="1" outlineLevel="1"/>
    <col min="38" max="40" width="12.6916666666667" customWidth="1" outlineLevel="2"/>
    <col min="41" max="41" width="12.6916666666667" customWidth="1" outlineLevel="1"/>
    <col min="42" max="45" width="12.6916666666667" customWidth="1" outlineLevel="2"/>
    <col min="46" max="46" width="12.6916666666667" customWidth="1" outlineLevel="1"/>
    <col min="47" max="62" width="12.6916666666667" customWidth="1" outlineLevel="2"/>
    <col min="63" max="63" width="12.6916666666667" customWidth="1" outlineLevel="1"/>
    <col min="64" max="66" width="12.6916666666667" customWidth="1" outlineLevel="2"/>
    <col min="67" max="67" width="12.6916666666667" customWidth="1" outlineLevel="1"/>
    <col min="68" max="72" width="12.6916666666667" customWidth="1" outlineLevel="2"/>
    <col min="73" max="73" width="12.6916666666667" customWidth="1" outlineLevel="1"/>
    <col min="74" max="78" width="12.6916666666667" customWidth="1" outlineLevel="2"/>
    <col min="79" max="79" width="12.6916666666667" customWidth="1" outlineLevel="1"/>
    <col min="80" max="84" width="12.6916666666667" customWidth="1" outlineLevel="2"/>
    <col min="85" max="85" width="12.6916666666667" customWidth="1" outlineLevel="1"/>
    <col min="86" max="88" width="12.6916666666667" customWidth="1" outlineLevel="2"/>
    <col min="89" max="89" width="12.6916666666667" customWidth="1" outlineLevel="1"/>
    <col min="90" max="94" width="12.6916666666667" customWidth="1" outlineLevel="2"/>
    <col min="95" max="95" width="12.6916666666667" customWidth="1" outlineLevel="1"/>
    <col min="96" max="100" width="12.6916666666667" customWidth="1" outlineLevel="2"/>
    <col min="101" max="101" width="12.6916666666667" customWidth="1" outlineLevel="1"/>
    <col min="102" max="106" width="12.6916666666667" customWidth="1" outlineLevel="2"/>
    <col min="107" max="107" width="12.6916666666667" customWidth="1" outlineLevel="1"/>
    <col min="108" max="110" width="12.6916666666667" customWidth="1" outlineLevel="2"/>
    <col min="111" max="111" width="12.6916666666667" customWidth="1" outlineLevel="1"/>
    <col min="112" max="118" width="12.6916666666667" customWidth="1"/>
    <col min="119" max="119" width="12.6916666666667" customWidth="1" outlineLevel="2"/>
    <col min="120" max="120" width="12.6916666666667" customWidth="1" outlineLevel="1"/>
    <col min="121" max="121" width="12.6916666666667" customWidth="1" outlineLevel="2"/>
    <col min="122" max="122" width="12.6916666666667" customWidth="1" outlineLevel="1"/>
    <col min="123" max="123" width="12.6916666666667" customWidth="1" outlineLevel="2"/>
    <col min="124" max="124" width="12.6916666666667" customWidth="1"/>
    <col min="125" max="128" width="12.6916666666667" customWidth="1" outlineLevel="2"/>
    <col min="129" max="129" width="12.6916666666667" customWidth="1" outlineLevel="1"/>
    <col min="130" max="130" width="12.6916666666667" customWidth="1"/>
    <col min="131" max="140" width="12.6916666666667" customWidth="1" outlineLevel="2"/>
    <col min="141" max="141" width="12.6916666666667" customWidth="1" outlineLevel="1"/>
    <col min="142" max="150" width="12.6916666666667" customWidth="1" outlineLevel="2"/>
    <col min="151" max="151" width="12.6916666666667" customWidth="1" outlineLevel="1"/>
    <col min="152" max="156" width="12.6916666666667" customWidth="1" outlineLevel="2"/>
    <col min="157" max="157" width="12.6916666666667" customWidth="1" outlineLevel="1"/>
    <col min="158" max="158" width="12.6916666666667" customWidth="1"/>
    <col min="159" max="162" width="12.6916666666667" customWidth="1" outlineLevel="2"/>
    <col min="163" max="163" width="12.6916666666667" customWidth="1" outlineLevel="1"/>
    <col min="164" max="164" width="12.6916666666667" customWidth="1"/>
    <col min="165" max="167" width="12.6916666666667" customWidth="1" outlineLevel="2"/>
    <col min="168" max="168" width="12.6916666666667" customWidth="1" outlineLevel="1"/>
    <col min="169" max="170" width="12.6916666666667" customWidth="1" outlineLevel="2"/>
    <col min="171" max="171" width="12.6916666666667" customWidth="1" outlineLevel="1"/>
    <col min="172" max="184" width="12.6916666666667" customWidth="1" outlineLevel="2"/>
    <col min="185" max="185" width="12.6916666666667" customWidth="1" outlineLevel="1"/>
    <col min="186" max="188" width="12.6916666666667" customWidth="1" outlineLevel="2"/>
    <col min="189" max="189" width="12.6916666666667" customWidth="1" outlineLevel="1"/>
    <col min="190" max="192" width="12.6916666666667" customWidth="1" outlineLevel="2"/>
    <col min="193" max="193" width="12.6916666666667" customWidth="1" outlineLevel="1"/>
    <col min="194" max="194" width="12.6916666666667" customWidth="1"/>
    <col min="195" max="196" width="12.6916666666667" customWidth="1" outlineLevel="2"/>
    <col min="197" max="197" width="12.6916666666667" customWidth="1" outlineLevel="1"/>
    <col min="198" max="209" width="12.6916666666667" customWidth="1" outlineLevel="2"/>
    <col min="210" max="210" width="12.6916666666667" customWidth="1" outlineLevel="1"/>
    <col min="211" max="213" width="12.6916666666667" customWidth="1" outlineLevel="2"/>
    <col min="214" max="214" width="12.6916666666667" customWidth="1" outlineLevel="1"/>
    <col min="215" max="217" width="12.6916666666667" customWidth="1" outlineLevel="2"/>
    <col min="218" max="219" width="12.6916666666667" customWidth="1" outlineLevel="1"/>
    <col min="220" max="223" width="12.6916666666667" customWidth="1" outlineLevel="2"/>
    <col min="224" max="224" width="12.6916666666667" customWidth="1" outlineLevel="1"/>
    <col min="225" max="229" width="12.6916666666667" customWidth="1" outlineLevel="2"/>
    <col min="230" max="230" width="12.6916666666667" customWidth="1" outlineLevel="1"/>
    <col min="231" max="236" width="12.6916666666667" customWidth="1" outlineLevel="2"/>
    <col min="237" max="237" width="12.6916666666667" customWidth="1" outlineLevel="1"/>
    <col min="238" max="238" width="12.6916666666667" customWidth="1"/>
    <col min="239" max="242" width="12.6916666666667" customWidth="1" outlineLevel="2"/>
    <col min="243" max="243" width="12.6916666666667" customWidth="1" outlineLevel="1"/>
    <col min="244" max="249" width="12.6916666666667" customWidth="1" outlineLevel="2"/>
    <col min="250" max="250" width="12.6916666666667" customWidth="1" outlineLevel="1"/>
    <col min="251" max="252" width="12.6916666666667" customWidth="1" outlineLevel="2"/>
    <col min="253" max="254" width="12.6916666666667" customWidth="1" outlineLevel="1"/>
    <col min="255" max="264" width="12.6916666666667" customWidth="1" outlineLevel="2"/>
    <col min="265" max="265" width="12.6916666666667" customWidth="1" outlineLevel="1"/>
    <col min="266" max="272" width="12.6916666666667" customWidth="1" outlineLevel="2"/>
    <col min="273" max="273" width="12.6916666666667" customWidth="1" outlineLevel="1"/>
    <col min="274" max="278" width="12.6916666666667" customWidth="1" outlineLevel="2"/>
    <col min="279" max="279" width="12.6916666666667" customWidth="1" outlineLevel="1"/>
    <col min="280" max="295" width="12.6916666666667" customWidth="1" outlineLevel="2"/>
  </cols>
  <sheetData>
    <row r="1" s="309" customFormat="1" ht="35.25" customHeight="1" spans="1:496">
      <c r="A1" s="311" t="s">
        <v>41</v>
      </c>
      <c r="B1" s="312" t="s">
        <v>8</v>
      </c>
      <c r="C1" s="312" t="s">
        <v>42</v>
      </c>
      <c r="D1" s="312" t="s">
        <v>43</v>
      </c>
      <c r="E1" s="312" t="s">
        <v>44</v>
      </c>
      <c r="F1" s="312" t="s">
        <v>45</v>
      </c>
      <c r="G1" s="312" t="s">
        <v>46</v>
      </c>
      <c r="H1" s="312" t="s">
        <v>2</v>
      </c>
      <c r="I1" s="312" t="s">
        <v>47</v>
      </c>
      <c r="J1" s="311" t="s">
        <v>48</v>
      </c>
      <c r="K1" s="312" t="s">
        <v>49</v>
      </c>
      <c r="L1" s="311" t="s">
        <v>50</v>
      </c>
      <c r="M1" s="312" t="s">
        <v>7</v>
      </c>
      <c r="N1" s="317" t="s">
        <v>51</v>
      </c>
      <c r="O1" s="311" t="s">
        <v>52</v>
      </c>
      <c r="P1" s="311" t="s">
        <v>53</v>
      </c>
      <c r="Q1" s="317" t="s">
        <v>54</v>
      </c>
      <c r="R1" s="317" t="s">
        <v>55</v>
      </c>
      <c r="S1" s="317" t="s">
        <v>56</v>
      </c>
      <c r="T1" s="317" t="s">
        <v>57</v>
      </c>
      <c r="U1" s="317" t="s">
        <v>58</v>
      </c>
      <c r="V1" s="317" t="s">
        <v>59</v>
      </c>
      <c r="W1" s="318" t="s">
        <v>60</v>
      </c>
      <c r="X1" s="318" t="s">
        <v>61</v>
      </c>
      <c r="Y1" s="318" t="s">
        <v>62</v>
      </c>
      <c r="Z1" s="318" t="s">
        <v>63</v>
      </c>
      <c r="AA1" s="318" t="s">
        <v>64</v>
      </c>
      <c r="AB1" s="318" t="s">
        <v>65</v>
      </c>
      <c r="AC1" s="321" t="s">
        <v>66</v>
      </c>
      <c r="AD1" s="322" t="s">
        <v>67</v>
      </c>
      <c r="AE1" s="322" t="s">
        <v>68</v>
      </c>
      <c r="AF1" s="322" t="s">
        <v>69</v>
      </c>
      <c r="AG1" s="322" t="s">
        <v>70</v>
      </c>
      <c r="AH1" s="322" t="s">
        <v>71</v>
      </c>
      <c r="AI1" s="322" t="s">
        <v>72</v>
      </c>
      <c r="AJ1" s="322" t="s">
        <v>73</v>
      </c>
      <c r="AK1" s="324" t="s">
        <v>74</v>
      </c>
      <c r="AL1" s="322" t="s">
        <v>75</v>
      </c>
      <c r="AM1" s="322" t="s">
        <v>76</v>
      </c>
      <c r="AN1" s="322" t="s">
        <v>77</v>
      </c>
      <c r="AO1" s="324" t="s">
        <v>78</v>
      </c>
      <c r="AP1" s="322" t="s">
        <v>79</v>
      </c>
      <c r="AQ1" s="322" t="s">
        <v>80</v>
      </c>
      <c r="AR1" s="322" t="s">
        <v>81</v>
      </c>
      <c r="AS1" s="322" t="s">
        <v>82</v>
      </c>
      <c r="AT1" s="324" t="s">
        <v>83</v>
      </c>
      <c r="AU1" s="322" t="s">
        <v>84</v>
      </c>
      <c r="AV1" s="322" t="s">
        <v>85</v>
      </c>
      <c r="AW1" s="322" t="s">
        <v>86</v>
      </c>
      <c r="AX1" s="322" t="s">
        <v>87</v>
      </c>
      <c r="AY1" s="322" t="s">
        <v>88</v>
      </c>
      <c r="AZ1" s="322" t="s">
        <v>89</v>
      </c>
      <c r="BA1" s="322" t="s">
        <v>90</v>
      </c>
      <c r="BB1" s="322" t="s">
        <v>91</v>
      </c>
      <c r="BC1" s="322" t="s">
        <v>92</v>
      </c>
      <c r="BD1" s="322" t="s">
        <v>93</v>
      </c>
      <c r="BE1" s="322" t="s">
        <v>94</v>
      </c>
      <c r="BF1" s="322" t="s">
        <v>95</v>
      </c>
      <c r="BG1" s="322" t="s">
        <v>96</v>
      </c>
      <c r="BH1" s="322" t="s">
        <v>97</v>
      </c>
      <c r="BI1" s="322" t="s">
        <v>72</v>
      </c>
      <c r="BJ1" s="322" t="s">
        <v>73</v>
      </c>
      <c r="BK1" s="324" t="s">
        <v>98</v>
      </c>
      <c r="BL1" s="322" t="s">
        <v>99</v>
      </c>
      <c r="BM1" s="322" t="s">
        <v>100</v>
      </c>
      <c r="BN1" s="322" t="s">
        <v>101</v>
      </c>
      <c r="BO1" s="324" t="s">
        <v>102</v>
      </c>
      <c r="BP1" s="322" t="s">
        <v>103</v>
      </c>
      <c r="BQ1" s="322" t="s">
        <v>104</v>
      </c>
      <c r="BR1" s="322" t="s">
        <v>105</v>
      </c>
      <c r="BS1" s="322" t="s">
        <v>106</v>
      </c>
      <c r="BT1" s="322" t="s">
        <v>107</v>
      </c>
      <c r="BU1" s="324" t="s">
        <v>108</v>
      </c>
      <c r="BV1" s="322" t="s">
        <v>67</v>
      </c>
      <c r="BW1" s="322" t="s">
        <v>68</v>
      </c>
      <c r="BX1" s="322" t="s">
        <v>69</v>
      </c>
      <c r="BY1" s="322" t="s">
        <v>109</v>
      </c>
      <c r="BZ1" s="322" t="s">
        <v>110</v>
      </c>
      <c r="CA1" s="324" t="s">
        <v>111</v>
      </c>
      <c r="CB1" s="322" t="s">
        <v>112</v>
      </c>
      <c r="CC1" s="322" t="s">
        <v>113</v>
      </c>
      <c r="CD1" s="322" t="s">
        <v>114</v>
      </c>
      <c r="CE1" s="322" t="s">
        <v>115</v>
      </c>
      <c r="CF1" s="322" t="s">
        <v>116</v>
      </c>
      <c r="CG1" s="324" t="s">
        <v>117</v>
      </c>
      <c r="CH1" s="322" t="s">
        <v>118</v>
      </c>
      <c r="CI1" s="322" t="s">
        <v>119</v>
      </c>
      <c r="CJ1" s="322" t="s">
        <v>120</v>
      </c>
      <c r="CK1" s="324" t="s">
        <v>121</v>
      </c>
      <c r="CL1" s="322" t="s">
        <v>122</v>
      </c>
      <c r="CM1" s="322" t="s">
        <v>123</v>
      </c>
      <c r="CN1" s="322" t="s">
        <v>124</v>
      </c>
      <c r="CO1" s="322" t="s">
        <v>125</v>
      </c>
      <c r="CP1" s="322" t="s">
        <v>126</v>
      </c>
      <c r="CQ1" s="324" t="s">
        <v>127</v>
      </c>
      <c r="CR1" s="322" t="s">
        <v>128</v>
      </c>
      <c r="CS1" s="322" t="s">
        <v>129</v>
      </c>
      <c r="CT1" s="322" t="s">
        <v>130</v>
      </c>
      <c r="CU1" s="322" t="s">
        <v>131</v>
      </c>
      <c r="CV1" s="322" t="s">
        <v>132</v>
      </c>
      <c r="CW1" s="324" t="s">
        <v>133</v>
      </c>
      <c r="CX1" s="322" t="s">
        <v>134</v>
      </c>
      <c r="CY1" s="322" t="s">
        <v>135</v>
      </c>
      <c r="CZ1" s="322" t="s">
        <v>136</v>
      </c>
      <c r="DA1" s="322" t="s">
        <v>137</v>
      </c>
      <c r="DB1" s="322" t="s">
        <v>138</v>
      </c>
      <c r="DC1" s="324" t="s">
        <v>139</v>
      </c>
      <c r="DD1" s="322" t="s">
        <v>140</v>
      </c>
      <c r="DE1" s="322" t="s">
        <v>141</v>
      </c>
      <c r="DF1" s="322" t="s">
        <v>142</v>
      </c>
      <c r="DG1" s="324" t="s">
        <v>143</v>
      </c>
      <c r="DH1" s="325" t="s">
        <v>144</v>
      </c>
      <c r="DI1" s="326" t="s">
        <v>145</v>
      </c>
      <c r="DJ1" s="327" t="s">
        <v>146</v>
      </c>
      <c r="DK1" s="327" t="s">
        <v>147</v>
      </c>
      <c r="DL1" s="326" t="s">
        <v>148</v>
      </c>
      <c r="DM1" s="327" t="s">
        <v>149</v>
      </c>
      <c r="DN1" s="328" t="s">
        <v>150</v>
      </c>
      <c r="DO1" s="326" t="s">
        <v>151</v>
      </c>
      <c r="DP1" s="327" t="s">
        <v>152</v>
      </c>
      <c r="DQ1" s="326" t="s">
        <v>153</v>
      </c>
      <c r="DR1" s="327" t="s">
        <v>154</v>
      </c>
      <c r="DS1" s="328" t="s">
        <v>155</v>
      </c>
      <c r="DT1" s="327" t="s">
        <v>156</v>
      </c>
      <c r="DU1" s="327" t="s">
        <v>157</v>
      </c>
      <c r="DV1" s="327" t="s">
        <v>158</v>
      </c>
      <c r="DW1" s="327" t="s">
        <v>159</v>
      </c>
      <c r="DX1" s="327" t="s">
        <v>160</v>
      </c>
      <c r="DY1" s="329" t="s">
        <v>98</v>
      </c>
      <c r="DZ1" s="327" t="s">
        <v>161</v>
      </c>
      <c r="EA1" s="327" t="s">
        <v>162</v>
      </c>
      <c r="EB1" s="327" t="s">
        <v>163</v>
      </c>
      <c r="EC1" s="327" t="s">
        <v>164</v>
      </c>
      <c r="ED1" s="327" t="s">
        <v>165</v>
      </c>
      <c r="EE1" s="327" t="s">
        <v>166</v>
      </c>
      <c r="EF1" s="327" t="s">
        <v>167</v>
      </c>
      <c r="EG1" s="329" t="s">
        <v>168</v>
      </c>
      <c r="EH1" s="327" t="s">
        <v>169</v>
      </c>
      <c r="EI1" s="327" t="s">
        <v>170</v>
      </c>
      <c r="EJ1" s="327" t="s">
        <v>171</v>
      </c>
      <c r="EK1" s="327" t="s">
        <v>172</v>
      </c>
      <c r="EL1" s="327" t="s">
        <v>173</v>
      </c>
      <c r="EM1" s="327" t="s">
        <v>174</v>
      </c>
      <c r="EN1" s="327" t="s">
        <v>175</v>
      </c>
      <c r="EO1" s="327" t="s">
        <v>176</v>
      </c>
      <c r="EP1" s="327" t="s">
        <v>177</v>
      </c>
      <c r="EQ1" s="329" t="s">
        <v>178</v>
      </c>
      <c r="ER1" s="326" t="s">
        <v>179</v>
      </c>
      <c r="ES1" s="326" t="s">
        <v>180</v>
      </c>
      <c r="ET1" s="326" t="s">
        <v>181</v>
      </c>
      <c r="EU1" s="326" t="s">
        <v>182</v>
      </c>
      <c r="EV1" s="326" t="s">
        <v>183</v>
      </c>
      <c r="EW1" s="329" t="s">
        <v>184</v>
      </c>
      <c r="EX1" s="329" t="s">
        <v>185</v>
      </c>
      <c r="EY1" s="326" t="s">
        <v>186</v>
      </c>
      <c r="EZ1" s="326" t="s">
        <v>187</v>
      </c>
      <c r="FA1" s="326" t="s">
        <v>188</v>
      </c>
      <c r="FB1" s="326" t="s">
        <v>189</v>
      </c>
      <c r="FC1" s="326" t="s">
        <v>190</v>
      </c>
      <c r="FD1" s="329" t="s">
        <v>191</v>
      </c>
      <c r="FE1" s="326" t="s">
        <v>192</v>
      </c>
      <c r="FF1" s="326" t="s">
        <v>193</v>
      </c>
      <c r="FG1" s="326" t="s">
        <v>194</v>
      </c>
      <c r="FH1" s="329" t="s">
        <v>193</v>
      </c>
      <c r="FI1" s="326" t="s">
        <v>195</v>
      </c>
      <c r="FJ1" s="326" t="s">
        <v>196</v>
      </c>
      <c r="FK1" s="329" t="s">
        <v>197</v>
      </c>
      <c r="FL1" s="326" t="s">
        <v>198</v>
      </c>
      <c r="FM1" s="326" t="s">
        <v>199</v>
      </c>
      <c r="FN1" s="326" t="s">
        <v>200</v>
      </c>
      <c r="FO1" s="326" t="s">
        <v>201</v>
      </c>
      <c r="FP1" s="326" t="s">
        <v>202</v>
      </c>
      <c r="FQ1" s="326" t="s">
        <v>203</v>
      </c>
      <c r="FR1" s="326" t="s">
        <v>204</v>
      </c>
      <c r="FS1" s="326" t="s">
        <v>205</v>
      </c>
      <c r="FT1" s="326" t="s">
        <v>206</v>
      </c>
      <c r="FU1" s="326" t="s">
        <v>207</v>
      </c>
      <c r="FV1" s="326" t="s">
        <v>208</v>
      </c>
      <c r="FW1" s="326" t="s">
        <v>209</v>
      </c>
      <c r="FX1" s="326" t="s">
        <v>210</v>
      </c>
      <c r="FY1" s="329" t="s">
        <v>211</v>
      </c>
      <c r="FZ1" s="326" t="s">
        <v>212</v>
      </c>
      <c r="GA1" s="326" t="s">
        <v>213</v>
      </c>
      <c r="GB1" s="326" t="s">
        <v>214</v>
      </c>
      <c r="GC1" s="329" t="s">
        <v>215</v>
      </c>
      <c r="GD1" s="326" t="s">
        <v>216</v>
      </c>
      <c r="GE1" s="326" t="s">
        <v>217</v>
      </c>
      <c r="GF1" s="326" t="s">
        <v>218</v>
      </c>
      <c r="GG1" s="329" t="s">
        <v>219</v>
      </c>
      <c r="GH1" s="329" t="s">
        <v>220</v>
      </c>
      <c r="GI1" s="326" t="s">
        <v>221</v>
      </c>
      <c r="GJ1" s="326" t="s">
        <v>222</v>
      </c>
      <c r="GK1" s="329" t="s">
        <v>223</v>
      </c>
      <c r="GL1" s="326" t="s">
        <v>224</v>
      </c>
      <c r="GM1" s="326" t="s">
        <v>225</v>
      </c>
      <c r="GN1" s="326" t="s">
        <v>226</v>
      </c>
      <c r="GO1" s="326" t="s">
        <v>227</v>
      </c>
      <c r="GP1" s="326" t="s">
        <v>228</v>
      </c>
      <c r="GQ1" s="326" t="s">
        <v>229</v>
      </c>
      <c r="GR1" s="326" t="s">
        <v>230</v>
      </c>
      <c r="GS1" s="326" t="s">
        <v>231</v>
      </c>
      <c r="GT1" s="326" t="s">
        <v>232</v>
      </c>
      <c r="GU1" s="326" t="s">
        <v>233</v>
      </c>
      <c r="GV1" s="326" t="s">
        <v>234</v>
      </c>
      <c r="GW1" s="326" t="s">
        <v>210</v>
      </c>
      <c r="GX1" s="329" t="s">
        <v>235</v>
      </c>
      <c r="GY1" s="326" t="s">
        <v>236</v>
      </c>
      <c r="GZ1" s="326" t="s">
        <v>237</v>
      </c>
      <c r="HA1" s="326" t="s">
        <v>238</v>
      </c>
      <c r="HB1" s="329" t="s">
        <v>239</v>
      </c>
      <c r="HC1" s="326" t="s">
        <v>240</v>
      </c>
      <c r="HD1" s="326" t="s">
        <v>241</v>
      </c>
      <c r="HE1" s="326" t="s">
        <v>242</v>
      </c>
      <c r="HF1" s="329" t="s">
        <v>243</v>
      </c>
      <c r="HG1" s="326" t="s">
        <v>244</v>
      </c>
      <c r="HH1" s="326" t="s">
        <v>245</v>
      </c>
      <c r="HI1" s="326" t="s">
        <v>246</v>
      </c>
      <c r="HJ1" s="326" t="s">
        <v>247</v>
      </c>
      <c r="HK1" s="326" t="s">
        <v>210</v>
      </c>
      <c r="HL1" s="330" t="s">
        <v>248</v>
      </c>
      <c r="HM1" s="326" t="s">
        <v>249</v>
      </c>
      <c r="HN1" s="326" t="s">
        <v>250</v>
      </c>
      <c r="HO1" s="326" t="s">
        <v>251</v>
      </c>
      <c r="HP1" s="326" t="s">
        <v>252</v>
      </c>
      <c r="HQ1" s="326" t="s">
        <v>253</v>
      </c>
      <c r="HR1" s="329" t="s">
        <v>254</v>
      </c>
      <c r="HS1" s="326" t="s">
        <v>255</v>
      </c>
      <c r="HT1" s="326" t="s">
        <v>256</v>
      </c>
      <c r="HU1" s="326" t="s">
        <v>257</v>
      </c>
      <c r="HV1" s="326" t="s">
        <v>258</v>
      </c>
      <c r="HW1" s="326" t="s">
        <v>259</v>
      </c>
      <c r="HX1" s="326" t="s">
        <v>260</v>
      </c>
      <c r="HY1" s="329" t="s">
        <v>261</v>
      </c>
      <c r="HZ1" s="329" t="s">
        <v>262</v>
      </c>
      <c r="IA1" s="326" t="s">
        <v>263</v>
      </c>
      <c r="IB1" s="326" t="s">
        <v>264</v>
      </c>
      <c r="IC1" s="326" t="s">
        <v>265</v>
      </c>
      <c r="ID1" s="326" t="s">
        <v>266</v>
      </c>
      <c r="IE1" s="329" t="s">
        <v>267</v>
      </c>
      <c r="IF1" s="328" t="s">
        <v>268</v>
      </c>
      <c r="IG1" s="326" t="s">
        <v>269</v>
      </c>
      <c r="IH1" s="326" t="s">
        <v>270</v>
      </c>
      <c r="II1" s="326" t="s">
        <v>271</v>
      </c>
      <c r="IJ1" s="326" t="s">
        <v>272</v>
      </c>
      <c r="IK1" s="326" t="s">
        <v>273</v>
      </c>
      <c r="IL1" s="329" t="s">
        <v>274</v>
      </c>
      <c r="IM1" s="326" t="s">
        <v>275</v>
      </c>
      <c r="IN1" s="326" t="s">
        <v>276</v>
      </c>
      <c r="IO1" s="329" t="s">
        <v>277</v>
      </c>
      <c r="IP1" s="329" t="s">
        <v>278</v>
      </c>
      <c r="IQ1" s="326" t="s">
        <v>279</v>
      </c>
      <c r="IR1" s="326" t="s">
        <v>280</v>
      </c>
      <c r="IS1" s="326" t="s">
        <v>281</v>
      </c>
      <c r="IT1" s="326" t="s">
        <v>282</v>
      </c>
      <c r="IU1" s="326" t="s">
        <v>283</v>
      </c>
      <c r="IV1" s="326" t="s">
        <v>284</v>
      </c>
      <c r="IW1" s="326" t="s">
        <v>285</v>
      </c>
      <c r="IX1" s="326" t="s">
        <v>210</v>
      </c>
      <c r="IY1" s="326" t="s">
        <v>286</v>
      </c>
      <c r="IZ1" s="329" t="s">
        <v>127</v>
      </c>
      <c r="JA1" s="326" t="s">
        <v>287</v>
      </c>
      <c r="JB1" s="326" t="s">
        <v>288</v>
      </c>
      <c r="JC1" s="326" t="s">
        <v>289</v>
      </c>
      <c r="JD1" s="326" t="s">
        <v>210</v>
      </c>
      <c r="JE1" s="329" t="s">
        <v>133</v>
      </c>
      <c r="JF1" s="326" t="s">
        <v>290</v>
      </c>
      <c r="JG1" s="326" t="s">
        <v>291</v>
      </c>
      <c r="JH1" s="326" t="s">
        <v>292</v>
      </c>
      <c r="JI1" s="329" t="s">
        <v>293</v>
      </c>
      <c r="JJ1" s="326" t="s">
        <v>294</v>
      </c>
      <c r="JK1" s="326" t="s">
        <v>295</v>
      </c>
      <c r="JL1" s="326" t="s">
        <v>296</v>
      </c>
      <c r="JM1" s="326" t="s">
        <v>297</v>
      </c>
      <c r="JN1" s="326" t="s">
        <v>298</v>
      </c>
      <c r="JO1" s="329" t="s">
        <v>299</v>
      </c>
      <c r="JP1" s="326" t="s">
        <v>300</v>
      </c>
      <c r="JQ1" s="326" t="s">
        <v>301</v>
      </c>
      <c r="JR1" s="326" t="s">
        <v>302</v>
      </c>
      <c r="JS1" s="326" t="s">
        <v>303</v>
      </c>
      <c r="JT1" s="326" t="s">
        <v>304</v>
      </c>
      <c r="JU1" s="326" t="s">
        <v>305</v>
      </c>
      <c r="JV1" s="326" t="s">
        <v>306</v>
      </c>
      <c r="JW1" s="326" t="s">
        <v>307</v>
      </c>
      <c r="JX1" s="326" t="s">
        <v>308</v>
      </c>
      <c r="JY1" s="326" t="s">
        <v>309</v>
      </c>
      <c r="JZ1" s="326" t="s">
        <v>310</v>
      </c>
      <c r="KA1" s="329" t="s">
        <v>311</v>
      </c>
      <c r="KB1" s="326" t="e">
        <f>#REF!</f>
        <v>#REF!</v>
      </c>
      <c r="KC1" s="326" t="e">
        <f>#REF!</f>
        <v>#REF!</v>
      </c>
      <c r="KD1" s="329" t="e">
        <f>#REF!</f>
        <v>#REF!</v>
      </c>
      <c r="KE1" s="329" t="s">
        <v>312</v>
      </c>
      <c r="KF1" s="329" t="s">
        <v>313</v>
      </c>
      <c r="KG1" s="329" t="s">
        <v>55</v>
      </c>
      <c r="KH1" s="329" t="s">
        <v>314</v>
      </c>
      <c r="KI1" s="329" t="s">
        <v>315</v>
      </c>
      <c r="KJ1" s="329" t="s">
        <v>57</v>
      </c>
      <c r="KK1" s="331"/>
      <c r="KL1" s="331"/>
      <c r="KM1" s="331"/>
      <c r="KN1" s="331"/>
      <c r="KO1" s="331"/>
      <c r="KP1" s="331"/>
      <c r="KQ1" s="331"/>
      <c r="KR1" s="331"/>
      <c r="KS1" s="331"/>
      <c r="KT1" s="331"/>
      <c r="KU1" s="331"/>
      <c r="KV1" s="331"/>
      <c r="KW1" s="331"/>
      <c r="KX1" s="331"/>
      <c r="KY1" s="331"/>
      <c r="KZ1" s="331"/>
      <c r="LA1" s="331"/>
      <c r="LB1" s="331"/>
      <c r="LC1" s="331"/>
      <c r="LD1" s="331"/>
      <c r="LE1" s="331"/>
      <c r="LF1" s="331"/>
      <c r="LG1" s="331"/>
      <c r="LH1" s="331"/>
      <c r="LI1" s="331"/>
      <c r="LJ1" s="331"/>
      <c r="LK1" s="331"/>
      <c r="LL1" s="331"/>
      <c r="LM1" s="331"/>
      <c r="LN1" s="331"/>
      <c r="LO1" s="331"/>
      <c r="LP1" s="331"/>
      <c r="LQ1" s="331"/>
      <c r="LR1" s="331"/>
      <c r="LS1" s="331"/>
      <c r="LT1" s="331"/>
      <c r="LU1" s="331"/>
      <c r="LV1" s="331"/>
      <c r="LW1" s="331"/>
      <c r="LX1" s="331"/>
      <c r="LY1" s="331"/>
      <c r="LZ1" s="331"/>
      <c r="MA1" s="331"/>
      <c r="MB1" s="331"/>
      <c r="MC1" s="331"/>
      <c r="MD1" s="331"/>
      <c r="ME1" s="331"/>
      <c r="MF1" s="331"/>
      <c r="MG1" s="331"/>
      <c r="MH1" s="331"/>
      <c r="MI1" s="331"/>
      <c r="MJ1" s="331"/>
      <c r="MK1" s="331"/>
      <c r="ML1" s="331"/>
      <c r="MM1" s="331"/>
      <c r="MN1" s="331"/>
      <c r="MO1" s="331"/>
      <c r="MP1" s="331"/>
      <c r="MQ1" s="331"/>
      <c r="MR1" s="331"/>
      <c r="MS1" s="331"/>
      <c r="MT1" s="331"/>
      <c r="MU1" s="331"/>
      <c r="MV1" s="331"/>
      <c r="MW1" s="331"/>
      <c r="MX1" s="331"/>
      <c r="MY1" s="331"/>
      <c r="MZ1" s="331"/>
      <c r="NA1" s="331"/>
      <c r="NB1" s="331"/>
      <c r="NC1" s="331"/>
      <c r="ND1" s="331"/>
      <c r="NE1" s="331"/>
      <c r="NF1" s="331"/>
      <c r="NG1" s="331"/>
      <c r="NH1" s="331"/>
      <c r="NI1" s="331"/>
      <c r="NJ1" s="331"/>
      <c r="NK1" s="331"/>
      <c r="NL1" s="331"/>
      <c r="NM1" s="331"/>
      <c r="NN1" s="331"/>
      <c r="NO1" s="331"/>
      <c r="NP1" s="331"/>
      <c r="NQ1" s="331"/>
      <c r="NR1" s="331"/>
      <c r="NS1" s="331"/>
      <c r="NT1" s="331"/>
      <c r="NU1" s="331"/>
      <c r="NV1" s="331"/>
      <c r="NW1" s="331"/>
      <c r="NX1" s="331"/>
      <c r="NY1" s="331"/>
      <c r="NZ1" s="331"/>
      <c r="OA1" s="331"/>
      <c r="OB1" s="331"/>
      <c r="OC1" s="331"/>
      <c r="OD1" s="331"/>
      <c r="OE1" s="331"/>
      <c r="OF1" s="331"/>
      <c r="OG1" s="331"/>
      <c r="OH1" s="331"/>
      <c r="OI1" s="331"/>
      <c r="OJ1" s="331"/>
      <c r="OK1" s="331"/>
      <c r="OL1" s="331"/>
      <c r="OM1" s="331"/>
      <c r="ON1" s="331"/>
      <c r="OO1" s="331"/>
      <c r="OP1" s="331"/>
      <c r="OQ1" s="331"/>
      <c r="OR1" s="331"/>
      <c r="OS1" s="331"/>
      <c r="OT1" s="331"/>
      <c r="OU1" s="331"/>
      <c r="OV1" s="331"/>
      <c r="OW1" s="331"/>
      <c r="OX1" s="331"/>
      <c r="OY1" s="331"/>
      <c r="OZ1" s="331"/>
      <c r="PA1" s="331"/>
      <c r="PB1" s="331"/>
      <c r="PC1" s="331"/>
      <c r="PD1" s="331"/>
      <c r="PE1" s="331"/>
      <c r="PF1" s="331"/>
      <c r="PG1" s="331"/>
      <c r="PH1" s="331"/>
      <c r="PI1" s="331"/>
      <c r="PJ1" s="331"/>
      <c r="PK1" s="331"/>
      <c r="PL1" s="331"/>
      <c r="PM1" s="331"/>
      <c r="PN1" s="331"/>
      <c r="PO1" s="331"/>
      <c r="PP1" s="331"/>
      <c r="PQ1" s="331"/>
      <c r="PR1" s="331"/>
      <c r="PS1" s="331"/>
      <c r="PT1" s="331"/>
      <c r="PU1" s="331"/>
      <c r="PV1" s="331"/>
      <c r="PW1" s="331"/>
      <c r="PX1" s="331"/>
      <c r="PY1" s="331"/>
      <c r="PZ1" s="331"/>
      <c r="QA1" s="331"/>
      <c r="QB1" s="331"/>
      <c r="QC1" s="331"/>
      <c r="QD1" s="331"/>
      <c r="QE1" s="331"/>
      <c r="QF1" s="331"/>
      <c r="QG1" s="331"/>
      <c r="QH1" s="331"/>
      <c r="QI1" s="331"/>
      <c r="QJ1" s="331"/>
      <c r="QK1" s="331"/>
      <c r="QL1" s="331"/>
      <c r="QM1" s="331"/>
      <c r="QN1" s="331"/>
      <c r="QO1" s="331"/>
      <c r="QP1" s="331"/>
      <c r="QQ1" s="331"/>
      <c r="QR1" s="331"/>
      <c r="QS1" s="331"/>
      <c r="QT1" s="331"/>
      <c r="QU1" s="331"/>
      <c r="QV1" s="331"/>
      <c r="QW1" s="331"/>
      <c r="QX1" s="331"/>
      <c r="QY1" s="331"/>
      <c r="QZ1" s="331"/>
      <c r="RA1" s="331"/>
      <c r="RB1" s="331"/>
      <c r="RC1" s="331"/>
      <c r="RD1" s="331"/>
      <c r="RE1" s="331"/>
      <c r="RF1" s="331"/>
      <c r="RG1" s="331"/>
      <c r="RH1" s="331"/>
      <c r="RI1" s="331"/>
      <c r="RJ1" s="331"/>
      <c r="RK1" s="331"/>
      <c r="RL1" s="331"/>
      <c r="RM1" s="331"/>
      <c r="RN1" s="331"/>
      <c r="RO1" s="331"/>
      <c r="RP1" s="331"/>
      <c r="RQ1" s="331"/>
      <c r="RR1" s="331"/>
      <c r="RS1" s="331"/>
      <c r="RT1" s="331"/>
      <c r="RU1" s="331"/>
      <c r="RV1" s="331"/>
      <c r="RW1" s="331"/>
      <c r="RX1" s="331"/>
      <c r="RY1" s="331"/>
      <c r="RZ1" s="331"/>
      <c r="SA1" s="331"/>
      <c r="SB1" s="331"/>
    </row>
    <row r="2" s="3" customFormat="1" ht="30" customHeight="1" spans="1:296">
      <c r="A2" s="104"/>
      <c r="B2" s="104" t="e">
        <f>#REF!</f>
        <v>#REF!</v>
      </c>
      <c r="C2" s="104"/>
      <c r="D2" s="104" t="e">
        <f>#REF!</f>
        <v>#REF!</v>
      </c>
      <c r="E2" s="104"/>
      <c r="F2" s="104"/>
      <c r="G2" s="104"/>
      <c r="H2" s="104"/>
      <c r="I2" s="104"/>
      <c r="J2" s="104" t="e">
        <f>#REF!</f>
        <v>#REF!</v>
      </c>
      <c r="K2" s="104"/>
      <c r="L2" s="104"/>
      <c r="M2" s="104" t="e">
        <f>#REF!</f>
        <v>#REF!</v>
      </c>
      <c r="N2" s="104"/>
      <c r="O2" s="104" t="e">
        <f>#REF!</f>
        <v>#REF!</v>
      </c>
      <c r="P2" s="104"/>
      <c r="Q2" s="319" t="e">
        <f>#REF!</f>
        <v>#REF!</v>
      </c>
      <c r="R2" s="319" t="e">
        <f>#REF!</f>
        <v>#REF!</v>
      </c>
      <c r="S2" s="319" t="e">
        <f>#REF!</f>
        <v>#REF!</v>
      </c>
      <c r="T2" s="104" t="e">
        <f>KJ2</f>
        <v>#REF!</v>
      </c>
      <c r="U2" s="320" t="e">
        <f>#REF!</f>
        <v>#REF!</v>
      </c>
      <c r="V2" s="320" t="e">
        <f>#REF!</f>
        <v>#REF!</v>
      </c>
      <c r="W2" s="104" t="e">
        <f>#REF!</f>
        <v>#REF!</v>
      </c>
      <c r="X2" s="104" t="e">
        <f>#REF!</f>
        <v>#REF!</v>
      </c>
      <c r="Y2" s="104" t="e">
        <f>#REF!</f>
        <v>#REF!</v>
      </c>
      <c r="Z2" s="104" t="e">
        <f>#REF!</f>
        <v>#REF!</v>
      </c>
      <c r="AA2" s="104" t="e">
        <f>#REF!</f>
        <v>#REF!</v>
      </c>
      <c r="AB2" s="104" t="e">
        <f>#REF!</f>
        <v>#REF!</v>
      </c>
      <c r="AC2" s="104" t="e">
        <f>#REF!</f>
        <v>#REF!</v>
      </c>
      <c r="AD2" s="323" t="e">
        <f>#REF!</f>
        <v>#REF!</v>
      </c>
      <c r="AE2" s="323" t="e">
        <f>#REF!</f>
        <v>#REF!</v>
      </c>
      <c r="AF2" s="323" t="e">
        <f>#REF!</f>
        <v>#REF!</v>
      </c>
      <c r="AG2" s="323" t="e">
        <f>#REF!</f>
        <v>#REF!</v>
      </c>
      <c r="AH2" s="323" t="e">
        <f>#REF!</f>
        <v>#REF!</v>
      </c>
      <c r="AI2" s="323" t="e">
        <f>#REF!</f>
        <v>#REF!</v>
      </c>
      <c r="AJ2" s="323" t="e">
        <f>#REF!</f>
        <v>#REF!</v>
      </c>
      <c r="AK2" s="323" t="e">
        <f>#REF!</f>
        <v>#REF!</v>
      </c>
      <c r="AL2" s="323" t="e">
        <f>#REF!</f>
        <v>#REF!</v>
      </c>
      <c r="AM2" s="323" t="e">
        <f>#REF!</f>
        <v>#REF!</v>
      </c>
      <c r="AN2" s="323" t="e">
        <f>#REF!</f>
        <v>#REF!</v>
      </c>
      <c r="AO2" s="323" t="e">
        <f>#REF!</f>
        <v>#REF!</v>
      </c>
      <c r="AP2" s="323" t="e">
        <f>#REF!</f>
        <v>#REF!</v>
      </c>
      <c r="AQ2" s="323" t="e">
        <f>#REF!</f>
        <v>#REF!</v>
      </c>
      <c r="AR2" s="323" t="e">
        <f>#REF!</f>
        <v>#REF!</v>
      </c>
      <c r="AS2" s="323" t="e">
        <f>#REF!</f>
        <v>#REF!</v>
      </c>
      <c r="AT2" s="323" t="e">
        <f>#REF!</f>
        <v>#REF!</v>
      </c>
      <c r="AU2" s="323" t="e">
        <f>#REF!</f>
        <v>#REF!</v>
      </c>
      <c r="AV2" s="323" t="e">
        <f>#REF!</f>
        <v>#REF!</v>
      </c>
      <c r="AW2" s="323" t="e">
        <f>#REF!</f>
        <v>#REF!</v>
      </c>
      <c r="AX2" s="323" t="e">
        <f>#REF!</f>
        <v>#REF!</v>
      </c>
      <c r="AY2" s="323" t="e">
        <f>#REF!</f>
        <v>#REF!</v>
      </c>
      <c r="AZ2" s="323" t="e">
        <f>#REF!</f>
        <v>#REF!</v>
      </c>
      <c r="BA2" s="323" t="e">
        <f>#REF!</f>
        <v>#REF!</v>
      </c>
      <c r="BB2" s="323" t="e">
        <f>#REF!</f>
        <v>#REF!</v>
      </c>
      <c r="BC2" s="323" t="e">
        <f>#REF!</f>
        <v>#REF!</v>
      </c>
      <c r="BD2" s="323" t="e">
        <f>#REF!</f>
        <v>#REF!</v>
      </c>
      <c r="BE2" s="323" t="e">
        <f>#REF!</f>
        <v>#REF!</v>
      </c>
      <c r="BF2" s="323" t="e">
        <f>#REF!</f>
        <v>#REF!</v>
      </c>
      <c r="BG2" s="323" t="e">
        <f>#REF!</f>
        <v>#REF!</v>
      </c>
      <c r="BH2" s="323" t="e">
        <f>#REF!</f>
        <v>#REF!</v>
      </c>
      <c r="BI2" s="323" t="e">
        <f>#REF!</f>
        <v>#REF!</v>
      </c>
      <c r="BJ2" s="323" t="e">
        <f>#REF!</f>
        <v>#REF!</v>
      </c>
      <c r="BK2" s="323" t="e">
        <f>#REF!</f>
        <v>#REF!</v>
      </c>
      <c r="BL2" s="323" t="e">
        <f>#REF!</f>
        <v>#REF!</v>
      </c>
      <c r="BM2" s="323" t="e">
        <f>#REF!</f>
        <v>#REF!</v>
      </c>
      <c r="BN2" s="323" t="e">
        <f>#REF!</f>
        <v>#REF!</v>
      </c>
      <c r="BO2" s="323" t="e">
        <f>#REF!</f>
        <v>#REF!</v>
      </c>
      <c r="BP2" s="323" t="e">
        <f>#REF!</f>
        <v>#REF!</v>
      </c>
      <c r="BQ2" s="323" t="e">
        <f>#REF!</f>
        <v>#REF!</v>
      </c>
      <c r="BR2" s="323" t="e">
        <f>#REF!</f>
        <v>#REF!</v>
      </c>
      <c r="BS2" s="323" t="e">
        <f>#REF!</f>
        <v>#REF!</v>
      </c>
      <c r="BT2" s="323" t="e">
        <f>#REF!</f>
        <v>#REF!</v>
      </c>
      <c r="BU2" s="323" t="e">
        <f>#REF!</f>
        <v>#REF!</v>
      </c>
      <c r="BV2" s="323" t="e">
        <f>#REF!</f>
        <v>#REF!</v>
      </c>
      <c r="BW2" s="323" t="e">
        <f>#REF!</f>
        <v>#REF!</v>
      </c>
      <c r="BX2" s="323" t="e">
        <f>#REF!</f>
        <v>#REF!</v>
      </c>
      <c r="BY2" s="323" t="e">
        <f>#REF!</f>
        <v>#REF!</v>
      </c>
      <c r="BZ2" s="323" t="e">
        <f>#REF!</f>
        <v>#REF!</v>
      </c>
      <c r="CA2" s="323" t="e">
        <f>#REF!</f>
        <v>#REF!</v>
      </c>
      <c r="CB2" s="323" t="e">
        <f>#REF!</f>
        <v>#REF!</v>
      </c>
      <c r="CC2" s="323" t="e">
        <f>#REF!</f>
        <v>#REF!</v>
      </c>
      <c r="CD2" s="323" t="e">
        <f>#REF!</f>
        <v>#REF!</v>
      </c>
      <c r="CE2" s="323" t="e">
        <f>#REF!</f>
        <v>#REF!</v>
      </c>
      <c r="CF2" s="323" t="e">
        <f>#REF!</f>
        <v>#REF!</v>
      </c>
      <c r="CG2" s="323" t="e">
        <f>#REF!</f>
        <v>#REF!</v>
      </c>
      <c r="CH2" s="323" t="e">
        <f>#REF!</f>
        <v>#REF!</v>
      </c>
      <c r="CI2" s="323" t="e">
        <f>#REF!</f>
        <v>#REF!</v>
      </c>
      <c r="CJ2" s="323" t="e">
        <f>#REF!</f>
        <v>#REF!</v>
      </c>
      <c r="CK2" s="323" t="e">
        <f>#REF!</f>
        <v>#REF!</v>
      </c>
      <c r="CL2" s="323" t="e">
        <f>#REF!</f>
        <v>#REF!</v>
      </c>
      <c r="CM2" s="323" t="e">
        <f>#REF!</f>
        <v>#REF!</v>
      </c>
      <c r="CN2" s="323" t="e">
        <f>#REF!</f>
        <v>#REF!</v>
      </c>
      <c r="CO2" s="323" t="e">
        <f>#REF!</f>
        <v>#REF!</v>
      </c>
      <c r="CP2" s="323" t="e">
        <f>#REF!</f>
        <v>#REF!</v>
      </c>
      <c r="CQ2" s="323" t="e">
        <f>#REF!</f>
        <v>#REF!</v>
      </c>
      <c r="CR2" s="323" t="e">
        <f>#REF!</f>
        <v>#REF!</v>
      </c>
      <c r="CS2" s="323" t="e">
        <f>#REF!</f>
        <v>#REF!</v>
      </c>
      <c r="CT2" s="323" t="e">
        <f>#REF!</f>
        <v>#REF!</v>
      </c>
      <c r="CU2" s="323" t="e">
        <f>#REF!</f>
        <v>#REF!</v>
      </c>
      <c r="CV2" s="323" t="e">
        <f>#REF!</f>
        <v>#REF!</v>
      </c>
      <c r="CW2" s="323" t="e">
        <f>#REF!</f>
        <v>#REF!</v>
      </c>
      <c r="CX2" s="323" t="e">
        <f>#REF!</f>
        <v>#REF!</v>
      </c>
      <c r="CY2" s="323" t="e">
        <f>#REF!</f>
        <v>#REF!</v>
      </c>
      <c r="CZ2" s="323" t="e">
        <f>#REF!</f>
        <v>#REF!</v>
      </c>
      <c r="DA2" s="323" t="e">
        <f>#REF!</f>
        <v>#REF!</v>
      </c>
      <c r="DB2" s="323" t="e">
        <f>#REF!</f>
        <v>#REF!</v>
      </c>
      <c r="DC2" s="323" t="e">
        <f>#REF!</f>
        <v>#REF!</v>
      </c>
      <c r="DD2" s="323" t="e">
        <f>#REF!</f>
        <v>#REF!</v>
      </c>
      <c r="DE2" s="323" t="e">
        <f>#REF!</f>
        <v>#REF!</v>
      </c>
      <c r="DF2" s="323" t="e">
        <f>#REF!</f>
        <v>#REF!</v>
      </c>
      <c r="DG2" s="323" t="e">
        <f>#REF!</f>
        <v>#REF!</v>
      </c>
      <c r="DH2" s="323" t="e">
        <f>#REF!</f>
        <v>#REF!</v>
      </c>
      <c r="DI2" s="323" t="e">
        <f>#REF!</f>
        <v>#REF!</v>
      </c>
      <c r="DJ2" s="323" t="e">
        <f>#REF!</f>
        <v>#REF!</v>
      </c>
      <c r="DK2" s="323" t="e">
        <f>#REF!</f>
        <v>#REF!</v>
      </c>
      <c r="DL2" s="323" t="e">
        <f>#REF!</f>
        <v>#REF!</v>
      </c>
      <c r="DM2" s="323" t="e">
        <f>#REF!</f>
        <v>#REF!</v>
      </c>
      <c r="DN2" s="323" t="e">
        <f>#REF!</f>
        <v>#REF!</v>
      </c>
      <c r="DO2" s="323" t="e">
        <f>#REF!</f>
        <v>#REF!</v>
      </c>
      <c r="DP2" s="323" t="e">
        <f>#REF!</f>
        <v>#REF!</v>
      </c>
      <c r="DQ2" s="323" t="e">
        <f>#REF!</f>
        <v>#REF!</v>
      </c>
      <c r="DR2" s="323" t="e">
        <f>#REF!</f>
        <v>#REF!</v>
      </c>
      <c r="DS2" s="323" t="e">
        <f>#REF!</f>
        <v>#REF!</v>
      </c>
      <c r="DT2" s="323" t="e">
        <f>#REF!</f>
        <v>#REF!</v>
      </c>
      <c r="DU2" s="323" t="e">
        <f>#REF!</f>
        <v>#REF!</v>
      </c>
      <c r="DV2" s="323" t="e">
        <f>#REF!</f>
        <v>#REF!</v>
      </c>
      <c r="DW2" s="323" t="e">
        <f>#REF!</f>
        <v>#REF!</v>
      </c>
      <c r="DX2" s="323" t="e">
        <f>#REF!</f>
        <v>#REF!</v>
      </c>
      <c r="DY2" s="323" t="e">
        <f>#REF!</f>
        <v>#REF!</v>
      </c>
      <c r="DZ2" s="323" t="e">
        <f>#REF!</f>
        <v>#REF!</v>
      </c>
      <c r="EA2" s="323" t="e">
        <f>#REF!</f>
        <v>#REF!</v>
      </c>
      <c r="EB2" s="323" t="e">
        <f>#REF!</f>
        <v>#REF!</v>
      </c>
      <c r="EC2" s="323" t="e">
        <f>#REF!</f>
        <v>#REF!</v>
      </c>
      <c r="ED2" s="323" t="e">
        <f>#REF!</f>
        <v>#REF!</v>
      </c>
      <c r="EE2" s="323" t="e">
        <f>#REF!</f>
        <v>#REF!</v>
      </c>
      <c r="EF2" s="323" t="e">
        <f>#REF!</f>
        <v>#REF!</v>
      </c>
      <c r="EG2" s="323" t="e">
        <f>#REF!</f>
        <v>#REF!</v>
      </c>
      <c r="EH2" s="323" t="e">
        <f>#REF!</f>
        <v>#REF!</v>
      </c>
      <c r="EI2" s="323" t="e">
        <f>#REF!</f>
        <v>#REF!</v>
      </c>
      <c r="EJ2" s="323" t="e">
        <f>#REF!</f>
        <v>#REF!</v>
      </c>
      <c r="EK2" s="323" t="e">
        <f>#REF!</f>
        <v>#REF!</v>
      </c>
      <c r="EL2" s="323" t="e">
        <f>#REF!</f>
        <v>#REF!</v>
      </c>
      <c r="EM2" s="323" t="e">
        <f>#REF!</f>
        <v>#REF!</v>
      </c>
      <c r="EN2" s="323" t="e">
        <f>#REF!</f>
        <v>#REF!</v>
      </c>
      <c r="EO2" s="323" t="e">
        <f>#REF!</f>
        <v>#REF!</v>
      </c>
      <c r="EP2" s="323" t="e">
        <f>#REF!</f>
        <v>#REF!</v>
      </c>
      <c r="EQ2" s="323" t="e">
        <f>#REF!</f>
        <v>#REF!</v>
      </c>
      <c r="ER2" s="323" t="e">
        <f>#REF!</f>
        <v>#REF!</v>
      </c>
      <c r="ES2" s="323" t="e">
        <f>#REF!</f>
        <v>#REF!</v>
      </c>
      <c r="ET2" s="323" t="e">
        <f>#REF!</f>
        <v>#REF!</v>
      </c>
      <c r="EU2" s="323" t="e">
        <f>#REF!</f>
        <v>#REF!</v>
      </c>
      <c r="EV2" s="323" t="e">
        <f>#REF!</f>
        <v>#REF!</v>
      </c>
      <c r="EW2" s="323" t="e">
        <f>#REF!</f>
        <v>#REF!</v>
      </c>
      <c r="EX2" s="323" t="e">
        <f>#REF!</f>
        <v>#REF!</v>
      </c>
      <c r="EY2" s="323" t="e">
        <f>#REF!</f>
        <v>#REF!</v>
      </c>
      <c r="EZ2" s="323" t="e">
        <f>#REF!</f>
        <v>#REF!</v>
      </c>
      <c r="FA2" s="323" t="e">
        <f>#REF!</f>
        <v>#REF!</v>
      </c>
      <c r="FB2" s="323" t="e">
        <f>#REF!</f>
        <v>#REF!</v>
      </c>
      <c r="FC2" s="323" t="e">
        <f>#REF!</f>
        <v>#REF!</v>
      </c>
      <c r="FD2" s="323" t="e">
        <f>#REF!</f>
        <v>#REF!</v>
      </c>
      <c r="FE2" s="323" t="e">
        <f>#REF!</f>
        <v>#REF!</v>
      </c>
      <c r="FF2" s="323" t="e">
        <f>#REF!</f>
        <v>#REF!</v>
      </c>
      <c r="FG2" s="323" t="e">
        <f>#REF!</f>
        <v>#REF!</v>
      </c>
      <c r="FH2" s="323" t="e">
        <f>#REF!</f>
        <v>#REF!</v>
      </c>
      <c r="FI2" s="323" t="e">
        <f>#REF!</f>
        <v>#REF!</v>
      </c>
      <c r="FJ2" s="323" t="e">
        <f>#REF!</f>
        <v>#REF!</v>
      </c>
      <c r="FK2" s="323" t="e">
        <f>#REF!</f>
        <v>#REF!</v>
      </c>
      <c r="FL2" s="323" t="e">
        <f>#REF!</f>
        <v>#REF!</v>
      </c>
      <c r="FM2" s="323" t="e">
        <f>#REF!</f>
        <v>#REF!</v>
      </c>
      <c r="FN2" s="323" t="e">
        <f>#REF!</f>
        <v>#REF!</v>
      </c>
      <c r="FO2" s="323" t="e">
        <f>#REF!</f>
        <v>#REF!</v>
      </c>
      <c r="FP2" s="323" t="e">
        <f>#REF!</f>
        <v>#REF!</v>
      </c>
      <c r="FQ2" s="323" t="e">
        <f>#REF!</f>
        <v>#REF!</v>
      </c>
      <c r="FR2" s="323" t="e">
        <f>#REF!</f>
        <v>#REF!</v>
      </c>
      <c r="FS2" s="323" t="e">
        <f>#REF!</f>
        <v>#REF!</v>
      </c>
      <c r="FT2" s="323" t="e">
        <f>#REF!</f>
        <v>#REF!</v>
      </c>
      <c r="FU2" s="323" t="e">
        <f>#REF!</f>
        <v>#REF!</v>
      </c>
      <c r="FV2" s="323" t="e">
        <f>#REF!</f>
        <v>#REF!</v>
      </c>
      <c r="FW2" s="323" t="e">
        <f>#REF!</f>
        <v>#REF!</v>
      </c>
      <c r="FX2" s="323" t="e">
        <f>#REF!</f>
        <v>#REF!</v>
      </c>
      <c r="FY2" s="323" t="e">
        <f>#REF!</f>
        <v>#REF!</v>
      </c>
      <c r="FZ2" s="323" t="e">
        <f>#REF!</f>
        <v>#REF!</v>
      </c>
      <c r="GA2" s="323" t="e">
        <f>#REF!</f>
        <v>#REF!</v>
      </c>
      <c r="GB2" s="323" t="e">
        <f>#REF!</f>
        <v>#REF!</v>
      </c>
      <c r="GC2" s="323" t="e">
        <f>#REF!</f>
        <v>#REF!</v>
      </c>
      <c r="GD2" s="323" t="e">
        <f>#REF!</f>
        <v>#REF!</v>
      </c>
      <c r="GE2" s="323" t="e">
        <f>#REF!</f>
        <v>#REF!</v>
      </c>
      <c r="GF2" s="323" t="e">
        <f>#REF!</f>
        <v>#REF!</v>
      </c>
      <c r="GG2" s="323" t="e">
        <f>#REF!</f>
        <v>#REF!</v>
      </c>
      <c r="GH2" s="323" t="e">
        <f>#REF!</f>
        <v>#REF!</v>
      </c>
      <c r="GI2" s="323" t="e">
        <f>#REF!</f>
        <v>#REF!</v>
      </c>
      <c r="GJ2" s="323" t="e">
        <f>#REF!</f>
        <v>#REF!</v>
      </c>
      <c r="GK2" s="323" t="e">
        <f>#REF!</f>
        <v>#REF!</v>
      </c>
      <c r="GL2" s="323" t="e">
        <f>#REF!</f>
        <v>#REF!</v>
      </c>
      <c r="GM2" s="323" t="e">
        <f>#REF!</f>
        <v>#REF!</v>
      </c>
      <c r="GN2" s="323" t="e">
        <f>#REF!</f>
        <v>#REF!</v>
      </c>
      <c r="GO2" s="323" t="e">
        <f>#REF!</f>
        <v>#REF!</v>
      </c>
      <c r="GP2" s="323" t="e">
        <f>#REF!</f>
        <v>#REF!</v>
      </c>
      <c r="GQ2" s="323" t="e">
        <f>#REF!</f>
        <v>#REF!</v>
      </c>
      <c r="GR2" s="323" t="e">
        <f>#REF!</f>
        <v>#REF!</v>
      </c>
      <c r="GS2" s="323" t="e">
        <f>#REF!</f>
        <v>#REF!</v>
      </c>
      <c r="GT2" s="323" t="e">
        <f>#REF!</f>
        <v>#REF!</v>
      </c>
      <c r="GU2" s="323" t="e">
        <f>#REF!</f>
        <v>#REF!</v>
      </c>
      <c r="GV2" s="323" t="e">
        <f>#REF!</f>
        <v>#REF!</v>
      </c>
      <c r="GW2" s="323" t="e">
        <f>#REF!</f>
        <v>#REF!</v>
      </c>
      <c r="GX2" s="323" t="e">
        <f>#REF!</f>
        <v>#REF!</v>
      </c>
      <c r="GY2" s="323" t="e">
        <f>#REF!</f>
        <v>#REF!</v>
      </c>
      <c r="GZ2" s="323" t="e">
        <f>#REF!</f>
        <v>#REF!</v>
      </c>
      <c r="HA2" s="323" t="e">
        <f>#REF!</f>
        <v>#REF!</v>
      </c>
      <c r="HB2" s="323" t="e">
        <f>#REF!</f>
        <v>#REF!</v>
      </c>
      <c r="HC2" s="323" t="e">
        <f>#REF!</f>
        <v>#REF!</v>
      </c>
      <c r="HD2" s="323" t="e">
        <f>#REF!</f>
        <v>#REF!</v>
      </c>
      <c r="HE2" s="323" t="e">
        <f>#REF!</f>
        <v>#REF!</v>
      </c>
      <c r="HF2" s="323" t="e">
        <f>#REF!</f>
        <v>#REF!</v>
      </c>
      <c r="HG2" s="323" t="e">
        <f>#REF!</f>
        <v>#REF!</v>
      </c>
      <c r="HH2" s="323" t="e">
        <f>#REF!</f>
        <v>#REF!</v>
      </c>
      <c r="HI2" s="323" t="e">
        <f>#REF!</f>
        <v>#REF!</v>
      </c>
      <c r="HJ2" s="323" t="e">
        <f>#REF!</f>
        <v>#REF!</v>
      </c>
      <c r="HK2" s="323" t="e">
        <f>#REF!</f>
        <v>#REF!</v>
      </c>
      <c r="HL2" s="323" t="e">
        <f>#REF!</f>
        <v>#REF!</v>
      </c>
      <c r="HM2" s="323" t="e">
        <f>#REF!</f>
        <v>#REF!</v>
      </c>
      <c r="HN2" s="323" t="e">
        <f>#REF!</f>
        <v>#REF!</v>
      </c>
      <c r="HO2" s="323" t="e">
        <f>#REF!</f>
        <v>#REF!</v>
      </c>
      <c r="HP2" s="323" t="e">
        <f>#REF!</f>
        <v>#REF!</v>
      </c>
      <c r="HQ2" s="323" t="e">
        <f>#REF!</f>
        <v>#REF!</v>
      </c>
      <c r="HR2" s="323" t="e">
        <f>#REF!</f>
        <v>#REF!</v>
      </c>
      <c r="HS2" s="323" t="e">
        <f>#REF!</f>
        <v>#REF!</v>
      </c>
      <c r="HT2" s="323" t="e">
        <f>#REF!</f>
        <v>#REF!</v>
      </c>
      <c r="HU2" s="323" t="e">
        <f>#REF!</f>
        <v>#REF!</v>
      </c>
      <c r="HV2" s="323" t="e">
        <f>#REF!</f>
        <v>#REF!</v>
      </c>
      <c r="HW2" s="323" t="e">
        <f>#REF!</f>
        <v>#REF!</v>
      </c>
      <c r="HX2" s="323" t="e">
        <f>#REF!</f>
        <v>#REF!</v>
      </c>
      <c r="HY2" s="323" t="e">
        <f>#REF!</f>
        <v>#REF!</v>
      </c>
      <c r="HZ2" s="323" t="e">
        <f>#REF!</f>
        <v>#REF!</v>
      </c>
      <c r="IA2" s="323" t="e">
        <f>#REF!</f>
        <v>#REF!</v>
      </c>
      <c r="IB2" s="323" t="e">
        <f>#REF!</f>
        <v>#REF!</v>
      </c>
      <c r="IC2" s="323" t="e">
        <f>#REF!</f>
        <v>#REF!</v>
      </c>
      <c r="ID2" s="323" t="e">
        <f>#REF!</f>
        <v>#REF!</v>
      </c>
      <c r="IE2" s="323" t="e">
        <f>#REF!</f>
        <v>#REF!</v>
      </c>
      <c r="IF2" s="323" t="e">
        <f>#REF!</f>
        <v>#REF!</v>
      </c>
      <c r="IG2" s="323" t="e">
        <f>#REF!</f>
        <v>#REF!</v>
      </c>
      <c r="IH2" s="323" t="e">
        <f>#REF!</f>
        <v>#REF!</v>
      </c>
      <c r="II2" s="323" t="e">
        <f>#REF!</f>
        <v>#REF!</v>
      </c>
      <c r="IJ2" s="323" t="e">
        <f>#REF!</f>
        <v>#REF!</v>
      </c>
      <c r="IK2" s="323" t="e">
        <f>#REF!</f>
        <v>#REF!</v>
      </c>
      <c r="IL2" s="323" t="e">
        <f>#REF!</f>
        <v>#REF!</v>
      </c>
      <c r="IM2" s="323" t="e">
        <f>#REF!</f>
        <v>#REF!</v>
      </c>
      <c r="IN2" s="323" t="e">
        <f>#REF!</f>
        <v>#REF!</v>
      </c>
      <c r="IO2" s="323" t="e">
        <f>#REF!</f>
        <v>#REF!</v>
      </c>
      <c r="IP2" s="323" t="e">
        <f>#REF!</f>
        <v>#REF!</v>
      </c>
      <c r="IQ2" s="323" t="e">
        <f>#REF!</f>
        <v>#REF!</v>
      </c>
      <c r="IR2" s="323" t="e">
        <f>#REF!</f>
        <v>#REF!</v>
      </c>
      <c r="IS2" s="323" t="e">
        <f>#REF!</f>
        <v>#REF!</v>
      </c>
      <c r="IT2" s="323" t="e">
        <f>#REF!</f>
        <v>#REF!</v>
      </c>
      <c r="IU2" s="323" t="e">
        <f>#REF!</f>
        <v>#REF!</v>
      </c>
      <c r="IV2" s="323" t="e">
        <f>#REF!</f>
        <v>#REF!</v>
      </c>
      <c r="IW2" s="323" t="e">
        <f>#REF!</f>
        <v>#REF!</v>
      </c>
      <c r="IX2" s="323" t="e">
        <f>#REF!</f>
        <v>#REF!</v>
      </c>
      <c r="IY2" s="323" t="e">
        <f>#REF!</f>
        <v>#REF!</v>
      </c>
      <c r="IZ2" s="323" t="e">
        <f>#REF!</f>
        <v>#REF!</v>
      </c>
      <c r="JA2" s="323" t="e">
        <f>#REF!</f>
        <v>#REF!</v>
      </c>
      <c r="JB2" s="323" t="e">
        <f>#REF!</f>
        <v>#REF!</v>
      </c>
      <c r="JC2" s="323" t="e">
        <f>#REF!</f>
        <v>#REF!</v>
      </c>
      <c r="JD2" s="323" t="e">
        <f>#REF!</f>
        <v>#REF!</v>
      </c>
      <c r="JE2" s="323" t="e">
        <f>#REF!</f>
        <v>#REF!</v>
      </c>
      <c r="JF2" s="323" t="e">
        <f>#REF!</f>
        <v>#REF!</v>
      </c>
      <c r="JG2" s="323" t="e">
        <f>#REF!</f>
        <v>#REF!</v>
      </c>
      <c r="JH2" s="323" t="e">
        <f>#REF!</f>
        <v>#REF!</v>
      </c>
      <c r="JI2" s="323" t="e">
        <f>#REF!</f>
        <v>#REF!</v>
      </c>
      <c r="JJ2" s="323" t="e">
        <f>#REF!</f>
        <v>#REF!</v>
      </c>
      <c r="JK2" s="323" t="e">
        <f>#REF!</f>
        <v>#REF!</v>
      </c>
      <c r="JL2" s="323" t="e">
        <f>#REF!</f>
        <v>#REF!</v>
      </c>
      <c r="JM2" s="323" t="e">
        <f>#REF!</f>
        <v>#REF!</v>
      </c>
      <c r="JN2" s="323" t="e">
        <f>#REF!</f>
        <v>#REF!</v>
      </c>
      <c r="JO2" s="323" t="e">
        <f>#REF!</f>
        <v>#REF!</v>
      </c>
      <c r="JP2" s="323" t="e">
        <f>#REF!</f>
        <v>#REF!</v>
      </c>
      <c r="JQ2" s="323" t="e">
        <f>#REF!</f>
        <v>#REF!</v>
      </c>
      <c r="JR2" s="323" t="e">
        <f>#REF!</f>
        <v>#REF!</v>
      </c>
      <c r="JS2" s="323" t="e">
        <f>#REF!</f>
        <v>#REF!</v>
      </c>
      <c r="JT2" s="323" t="e">
        <f>#REF!</f>
        <v>#REF!</v>
      </c>
      <c r="JU2" s="323" t="e">
        <f>#REF!</f>
        <v>#REF!</v>
      </c>
      <c r="JV2" s="323" t="e">
        <f>#REF!</f>
        <v>#REF!</v>
      </c>
      <c r="JW2" s="323" t="e">
        <f>#REF!</f>
        <v>#REF!</v>
      </c>
      <c r="JX2" s="323" t="e">
        <f>#REF!</f>
        <v>#REF!</v>
      </c>
      <c r="JY2" s="323" t="e">
        <f>#REF!</f>
        <v>#REF!</v>
      </c>
      <c r="JZ2" s="323" t="e">
        <f>#REF!</f>
        <v>#REF!</v>
      </c>
      <c r="KA2" s="323" t="e">
        <f>#REF!</f>
        <v>#REF!</v>
      </c>
      <c r="KB2" s="323" t="e">
        <f>#REF!</f>
        <v>#REF!</v>
      </c>
      <c r="KC2" s="323" t="e">
        <f>#REF!</f>
        <v>#REF!</v>
      </c>
      <c r="KD2" s="323" t="e">
        <f>#REF!</f>
        <v>#REF!</v>
      </c>
      <c r="KE2" s="323" t="e">
        <f>#REF!</f>
        <v>#REF!</v>
      </c>
      <c r="KF2" s="323" t="e">
        <f>#REF!</f>
        <v>#REF!</v>
      </c>
      <c r="KG2" s="323" t="e">
        <f>#REF!</f>
        <v>#REF!</v>
      </c>
      <c r="KH2" s="323" t="e">
        <f>#REF!</f>
        <v>#REF!</v>
      </c>
      <c r="KI2" s="323" t="e">
        <f>#REF!</f>
        <v>#REF!</v>
      </c>
      <c r="KJ2" s="104" t="e">
        <f>COUNTIF(#REF!,"&lt;0")</f>
        <v>#REF!</v>
      </c>
    </row>
    <row r="3" customHeight="1" spans="26:26">
      <c r="Z3"/>
    </row>
    <row r="4" customHeight="1" spans="26:26">
      <c r="Z4"/>
    </row>
    <row r="5" customHeight="1" spans="26:26">
      <c r="Z5"/>
    </row>
    <row r="6" customHeight="1" spans="1:26">
      <c r="A6" s="313" t="s">
        <v>316</v>
      </c>
      <c r="B6" s="313"/>
      <c r="C6" s="313"/>
      <c r="D6" s="313"/>
      <c r="E6" s="313"/>
      <c r="F6" s="313"/>
      <c r="G6" s="313"/>
      <c r="Z6"/>
    </row>
    <row r="7" customHeight="1" spans="1:26">
      <c r="A7" s="314" t="s">
        <v>317</v>
      </c>
      <c r="B7" s="314"/>
      <c r="C7" s="314"/>
      <c r="D7" s="314"/>
      <c r="E7" s="314"/>
      <c r="F7" s="314">
        <v>1</v>
      </c>
      <c r="G7" s="314"/>
      <c r="Z7"/>
    </row>
    <row r="8" customHeight="1" spans="1:26">
      <c r="A8" s="314" t="s">
        <v>318</v>
      </c>
      <c r="B8" s="314"/>
      <c r="C8" s="314"/>
      <c r="D8" s="314"/>
      <c r="E8" s="314"/>
      <c r="F8" s="314">
        <v>1</v>
      </c>
      <c r="G8" s="314"/>
      <c r="Z8"/>
    </row>
    <row r="9" customHeight="1" spans="1:7">
      <c r="A9" s="314" t="s">
        <v>319</v>
      </c>
      <c r="B9" s="314"/>
      <c r="C9" s="314"/>
      <c r="D9" s="314"/>
      <c r="E9" s="314"/>
      <c r="F9" s="314">
        <v>1</v>
      </c>
      <c r="G9" s="314"/>
    </row>
    <row r="10" customHeight="1" spans="1:7">
      <c r="A10" s="314" t="s">
        <v>320</v>
      </c>
      <c r="B10" s="314"/>
      <c r="C10" s="314"/>
      <c r="D10" s="314"/>
      <c r="E10" s="314"/>
      <c r="F10" s="314">
        <v>1</v>
      </c>
      <c r="G10" s="314"/>
    </row>
    <row r="11" customHeight="1" spans="1:7">
      <c r="A11" s="315" t="s">
        <v>321</v>
      </c>
      <c r="B11" s="315"/>
      <c r="C11" s="315"/>
      <c r="D11" s="315"/>
      <c r="E11" s="315"/>
      <c r="F11" s="316">
        <f>F12*0.4+F9*0.6</f>
        <v>1</v>
      </c>
      <c r="G11" s="316"/>
    </row>
    <row r="12" customHeight="1" spans="1:7">
      <c r="A12" s="315" t="s">
        <v>322</v>
      </c>
      <c r="B12" s="315"/>
      <c r="C12" s="315"/>
      <c r="D12" s="315"/>
      <c r="E12" s="315"/>
      <c r="F12" s="316">
        <f>(F7*0.3+F8*0.7)*0.9+F10*0.1</f>
        <v>1</v>
      </c>
      <c r="G12" s="316"/>
    </row>
  </sheetData>
  <mergeCells count="13">
    <mergeCell ref="A6:G6"/>
    <mergeCell ref="A7:E7"/>
    <mergeCell ref="F7:G7"/>
    <mergeCell ref="A8:E8"/>
    <mergeCell ref="F8:G8"/>
    <mergeCell ref="A9:E9"/>
    <mergeCell ref="F9:G9"/>
    <mergeCell ref="A10:E10"/>
    <mergeCell ref="F10:G10"/>
    <mergeCell ref="A11:E11"/>
    <mergeCell ref="F11:G11"/>
    <mergeCell ref="A12:E12"/>
    <mergeCell ref="F12:G12"/>
  </mergeCells>
  <dataValidations count="1">
    <dataValidation type="list" showInputMessage="1" showErrorMessage="1" sqref="P2">
      <formula1>"B/C/D档,T/A档"</formula1>
    </dataValidation>
  </dataValidations>
  <pageMargins left="0.75" right="0.75" top="1" bottom="1" header="0.3" footer="0.3"/>
  <pageSetup paperSize="1" orientation="portrait" horizontalDpi="200" verticalDpi="200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172"/>
  <sheetViews>
    <sheetView zoomScale="70" zoomScaleNormal="70" topLeftCell="A8" workbookViewId="0">
      <selection activeCell="K9" sqref="K9"/>
    </sheetView>
  </sheetViews>
  <sheetFormatPr defaultColWidth="9" defaultRowHeight="15.75"/>
  <cols>
    <col min="1" max="1" width="9" style="240"/>
    <col min="3" max="3" width="10.0833333333333" customWidth="1"/>
    <col min="6" max="6" width="9.08333333333333" customWidth="1"/>
    <col min="8" max="8" width="9.08333333333333" customWidth="1"/>
  </cols>
  <sheetData>
    <row r="1" ht="59.25" customHeight="1" spans="1:50">
      <c r="A1" s="241" t="s">
        <v>323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69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  <c r="AQ1" s="270"/>
      <c r="AR1" s="270"/>
      <c r="AS1" s="270"/>
      <c r="AT1" s="270"/>
      <c r="AU1" s="270"/>
      <c r="AV1" s="270"/>
      <c r="AW1" s="270"/>
      <c r="AX1" s="270"/>
    </row>
    <row r="2" ht="108.4" customHeight="1" spans="1:28">
      <c r="A2" s="243" t="s">
        <v>324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71"/>
    </row>
    <row r="3" ht="60.75" customHeight="1" spans="1:28">
      <c r="A3" s="245" t="s">
        <v>325</v>
      </c>
      <c r="B3" s="245" t="s">
        <v>326</v>
      </c>
      <c r="C3" s="246" t="s">
        <v>327</v>
      </c>
      <c r="D3" s="247" t="s">
        <v>328</v>
      </c>
      <c r="E3" s="248"/>
      <c r="F3" s="246" t="s">
        <v>329</v>
      </c>
      <c r="G3" s="249" t="s">
        <v>330</v>
      </c>
      <c r="H3" s="246" t="s">
        <v>331</v>
      </c>
      <c r="I3" s="247" t="s">
        <v>332</v>
      </c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72"/>
    </row>
    <row r="4" customHeight="1" spans="1:28">
      <c r="A4" s="250" t="s">
        <v>333</v>
      </c>
      <c r="B4" s="251" t="s">
        <v>67</v>
      </c>
      <c r="C4" s="252">
        <f>H4/F4</f>
        <v>1</v>
      </c>
      <c r="D4" s="252" t="s">
        <v>334</v>
      </c>
      <c r="E4" s="252" t="s">
        <v>67</v>
      </c>
      <c r="F4" s="253">
        <v>45</v>
      </c>
      <c r="G4" s="254" t="s">
        <v>335</v>
      </c>
      <c r="H4" s="253">
        <v>45</v>
      </c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73"/>
    </row>
    <row r="5" spans="1:28">
      <c r="A5" s="250"/>
      <c r="B5" s="251"/>
      <c r="C5" s="252"/>
      <c r="D5" s="252"/>
      <c r="E5" s="252"/>
      <c r="F5" s="255"/>
      <c r="G5" s="254"/>
      <c r="H5" s="255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73"/>
    </row>
    <row r="6" spans="1:28">
      <c r="A6" s="250"/>
      <c r="B6" s="251"/>
      <c r="C6" s="252"/>
      <c r="D6" s="252"/>
      <c r="E6" s="252"/>
      <c r="F6" s="255"/>
      <c r="G6" s="254"/>
      <c r="H6" s="255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73"/>
    </row>
    <row r="7" spans="1:28">
      <c r="A7" s="250"/>
      <c r="B7" s="251" t="s">
        <v>336</v>
      </c>
      <c r="C7" s="252"/>
      <c r="D7" s="252" t="s">
        <v>336</v>
      </c>
      <c r="E7" s="252" t="s">
        <v>336</v>
      </c>
      <c r="F7" s="255"/>
      <c r="G7" s="254"/>
      <c r="H7" s="255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264"/>
      <c r="Y7" s="264"/>
      <c r="Z7" s="264"/>
      <c r="AA7" s="264"/>
      <c r="AB7" s="273"/>
    </row>
    <row r="8" spans="1:28">
      <c r="A8" s="250"/>
      <c r="B8" s="251"/>
      <c r="C8" s="252"/>
      <c r="D8" s="252"/>
      <c r="E8" s="252"/>
      <c r="F8" s="255"/>
      <c r="G8" s="254"/>
      <c r="H8" s="255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73"/>
    </row>
    <row r="9" spans="1:28">
      <c r="A9" s="250"/>
      <c r="B9" s="251"/>
      <c r="C9" s="252"/>
      <c r="D9" s="252"/>
      <c r="E9" s="252"/>
      <c r="F9" s="255"/>
      <c r="G9" s="254"/>
      <c r="H9" s="255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73"/>
    </row>
    <row r="10" ht="16.1" spans="1:28">
      <c r="A10" s="250"/>
      <c r="B10" s="251" t="s">
        <v>336</v>
      </c>
      <c r="C10" s="252"/>
      <c r="D10" s="252" t="s">
        <v>336</v>
      </c>
      <c r="E10" s="252" t="s">
        <v>336</v>
      </c>
      <c r="F10" s="256"/>
      <c r="G10" s="254"/>
      <c r="H10" s="256"/>
      <c r="I10" s="264"/>
      <c r="J10" s="264"/>
      <c r="K10" s="264"/>
      <c r="L10" s="264"/>
      <c r="M10" s="264"/>
      <c r="N10" s="265" t="s">
        <v>337</v>
      </c>
      <c r="O10" s="265"/>
      <c r="P10" s="265"/>
      <c r="Q10" s="265"/>
      <c r="R10" s="265"/>
      <c r="S10" s="265"/>
      <c r="T10" s="265"/>
      <c r="U10" s="265"/>
      <c r="V10" s="265"/>
      <c r="W10" s="265"/>
      <c r="X10" s="265"/>
      <c r="Y10" s="265"/>
      <c r="Z10" s="265"/>
      <c r="AA10" s="265"/>
      <c r="AB10" s="274"/>
    </row>
    <row r="11" spans="1:28">
      <c r="A11" s="250"/>
      <c r="B11" s="251" t="s">
        <v>68</v>
      </c>
      <c r="C11" s="252">
        <f>H11/F11</f>
        <v>1</v>
      </c>
      <c r="D11" s="252" t="s">
        <v>334</v>
      </c>
      <c r="E11" s="252" t="s">
        <v>68</v>
      </c>
      <c r="F11" s="253">
        <v>45</v>
      </c>
      <c r="G11" s="254"/>
      <c r="H11" s="253">
        <v>45</v>
      </c>
      <c r="I11" s="264"/>
      <c r="J11" s="26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B11" s="273"/>
    </row>
    <row r="12" spans="1:28">
      <c r="A12" s="250"/>
      <c r="B12" s="251" t="s">
        <v>336</v>
      </c>
      <c r="C12" s="252"/>
      <c r="D12" s="252" t="s">
        <v>336</v>
      </c>
      <c r="E12" s="252" t="s">
        <v>336</v>
      </c>
      <c r="F12" s="255"/>
      <c r="G12" s="254"/>
      <c r="H12" s="255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73"/>
    </row>
    <row r="13" ht="16.1" spans="1:28">
      <c r="A13" s="250"/>
      <c r="B13" s="251" t="s">
        <v>336</v>
      </c>
      <c r="C13" s="252"/>
      <c r="D13" s="252" t="s">
        <v>336</v>
      </c>
      <c r="E13" s="252" t="s">
        <v>336</v>
      </c>
      <c r="F13" s="256"/>
      <c r="G13" s="254"/>
      <c r="H13" s="256"/>
      <c r="I13" s="264"/>
      <c r="J13" s="264"/>
      <c r="K13" s="264"/>
      <c r="L13" s="264"/>
      <c r="M13" s="264"/>
      <c r="N13" s="265" t="s">
        <v>337</v>
      </c>
      <c r="O13" s="265"/>
      <c r="P13" s="265"/>
      <c r="Q13" s="265"/>
      <c r="R13" s="265"/>
      <c r="S13" s="265"/>
      <c r="T13" s="265"/>
      <c r="U13" s="265"/>
      <c r="V13" s="265"/>
      <c r="W13" s="265"/>
      <c r="X13" s="265"/>
      <c r="Y13" s="265"/>
      <c r="Z13" s="265"/>
      <c r="AA13" s="265"/>
      <c r="AB13" s="274"/>
    </row>
    <row r="14" spans="1:28">
      <c r="A14" s="250"/>
      <c r="B14" s="251" t="s">
        <v>69</v>
      </c>
      <c r="C14" s="252">
        <f>H14/F14</f>
        <v>1</v>
      </c>
      <c r="D14" s="252" t="s">
        <v>334</v>
      </c>
      <c r="E14" s="252" t="s">
        <v>69</v>
      </c>
      <c r="F14" s="253">
        <v>30</v>
      </c>
      <c r="G14" s="254"/>
      <c r="H14" s="253">
        <v>30</v>
      </c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73"/>
    </row>
    <row r="15" ht="16.15" spans="1:28">
      <c r="A15" s="250"/>
      <c r="B15" s="251" t="s">
        <v>336</v>
      </c>
      <c r="C15" s="252" t="s">
        <v>336</v>
      </c>
      <c r="D15" s="252" t="s">
        <v>336</v>
      </c>
      <c r="E15" s="252" t="s">
        <v>336</v>
      </c>
      <c r="F15" s="256"/>
      <c r="G15" s="254"/>
      <c r="H15" s="256"/>
      <c r="I15" s="264"/>
      <c r="J15" s="264"/>
      <c r="K15" s="264"/>
      <c r="L15" s="264"/>
      <c r="M15" s="264"/>
      <c r="N15" s="264"/>
      <c r="O15" s="264"/>
      <c r="P15" s="264"/>
      <c r="Q15" s="264"/>
      <c r="R15" s="264"/>
      <c r="S15" s="265" t="s">
        <v>337</v>
      </c>
      <c r="T15" s="265" t="s">
        <v>337</v>
      </c>
      <c r="U15" s="265" t="s">
        <v>337</v>
      </c>
      <c r="V15" s="265" t="s">
        <v>337</v>
      </c>
      <c r="W15" s="265" t="s">
        <v>337</v>
      </c>
      <c r="X15" s="265" t="s">
        <v>337</v>
      </c>
      <c r="Y15" s="265" t="s">
        <v>337</v>
      </c>
      <c r="Z15" s="265" t="s">
        <v>337</v>
      </c>
      <c r="AA15" s="265" t="s">
        <v>337</v>
      </c>
      <c r="AB15" s="274" t="s">
        <v>337</v>
      </c>
    </row>
    <row r="16" spans="1:28">
      <c r="A16" s="250"/>
      <c r="B16" s="251" t="s">
        <v>70</v>
      </c>
      <c r="C16" s="252">
        <f>SUM(H16:H23)/SUM(F16:F23)</f>
        <v>1</v>
      </c>
      <c r="D16" s="252" t="s">
        <v>338</v>
      </c>
      <c r="E16" s="252" t="s">
        <v>339</v>
      </c>
      <c r="F16" s="253">
        <v>12</v>
      </c>
      <c r="G16" s="254"/>
      <c r="H16" s="253">
        <v>12</v>
      </c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5" t="s">
        <v>337</v>
      </c>
      <c r="V16" s="265"/>
      <c r="W16" s="265"/>
      <c r="X16" s="265"/>
      <c r="Y16" s="265"/>
      <c r="Z16" s="265"/>
      <c r="AA16" s="265"/>
      <c r="AB16" s="274"/>
    </row>
    <row r="17" spans="1:28">
      <c r="A17" s="250"/>
      <c r="B17" s="251" t="s">
        <v>336</v>
      </c>
      <c r="C17" s="252" t="s">
        <v>336</v>
      </c>
      <c r="D17" s="252" t="s">
        <v>336</v>
      </c>
      <c r="E17" s="252" t="s">
        <v>336</v>
      </c>
      <c r="F17" s="255"/>
      <c r="G17" s="254"/>
      <c r="H17" s="255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5"/>
      <c r="V17" s="265"/>
      <c r="W17" s="265"/>
      <c r="X17" s="265"/>
      <c r="Y17" s="265"/>
      <c r="Z17" s="265"/>
      <c r="AA17" s="265"/>
      <c r="AB17" s="274"/>
    </row>
    <row r="18" spans="1:28">
      <c r="A18" s="250"/>
      <c r="B18" s="251" t="s">
        <v>336</v>
      </c>
      <c r="C18" s="252" t="s">
        <v>336</v>
      </c>
      <c r="D18" s="252" t="s">
        <v>336</v>
      </c>
      <c r="E18" s="252" t="s">
        <v>336</v>
      </c>
      <c r="F18" s="255"/>
      <c r="G18" s="254"/>
      <c r="H18" s="255"/>
      <c r="I18" s="264"/>
      <c r="J18" s="26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5"/>
      <c r="V18" s="265"/>
      <c r="W18" s="265"/>
      <c r="X18" s="265"/>
      <c r="Y18" s="265"/>
      <c r="Z18" s="265"/>
      <c r="AA18" s="265"/>
      <c r="AB18" s="274"/>
    </row>
    <row r="19" spans="1:28">
      <c r="A19" s="250"/>
      <c r="B19" s="251" t="s">
        <v>336</v>
      </c>
      <c r="C19" s="252" t="s">
        <v>336</v>
      </c>
      <c r="D19" s="252" t="s">
        <v>336</v>
      </c>
      <c r="E19" s="252" t="s">
        <v>336</v>
      </c>
      <c r="F19" s="256"/>
      <c r="G19" s="254"/>
      <c r="H19" s="256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5"/>
      <c r="V19" s="265"/>
      <c r="W19" s="265"/>
      <c r="X19" s="265"/>
      <c r="Y19" s="265"/>
      <c r="Z19" s="265"/>
      <c r="AA19" s="265"/>
      <c r="AB19" s="274"/>
    </row>
    <row r="20" spans="1:28">
      <c r="A20" s="250"/>
      <c r="B20" s="251" t="s">
        <v>336</v>
      </c>
      <c r="C20" s="252" t="s">
        <v>336</v>
      </c>
      <c r="D20" s="252" t="s">
        <v>338</v>
      </c>
      <c r="E20" s="252" t="s">
        <v>340</v>
      </c>
      <c r="F20" s="253">
        <v>12</v>
      </c>
      <c r="G20" s="254"/>
      <c r="H20" s="253">
        <v>12</v>
      </c>
      <c r="I20" s="264"/>
      <c r="J20" s="26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5"/>
      <c r="V20" s="265"/>
      <c r="W20" s="265"/>
      <c r="X20" s="265"/>
      <c r="Y20" s="265"/>
      <c r="Z20" s="265"/>
      <c r="AA20" s="265"/>
      <c r="AB20" s="274"/>
    </row>
    <row r="21" spans="1:28">
      <c r="A21" s="250"/>
      <c r="B21" s="251" t="s">
        <v>336</v>
      </c>
      <c r="C21" s="252" t="s">
        <v>336</v>
      </c>
      <c r="D21" s="252" t="s">
        <v>336</v>
      </c>
      <c r="E21" s="252" t="s">
        <v>336</v>
      </c>
      <c r="F21" s="255"/>
      <c r="G21" s="254"/>
      <c r="H21" s="255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5"/>
      <c r="V21" s="265"/>
      <c r="W21" s="265"/>
      <c r="X21" s="265"/>
      <c r="Y21" s="265"/>
      <c r="Z21" s="265"/>
      <c r="AA21" s="265"/>
      <c r="AB21" s="274"/>
    </row>
    <row r="22" spans="1:28">
      <c r="A22" s="250"/>
      <c r="B22" s="251" t="s">
        <v>336</v>
      </c>
      <c r="C22" s="252" t="s">
        <v>336</v>
      </c>
      <c r="D22" s="252" t="s">
        <v>336</v>
      </c>
      <c r="E22" s="252" t="s">
        <v>336</v>
      </c>
      <c r="F22" s="255"/>
      <c r="G22" s="254"/>
      <c r="H22" s="255"/>
      <c r="I22" s="264"/>
      <c r="J22" s="26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5"/>
      <c r="V22" s="265"/>
      <c r="W22" s="265"/>
      <c r="X22" s="265"/>
      <c r="Y22" s="265"/>
      <c r="Z22" s="265"/>
      <c r="AA22" s="265"/>
      <c r="AB22" s="274"/>
    </row>
    <row r="23" spans="1:28">
      <c r="A23" s="250"/>
      <c r="B23" s="251" t="s">
        <v>336</v>
      </c>
      <c r="C23" s="252" t="s">
        <v>336</v>
      </c>
      <c r="D23" s="252" t="s">
        <v>336</v>
      </c>
      <c r="E23" s="252" t="s">
        <v>336</v>
      </c>
      <c r="F23" s="256"/>
      <c r="G23" s="254"/>
      <c r="H23" s="256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5"/>
      <c r="V23" s="265"/>
      <c r="W23" s="265"/>
      <c r="X23" s="265"/>
      <c r="Y23" s="265"/>
      <c r="Z23" s="265"/>
      <c r="AA23" s="265"/>
      <c r="AB23" s="274"/>
    </row>
    <row r="24" spans="1:28">
      <c r="A24" s="250"/>
      <c r="B24" s="251" t="s">
        <v>71</v>
      </c>
      <c r="C24" s="252">
        <f>SUM(H24:H29)/SUM(F24:F29)</f>
        <v>1</v>
      </c>
      <c r="D24" s="252" t="s">
        <v>341</v>
      </c>
      <c r="E24" s="252" t="s">
        <v>342</v>
      </c>
      <c r="F24" s="253">
        <v>15</v>
      </c>
      <c r="G24" s="254"/>
      <c r="H24" s="253">
        <v>15</v>
      </c>
      <c r="I24" s="264"/>
      <c r="J24" s="26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264"/>
      <c r="X24" s="265" t="s">
        <v>337</v>
      </c>
      <c r="Y24" s="265"/>
      <c r="Z24" s="265"/>
      <c r="AA24" s="265"/>
      <c r="AB24" s="274"/>
    </row>
    <row r="25" spans="1:28">
      <c r="A25" s="250"/>
      <c r="B25" s="251" t="s">
        <v>336</v>
      </c>
      <c r="C25" s="252" t="s">
        <v>336</v>
      </c>
      <c r="D25" s="252" t="s">
        <v>336</v>
      </c>
      <c r="E25" s="252" t="s">
        <v>336</v>
      </c>
      <c r="F25" s="255"/>
      <c r="G25" s="254"/>
      <c r="H25" s="255"/>
      <c r="I25" s="264"/>
      <c r="J25" s="264"/>
      <c r="K25" s="264"/>
      <c r="L25" s="264"/>
      <c r="M25" s="264"/>
      <c r="N25" s="264"/>
      <c r="O25" s="264"/>
      <c r="P25" s="264"/>
      <c r="Q25" s="264"/>
      <c r="R25" s="264"/>
      <c r="S25" s="264"/>
      <c r="T25" s="264"/>
      <c r="U25" s="264"/>
      <c r="V25" s="264"/>
      <c r="W25" s="264"/>
      <c r="X25" s="265"/>
      <c r="Y25" s="265"/>
      <c r="Z25" s="265"/>
      <c r="AA25" s="265"/>
      <c r="AB25" s="274"/>
    </row>
    <row r="26" spans="1:28">
      <c r="A26" s="250"/>
      <c r="B26" s="251" t="s">
        <v>336</v>
      </c>
      <c r="C26" s="252" t="s">
        <v>336</v>
      </c>
      <c r="D26" s="252" t="s">
        <v>336</v>
      </c>
      <c r="E26" s="252" t="s">
        <v>336</v>
      </c>
      <c r="F26" s="256"/>
      <c r="G26" s="254"/>
      <c r="H26" s="256"/>
      <c r="I26" s="264"/>
      <c r="J26" s="26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5"/>
      <c r="Y26" s="265"/>
      <c r="Z26" s="265"/>
      <c r="AA26" s="265"/>
      <c r="AB26" s="274"/>
    </row>
    <row r="27" spans="1:28">
      <c r="A27" s="250"/>
      <c r="B27" s="251" t="s">
        <v>336</v>
      </c>
      <c r="C27" s="252" t="s">
        <v>336</v>
      </c>
      <c r="D27" s="252" t="s">
        <v>341</v>
      </c>
      <c r="E27" s="252" t="s">
        <v>343</v>
      </c>
      <c r="F27" s="253">
        <v>15</v>
      </c>
      <c r="G27" s="254"/>
      <c r="H27" s="253">
        <v>15</v>
      </c>
      <c r="I27" s="264"/>
      <c r="J27" s="26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5"/>
      <c r="Y27" s="265"/>
      <c r="Z27" s="265"/>
      <c r="AA27" s="265"/>
      <c r="AB27" s="274"/>
    </row>
    <row r="28" spans="1:28">
      <c r="A28" s="250"/>
      <c r="B28" s="251" t="s">
        <v>336</v>
      </c>
      <c r="C28" s="252" t="s">
        <v>336</v>
      </c>
      <c r="D28" s="252" t="s">
        <v>336</v>
      </c>
      <c r="E28" s="252" t="s">
        <v>336</v>
      </c>
      <c r="F28" s="255"/>
      <c r="G28" s="254"/>
      <c r="H28" s="255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264"/>
      <c r="X28" s="265"/>
      <c r="Y28" s="265"/>
      <c r="Z28" s="265"/>
      <c r="AA28" s="265"/>
      <c r="AB28" s="274"/>
    </row>
    <row r="29" spans="1:28">
      <c r="A29" s="250"/>
      <c r="B29" s="251" t="s">
        <v>336</v>
      </c>
      <c r="C29" s="252" t="s">
        <v>336</v>
      </c>
      <c r="D29" s="252" t="s">
        <v>336</v>
      </c>
      <c r="E29" s="252" t="s">
        <v>336</v>
      </c>
      <c r="F29" s="256"/>
      <c r="G29" s="254"/>
      <c r="H29" s="256"/>
      <c r="I29" s="264"/>
      <c r="J29" s="264"/>
      <c r="K29" s="264"/>
      <c r="L29" s="264"/>
      <c r="M29" s="264"/>
      <c r="N29" s="264"/>
      <c r="O29" s="264"/>
      <c r="P29" s="264"/>
      <c r="Q29" s="264"/>
      <c r="R29" s="264"/>
      <c r="S29" s="264"/>
      <c r="T29" s="264"/>
      <c r="U29" s="264"/>
      <c r="V29" s="264"/>
      <c r="W29" s="264"/>
      <c r="X29" s="265"/>
      <c r="Y29" s="265"/>
      <c r="Z29" s="265"/>
      <c r="AA29" s="265"/>
      <c r="AB29" s="274"/>
    </row>
    <row r="30" spans="1:28">
      <c r="A30" s="250"/>
      <c r="B30" s="251" t="s">
        <v>72</v>
      </c>
      <c r="C30" s="252">
        <f>H30/F30</f>
        <v>1</v>
      </c>
      <c r="D30" s="252" t="s">
        <v>344</v>
      </c>
      <c r="E30" s="252" t="s">
        <v>72</v>
      </c>
      <c r="F30" s="253">
        <v>45</v>
      </c>
      <c r="G30" s="254"/>
      <c r="H30" s="253">
        <v>45</v>
      </c>
      <c r="I30" s="264"/>
      <c r="J30" s="264"/>
      <c r="K30" s="264"/>
      <c r="L30" s="264"/>
      <c r="M30" s="264"/>
      <c r="N30" s="264"/>
      <c r="O30" s="264"/>
      <c r="P30" s="264"/>
      <c r="Q30" s="264"/>
      <c r="R30" s="264"/>
      <c r="S30" s="264"/>
      <c r="T30" s="264"/>
      <c r="U30" s="264"/>
      <c r="V30" s="264"/>
      <c r="W30" s="264"/>
      <c r="X30" s="265"/>
      <c r="Y30" s="265"/>
      <c r="Z30" s="265"/>
      <c r="AA30" s="265"/>
      <c r="AB30" s="274"/>
    </row>
    <row r="31" spans="1:28">
      <c r="A31" s="250"/>
      <c r="B31" s="251" t="s">
        <v>336</v>
      </c>
      <c r="C31" s="252" t="s">
        <v>336</v>
      </c>
      <c r="D31" s="252" t="s">
        <v>336</v>
      </c>
      <c r="E31" s="252" t="s">
        <v>336</v>
      </c>
      <c r="F31" s="255"/>
      <c r="G31" s="254"/>
      <c r="H31" s="255"/>
      <c r="I31" s="264"/>
      <c r="J31" s="264"/>
      <c r="K31" s="264"/>
      <c r="L31" s="264"/>
      <c r="M31" s="264"/>
      <c r="N31" s="264"/>
      <c r="O31" s="264"/>
      <c r="P31" s="264"/>
      <c r="Q31" s="264"/>
      <c r="R31" s="264"/>
      <c r="S31" s="264"/>
      <c r="T31" s="264"/>
      <c r="U31" s="264"/>
      <c r="V31" s="264"/>
      <c r="W31" s="264"/>
      <c r="X31" s="265"/>
      <c r="Y31" s="265"/>
      <c r="Z31" s="265"/>
      <c r="AA31" s="265"/>
      <c r="AB31" s="274"/>
    </row>
    <row r="32" spans="1:28">
      <c r="A32" s="250"/>
      <c r="B32" s="251" t="s">
        <v>336</v>
      </c>
      <c r="C32" s="252" t="s">
        <v>336</v>
      </c>
      <c r="D32" s="252" t="s">
        <v>336</v>
      </c>
      <c r="E32" s="252" t="s">
        <v>336</v>
      </c>
      <c r="F32" s="256"/>
      <c r="G32" s="254"/>
      <c r="H32" s="256"/>
      <c r="I32" s="264"/>
      <c r="J32" s="26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5"/>
      <c r="Y32" s="265"/>
      <c r="Z32" s="265"/>
      <c r="AA32" s="265"/>
      <c r="AB32" s="274"/>
    </row>
    <row r="33" ht="16.15" spans="1:28">
      <c r="A33" s="250"/>
      <c r="B33" s="251" t="s">
        <v>73</v>
      </c>
      <c r="C33" s="252">
        <f>H33/F33</f>
        <v>1</v>
      </c>
      <c r="D33" s="252" t="s">
        <v>344</v>
      </c>
      <c r="E33" s="252" t="s">
        <v>73</v>
      </c>
      <c r="F33" s="257">
        <v>20</v>
      </c>
      <c r="G33" s="254"/>
      <c r="H33" s="257">
        <v>20</v>
      </c>
      <c r="I33" s="264"/>
      <c r="J33" s="26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73"/>
    </row>
    <row r="34" ht="16.1" spans="1:28">
      <c r="A34" s="250"/>
      <c r="B34" s="252">
        <f>H34/F34</f>
        <v>1</v>
      </c>
      <c r="C34" s="258" t="s">
        <v>337</v>
      </c>
      <c r="D34" s="258" t="s">
        <v>337</v>
      </c>
      <c r="E34" s="258" t="s">
        <v>337</v>
      </c>
      <c r="F34" s="258">
        <f>SUM(F4:F33)</f>
        <v>239</v>
      </c>
      <c r="G34" s="258"/>
      <c r="H34" s="258">
        <f>SUM(H4:H33)</f>
        <v>239</v>
      </c>
      <c r="I34" s="258"/>
      <c r="J34" s="258" t="s">
        <v>337</v>
      </c>
      <c r="K34" s="258" t="s">
        <v>337</v>
      </c>
      <c r="L34" s="258" t="s">
        <v>337</v>
      </c>
      <c r="M34" s="258" t="s">
        <v>337</v>
      </c>
      <c r="N34" s="258" t="s">
        <v>337</v>
      </c>
      <c r="O34" s="258" t="s">
        <v>337</v>
      </c>
      <c r="P34" s="258" t="s">
        <v>337</v>
      </c>
      <c r="Q34" s="258" t="s">
        <v>337</v>
      </c>
      <c r="R34" s="258" t="s">
        <v>337</v>
      </c>
      <c r="S34" s="258" t="s">
        <v>337</v>
      </c>
      <c r="T34" s="258" t="s">
        <v>337</v>
      </c>
      <c r="U34" s="258" t="s">
        <v>337</v>
      </c>
      <c r="V34" s="258" t="s">
        <v>337</v>
      </c>
      <c r="W34" s="258" t="s">
        <v>337</v>
      </c>
      <c r="X34" s="258" t="s">
        <v>337</v>
      </c>
      <c r="Y34" s="258" t="s">
        <v>337</v>
      </c>
      <c r="Z34" s="258" t="s">
        <v>337</v>
      </c>
      <c r="AA34" s="258" t="s">
        <v>337</v>
      </c>
      <c r="AB34" s="275" t="s">
        <v>337</v>
      </c>
    </row>
    <row r="35" customHeight="1" spans="1:28">
      <c r="A35" s="250" t="s">
        <v>345</v>
      </c>
      <c r="B35" s="259" t="s">
        <v>75</v>
      </c>
      <c r="C35" s="260">
        <f>SUM(H35:H38)/SUM(F35:F38)</f>
        <v>1</v>
      </c>
      <c r="D35" s="260" t="s">
        <v>346</v>
      </c>
      <c r="E35" s="260" t="s">
        <v>347</v>
      </c>
      <c r="F35" s="253">
        <v>9</v>
      </c>
      <c r="G35" s="255" t="s">
        <v>335</v>
      </c>
      <c r="H35" s="253">
        <v>9</v>
      </c>
      <c r="I35" s="264"/>
      <c r="J35" s="264"/>
      <c r="K35" s="264"/>
      <c r="L35" s="264"/>
      <c r="M35" s="264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  <c r="AA35" s="265" t="s">
        <v>337</v>
      </c>
      <c r="AB35" s="274"/>
    </row>
    <row r="36" spans="1:28">
      <c r="A36" s="250"/>
      <c r="B36" s="251" t="s">
        <v>336</v>
      </c>
      <c r="C36" s="252" t="s">
        <v>336</v>
      </c>
      <c r="D36" s="252" t="s">
        <v>336</v>
      </c>
      <c r="E36" s="252" t="s">
        <v>336</v>
      </c>
      <c r="F36" s="256"/>
      <c r="G36" s="255"/>
      <c r="H36" s="256"/>
      <c r="I36" s="264"/>
      <c r="J36" s="264"/>
      <c r="K36" s="264"/>
      <c r="L36" s="264"/>
      <c r="M36" s="264"/>
      <c r="N36" s="264"/>
      <c r="O36" s="264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64"/>
      <c r="AA36" s="265"/>
      <c r="AB36" s="274"/>
    </row>
    <row r="37" spans="1:28">
      <c r="A37" s="250"/>
      <c r="B37" s="251" t="s">
        <v>336</v>
      </c>
      <c r="C37" s="252" t="s">
        <v>336</v>
      </c>
      <c r="D37" s="252" t="s">
        <v>346</v>
      </c>
      <c r="E37" s="252" t="s">
        <v>348</v>
      </c>
      <c r="F37" s="253">
        <v>9</v>
      </c>
      <c r="G37" s="255"/>
      <c r="H37" s="253">
        <v>9</v>
      </c>
      <c r="I37" s="264"/>
      <c r="J37" s="264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  <c r="AA37" s="265"/>
      <c r="AB37" s="274"/>
    </row>
    <row r="38" spans="1:28">
      <c r="A38" s="250"/>
      <c r="B38" s="251" t="s">
        <v>336</v>
      </c>
      <c r="C38" s="252" t="s">
        <v>336</v>
      </c>
      <c r="D38" s="252" t="s">
        <v>336</v>
      </c>
      <c r="E38" s="252" t="s">
        <v>336</v>
      </c>
      <c r="F38" s="256"/>
      <c r="G38" s="255"/>
      <c r="H38" s="256"/>
      <c r="I38" s="264"/>
      <c r="J38" s="26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  <c r="AA38" s="265"/>
      <c r="AB38" s="274"/>
    </row>
    <row r="39" spans="1:28">
      <c r="A39" s="250"/>
      <c r="B39" s="251" t="s">
        <v>76</v>
      </c>
      <c r="C39" s="252">
        <f>H39/F39</f>
        <v>1</v>
      </c>
      <c r="D39" s="252" t="s">
        <v>349</v>
      </c>
      <c r="E39" s="252" t="s">
        <v>76</v>
      </c>
      <c r="F39" s="253">
        <v>60</v>
      </c>
      <c r="G39" s="255"/>
      <c r="H39" s="253">
        <v>60</v>
      </c>
      <c r="I39" s="264" t="s">
        <v>350</v>
      </c>
      <c r="J39" s="264"/>
      <c r="K39" s="264"/>
      <c r="L39" s="264"/>
      <c r="M39" s="264"/>
      <c r="N39" s="264" t="s">
        <v>350</v>
      </c>
      <c r="O39" s="264"/>
      <c r="P39" s="264"/>
      <c r="Q39" s="264"/>
      <c r="R39" s="264"/>
      <c r="S39" s="264" t="s">
        <v>350</v>
      </c>
      <c r="T39" s="264"/>
      <c r="U39" s="264"/>
      <c r="V39" s="264"/>
      <c r="W39" s="264"/>
      <c r="X39" s="264" t="s">
        <v>350</v>
      </c>
      <c r="Y39" s="264"/>
      <c r="Z39" s="264"/>
      <c r="AA39" s="264"/>
      <c r="AB39" s="273"/>
    </row>
    <row r="40" spans="1:28">
      <c r="A40" s="250"/>
      <c r="B40" s="251" t="s">
        <v>336</v>
      </c>
      <c r="C40" s="252" t="s">
        <v>336</v>
      </c>
      <c r="D40" s="252" t="s">
        <v>336</v>
      </c>
      <c r="E40" s="252" t="s">
        <v>336</v>
      </c>
      <c r="F40" s="255"/>
      <c r="G40" s="255"/>
      <c r="H40" s="255"/>
      <c r="I40" s="264"/>
      <c r="J40" s="264"/>
      <c r="K40" s="264"/>
      <c r="L40" s="264"/>
      <c r="M40" s="264"/>
      <c r="N40" s="264"/>
      <c r="O40" s="264"/>
      <c r="P40" s="264"/>
      <c r="Q40" s="264"/>
      <c r="R40" s="264"/>
      <c r="S40" s="264"/>
      <c r="T40" s="264"/>
      <c r="U40" s="264"/>
      <c r="V40" s="264"/>
      <c r="W40" s="264"/>
      <c r="X40" s="264"/>
      <c r="Y40" s="264"/>
      <c r="Z40" s="264"/>
      <c r="AA40" s="264"/>
      <c r="AB40" s="273"/>
    </row>
    <row r="41" spans="1:28">
      <c r="A41" s="250"/>
      <c r="B41" s="251" t="s">
        <v>336</v>
      </c>
      <c r="C41" s="252" t="s">
        <v>336</v>
      </c>
      <c r="D41" s="252" t="s">
        <v>336</v>
      </c>
      <c r="E41" s="252" t="s">
        <v>336</v>
      </c>
      <c r="F41" s="255"/>
      <c r="G41" s="255"/>
      <c r="H41" s="255"/>
      <c r="I41" s="264" t="s">
        <v>350</v>
      </c>
      <c r="J41" s="264"/>
      <c r="K41" s="264"/>
      <c r="L41" s="264"/>
      <c r="M41" s="264"/>
      <c r="N41" s="264" t="s">
        <v>350</v>
      </c>
      <c r="O41" s="264"/>
      <c r="P41" s="264"/>
      <c r="Q41" s="264"/>
      <c r="R41" s="264"/>
      <c r="S41" s="264" t="s">
        <v>350</v>
      </c>
      <c r="T41" s="264"/>
      <c r="U41" s="264"/>
      <c r="V41" s="264"/>
      <c r="W41" s="264"/>
      <c r="X41" s="264" t="s">
        <v>350</v>
      </c>
      <c r="Y41" s="264"/>
      <c r="Z41" s="264"/>
      <c r="AA41" s="264"/>
      <c r="AB41" s="273"/>
    </row>
    <row r="42" spans="1:28">
      <c r="A42" s="250"/>
      <c r="B42" s="251" t="s">
        <v>336</v>
      </c>
      <c r="C42" s="252" t="s">
        <v>336</v>
      </c>
      <c r="D42" s="252" t="s">
        <v>336</v>
      </c>
      <c r="E42" s="252" t="s">
        <v>336</v>
      </c>
      <c r="F42" s="255"/>
      <c r="G42" s="255"/>
      <c r="H42" s="255"/>
      <c r="I42" s="264"/>
      <c r="J42" s="264"/>
      <c r="K42" s="264"/>
      <c r="L42" s="264"/>
      <c r="M42" s="264"/>
      <c r="N42" s="264"/>
      <c r="O42" s="264"/>
      <c r="P42" s="264"/>
      <c r="Q42" s="264"/>
      <c r="R42" s="264"/>
      <c r="S42" s="264"/>
      <c r="T42" s="264"/>
      <c r="U42" s="264"/>
      <c r="V42" s="264"/>
      <c r="W42" s="264"/>
      <c r="X42" s="264"/>
      <c r="Y42" s="264"/>
      <c r="Z42" s="264"/>
      <c r="AA42" s="264"/>
      <c r="AB42" s="273"/>
    </row>
    <row r="43" spans="1:28">
      <c r="A43" s="250"/>
      <c r="B43" s="251" t="s">
        <v>336</v>
      </c>
      <c r="C43" s="252" t="s">
        <v>336</v>
      </c>
      <c r="D43" s="252" t="s">
        <v>336</v>
      </c>
      <c r="E43" s="252" t="s">
        <v>336</v>
      </c>
      <c r="F43" s="255"/>
      <c r="G43" s="255"/>
      <c r="H43" s="255"/>
      <c r="I43" s="264" t="s">
        <v>350</v>
      </c>
      <c r="J43" s="264"/>
      <c r="K43" s="264"/>
      <c r="L43" s="264"/>
      <c r="M43" s="264"/>
      <c r="N43" s="264" t="s">
        <v>350</v>
      </c>
      <c r="O43" s="264"/>
      <c r="P43" s="264"/>
      <c r="Q43" s="264"/>
      <c r="R43" s="264"/>
      <c r="S43" s="264" t="s">
        <v>350</v>
      </c>
      <c r="T43" s="264"/>
      <c r="U43" s="264"/>
      <c r="V43" s="264"/>
      <c r="W43" s="264"/>
      <c r="X43" s="264" t="s">
        <v>350</v>
      </c>
      <c r="Y43" s="264"/>
      <c r="Z43" s="264"/>
      <c r="AA43" s="264"/>
      <c r="AB43" s="273"/>
    </row>
    <row r="44" spans="1:28">
      <c r="A44" s="250"/>
      <c r="B44" s="251" t="s">
        <v>336</v>
      </c>
      <c r="C44" s="252" t="s">
        <v>336</v>
      </c>
      <c r="D44" s="252" t="s">
        <v>336</v>
      </c>
      <c r="E44" s="252" t="s">
        <v>336</v>
      </c>
      <c r="F44" s="256"/>
      <c r="G44" s="255"/>
      <c r="H44" s="256"/>
      <c r="I44" s="264"/>
      <c r="J44" s="264"/>
      <c r="K44" s="264"/>
      <c r="L44" s="264"/>
      <c r="M44" s="264"/>
      <c r="N44" s="264"/>
      <c r="O44" s="264"/>
      <c r="P44" s="264"/>
      <c r="Q44" s="264"/>
      <c r="R44" s="264"/>
      <c r="S44" s="264"/>
      <c r="T44" s="264"/>
      <c r="U44" s="264"/>
      <c r="V44" s="264"/>
      <c r="W44" s="264"/>
      <c r="X44" s="264"/>
      <c r="Y44" s="264"/>
      <c r="Z44" s="264"/>
      <c r="AA44" s="264"/>
      <c r="AB44" s="273"/>
    </row>
    <row r="45" spans="1:28">
      <c r="A45" s="250"/>
      <c r="B45" s="251" t="s">
        <v>77</v>
      </c>
      <c r="C45" s="252">
        <f t="shared" ref="C45:C52" si="0">H45/F45</f>
        <v>1</v>
      </c>
      <c r="D45" s="252" t="s">
        <v>351</v>
      </c>
      <c r="E45" s="252" t="s">
        <v>352</v>
      </c>
      <c r="F45" s="253">
        <v>12</v>
      </c>
      <c r="G45" s="255"/>
      <c r="H45" s="253">
        <v>12</v>
      </c>
      <c r="I45" s="264"/>
      <c r="J45" s="26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5" t="s">
        <v>337</v>
      </c>
      <c r="AB45" s="274"/>
    </row>
    <row r="46" spans="1:28">
      <c r="A46" s="250"/>
      <c r="B46" s="251" t="s">
        <v>336</v>
      </c>
      <c r="C46" s="252" t="s">
        <v>336</v>
      </c>
      <c r="D46" s="252" t="s">
        <v>336</v>
      </c>
      <c r="E46" s="252" t="s">
        <v>336</v>
      </c>
      <c r="F46" s="256"/>
      <c r="G46" s="256"/>
      <c r="H46" s="256"/>
      <c r="I46" s="264"/>
      <c r="J46" s="264"/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  <c r="V46" s="264"/>
      <c r="W46" s="264"/>
      <c r="X46" s="264"/>
      <c r="Y46" s="264"/>
      <c r="Z46" s="264"/>
      <c r="AA46" s="265"/>
      <c r="AB46" s="274"/>
    </row>
    <row r="47" ht="16.1" spans="1:28">
      <c r="A47" s="250"/>
      <c r="B47" s="252">
        <f>H47/F47</f>
        <v>1</v>
      </c>
      <c r="C47" s="258" t="s">
        <v>337</v>
      </c>
      <c r="D47" s="258" t="s">
        <v>337</v>
      </c>
      <c r="E47" s="258" t="s">
        <v>337</v>
      </c>
      <c r="F47" s="258">
        <f>SUM(F35:F46)</f>
        <v>90</v>
      </c>
      <c r="G47" s="258"/>
      <c r="H47" s="258">
        <f>SUM(H35:H46)</f>
        <v>90</v>
      </c>
      <c r="I47" s="258"/>
      <c r="J47" s="258" t="s">
        <v>337</v>
      </c>
      <c r="K47" s="258" t="s">
        <v>337</v>
      </c>
      <c r="L47" s="258" t="s">
        <v>337</v>
      </c>
      <c r="M47" s="258" t="s">
        <v>337</v>
      </c>
      <c r="N47" s="258" t="s">
        <v>337</v>
      </c>
      <c r="O47" s="258" t="s">
        <v>337</v>
      </c>
      <c r="P47" s="258" t="s">
        <v>337</v>
      </c>
      <c r="Q47" s="258" t="s">
        <v>337</v>
      </c>
      <c r="R47" s="258" t="s">
        <v>337</v>
      </c>
      <c r="S47" s="258" t="s">
        <v>337</v>
      </c>
      <c r="T47" s="258" t="s">
        <v>337</v>
      </c>
      <c r="U47" s="258" t="s">
        <v>337</v>
      </c>
      <c r="V47" s="258" t="s">
        <v>337</v>
      </c>
      <c r="W47" s="258" t="s">
        <v>337</v>
      </c>
      <c r="X47" s="258" t="s">
        <v>337</v>
      </c>
      <c r="Y47" s="258" t="s">
        <v>337</v>
      </c>
      <c r="Z47" s="258" t="s">
        <v>337</v>
      </c>
      <c r="AA47" s="258" t="s">
        <v>337</v>
      </c>
      <c r="AB47" s="275" t="s">
        <v>337</v>
      </c>
    </row>
    <row r="48" customHeight="1" spans="1:28">
      <c r="A48" s="250" t="s">
        <v>353</v>
      </c>
      <c r="B48" s="251" t="s">
        <v>354</v>
      </c>
      <c r="C48" s="252">
        <f t="shared" si="0"/>
        <v>1</v>
      </c>
      <c r="D48" s="252" t="s">
        <v>334</v>
      </c>
      <c r="E48" s="252" t="s">
        <v>355</v>
      </c>
      <c r="F48" s="253">
        <v>36</v>
      </c>
      <c r="G48" s="253" t="s">
        <v>335</v>
      </c>
      <c r="H48" s="253">
        <v>36</v>
      </c>
      <c r="I48" s="264"/>
      <c r="J48" s="264"/>
      <c r="K48" s="264"/>
      <c r="L48" s="264"/>
      <c r="M48" s="264"/>
      <c r="N48" s="264"/>
      <c r="O48" s="264"/>
      <c r="P48" s="264"/>
      <c r="Q48" s="264"/>
      <c r="R48" s="264"/>
      <c r="S48" s="264"/>
      <c r="T48" s="264"/>
      <c r="U48" s="264"/>
      <c r="V48" s="264"/>
      <c r="W48" s="264"/>
      <c r="X48" s="264"/>
      <c r="Y48" s="264"/>
      <c r="Z48" s="264"/>
      <c r="AA48" s="265" t="s">
        <v>337</v>
      </c>
      <c r="AB48" s="274"/>
    </row>
    <row r="49" spans="1:28">
      <c r="A49" s="250"/>
      <c r="B49" s="251"/>
      <c r="C49" s="252"/>
      <c r="D49" s="252" t="s">
        <v>336</v>
      </c>
      <c r="E49" s="252" t="s">
        <v>336</v>
      </c>
      <c r="F49" s="256"/>
      <c r="G49" s="255"/>
      <c r="H49" s="256"/>
      <c r="I49" s="264"/>
      <c r="J49" s="26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Z49" s="264"/>
      <c r="AA49" s="265"/>
      <c r="AB49" s="274"/>
    </row>
    <row r="50" ht="48.4" spans="1:28">
      <c r="A50" s="250"/>
      <c r="B50" s="251"/>
      <c r="C50" s="252">
        <f t="shared" si="0"/>
        <v>1</v>
      </c>
      <c r="D50" s="252" t="s">
        <v>356</v>
      </c>
      <c r="E50" s="252" t="s">
        <v>357</v>
      </c>
      <c r="F50" s="257">
        <v>18</v>
      </c>
      <c r="G50" s="255"/>
      <c r="H50" s="257">
        <v>18</v>
      </c>
      <c r="I50" s="264"/>
      <c r="J50" s="26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  <c r="AA50" s="265"/>
      <c r="AB50" s="274"/>
    </row>
    <row r="51" ht="48.4" spans="1:28">
      <c r="A51" s="250"/>
      <c r="B51" s="251"/>
      <c r="C51" s="252">
        <f t="shared" si="0"/>
        <v>1</v>
      </c>
      <c r="D51" s="252" t="s">
        <v>358</v>
      </c>
      <c r="E51" s="252" t="s">
        <v>359</v>
      </c>
      <c r="F51" s="257">
        <v>18</v>
      </c>
      <c r="G51" s="255"/>
      <c r="H51" s="257">
        <v>18</v>
      </c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5"/>
      <c r="AB51" s="274"/>
    </row>
    <row r="52" spans="1:28">
      <c r="A52" s="250"/>
      <c r="B52" s="251" t="s">
        <v>82</v>
      </c>
      <c r="C52" s="252">
        <f t="shared" si="0"/>
        <v>1</v>
      </c>
      <c r="D52" s="252" t="s">
        <v>360</v>
      </c>
      <c r="E52" s="252" t="s">
        <v>82</v>
      </c>
      <c r="F52" s="253">
        <v>45</v>
      </c>
      <c r="G52" s="255"/>
      <c r="H52" s="253">
        <v>45</v>
      </c>
      <c r="I52" s="264"/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5" t="s">
        <v>337</v>
      </c>
      <c r="Y52" s="265"/>
      <c r="Z52" s="265"/>
      <c r="AA52" s="265"/>
      <c r="AB52" s="274"/>
    </row>
    <row r="53" spans="1:28">
      <c r="A53" s="250"/>
      <c r="B53" s="251"/>
      <c r="C53" s="252"/>
      <c r="D53" s="252"/>
      <c r="E53" s="252"/>
      <c r="F53" s="255"/>
      <c r="G53" s="255"/>
      <c r="H53" s="255"/>
      <c r="I53" s="264"/>
      <c r="J53" s="264"/>
      <c r="K53" s="264"/>
      <c r="L53" s="264"/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264"/>
      <c r="X53" s="265"/>
      <c r="Y53" s="265"/>
      <c r="Z53" s="265"/>
      <c r="AA53" s="265"/>
      <c r="AB53" s="274"/>
    </row>
    <row r="54" spans="1:28">
      <c r="A54" s="250"/>
      <c r="B54" s="251"/>
      <c r="C54" s="252"/>
      <c r="D54" s="252"/>
      <c r="E54" s="252"/>
      <c r="F54" s="255"/>
      <c r="G54" s="255"/>
      <c r="H54" s="255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  <c r="U54" s="266"/>
      <c r="V54" s="266"/>
      <c r="W54" s="266"/>
      <c r="X54" s="265"/>
      <c r="Y54" s="265"/>
      <c r="Z54" s="265"/>
      <c r="AA54" s="265"/>
      <c r="AB54" s="274"/>
    </row>
    <row r="55" spans="1:28">
      <c r="A55" s="250"/>
      <c r="B55" s="261"/>
      <c r="C55" s="262"/>
      <c r="D55" s="252"/>
      <c r="E55" s="252"/>
      <c r="F55" s="256"/>
      <c r="G55" s="256"/>
      <c r="H55" s="256"/>
      <c r="I55" s="267"/>
      <c r="J55" s="267"/>
      <c r="K55" s="267"/>
      <c r="L55" s="267"/>
      <c r="M55" s="267"/>
      <c r="N55" s="267"/>
      <c r="O55" s="267"/>
      <c r="P55" s="267"/>
      <c r="Q55" s="267"/>
      <c r="R55" s="267"/>
      <c r="S55" s="267"/>
      <c r="T55" s="267"/>
      <c r="U55" s="267"/>
      <c r="V55" s="267"/>
      <c r="W55" s="267"/>
      <c r="X55" s="265"/>
      <c r="Y55" s="265"/>
      <c r="Z55" s="265"/>
      <c r="AA55" s="265"/>
      <c r="AB55" s="274"/>
    </row>
    <row r="56" ht="16.1" spans="1:28">
      <c r="A56" s="250"/>
      <c r="B56" s="252">
        <f>H56/F56</f>
        <v>1</v>
      </c>
      <c r="C56" s="258" t="s">
        <v>337</v>
      </c>
      <c r="D56" s="258" t="s">
        <v>337</v>
      </c>
      <c r="E56" s="258" t="s">
        <v>337</v>
      </c>
      <c r="F56" s="258">
        <f>SUM(F48:F55)</f>
        <v>117</v>
      </c>
      <c r="G56" s="258"/>
      <c r="H56" s="258">
        <f>SUM(H48:H55)</f>
        <v>117</v>
      </c>
      <c r="I56" s="258"/>
      <c r="J56" s="258" t="s">
        <v>337</v>
      </c>
      <c r="K56" s="258" t="s">
        <v>337</v>
      </c>
      <c r="L56" s="258" t="s">
        <v>337</v>
      </c>
      <c r="M56" s="258" t="s">
        <v>337</v>
      </c>
      <c r="N56" s="258" t="s">
        <v>337</v>
      </c>
      <c r="O56" s="258" t="s">
        <v>337</v>
      </c>
      <c r="P56" s="258" t="s">
        <v>337</v>
      </c>
      <c r="Q56" s="258" t="s">
        <v>337</v>
      </c>
      <c r="R56" s="258" t="s">
        <v>337</v>
      </c>
      <c r="S56" s="258" t="s">
        <v>337</v>
      </c>
      <c r="T56" s="258" t="s">
        <v>337</v>
      </c>
      <c r="U56" s="258" t="s">
        <v>337</v>
      </c>
      <c r="V56" s="258" t="s">
        <v>337</v>
      </c>
      <c r="W56" s="258" t="s">
        <v>337</v>
      </c>
      <c r="X56" s="258" t="s">
        <v>337</v>
      </c>
      <c r="Y56" s="258" t="s">
        <v>337</v>
      </c>
      <c r="Z56" s="258" t="s">
        <v>337</v>
      </c>
      <c r="AA56" s="258" t="s">
        <v>337</v>
      </c>
      <c r="AB56" s="275" t="s">
        <v>337</v>
      </c>
    </row>
    <row r="57" customHeight="1" spans="1:28">
      <c r="A57" s="250" t="s">
        <v>98</v>
      </c>
      <c r="B57" s="251" t="s">
        <v>84</v>
      </c>
      <c r="C57" s="252">
        <f>H57/F57</f>
        <v>1</v>
      </c>
      <c r="D57" s="252" t="s">
        <v>334</v>
      </c>
      <c r="E57" s="252" t="s">
        <v>361</v>
      </c>
      <c r="F57" s="253">
        <v>45</v>
      </c>
      <c r="G57" s="253" t="s">
        <v>335</v>
      </c>
      <c r="H57" s="253">
        <v>45</v>
      </c>
      <c r="I57" s="264"/>
      <c r="J57" s="264"/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  <c r="V57" s="264"/>
      <c r="W57" s="264"/>
      <c r="X57" s="265" t="s">
        <v>337</v>
      </c>
      <c r="Y57" s="265"/>
      <c r="Z57" s="265"/>
      <c r="AA57" s="265"/>
      <c r="AB57" s="274"/>
    </row>
    <row r="58" spans="1:28">
      <c r="A58" s="250"/>
      <c r="B58" s="251" t="s">
        <v>336</v>
      </c>
      <c r="C58" s="252" t="s">
        <v>336</v>
      </c>
      <c r="D58" s="252" t="s">
        <v>336</v>
      </c>
      <c r="E58" s="252" t="s">
        <v>336</v>
      </c>
      <c r="F58" s="255"/>
      <c r="G58" s="255"/>
      <c r="H58" s="255"/>
      <c r="I58" s="264"/>
      <c r="J58" s="264"/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5"/>
      <c r="Y58" s="265"/>
      <c r="Z58" s="265"/>
      <c r="AA58" s="265"/>
      <c r="AB58" s="274"/>
    </row>
    <row r="59" spans="1:28">
      <c r="A59" s="250"/>
      <c r="B59" s="251" t="s">
        <v>336</v>
      </c>
      <c r="C59" s="252" t="s">
        <v>336</v>
      </c>
      <c r="D59" s="252" t="s">
        <v>336</v>
      </c>
      <c r="E59" s="252" t="s">
        <v>336</v>
      </c>
      <c r="F59" s="256"/>
      <c r="G59" s="255"/>
      <c r="H59" s="256"/>
      <c r="I59" s="264"/>
      <c r="J59" s="264"/>
      <c r="K59" s="264"/>
      <c r="L59" s="264"/>
      <c r="M59" s="264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5"/>
      <c r="Y59" s="265"/>
      <c r="Z59" s="265"/>
      <c r="AA59" s="265"/>
      <c r="AB59" s="274"/>
    </row>
    <row r="60" spans="1:28">
      <c r="A60" s="250"/>
      <c r="B60" s="251" t="s">
        <v>85</v>
      </c>
      <c r="C60" s="252">
        <f>H60/F60</f>
        <v>1</v>
      </c>
      <c r="D60" s="252" t="s">
        <v>334</v>
      </c>
      <c r="E60" s="252" t="s">
        <v>362</v>
      </c>
      <c r="F60" s="253">
        <v>45</v>
      </c>
      <c r="G60" s="255"/>
      <c r="H60" s="253">
        <v>45</v>
      </c>
      <c r="I60" s="264"/>
      <c r="J60" s="264"/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5"/>
      <c r="Y60" s="265"/>
      <c r="Z60" s="265"/>
      <c r="AA60" s="265"/>
      <c r="AB60" s="274"/>
    </row>
    <row r="61" spans="1:28">
      <c r="A61" s="250"/>
      <c r="B61" s="251" t="s">
        <v>336</v>
      </c>
      <c r="C61" s="252"/>
      <c r="D61" s="252" t="s">
        <v>336</v>
      </c>
      <c r="E61" s="252" t="s">
        <v>336</v>
      </c>
      <c r="F61" s="255"/>
      <c r="G61" s="255"/>
      <c r="H61" s="255"/>
      <c r="I61" s="264"/>
      <c r="J61" s="264"/>
      <c r="K61" s="264"/>
      <c r="L61" s="264"/>
      <c r="M61" s="264"/>
      <c r="N61" s="264"/>
      <c r="O61" s="264"/>
      <c r="P61" s="264"/>
      <c r="Q61" s="264"/>
      <c r="R61" s="264"/>
      <c r="S61" s="264"/>
      <c r="T61" s="264"/>
      <c r="U61" s="264"/>
      <c r="V61" s="264"/>
      <c r="W61" s="264"/>
      <c r="X61" s="265"/>
      <c r="Y61" s="265"/>
      <c r="Z61" s="265"/>
      <c r="AA61" s="265"/>
      <c r="AB61" s="274"/>
    </row>
    <row r="62" spans="1:28">
      <c r="A62" s="250"/>
      <c r="B62" s="251" t="s">
        <v>336</v>
      </c>
      <c r="C62" s="252"/>
      <c r="D62" s="252" t="s">
        <v>336</v>
      </c>
      <c r="E62" s="252" t="s">
        <v>336</v>
      </c>
      <c r="F62" s="256"/>
      <c r="G62" s="255"/>
      <c r="H62" s="256"/>
      <c r="I62" s="264"/>
      <c r="J62" s="264"/>
      <c r="K62" s="264"/>
      <c r="L62" s="264"/>
      <c r="M62" s="264"/>
      <c r="N62" s="268"/>
      <c r="O62" s="268"/>
      <c r="P62" s="268"/>
      <c r="Q62" s="268"/>
      <c r="R62" s="268"/>
      <c r="S62" s="268"/>
      <c r="T62" s="268"/>
      <c r="U62" s="268"/>
      <c r="V62" s="268"/>
      <c r="W62" s="268"/>
      <c r="X62" s="265"/>
      <c r="Y62" s="265"/>
      <c r="Z62" s="265"/>
      <c r="AA62" s="265"/>
      <c r="AB62" s="274"/>
    </row>
    <row r="63" spans="1:28">
      <c r="A63" s="250"/>
      <c r="B63" s="251" t="s">
        <v>86</v>
      </c>
      <c r="C63" s="252">
        <f t="shared" ref="C63:C69" si="1">H63/F63</f>
        <v>1</v>
      </c>
      <c r="D63" s="252" t="s">
        <v>334</v>
      </c>
      <c r="E63" s="252" t="s">
        <v>363</v>
      </c>
      <c r="F63" s="253">
        <v>30</v>
      </c>
      <c r="G63" s="255"/>
      <c r="H63" s="253">
        <v>30</v>
      </c>
      <c r="I63" s="264"/>
      <c r="J63" s="264"/>
      <c r="K63" s="264"/>
      <c r="L63" s="264"/>
      <c r="M63" s="264"/>
      <c r="N63" s="264"/>
      <c r="O63" s="264"/>
      <c r="P63" s="264"/>
      <c r="Q63" s="264"/>
      <c r="R63" s="264"/>
      <c r="S63" s="264"/>
      <c r="T63" s="264"/>
      <c r="U63" s="264"/>
      <c r="V63" s="264"/>
      <c r="W63" s="264"/>
      <c r="X63" s="265"/>
      <c r="Y63" s="265"/>
      <c r="Z63" s="265"/>
      <c r="AA63" s="265"/>
      <c r="AB63" s="274"/>
    </row>
    <row r="64" spans="1:28">
      <c r="A64" s="250"/>
      <c r="B64" s="251"/>
      <c r="C64" s="252"/>
      <c r="D64" s="252"/>
      <c r="E64" s="252"/>
      <c r="F64" s="255"/>
      <c r="G64" s="255"/>
      <c r="H64" s="255"/>
      <c r="I64" s="264"/>
      <c r="J64" s="264"/>
      <c r="K64" s="264"/>
      <c r="L64" s="264"/>
      <c r="M64" s="264"/>
      <c r="N64" s="264"/>
      <c r="O64" s="264"/>
      <c r="P64" s="264"/>
      <c r="Q64" s="264"/>
      <c r="R64" s="264"/>
      <c r="S64" s="264"/>
      <c r="T64" s="264"/>
      <c r="U64" s="264"/>
      <c r="V64" s="264"/>
      <c r="W64" s="264"/>
      <c r="X64" s="265"/>
      <c r="Y64" s="265"/>
      <c r="Z64" s="265"/>
      <c r="AA64" s="265"/>
      <c r="AB64" s="274"/>
    </row>
    <row r="65" spans="1:28">
      <c r="A65" s="250"/>
      <c r="B65" s="251" t="s">
        <v>336</v>
      </c>
      <c r="C65" s="252" t="s">
        <v>336</v>
      </c>
      <c r="D65" s="252" t="s">
        <v>336</v>
      </c>
      <c r="E65" s="252" t="s">
        <v>336</v>
      </c>
      <c r="F65" s="256"/>
      <c r="G65" s="255"/>
      <c r="H65" s="256"/>
      <c r="I65" s="264"/>
      <c r="J65" s="264"/>
      <c r="K65" s="264"/>
      <c r="L65" s="264"/>
      <c r="M65" s="264"/>
      <c r="N65" s="264"/>
      <c r="O65" s="264"/>
      <c r="P65" s="264"/>
      <c r="Q65" s="264"/>
      <c r="R65" s="264"/>
      <c r="S65" s="264"/>
      <c r="T65" s="264"/>
      <c r="U65" s="264"/>
      <c r="V65" s="264"/>
      <c r="W65" s="264"/>
      <c r="X65" s="265"/>
      <c r="Y65" s="265"/>
      <c r="Z65" s="265"/>
      <c r="AA65" s="265"/>
      <c r="AB65" s="274"/>
    </row>
    <row r="66" ht="64.5" spans="1:28">
      <c r="A66" s="250"/>
      <c r="B66" s="251" t="s">
        <v>87</v>
      </c>
      <c r="C66" s="252">
        <f t="shared" si="1"/>
        <v>1</v>
      </c>
      <c r="D66" s="252" t="s">
        <v>358</v>
      </c>
      <c r="E66" s="252" t="s">
        <v>87</v>
      </c>
      <c r="F66" s="257">
        <v>8</v>
      </c>
      <c r="G66" s="255"/>
      <c r="H66" s="257">
        <v>8</v>
      </c>
      <c r="I66" s="264"/>
      <c r="J66" s="264"/>
      <c r="K66" s="264"/>
      <c r="L66" s="264"/>
      <c r="M66" s="264"/>
      <c r="N66" s="264"/>
      <c r="O66" s="264"/>
      <c r="P66" s="264"/>
      <c r="Q66" s="265" t="s">
        <v>337</v>
      </c>
      <c r="R66" s="265"/>
      <c r="S66" s="265"/>
      <c r="T66" s="265"/>
      <c r="U66" s="265"/>
      <c r="V66" s="265"/>
      <c r="W66" s="265"/>
      <c r="X66" s="265"/>
      <c r="Y66" s="265"/>
      <c r="Z66" s="265"/>
      <c r="AA66" s="265"/>
      <c r="AB66" s="274"/>
    </row>
    <row r="67" ht="80.65" spans="1:28">
      <c r="A67" s="250"/>
      <c r="B67" s="251" t="s">
        <v>88</v>
      </c>
      <c r="C67" s="252">
        <f t="shared" si="1"/>
        <v>1</v>
      </c>
      <c r="D67" s="252" t="s">
        <v>358</v>
      </c>
      <c r="E67" s="252" t="s">
        <v>88</v>
      </c>
      <c r="F67" s="257">
        <v>8</v>
      </c>
      <c r="G67" s="255"/>
      <c r="H67" s="257">
        <v>8</v>
      </c>
      <c r="I67" s="264"/>
      <c r="J67" s="264"/>
      <c r="K67" s="264"/>
      <c r="L67" s="264"/>
      <c r="M67" s="264"/>
      <c r="N67" s="264"/>
      <c r="O67" s="264"/>
      <c r="P67" s="264"/>
      <c r="Q67" s="265"/>
      <c r="R67" s="265"/>
      <c r="S67" s="265"/>
      <c r="T67" s="265"/>
      <c r="U67" s="265"/>
      <c r="V67" s="265"/>
      <c r="W67" s="265"/>
      <c r="X67" s="265"/>
      <c r="Y67" s="265"/>
      <c r="Z67" s="265"/>
      <c r="AA67" s="265"/>
      <c r="AB67" s="274"/>
    </row>
    <row r="68" ht="64.5" spans="1:28">
      <c r="A68" s="250"/>
      <c r="B68" s="251" t="s">
        <v>89</v>
      </c>
      <c r="C68" s="252">
        <f t="shared" si="1"/>
        <v>1</v>
      </c>
      <c r="D68" s="252" t="s">
        <v>358</v>
      </c>
      <c r="E68" s="252" t="s">
        <v>89</v>
      </c>
      <c r="F68" s="257">
        <v>8</v>
      </c>
      <c r="G68" s="255"/>
      <c r="H68" s="257">
        <v>8</v>
      </c>
      <c r="I68" s="264"/>
      <c r="J68" s="264"/>
      <c r="K68" s="264"/>
      <c r="L68" s="264"/>
      <c r="M68" s="264"/>
      <c r="N68" s="264"/>
      <c r="O68" s="264"/>
      <c r="P68" s="264"/>
      <c r="Q68" s="265"/>
      <c r="R68" s="265"/>
      <c r="S68" s="265"/>
      <c r="T68" s="265"/>
      <c r="U68" s="265"/>
      <c r="V68" s="265"/>
      <c r="W68" s="265"/>
      <c r="X68" s="265"/>
      <c r="Y68" s="265"/>
      <c r="Z68" s="265"/>
      <c r="AA68" s="265"/>
      <c r="AB68" s="274"/>
    </row>
    <row r="69" spans="1:28">
      <c r="A69" s="250"/>
      <c r="B69" s="251" t="s">
        <v>90</v>
      </c>
      <c r="C69" s="252">
        <f t="shared" si="1"/>
        <v>1</v>
      </c>
      <c r="D69" s="252" t="s">
        <v>341</v>
      </c>
      <c r="E69" s="252" t="s">
        <v>90</v>
      </c>
      <c r="F69" s="253">
        <v>45</v>
      </c>
      <c r="G69" s="255"/>
      <c r="H69" s="253">
        <v>45</v>
      </c>
      <c r="I69" s="264"/>
      <c r="J69" s="264"/>
      <c r="K69" s="264"/>
      <c r="L69" s="264"/>
      <c r="M69" s="264"/>
      <c r="N69" s="264"/>
      <c r="O69" s="264"/>
      <c r="P69" s="264"/>
      <c r="Q69" s="264"/>
      <c r="R69" s="264"/>
      <c r="S69" s="264"/>
      <c r="T69" s="264"/>
      <c r="U69" s="264"/>
      <c r="V69" s="264"/>
      <c r="W69" s="264"/>
      <c r="X69" s="265" t="s">
        <v>337</v>
      </c>
      <c r="Y69" s="265"/>
      <c r="Z69" s="265"/>
      <c r="AA69" s="265"/>
      <c r="AB69" s="274"/>
    </row>
    <row r="70" spans="1:28">
      <c r="A70" s="250"/>
      <c r="B70" s="251" t="s">
        <v>336</v>
      </c>
      <c r="C70" s="252" t="s">
        <v>336</v>
      </c>
      <c r="D70" s="252" t="s">
        <v>336</v>
      </c>
      <c r="E70" s="252" t="s">
        <v>336</v>
      </c>
      <c r="F70" s="255"/>
      <c r="G70" s="255"/>
      <c r="H70" s="255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4"/>
      <c r="U70" s="264"/>
      <c r="V70" s="264"/>
      <c r="W70" s="264"/>
      <c r="X70" s="265"/>
      <c r="Y70" s="265"/>
      <c r="Z70" s="265"/>
      <c r="AA70" s="265"/>
      <c r="AB70" s="274"/>
    </row>
    <row r="71" spans="1:28">
      <c r="A71" s="250"/>
      <c r="B71" s="251" t="s">
        <v>336</v>
      </c>
      <c r="C71" s="252" t="s">
        <v>336</v>
      </c>
      <c r="D71" s="252" t="s">
        <v>336</v>
      </c>
      <c r="E71" s="252" t="s">
        <v>336</v>
      </c>
      <c r="F71" s="256"/>
      <c r="G71" s="255"/>
      <c r="H71" s="256"/>
      <c r="I71" s="264"/>
      <c r="J71" s="264"/>
      <c r="K71" s="264"/>
      <c r="L71" s="264"/>
      <c r="M71" s="264"/>
      <c r="N71" s="268"/>
      <c r="O71" s="268"/>
      <c r="P71" s="268"/>
      <c r="Q71" s="268"/>
      <c r="R71" s="268"/>
      <c r="S71" s="268"/>
      <c r="T71" s="268"/>
      <c r="U71" s="268"/>
      <c r="V71" s="268"/>
      <c r="W71" s="268"/>
      <c r="X71" s="265"/>
      <c r="Y71" s="265"/>
      <c r="Z71" s="265"/>
      <c r="AA71" s="265"/>
      <c r="AB71" s="274"/>
    </row>
    <row r="72" spans="1:28">
      <c r="A72" s="250"/>
      <c r="B72" s="251" t="s">
        <v>91</v>
      </c>
      <c r="C72" s="252">
        <f t="shared" ref="C72:C82" si="2">H72/F72</f>
        <v>1</v>
      </c>
      <c r="D72" s="252" t="s">
        <v>341</v>
      </c>
      <c r="E72" s="252" t="s">
        <v>91</v>
      </c>
      <c r="F72" s="253">
        <v>45</v>
      </c>
      <c r="G72" s="255"/>
      <c r="H72" s="253">
        <v>45</v>
      </c>
      <c r="I72" s="264"/>
      <c r="J72" s="264"/>
      <c r="K72" s="264"/>
      <c r="L72" s="264"/>
      <c r="M72" s="264"/>
      <c r="N72" s="264"/>
      <c r="O72" s="264"/>
      <c r="P72" s="264"/>
      <c r="Q72" s="264"/>
      <c r="R72" s="264"/>
      <c r="S72" s="264"/>
      <c r="T72" s="264"/>
      <c r="U72" s="264"/>
      <c r="V72" s="264"/>
      <c r="W72" s="264"/>
      <c r="X72" s="265"/>
      <c r="Y72" s="265"/>
      <c r="Z72" s="265"/>
      <c r="AA72" s="265"/>
      <c r="AB72" s="274"/>
    </row>
    <row r="73" spans="1:28">
      <c r="A73" s="250"/>
      <c r="B73" s="251" t="s">
        <v>336</v>
      </c>
      <c r="C73" s="252"/>
      <c r="D73" s="252" t="s">
        <v>336</v>
      </c>
      <c r="E73" s="252" t="s">
        <v>336</v>
      </c>
      <c r="F73" s="255"/>
      <c r="G73" s="255"/>
      <c r="H73" s="255"/>
      <c r="I73" s="264"/>
      <c r="J73" s="264"/>
      <c r="K73" s="264"/>
      <c r="L73" s="264"/>
      <c r="M73" s="264"/>
      <c r="N73" s="264"/>
      <c r="O73" s="264"/>
      <c r="P73" s="264"/>
      <c r="Q73" s="264"/>
      <c r="R73" s="264"/>
      <c r="S73" s="264"/>
      <c r="T73" s="264"/>
      <c r="U73" s="264"/>
      <c r="V73" s="264"/>
      <c r="W73" s="264"/>
      <c r="X73" s="265"/>
      <c r="Y73" s="265"/>
      <c r="Z73" s="265"/>
      <c r="AA73" s="265"/>
      <c r="AB73" s="274"/>
    </row>
    <row r="74" spans="1:28">
      <c r="A74" s="250"/>
      <c r="B74" s="251" t="s">
        <v>336</v>
      </c>
      <c r="C74" s="252"/>
      <c r="D74" s="252" t="s">
        <v>336</v>
      </c>
      <c r="E74" s="252" t="s">
        <v>336</v>
      </c>
      <c r="F74" s="256"/>
      <c r="G74" s="255"/>
      <c r="H74" s="256"/>
      <c r="I74" s="264"/>
      <c r="J74" s="264"/>
      <c r="K74" s="264"/>
      <c r="L74" s="264"/>
      <c r="M74" s="264"/>
      <c r="N74" s="268"/>
      <c r="O74" s="268"/>
      <c r="P74" s="268"/>
      <c r="Q74" s="268"/>
      <c r="R74" s="268"/>
      <c r="S74" s="268"/>
      <c r="T74" s="268"/>
      <c r="U74" s="268"/>
      <c r="V74" s="268"/>
      <c r="W74" s="268"/>
      <c r="X74" s="265"/>
      <c r="Y74" s="265"/>
      <c r="Z74" s="265"/>
      <c r="AA74" s="265"/>
      <c r="AB74" s="274"/>
    </row>
    <row r="75" spans="1:28">
      <c r="A75" s="250"/>
      <c r="B75" s="251" t="s">
        <v>92</v>
      </c>
      <c r="C75" s="252">
        <f t="shared" si="2"/>
        <v>1</v>
      </c>
      <c r="D75" s="252" t="s">
        <v>341</v>
      </c>
      <c r="E75" s="252" t="s">
        <v>92</v>
      </c>
      <c r="F75" s="253">
        <v>30</v>
      </c>
      <c r="G75" s="255"/>
      <c r="H75" s="253">
        <v>30</v>
      </c>
      <c r="I75" s="264"/>
      <c r="J75" s="264"/>
      <c r="K75" s="264"/>
      <c r="L75" s="264"/>
      <c r="M75" s="264"/>
      <c r="N75" s="264"/>
      <c r="O75" s="264"/>
      <c r="P75" s="264"/>
      <c r="Q75" s="264"/>
      <c r="R75" s="264"/>
      <c r="S75" s="264"/>
      <c r="T75" s="264"/>
      <c r="U75" s="264"/>
      <c r="V75" s="264"/>
      <c r="W75" s="264"/>
      <c r="X75" s="265"/>
      <c r="Y75" s="265"/>
      <c r="Z75" s="265"/>
      <c r="AA75" s="265"/>
      <c r="AB75" s="274"/>
    </row>
    <row r="76" spans="1:28">
      <c r="A76" s="250"/>
      <c r="B76" s="251" t="s">
        <v>336</v>
      </c>
      <c r="C76" s="252" t="s">
        <v>336</v>
      </c>
      <c r="D76" s="252" t="s">
        <v>336</v>
      </c>
      <c r="E76" s="252" t="s">
        <v>336</v>
      </c>
      <c r="F76" s="256"/>
      <c r="G76" s="255"/>
      <c r="H76" s="256"/>
      <c r="I76" s="264"/>
      <c r="J76" s="264"/>
      <c r="K76" s="264"/>
      <c r="L76" s="264"/>
      <c r="M76" s="264"/>
      <c r="N76" s="264"/>
      <c r="O76" s="264"/>
      <c r="P76" s="264"/>
      <c r="Q76" s="264"/>
      <c r="R76" s="264"/>
      <c r="S76" s="268"/>
      <c r="T76" s="268"/>
      <c r="U76" s="268"/>
      <c r="V76" s="268"/>
      <c r="W76" s="268"/>
      <c r="X76" s="265"/>
      <c r="Y76" s="265"/>
      <c r="Z76" s="265"/>
      <c r="AA76" s="265"/>
      <c r="AB76" s="274"/>
    </row>
    <row r="77" ht="80.65" spans="1:28">
      <c r="A77" s="250"/>
      <c r="B77" s="276" t="s">
        <v>93</v>
      </c>
      <c r="C77" s="252">
        <f t="shared" si="2"/>
        <v>1</v>
      </c>
      <c r="D77" s="252" t="s">
        <v>356</v>
      </c>
      <c r="E77" s="252" t="s">
        <v>93</v>
      </c>
      <c r="F77" s="257">
        <v>8</v>
      </c>
      <c r="G77" s="255"/>
      <c r="H77" s="257">
        <v>8</v>
      </c>
      <c r="I77" s="264"/>
      <c r="J77" s="264"/>
      <c r="K77" s="264"/>
      <c r="L77" s="264"/>
      <c r="M77" s="264"/>
      <c r="N77" s="264"/>
      <c r="O77" s="264"/>
      <c r="P77" s="264"/>
      <c r="Q77" s="265" t="s">
        <v>337</v>
      </c>
      <c r="R77" s="265"/>
      <c r="S77" s="265"/>
      <c r="T77" s="265"/>
      <c r="U77" s="265"/>
      <c r="V77" s="265"/>
      <c r="W77" s="265"/>
      <c r="X77" s="265"/>
      <c r="Y77" s="265"/>
      <c r="Z77" s="265"/>
      <c r="AA77" s="265"/>
      <c r="AB77" s="274"/>
    </row>
    <row r="78" ht="112.9" spans="1:28">
      <c r="A78" s="250"/>
      <c r="B78" s="276" t="s">
        <v>94</v>
      </c>
      <c r="C78" s="252">
        <f t="shared" si="2"/>
        <v>1</v>
      </c>
      <c r="D78" s="252" t="s">
        <v>356</v>
      </c>
      <c r="E78" s="252" t="s">
        <v>94</v>
      </c>
      <c r="F78" s="257">
        <v>8</v>
      </c>
      <c r="G78" s="255"/>
      <c r="H78" s="257">
        <v>8</v>
      </c>
      <c r="I78" s="264"/>
      <c r="J78" s="264"/>
      <c r="K78" s="264"/>
      <c r="L78" s="264"/>
      <c r="M78" s="264"/>
      <c r="N78" s="264"/>
      <c r="O78" s="264"/>
      <c r="P78" s="264"/>
      <c r="Q78" s="265"/>
      <c r="R78" s="265"/>
      <c r="S78" s="265"/>
      <c r="T78" s="265"/>
      <c r="U78" s="265"/>
      <c r="V78" s="265"/>
      <c r="W78" s="265"/>
      <c r="X78" s="265"/>
      <c r="Y78" s="265"/>
      <c r="Z78" s="265"/>
      <c r="AA78" s="265"/>
      <c r="AB78" s="274"/>
    </row>
    <row r="79" ht="96.75" spans="1:28">
      <c r="A79" s="250"/>
      <c r="B79" s="276" t="s">
        <v>95</v>
      </c>
      <c r="C79" s="252">
        <f t="shared" si="2"/>
        <v>1</v>
      </c>
      <c r="D79" s="252" t="s">
        <v>356</v>
      </c>
      <c r="E79" s="252" t="s">
        <v>95</v>
      </c>
      <c r="F79" s="257">
        <v>8</v>
      </c>
      <c r="G79" s="255"/>
      <c r="H79" s="257">
        <v>8</v>
      </c>
      <c r="I79" s="264"/>
      <c r="J79" s="264"/>
      <c r="K79" s="264"/>
      <c r="L79" s="264"/>
      <c r="M79" s="264"/>
      <c r="N79" s="264"/>
      <c r="O79" s="264"/>
      <c r="P79" s="264"/>
      <c r="Q79" s="265"/>
      <c r="R79" s="265"/>
      <c r="S79" s="265"/>
      <c r="T79" s="265"/>
      <c r="U79" s="265"/>
      <c r="V79" s="265"/>
      <c r="W79" s="265"/>
      <c r="X79" s="265"/>
      <c r="Y79" s="265"/>
      <c r="Z79" s="265"/>
      <c r="AA79" s="265"/>
      <c r="AB79" s="274"/>
    </row>
    <row r="80" ht="129" spans="1:28">
      <c r="A80" s="250"/>
      <c r="B80" s="251" t="s">
        <v>96</v>
      </c>
      <c r="C80" s="252">
        <f t="shared" si="2"/>
        <v>1</v>
      </c>
      <c r="D80" s="252" t="s">
        <v>358</v>
      </c>
      <c r="E80" s="252" t="s">
        <v>96</v>
      </c>
      <c r="F80" s="257">
        <v>8</v>
      </c>
      <c r="G80" s="255"/>
      <c r="H80" s="257">
        <v>8</v>
      </c>
      <c r="I80" s="264"/>
      <c r="J80" s="264"/>
      <c r="K80" s="264"/>
      <c r="L80" s="264"/>
      <c r="M80" s="264"/>
      <c r="N80" s="264"/>
      <c r="O80" s="264"/>
      <c r="P80" s="264"/>
      <c r="Q80" s="265"/>
      <c r="R80" s="265"/>
      <c r="S80" s="265"/>
      <c r="T80" s="265"/>
      <c r="U80" s="265"/>
      <c r="V80" s="265"/>
      <c r="W80" s="265"/>
      <c r="X80" s="265"/>
      <c r="Y80" s="265"/>
      <c r="Z80" s="265"/>
      <c r="AA80" s="265"/>
      <c r="AB80" s="274"/>
    </row>
    <row r="81" ht="80.65" spans="1:28">
      <c r="A81" s="250"/>
      <c r="B81" s="251" t="s">
        <v>97</v>
      </c>
      <c r="C81" s="252">
        <f t="shared" si="2"/>
        <v>1</v>
      </c>
      <c r="D81" s="252" t="s">
        <v>341</v>
      </c>
      <c r="E81" s="252" t="s">
        <v>97</v>
      </c>
      <c r="F81" s="257">
        <v>6</v>
      </c>
      <c r="G81" s="255"/>
      <c r="H81" s="257">
        <v>6</v>
      </c>
      <c r="I81" s="268"/>
      <c r="J81" s="268"/>
      <c r="K81" s="268"/>
      <c r="L81" s="268"/>
      <c r="M81" s="268"/>
      <c r="N81" s="268"/>
      <c r="O81" s="268"/>
      <c r="P81" s="268"/>
      <c r="Q81" s="268"/>
      <c r="R81" s="268"/>
      <c r="S81" s="268"/>
      <c r="T81" s="268"/>
      <c r="U81" s="268"/>
      <c r="V81" s="268"/>
      <c r="W81" s="268"/>
      <c r="X81" s="268"/>
      <c r="Y81" s="268"/>
      <c r="Z81" s="268"/>
      <c r="AA81" s="265" t="s">
        <v>337</v>
      </c>
      <c r="AB81" s="274"/>
    </row>
    <row r="82" spans="1:28">
      <c r="A82" s="250"/>
      <c r="B82" s="251" t="s">
        <v>72</v>
      </c>
      <c r="C82" s="252">
        <f t="shared" si="2"/>
        <v>1</v>
      </c>
      <c r="D82" s="252" t="s">
        <v>344</v>
      </c>
      <c r="E82" s="252" t="s">
        <v>72</v>
      </c>
      <c r="F82" s="253">
        <v>45</v>
      </c>
      <c r="G82" s="255"/>
      <c r="H82" s="253">
        <v>45</v>
      </c>
      <c r="I82" s="264"/>
      <c r="J82" s="264"/>
      <c r="K82" s="264"/>
      <c r="L82" s="264"/>
      <c r="M82" s="264"/>
      <c r="N82" s="264"/>
      <c r="O82" s="264"/>
      <c r="P82" s="264"/>
      <c r="Q82" s="264"/>
      <c r="R82" s="264"/>
      <c r="S82" s="264"/>
      <c r="T82" s="264"/>
      <c r="U82" s="264"/>
      <c r="V82" s="264"/>
      <c r="W82" s="264"/>
      <c r="X82" s="265" t="s">
        <v>337</v>
      </c>
      <c r="Y82" s="265"/>
      <c r="Z82" s="265"/>
      <c r="AA82" s="265"/>
      <c r="AB82" s="274"/>
    </row>
    <row r="83" spans="1:28">
      <c r="A83" s="250"/>
      <c r="B83" s="251" t="s">
        <v>336</v>
      </c>
      <c r="C83" s="252" t="s">
        <v>336</v>
      </c>
      <c r="D83" s="252" t="s">
        <v>336</v>
      </c>
      <c r="E83" s="252" t="s">
        <v>336</v>
      </c>
      <c r="F83" s="255"/>
      <c r="G83" s="255"/>
      <c r="H83" s="255"/>
      <c r="I83" s="264"/>
      <c r="J83" s="264"/>
      <c r="K83" s="264"/>
      <c r="L83" s="264"/>
      <c r="M83" s="264"/>
      <c r="N83" s="264"/>
      <c r="O83" s="264"/>
      <c r="P83" s="264"/>
      <c r="Q83" s="264"/>
      <c r="R83" s="264"/>
      <c r="S83" s="264"/>
      <c r="T83" s="264"/>
      <c r="U83" s="264"/>
      <c r="V83" s="264"/>
      <c r="W83" s="264"/>
      <c r="X83" s="265"/>
      <c r="Y83" s="265"/>
      <c r="Z83" s="265"/>
      <c r="AA83" s="265"/>
      <c r="AB83" s="274"/>
    </row>
    <row r="84" spans="1:28">
      <c r="A84" s="250"/>
      <c r="B84" s="251" t="s">
        <v>336</v>
      </c>
      <c r="C84" s="252" t="s">
        <v>336</v>
      </c>
      <c r="D84" s="252" t="s">
        <v>336</v>
      </c>
      <c r="E84" s="252" t="s">
        <v>336</v>
      </c>
      <c r="F84" s="256"/>
      <c r="G84" s="255"/>
      <c r="H84" s="256"/>
      <c r="I84" s="264"/>
      <c r="J84" s="264"/>
      <c r="K84" s="264"/>
      <c r="L84" s="264"/>
      <c r="M84" s="264"/>
      <c r="N84" s="264"/>
      <c r="O84" s="264"/>
      <c r="P84" s="264"/>
      <c r="Q84" s="264"/>
      <c r="R84" s="264"/>
      <c r="S84" s="264"/>
      <c r="T84" s="264"/>
      <c r="U84" s="264"/>
      <c r="V84" s="264"/>
      <c r="W84" s="264"/>
      <c r="X84" s="265"/>
      <c r="Y84" s="265"/>
      <c r="Z84" s="265"/>
      <c r="AA84" s="265"/>
      <c r="AB84" s="274"/>
    </row>
    <row r="85" ht="16.15" spans="1:28">
      <c r="A85" s="250"/>
      <c r="B85" s="276" t="s">
        <v>73</v>
      </c>
      <c r="C85" s="252">
        <f t="shared" ref="C85:C89" si="3">H85/F85</f>
        <v>1</v>
      </c>
      <c r="D85" s="252" t="s">
        <v>344</v>
      </c>
      <c r="E85" s="252" t="s">
        <v>73</v>
      </c>
      <c r="F85" s="257">
        <v>20</v>
      </c>
      <c r="G85" s="256"/>
      <c r="H85" s="257">
        <v>20</v>
      </c>
      <c r="I85" s="264"/>
      <c r="J85" s="264"/>
      <c r="K85" s="264"/>
      <c r="L85" s="264"/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73"/>
    </row>
    <row r="86" ht="16.1" spans="1:28">
      <c r="A86" s="250"/>
      <c r="B86" s="252">
        <f>H86/F86</f>
        <v>1</v>
      </c>
      <c r="C86" s="258" t="s">
        <v>337</v>
      </c>
      <c r="D86" s="258" t="s">
        <v>337</v>
      </c>
      <c r="E86" s="258" t="s">
        <v>337</v>
      </c>
      <c r="F86" s="258">
        <f>SUM(F57:F85)</f>
        <v>367</v>
      </c>
      <c r="G86" s="258"/>
      <c r="H86" s="258">
        <f>SUM(H57:H85)</f>
        <v>367</v>
      </c>
      <c r="I86" s="258"/>
      <c r="J86" s="258" t="s">
        <v>337</v>
      </c>
      <c r="K86" s="258" t="s">
        <v>337</v>
      </c>
      <c r="L86" s="258" t="s">
        <v>337</v>
      </c>
      <c r="M86" s="258" t="s">
        <v>337</v>
      </c>
      <c r="N86" s="258" t="s">
        <v>337</v>
      </c>
      <c r="O86" s="258" t="s">
        <v>337</v>
      </c>
      <c r="P86" s="258" t="s">
        <v>337</v>
      </c>
      <c r="Q86" s="258" t="s">
        <v>337</v>
      </c>
      <c r="R86" s="258" t="s">
        <v>337</v>
      </c>
      <c r="S86" s="258" t="s">
        <v>337</v>
      </c>
      <c r="T86" s="258" t="s">
        <v>337</v>
      </c>
      <c r="U86" s="258" t="s">
        <v>337</v>
      </c>
      <c r="V86" s="258" t="s">
        <v>337</v>
      </c>
      <c r="W86" s="258" t="s">
        <v>337</v>
      </c>
      <c r="X86" s="258" t="s">
        <v>337</v>
      </c>
      <c r="Y86" s="258" t="s">
        <v>337</v>
      </c>
      <c r="Z86" s="258" t="s">
        <v>337</v>
      </c>
      <c r="AA86" s="258" t="s">
        <v>337</v>
      </c>
      <c r="AB86" s="275" t="s">
        <v>337</v>
      </c>
    </row>
    <row r="87" customHeight="1" spans="1:28">
      <c r="A87" s="250" t="s">
        <v>364</v>
      </c>
      <c r="B87" s="251" t="s">
        <v>99</v>
      </c>
      <c r="C87" s="252">
        <f t="shared" si="3"/>
        <v>1</v>
      </c>
      <c r="D87" s="252" t="s">
        <v>365</v>
      </c>
      <c r="E87" s="252" t="s">
        <v>366</v>
      </c>
      <c r="F87" s="253">
        <v>9</v>
      </c>
      <c r="G87" s="253" t="s">
        <v>335</v>
      </c>
      <c r="H87" s="253">
        <v>9</v>
      </c>
      <c r="I87" s="280" t="s">
        <v>350</v>
      </c>
      <c r="J87" s="280" t="s">
        <v>350</v>
      </c>
      <c r="K87" s="280" t="s">
        <v>350</v>
      </c>
      <c r="L87" s="280" t="s">
        <v>350</v>
      </c>
      <c r="M87" s="280" t="s">
        <v>350</v>
      </c>
      <c r="N87" s="280" t="s">
        <v>350</v>
      </c>
      <c r="O87" s="280" t="s">
        <v>350</v>
      </c>
      <c r="P87" s="280" t="s">
        <v>350</v>
      </c>
      <c r="Q87" s="280" t="s">
        <v>350</v>
      </c>
      <c r="R87" s="265" t="s">
        <v>337</v>
      </c>
      <c r="S87" s="265"/>
      <c r="T87" s="265"/>
      <c r="U87" s="265"/>
      <c r="V87" s="265"/>
      <c r="W87" s="265"/>
      <c r="X87" s="265"/>
      <c r="Y87" s="265"/>
      <c r="Z87" s="265"/>
      <c r="AA87" s="265"/>
      <c r="AB87" s="274"/>
    </row>
    <row r="88" spans="1:28">
      <c r="A88" s="250"/>
      <c r="B88" s="251" t="s">
        <v>336</v>
      </c>
      <c r="C88" s="252" t="s">
        <v>336</v>
      </c>
      <c r="D88" s="252" t="s">
        <v>336</v>
      </c>
      <c r="E88" s="252" t="s">
        <v>336</v>
      </c>
      <c r="F88" s="256"/>
      <c r="G88" s="255"/>
      <c r="H88" s="256"/>
      <c r="I88" s="281"/>
      <c r="J88" s="281"/>
      <c r="K88" s="281"/>
      <c r="L88" s="281"/>
      <c r="M88" s="281"/>
      <c r="N88" s="281"/>
      <c r="O88" s="281"/>
      <c r="P88" s="281"/>
      <c r="Q88" s="268"/>
      <c r="R88" s="265"/>
      <c r="S88" s="265"/>
      <c r="T88" s="265"/>
      <c r="U88" s="265"/>
      <c r="V88" s="265"/>
      <c r="W88" s="265"/>
      <c r="X88" s="265"/>
      <c r="Y88" s="265"/>
      <c r="Z88" s="265"/>
      <c r="AA88" s="265"/>
      <c r="AB88" s="274"/>
    </row>
    <row r="89" ht="16.15" spans="1:28">
      <c r="A89" s="250"/>
      <c r="B89" s="251" t="s">
        <v>100</v>
      </c>
      <c r="C89" s="252">
        <f t="shared" si="3"/>
        <v>1</v>
      </c>
      <c r="D89" s="252" t="s">
        <v>367</v>
      </c>
      <c r="E89" s="252" t="s">
        <v>100</v>
      </c>
      <c r="F89" s="253">
        <v>5</v>
      </c>
      <c r="G89" s="255"/>
      <c r="H89" s="253">
        <v>5</v>
      </c>
      <c r="I89" s="264"/>
      <c r="J89" s="264"/>
      <c r="K89" s="264"/>
      <c r="L89" s="264"/>
      <c r="M89" s="264"/>
      <c r="N89" s="279" t="s">
        <v>337</v>
      </c>
      <c r="O89" s="279" t="s">
        <v>337</v>
      </c>
      <c r="P89" s="279" t="s">
        <v>337</v>
      </c>
      <c r="Q89" s="279" t="s">
        <v>337</v>
      </c>
      <c r="R89" s="279" t="s">
        <v>337</v>
      </c>
      <c r="S89" s="279" t="s">
        <v>337</v>
      </c>
      <c r="T89" s="279" t="s">
        <v>337</v>
      </c>
      <c r="U89" s="279" t="s">
        <v>337</v>
      </c>
      <c r="V89" s="279" t="s">
        <v>337</v>
      </c>
      <c r="W89" s="279" t="s">
        <v>337</v>
      </c>
      <c r="X89" s="279" t="s">
        <v>337</v>
      </c>
      <c r="Y89" s="279" t="s">
        <v>337</v>
      </c>
      <c r="Z89" s="279" t="s">
        <v>337</v>
      </c>
      <c r="AA89" s="279" t="s">
        <v>337</v>
      </c>
      <c r="AB89" s="283" t="s">
        <v>337</v>
      </c>
    </row>
    <row r="90" ht="16.1" spans="1:28">
      <c r="A90" s="250"/>
      <c r="B90" s="251" t="s">
        <v>336</v>
      </c>
      <c r="C90" s="252" t="s">
        <v>336</v>
      </c>
      <c r="D90" s="252" t="s">
        <v>336</v>
      </c>
      <c r="E90" s="252" t="s">
        <v>336</v>
      </c>
      <c r="F90" s="256"/>
      <c r="G90" s="255"/>
      <c r="H90" s="256"/>
      <c r="I90" s="282"/>
      <c r="J90" s="282"/>
      <c r="K90" s="282"/>
      <c r="L90" s="282"/>
      <c r="M90" s="282"/>
      <c r="N90" s="265" t="s">
        <v>337</v>
      </c>
      <c r="O90" s="265"/>
      <c r="P90" s="265"/>
      <c r="Q90" s="265"/>
      <c r="R90" s="265"/>
      <c r="S90" s="265"/>
      <c r="T90" s="265"/>
      <c r="U90" s="265"/>
      <c r="V90" s="265"/>
      <c r="W90" s="265"/>
      <c r="X90" s="265"/>
      <c r="Y90" s="265"/>
      <c r="Z90" s="265"/>
      <c r="AA90" s="265"/>
      <c r="AB90" s="274"/>
    </row>
    <row r="91" ht="48.4" spans="1:28">
      <c r="A91" s="250"/>
      <c r="B91" s="251" t="s">
        <v>101</v>
      </c>
      <c r="C91" s="252">
        <f>H91/F91</f>
        <v>1</v>
      </c>
      <c r="D91" s="252" t="s">
        <v>356</v>
      </c>
      <c r="E91" s="252" t="s">
        <v>101</v>
      </c>
      <c r="F91" s="257">
        <v>5</v>
      </c>
      <c r="G91" s="256"/>
      <c r="H91" s="257">
        <v>5</v>
      </c>
      <c r="I91" s="264"/>
      <c r="J91" s="264"/>
      <c r="K91" s="264"/>
      <c r="L91" s="264"/>
      <c r="M91" s="264"/>
      <c r="N91" s="265"/>
      <c r="O91" s="265"/>
      <c r="P91" s="265"/>
      <c r="Q91" s="265"/>
      <c r="R91" s="265"/>
      <c r="S91" s="265"/>
      <c r="T91" s="265"/>
      <c r="U91" s="265"/>
      <c r="V91" s="265"/>
      <c r="W91" s="265"/>
      <c r="X91" s="265"/>
      <c r="Y91" s="265"/>
      <c r="Z91" s="265"/>
      <c r="AA91" s="265"/>
      <c r="AB91" s="274"/>
    </row>
    <row r="92" ht="16.1" spans="1:28">
      <c r="A92" s="250"/>
      <c r="B92" s="252">
        <f>H92/F92</f>
        <v>1</v>
      </c>
      <c r="C92" s="258" t="s">
        <v>337</v>
      </c>
      <c r="D92" s="258" t="s">
        <v>337</v>
      </c>
      <c r="E92" s="258" t="s">
        <v>337</v>
      </c>
      <c r="F92" s="258">
        <f>SUM(F87:F91)</f>
        <v>19</v>
      </c>
      <c r="G92" s="258"/>
      <c r="H92" s="258">
        <f>SUM(H87:H91)</f>
        <v>19</v>
      </c>
      <c r="I92" s="258"/>
      <c r="J92" s="258" t="s">
        <v>337</v>
      </c>
      <c r="K92" s="258" t="s">
        <v>337</v>
      </c>
      <c r="L92" s="258" t="s">
        <v>337</v>
      </c>
      <c r="M92" s="258" t="s">
        <v>337</v>
      </c>
      <c r="N92" s="258" t="s">
        <v>337</v>
      </c>
      <c r="O92" s="258" t="s">
        <v>337</v>
      </c>
      <c r="P92" s="258" t="s">
        <v>337</v>
      </c>
      <c r="Q92" s="258" t="s">
        <v>337</v>
      </c>
      <c r="R92" s="258" t="s">
        <v>337</v>
      </c>
      <c r="S92" s="258" t="s">
        <v>337</v>
      </c>
      <c r="T92" s="258" t="s">
        <v>337</v>
      </c>
      <c r="U92" s="258" t="s">
        <v>337</v>
      </c>
      <c r="V92" s="258" t="s">
        <v>337</v>
      </c>
      <c r="W92" s="258" t="s">
        <v>337</v>
      </c>
      <c r="X92" s="258" t="s">
        <v>337</v>
      </c>
      <c r="Y92" s="258" t="s">
        <v>337</v>
      </c>
      <c r="Z92" s="258" t="s">
        <v>337</v>
      </c>
      <c r="AA92" s="258" t="s">
        <v>337</v>
      </c>
      <c r="AB92" s="275" t="s">
        <v>337</v>
      </c>
    </row>
    <row r="93" customHeight="1" spans="1:28">
      <c r="A93" s="250" t="s">
        <v>368</v>
      </c>
      <c r="B93" s="251" t="s">
        <v>103</v>
      </c>
      <c r="C93" s="252">
        <f>H93/F93</f>
        <v>1</v>
      </c>
      <c r="D93" s="252" t="s">
        <v>360</v>
      </c>
      <c r="E93" s="252" t="s">
        <v>103</v>
      </c>
      <c r="F93" s="253">
        <v>60</v>
      </c>
      <c r="G93" s="253" t="s">
        <v>335</v>
      </c>
      <c r="H93" s="253">
        <v>60</v>
      </c>
      <c r="I93" s="264"/>
      <c r="J93" s="264"/>
      <c r="K93" s="264"/>
      <c r="L93" s="264"/>
      <c r="M93" s="264"/>
      <c r="N93" s="264"/>
      <c r="O93" s="264"/>
      <c r="P93" s="264"/>
      <c r="Q93" s="264"/>
      <c r="R93" s="264"/>
      <c r="S93" s="264"/>
      <c r="T93" s="264"/>
      <c r="U93" s="264"/>
      <c r="V93" s="264"/>
      <c r="W93" s="264"/>
      <c r="X93" s="264"/>
      <c r="Y93" s="264"/>
      <c r="Z93" s="264"/>
      <c r="AA93" s="264"/>
      <c r="AB93" s="264"/>
    </row>
    <row r="94" spans="1:28">
      <c r="A94" s="250"/>
      <c r="B94" s="251" t="s">
        <v>336</v>
      </c>
      <c r="C94" s="252" t="s">
        <v>336</v>
      </c>
      <c r="D94" s="252" t="s">
        <v>336</v>
      </c>
      <c r="E94" s="252" t="s">
        <v>336</v>
      </c>
      <c r="F94" s="255"/>
      <c r="G94" s="255"/>
      <c r="H94" s="255"/>
      <c r="I94" s="264"/>
      <c r="J94" s="264"/>
      <c r="K94" s="264"/>
      <c r="L94" s="264"/>
      <c r="M94" s="264"/>
      <c r="N94" s="264"/>
      <c r="O94" s="264"/>
      <c r="P94" s="264"/>
      <c r="Q94" s="264"/>
      <c r="R94" s="264"/>
      <c r="S94" s="264"/>
      <c r="T94" s="264"/>
      <c r="U94" s="264"/>
      <c r="V94" s="264"/>
      <c r="W94" s="264"/>
      <c r="X94" s="264"/>
      <c r="Y94" s="264"/>
      <c r="Z94" s="264"/>
      <c r="AA94" s="264"/>
      <c r="AB94" s="264"/>
    </row>
    <row r="95" spans="1:28">
      <c r="A95" s="250"/>
      <c r="B95" s="251"/>
      <c r="C95" s="252"/>
      <c r="D95" s="252"/>
      <c r="E95" s="252"/>
      <c r="F95" s="255"/>
      <c r="G95" s="255"/>
      <c r="H95" s="255"/>
      <c r="I95" s="266"/>
      <c r="J95" s="266"/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</row>
    <row r="96" spans="1:28">
      <c r="A96" s="250"/>
      <c r="B96" s="251" t="s">
        <v>336</v>
      </c>
      <c r="C96" s="252" t="s">
        <v>336</v>
      </c>
      <c r="D96" s="252" t="s">
        <v>336</v>
      </c>
      <c r="E96" s="252" t="s">
        <v>336</v>
      </c>
      <c r="F96" s="256"/>
      <c r="G96" s="255"/>
      <c r="H96" s="256"/>
      <c r="I96" s="267"/>
      <c r="J96" s="267"/>
      <c r="K96" s="267"/>
      <c r="L96" s="267"/>
      <c r="M96" s="267"/>
      <c r="N96" s="267"/>
      <c r="O96" s="267"/>
      <c r="P96" s="267"/>
      <c r="Q96" s="267"/>
      <c r="R96" s="267"/>
      <c r="S96" s="267"/>
      <c r="T96" s="267"/>
      <c r="U96" s="267"/>
      <c r="V96" s="267"/>
      <c r="W96" s="267"/>
      <c r="X96" s="267"/>
      <c r="Y96" s="267"/>
      <c r="Z96" s="267"/>
      <c r="AA96" s="267"/>
      <c r="AB96" s="267"/>
    </row>
    <row r="97" ht="32.25" spans="1:28">
      <c r="A97" s="250"/>
      <c r="B97" s="251" t="s">
        <v>104</v>
      </c>
      <c r="C97" s="252">
        <f>SUM(H97:H99)/SUM(F97:F99)</f>
        <v>1</v>
      </c>
      <c r="D97" s="252" t="s">
        <v>341</v>
      </c>
      <c r="E97" s="252" t="s">
        <v>369</v>
      </c>
      <c r="F97" s="257">
        <v>18</v>
      </c>
      <c r="G97" s="255"/>
      <c r="H97" s="257">
        <v>18</v>
      </c>
      <c r="I97" s="264"/>
      <c r="J97" s="264"/>
      <c r="K97" s="264"/>
      <c r="L97" s="264"/>
      <c r="M97" s="264"/>
      <c r="N97" s="264"/>
      <c r="O97" s="264"/>
      <c r="P97" s="264"/>
      <c r="Q97" s="264"/>
      <c r="R97" s="264"/>
      <c r="S97" s="264"/>
      <c r="T97" s="264"/>
      <c r="U97" s="264"/>
      <c r="V97" s="264"/>
      <c r="W97" s="264"/>
      <c r="X97" s="264"/>
      <c r="Y97" s="264"/>
      <c r="Z97" s="264"/>
      <c r="AA97" s="265" t="s">
        <v>337</v>
      </c>
      <c r="AB97" s="274"/>
    </row>
    <row r="98" ht="32.25" spans="1:28">
      <c r="A98" s="250"/>
      <c r="B98" s="251"/>
      <c r="C98" s="252"/>
      <c r="D98" s="252" t="s">
        <v>341</v>
      </c>
      <c r="E98" s="252" t="s">
        <v>370</v>
      </c>
      <c r="F98" s="257">
        <v>18</v>
      </c>
      <c r="G98" s="255"/>
      <c r="H98" s="257">
        <v>18</v>
      </c>
      <c r="I98" s="264"/>
      <c r="J98" s="264"/>
      <c r="K98" s="264"/>
      <c r="L98" s="264"/>
      <c r="M98" s="264"/>
      <c r="N98" s="264"/>
      <c r="O98" s="264"/>
      <c r="P98" s="264"/>
      <c r="Q98" s="264"/>
      <c r="R98" s="264"/>
      <c r="S98" s="264"/>
      <c r="T98" s="264"/>
      <c r="U98" s="264"/>
      <c r="V98" s="264"/>
      <c r="W98" s="264"/>
      <c r="X98" s="264"/>
      <c r="Y98" s="264"/>
      <c r="Z98" s="264"/>
      <c r="AA98" s="265"/>
      <c r="AB98" s="274"/>
    </row>
    <row r="99" ht="16.15" spans="1:28">
      <c r="A99" s="250"/>
      <c r="B99" s="251"/>
      <c r="C99" s="252"/>
      <c r="D99" s="252" t="s">
        <v>341</v>
      </c>
      <c r="E99" s="252" t="s">
        <v>371</v>
      </c>
      <c r="F99" s="257">
        <v>18</v>
      </c>
      <c r="G99" s="255"/>
      <c r="H99" s="257">
        <v>18</v>
      </c>
      <c r="I99" s="264"/>
      <c r="J99" s="264"/>
      <c r="K99" s="264"/>
      <c r="L99" s="264"/>
      <c r="M99" s="264"/>
      <c r="N99" s="264"/>
      <c r="O99" s="264"/>
      <c r="P99" s="264"/>
      <c r="Q99" s="264"/>
      <c r="R99" s="264"/>
      <c r="S99" s="264"/>
      <c r="T99" s="264"/>
      <c r="U99" s="264"/>
      <c r="V99" s="264"/>
      <c r="W99" s="264"/>
      <c r="X99" s="264"/>
      <c r="Y99" s="264"/>
      <c r="Z99" s="264"/>
      <c r="AA99" s="265"/>
      <c r="AB99" s="274"/>
    </row>
    <row r="100" ht="32.25" spans="1:28">
      <c r="A100" s="250"/>
      <c r="B100" s="251" t="s">
        <v>105</v>
      </c>
      <c r="C100" s="252">
        <f>SUM(H100:H102)/SUM(F100:F102)</f>
        <v>1</v>
      </c>
      <c r="D100" s="252" t="s">
        <v>356</v>
      </c>
      <c r="E100" s="252" t="s">
        <v>369</v>
      </c>
      <c r="F100" s="257">
        <v>9</v>
      </c>
      <c r="G100" s="255"/>
      <c r="H100" s="257">
        <v>9</v>
      </c>
      <c r="I100" s="264"/>
      <c r="J100" s="264"/>
      <c r="K100" s="264"/>
      <c r="L100" s="264"/>
      <c r="M100" s="264"/>
      <c r="N100" s="268"/>
      <c r="O100" s="268"/>
      <c r="P100" s="268"/>
      <c r="Q100" s="268"/>
      <c r="R100" s="265" t="s">
        <v>337</v>
      </c>
      <c r="S100" s="265"/>
      <c r="T100" s="265"/>
      <c r="U100" s="265"/>
      <c r="V100" s="265"/>
      <c r="W100" s="265"/>
      <c r="X100" s="265"/>
      <c r="Y100" s="265"/>
      <c r="Z100" s="265"/>
      <c r="AA100" s="265"/>
      <c r="AB100" s="274"/>
    </row>
    <row r="101" ht="32.25" spans="1:28">
      <c r="A101" s="250"/>
      <c r="B101" s="251"/>
      <c r="C101" s="252"/>
      <c r="D101" s="252" t="s">
        <v>358</v>
      </c>
      <c r="E101" s="252" t="s">
        <v>370</v>
      </c>
      <c r="F101" s="257">
        <v>5</v>
      </c>
      <c r="G101" s="255"/>
      <c r="H101" s="257">
        <v>5</v>
      </c>
      <c r="I101" s="279" t="s">
        <v>337</v>
      </c>
      <c r="J101" s="279" t="s">
        <v>337</v>
      </c>
      <c r="K101" s="279" t="s">
        <v>337</v>
      </c>
      <c r="L101" s="279" t="s">
        <v>337</v>
      </c>
      <c r="M101" s="279" t="s">
        <v>337</v>
      </c>
      <c r="N101" s="265" t="s">
        <v>337</v>
      </c>
      <c r="O101" s="265"/>
      <c r="P101" s="265"/>
      <c r="Q101" s="265"/>
      <c r="R101" s="265"/>
      <c r="S101" s="265"/>
      <c r="T101" s="265"/>
      <c r="U101" s="265"/>
      <c r="V101" s="265"/>
      <c r="W101" s="265"/>
      <c r="X101" s="265"/>
      <c r="Y101" s="265"/>
      <c r="Z101" s="265"/>
      <c r="AA101" s="265"/>
      <c r="AB101" s="274"/>
    </row>
    <row r="102" ht="16.15" spans="1:28">
      <c r="A102" s="250"/>
      <c r="B102" s="251"/>
      <c r="C102" s="252"/>
      <c r="D102" s="252" t="s">
        <v>358</v>
      </c>
      <c r="E102" s="252" t="s">
        <v>371</v>
      </c>
      <c r="F102" s="257">
        <v>6</v>
      </c>
      <c r="G102" s="255"/>
      <c r="H102" s="257">
        <v>6</v>
      </c>
      <c r="I102" s="279" t="s">
        <v>337</v>
      </c>
      <c r="J102" s="279" t="s">
        <v>337</v>
      </c>
      <c r="K102" s="279" t="s">
        <v>337</v>
      </c>
      <c r="L102" s="279" t="s">
        <v>337</v>
      </c>
      <c r="M102" s="279" t="s">
        <v>337</v>
      </c>
      <c r="N102" s="279" t="s">
        <v>337</v>
      </c>
      <c r="O102" s="265" t="s">
        <v>337</v>
      </c>
      <c r="P102" s="265"/>
      <c r="Q102" s="265"/>
      <c r="R102" s="265"/>
      <c r="S102" s="265"/>
      <c r="T102" s="265"/>
      <c r="U102" s="265"/>
      <c r="V102" s="265"/>
      <c r="W102" s="265"/>
      <c r="X102" s="265"/>
      <c r="Y102" s="265"/>
      <c r="Z102" s="265"/>
      <c r="AA102" s="265"/>
      <c r="AB102" s="274"/>
    </row>
    <row r="103" ht="112.9" spans="1:28">
      <c r="A103" s="250"/>
      <c r="B103" s="277" t="s">
        <v>106</v>
      </c>
      <c r="C103" s="278">
        <f>H103/F103</f>
        <v>1</v>
      </c>
      <c r="D103" s="278" t="s">
        <v>344</v>
      </c>
      <c r="E103" s="278" t="s">
        <v>372</v>
      </c>
      <c r="F103" s="279">
        <v>5</v>
      </c>
      <c r="G103" s="255"/>
      <c r="H103" s="279">
        <v>5</v>
      </c>
      <c r="I103" s="264"/>
      <c r="J103" s="264"/>
      <c r="K103" s="264"/>
      <c r="L103" s="264"/>
      <c r="M103" s="264"/>
      <c r="N103" s="265"/>
      <c r="O103" s="265"/>
      <c r="P103" s="265"/>
      <c r="Q103" s="265"/>
      <c r="R103" s="265"/>
      <c r="S103" s="265"/>
      <c r="T103" s="265"/>
      <c r="U103" s="265"/>
      <c r="V103" s="265"/>
      <c r="W103" s="265"/>
      <c r="X103" s="265"/>
      <c r="Y103" s="265"/>
      <c r="Z103" s="265"/>
      <c r="AA103" s="265"/>
      <c r="AB103" s="274"/>
    </row>
    <row r="104" ht="64.5" spans="1:28">
      <c r="A104" s="250"/>
      <c r="B104" s="277" t="s">
        <v>107</v>
      </c>
      <c r="C104" s="278">
        <f>H104/F104</f>
        <v>1</v>
      </c>
      <c r="D104" s="278" t="s">
        <v>344</v>
      </c>
      <c r="E104" s="278" t="s">
        <v>373</v>
      </c>
      <c r="F104" s="279">
        <v>5</v>
      </c>
      <c r="G104" s="256"/>
      <c r="H104" s="279">
        <v>5</v>
      </c>
      <c r="I104" s="264"/>
      <c r="J104" s="264"/>
      <c r="K104" s="264"/>
      <c r="L104" s="264"/>
      <c r="M104" s="264"/>
      <c r="N104" s="265"/>
      <c r="O104" s="265"/>
      <c r="P104" s="265"/>
      <c r="Q104" s="265"/>
      <c r="R104" s="265"/>
      <c r="S104" s="265"/>
      <c r="T104" s="265"/>
      <c r="U104" s="265"/>
      <c r="V104" s="265"/>
      <c r="W104" s="265"/>
      <c r="X104" s="265"/>
      <c r="Y104" s="265"/>
      <c r="Z104" s="265"/>
      <c r="AA104" s="265"/>
      <c r="AB104" s="274"/>
    </row>
    <row r="105" ht="16.1" spans="1:28">
      <c r="A105" s="250"/>
      <c r="B105" s="252">
        <f>H105/F105</f>
        <v>1</v>
      </c>
      <c r="C105" s="258" t="s">
        <v>337</v>
      </c>
      <c r="D105" s="258" t="s">
        <v>337</v>
      </c>
      <c r="E105" s="258" t="s">
        <v>337</v>
      </c>
      <c r="F105" s="258">
        <f>SUM(F93:F104)</f>
        <v>144</v>
      </c>
      <c r="G105" s="258"/>
      <c r="H105" s="258">
        <f>SUM(H93:H104)</f>
        <v>144</v>
      </c>
      <c r="I105" s="258"/>
      <c r="J105" s="258" t="s">
        <v>337</v>
      </c>
      <c r="K105" s="258" t="s">
        <v>337</v>
      </c>
      <c r="L105" s="258" t="s">
        <v>337</v>
      </c>
      <c r="M105" s="258" t="s">
        <v>337</v>
      </c>
      <c r="N105" s="258" t="s">
        <v>337</v>
      </c>
      <c r="O105" s="258" t="s">
        <v>337</v>
      </c>
      <c r="P105" s="258" t="s">
        <v>337</v>
      </c>
      <c r="Q105" s="258" t="s">
        <v>337</v>
      </c>
      <c r="R105" s="258" t="s">
        <v>337</v>
      </c>
      <c r="S105" s="258" t="s">
        <v>337</v>
      </c>
      <c r="T105" s="258" t="s">
        <v>337</v>
      </c>
      <c r="U105" s="258" t="s">
        <v>337</v>
      </c>
      <c r="V105" s="258" t="s">
        <v>337</v>
      </c>
      <c r="W105" s="258" t="s">
        <v>337</v>
      </c>
      <c r="X105" s="258" t="s">
        <v>337</v>
      </c>
      <c r="Y105" s="258" t="s">
        <v>337</v>
      </c>
      <c r="Z105" s="258" t="s">
        <v>337</v>
      </c>
      <c r="AA105" s="258" t="s">
        <v>337</v>
      </c>
      <c r="AB105" s="275" t="s">
        <v>337</v>
      </c>
    </row>
    <row r="106" ht="31.5" customHeight="1" spans="1:28">
      <c r="A106" s="250" t="s">
        <v>374</v>
      </c>
      <c r="B106" s="251" t="s">
        <v>67</v>
      </c>
      <c r="C106" s="252">
        <f>SUM(H106:H110)/SUM(F106:F110)</f>
        <v>1</v>
      </c>
      <c r="D106" s="252" t="s">
        <v>358</v>
      </c>
      <c r="E106" s="252" t="s">
        <v>375</v>
      </c>
      <c r="F106" s="257">
        <v>18</v>
      </c>
      <c r="G106" s="253" t="s">
        <v>335</v>
      </c>
      <c r="H106" s="257">
        <v>18</v>
      </c>
      <c r="I106" s="264"/>
      <c r="J106" s="264"/>
      <c r="K106" s="264"/>
      <c r="L106" s="264"/>
      <c r="M106" s="264"/>
      <c r="N106" s="264"/>
      <c r="O106" s="264"/>
      <c r="P106" s="264"/>
      <c r="Q106" s="264"/>
      <c r="R106" s="264"/>
      <c r="S106" s="264"/>
      <c r="T106" s="264"/>
      <c r="U106" s="264"/>
      <c r="V106" s="264"/>
      <c r="W106" s="264"/>
      <c r="X106" s="264"/>
      <c r="Y106" s="264"/>
      <c r="Z106" s="264"/>
      <c r="AA106" s="265" t="s">
        <v>337</v>
      </c>
      <c r="AB106" s="274"/>
    </row>
    <row r="107" ht="32.25" spans="1:28">
      <c r="A107" s="250"/>
      <c r="B107" s="251" t="s">
        <v>336</v>
      </c>
      <c r="C107" s="252" t="s">
        <v>336</v>
      </c>
      <c r="D107" s="252" t="s">
        <v>358</v>
      </c>
      <c r="E107" s="252" t="s">
        <v>376</v>
      </c>
      <c r="F107" s="257">
        <v>18</v>
      </c>
      <c r="G107" s="255"/>
      <c r="H107" s="257">
        <v>18</v>
      </c>
      <c r="I107" s="264"/>
      <c r="J107" s="264"/>
      <c r="K107" s="264"/>
      <c r="L107" s="264"/>
      <c r="M107" s="264"/>
      <c r="N107" s="264"/>
      <c r="O107" s="268"/>
      <c r="P107" s="268"/>
      <c r="Q107" s="268"/>
      <c r="R107" s="268"/>
      <c r="S107" s="268"/>
      <c r="T107" s="268"/>
      <c r="U107" s="264"/>
      <c r="V107" s="264"/>
      <c r="W107" s="264"/>
      <c r="X107" s="264"/>
      <c r="Y107" s="264"/>
      <c r="Z107" s="264"/>
      <c r="AA107" s="265"/>
      <c r="AB107" s="274"/>
    </row>
    <row r="108" ht="16.15" spans="1:28">
      <c r="A108" s="250"/>
      <c r="B108" s="251" t="s">
        <v>336</v>
      </c>
      <c r="C108" s="252" t="s">
        <v>336</v>
      </c>
      <c r="D108" s="252" t="s">
        <v>341</v>
      </c>
      <c r="E108" s="252" t="s">
        <v>377</v>
      </c>
      <c r="F108" s="257">
        <v>18</v>
      </c>
      <c r="G108" s="255"/>
      <c r="H108" s="257">
        <v>18</v>
      </c>
      <c r="I108" s="264"/>
      <c r="J108" s="264"/>
      <c r="K108" s="264"/>
      <c r="L108" s="264"/>
      <c r="M108" s="264"/>
      <c r="N108" s="264"/>
      <c r="O108" s="264"/>
      <c r="P108" s="264"/>
      <c r="Q108" s="264"/>
      <c r="R108" s="264"/>
      <c r="S108" s="264"/>
      <c r="T108" s="264"/>
      <c r="U108" s="264"/>
      <c r="V108" s="264"/>
      <c r="W108" s="264"/>
      <c r="X108" s="264"/>
      <c r="Y108" s="264"/>
      <c r="Z108" s="264"/>
      <c r="AA108" s="265"/>
      <c r="AB108" s="274"/>
    </row>
    <row r="109" ht="16.15" spans="1:28">
      <c r="A109" s="250"/>
      <c r="B109" s="251" t="s">
        <v>336</v>
      </c>
      <c r="C109" s="252" t="s">
        <v>336</v>
      </c>
      <c r="D109" s="252" t="s">
        <v>356</v>
      </c>
      <c r="E109" s="252" t="s">
        <v>378</v>
      </c>
      <c r="F109" s="257">
        <v>18</v>
      </c>
      <c r="G109" s="255"/>
      <c r="H109" s="257">
        <v>18</v>
      </c>
      <c r="I109" s="264"/>
      <c r="J109" s="264"/>
      <c r="K109" s="264"/>
      <c r="L109" s="264"/>
      <c r="M109" s="264"/>
      <c r="N109" s="264"/>
      <c r="O109" s="264"/>
      <c r="P109" s="264"/>
      <c r="Q109" s="264"/>
      <c r="R109" s="264"/>
      <c r="S109" s="264"/>
      <c r="T109" s="264"/>
      <c r="U109" s="264"/>
      <c r="V109" s="264"/>
      <c r="W109" s="264"/>
      <c r="X109" s="264"/>
      <c r="Y109" s="264"/>
      <c r="Z109" s="264"/>
      <c r="AA109" s="265"/>
      <c r="AB109" s="274"/>
    </row>
    <row r="110" ht="48.4" spans="1:28">
      <c r="A110" s="250"/>
      <c r="B110" s="251" t="s">
        <v>336</v>
      </c>
      <c r="C110" s="252" t="s">
        <v>336</v>
      </c>
      <c r="D110" s="252" t="s">
        <v>341</v>
      </c>
      <c r="E110" s="252" t="s">
        <v>379</v>
      </c>
      <c r="F110" s="257">
        <v>18</v>
      </c>
      <c r="G110" s="255"/>
      <c r="H110" s="257">
        <v>18</v>
      </c>
      <c r="I110" s="264"/>
      <c r="J110" s="264"/>
      <c r="K110" s="264"/>
      <c r="L110" s="264"/>
      <c r="M110" s="264"/>
      <c r="N110" s="264"/>
      <c r="O110" s="264"/>
      <c r="P110" s="264"/>
      <c r="Q110" s="264"/>
      <c r="R110" s="264"/>
      <c r="S110" s="264"/>
      <c r="T110" s="264"/>
      <c r="U110" s="264"/>
      <c r="V110" s="264"/>
      <c r="W110" s="264"/>
      <c r="X110" s="264"/>
      <c r="Y110" s="264"/>
      <c r="Z110" s="264"/>
      <c r="AA110" s="265"/>
      <c r="AB110" s="274"/>
    </row>
    <row r="111" ht="32.25" spans="1:28">
      <c r="A111" s="250"/>
      <c r="B111" s="251" t="s">
        <v>68</v>
      </c>
      <c r="C111" s="252">
        <f>SUM(H111:H114)/SUM(F111:F114)</f>
        <v>1</v>
      </c>
      <c r="D111" s="252" t="s">
        <v>358</v>
      </c>
      <c r="E111" s="252" t="s">
        <v>375</v>
      </c>
      <c r="F111" s="257">
        <v>18</v>
      </c>
      <c r="G111" s="255"/>
      <c r="H111" s="257">
        <v>18</v>
      </c>
      <c r="I111" s="264"/>
      <c r="J111" s="264"/>
      <c r="K111" s="264"/>
      <c r="L111" s="264"/>
      <c r="M111" s="264"/>
      <c r="N111" s="264"/>
      <c r="O111" s="264"/>
      <c r="P111" s="264"/>
      <c r="Q111" s="264"/>
      <c r="R111" s="264"/>
      <c r="S111" s="264"/>
      <c r="T111" s="264"/>
      <c r="U111" s="264"/>
      <c r="V111" s="264"/>
      <c r="W111" s="264"/>
      <c r="X111" s="264"/>
      <c r="Y111" s="264"/>
      <c r="Z111" s="264"/>
      <c r="AA111" s="265"/>
      <c r="AB111" s="274"/>
    </row>
    <row r="112" ht="16.15" spans="1:28">
      <c r="A112" s="250"/>
      <c r="B112" s="251" t="s">
        <v>336</v>
      </c>
      <c r="C112" s="252" t="s">
        <v>336</v>
      </c>
      <c r="D112" s="252" t="s">
        <v>358</v>
      </c>
      <c r="E112" s="252" t="s">
        <v>377</v>
      </c>
      <c r="F112" s="257">
        <v>18</v>
      </c>
      <c r="G112" s="255"/>
      <c r="H112" s="257">
        <v>18</v>
      </c>
      <c r="I112" s="264"/>
      <c r="J112" s="264"/>
      <c r="K112" s="264"/>
      <c r="L112" s="264"/>
      <c r="M112" s="264"/>
      <c r="N112" s="264"/>
      <c r="O112" s="264"/>
      <c r="P112" s="264"/>
      <c r="Q112" s="264"/>
      <c r="R112" s="264"/>
      <c r="S112" s="264"/>
      <c r="T112" s="264"/>
      <c r="U112" s="264"/>
      <c r="V112" s="264"/>
      <c r="W112" s="264"/>
      <c r="X112" s="264"/>
      <c r="Y112" s="264"/>
      <c r="Z112" s="264"/>
      <c r="AA112" s="265"/>
      <c r="AB112" s="274"/>
    </row>
    <row r="113" ht="16.15" spans="1:28">
      <c r="A113" s="250"/>
      <c r="B113" s="251" t="s">
        <v>336</v>
      </c>
      <c r="C113" s="252" t="s">
        <v>336</v>
      </c>
      <c r="D113" s="252" t="s">
        <v>358</v>
      </c>
      <c r="E113" s="252" t="s">
        <v>378</v>
      </c>
      <c r="F113" s="257">
        <v>18</v>
      </c>
      <c r="G113" s="255"/>
      <c r="H113" s="257">
        <v>18</v>
      </c>
      <c r="I113" s="264"/>
      <c r="J113" s="264"/>
      <c r="K113" s="264"/>
      <c r="L113" s="264"/>
      <c r="M113" s="264"/>
      <c r="N113" s="264"/>
      <c r="O113" s="264"/>
      <c r="P113" s="264"/>
      <c r="Q113" s="264"/>
      <c r="R113" s="264"/>
      <c r="S113" s="264"/>
      <c r="T113" s="264"/>
      <c r="U113" s="264"/>
      <c r="V113" s="264"/>
      <c r="W113" s="264"/>
      <c r="X113" s="264"/>
      <c r="Y113" s="264"/>
      <c r="Z113" s="264"/>
      <c r="AA113" s="265"/>
      <c r="AB113" s="274"/>
    </row>
    <row r="114" ht="48.4" spans="1:28">
      <c r="A114" s="250"/>
      <c r="B114" s="251" t="s">
        <v>336</v>
      </c>
      <c r="C114" s="252" t="s">
        <v>336</v>
      </c>
      <c r="D114" s="252" t="s">
        <v>341</v>
      </c>
      <c r="E114" s="252" t="s">
        <v>379</v>
      </c>
      <c r="F114" s="257">
        <v>18</v>
      </c>
      <c r="G114" s="255"/>
      <c r="H114" s="257">
        <v>18</v>
      </c>
      <c r="I114" s="264"/>
      <c r="J114" s="264"/>
      <c r="K114" s="264"/>
      <c r="L114" s="264"/>
      <c r="M114" s="264"/>
      <c r="N114" s="264"/>
      <c r="O114" s="264"/>
      <c r="P114" s="264"/>
      <c r="Q114" s="264"/>
      <c r="R114" s="264"/>
      <c r="S114" s="264"/>
      <c r="T114" s="264"/>
      <c r="U114" s="264"/>
      <c r="V114" s="264"/>
      <c r="W114" s="264"/>
      <c r="X114" s="264"/>
      <c r="Y114" s="264"/>
      <c r="Z114" s="264"/>
      <c r="AA114" s="265"/>
      <c r="AB114" s="274"/>
    </row>
    <row r="115" ht="32.25" spans="1:28">
      <c r="A115" s="250"/>
      <c r="B115" s="251" t="s">
        <v>69</v>
      </c>
      <c r="C115" s="252">
        <f>SUM(H115:H118)/SUM(F115:F118)</f>
        <v>1</v>
      </c>
      <c r="D115" s="252" t="s">
        <v>358</v>
      </c>
      <c r="E115" s="252" t="s">
        <v>375</v>
      </c>
      <c r="F115" s="257">
        <v>18</v>
      </c>
      <c r="G115" s="255"/>
      <c r="H115" s="257">
        <v>18</v>
      </c>
      <c r="I115" s="264"/>
      <c r="J115" s="264"/>
      <c r="K115" s="264"/>
      <c r="L115" s="264"/>
      <c r="M115" s="264"/>
      <c r="N115" s="264"/>
      <c r="O115" s="264"/>
      <c r="P115" s="264"/>
      <c r="Q115" s="264"/>
      <c r="R115" s="264"/>
      <c r="S115" s="264"/>
      <c r="T115" s="264"/>
      <c r="U115" s="264"/>
      <c r="V115" s="264"/>
      <c r="W115" s="264"/>
      <c r="X115" s="264"/>
      <c r="Y115" s="264"/>
      <c r="Z115" s="264"/>
      <c r="AA115" s="265"/>
      <c r="AB115" s="274"/>
    </row>
    <row r="116" ht="16.15" spans="1:28">
      <c r="A116" s="250"/>
      <c r="B116" s="251" t="s">
        <v>336</v>
      </c>
      <c r="C116" s="252" t="s">
        <v>336</v>
      </c>
      <c r="D116" s="252" t="s">
        <v>341</v>
      </c>
      <c r="E116" s="252" t="s">
        <v>377</v>
      </c>
      <c r="F116" s="257">
        <v>18</v>
      </c>
      <c r="G116" s="255"/>
      <c r="H116" s="257">
        <v>18</v>
      </c>
      <c r="I116" s="264"/>
      <c r="J116" s="264"/>
      <c r="K116" s="264"/>
      <c r="L116" s="264"/>
      <c r="M116" s="264"/>
      <c r="N116" s="264"/>
      <c r="O116" s="264"/>
      <c r="P116" s="264"/>
      <c r="Q116" s="264"/>
      <c r="R116" s="264"/>
      <c r="S116" s="264"/>
      <c r="T116" s="264"/>
      <c r="U116" s="264"/>
      <c r="V116" s="264"/>
      <c r="W116" s="264"/>
      <c r="X116" s="264"/>
      <c r="Y116" s="264"/>
      <c r="Z116" s="264"/>
      <c r="AA116" s="265"/>
      <c r="AB116" s="274"/>
    </row>
    <row r="117" ht="16.15" spans="1:28">
      <c r="A117" s="250"/>
      <c r="B117" s="251" t="s">
        <v>336</v>
      </c>
      <c r="C117" s="252" t="s">
        <v>336</v>
      </c>
      <c r="D117" s="252" t="s">
        <v>358</v>
      </c>
      <c r="E117" s="252" t="s">
        <v>378</v>
      </c>
      <c r="F117" s="257">
        <v>18</v>
      </c>
      <c r="G117" s="255"/>
      <c r="H117" s="257">
        <v>18</v>
      </c>
      <c r="I117" s="264"/>
      <c r="J117" s="264"/>
      <c r="K117" s="264"/>
      <c r="L117" s="264"/>
      <c r="M117" s="264"/>
      <c r="N117" s="264"/>
      <c r="O117" s="264"/>
      <c r="P117" s="264"/>
      <c r="Q117" s="264"/>
      <c r="R117" s="264"/>
      <c r="S117" s="264"/>
      <c r="T117" s="264"/>
      <c r="U117" s="264"/>
      <c r="V117" s="264"/>
      <c r="W117" s="264"/>
      <c r="X117" s="264"/>
      <c r="Y117" s="264"/>
      <c r="Z117" s="264"/>
      <c r="AA117" s="265"/>
      <c r="AB117" s="274"/>
    </row>
    <row r="118" ht="48.4" spans="1:28">
      <c r="A118" s="250"/>
      <c r="B118" s="251" t="s">
        <v>336</v>
      </c>
      <c r="C118" s="252" t="s">
        <v>336</v>
      </c>
      <c r="D118" s="252" t="s">
        <v>341</v>
      </c>
      <c r="E118" s="252" t="s">
        <v>379</v>
      </c>
      <c r="F118" s="257">
        <v>18</v>
      </c>
      <c r="G118" s="255"/>
      <c r="H118" s="257">
        <v>18</v>
      </c>
      <c r="I118" s="264"/>
      <c r="J118" s="264"/>
      <c r="K118" s="264"/>
      <c r="L118" s="264"/>
      <c r="M118" s="264"/>
      <c r="N118" s="264"/>
      <c r="O118" s="264"/>
      <c r="P118" s="264"/>
      <c r="Q118" s="264"/>
      <c r="R118" s="264"/>
      <c r="S118" s="264"/>
      <c r="T118" s="264"/>
      <c r="U118" s="264"/>
      <c r="V118" s="264"/>
      <c r="W118" s="264"/>
      <c r="X118" s="264"/>
      <c r="Y118" s="264"/>
      <c r="Z118" s="264"/>
      <c r="AA118" s="265"/>
      <c r="AB118" s="274"/>
    </row>
    <row r="119" ht="32.25" spans="1:28">
      <c r="A119" s="250"/>
      <c r="B119" s="251" t="s">
        <v>109</v>
      </c>
      <c r="C119" s="252">
        <f>SUM(H119:H121)/SUM(F119:F121)</f>
        <v>1</v>
      </c>
      <c r="D119" s="252" t="s">
        <v>380</v>
      </c>
      <c r="E119" s="252" t="s">
        <v>375</v>
      </c>
      <c r="F119" s="257">
        <v>18</v>
      </c>
      <c r="G119" s="255"/>
      <c r="H119" s="257">
        <v>18</v>
      </c>
      <c r="I119" s="264"/>
      <c r="J119" s="264"/>
      <c r="K119" s="264"/>
      <c r="L119" s="264"/>
      <c r="M119" s="264"/>
      <c r="N119" s="264"/>
      <c r="O119" s="264"/>
      <c r="P119" s="264"/>
      <c r="Q119" s="264"/>
      <c r="R119" s="264"/>
      <c r="S119" s="264"/>
      <c r="T119" s="264"/>
      <c r="U119" s="264"/>
      <c r="V119" s="264"/>
      <c r="W119" s="264"/>
      <c r="X119" s="264"/>
      <c r="Y119" s="264"/>
      <c r="Z119" s="264"/>
      <c r="AA119" s="265"/>
      <c r="AB119" s="274"/>
    </row>
    <row r="120" ht="16.15" spans="1:28">
      <c r="A120" s="250"/>
      <c r="B120" s="251" t="s">
        <v>336</v>
      </c>
      <c r="C120" s="252" t="s">
        <v>336</v>
      </c>
      <c r="D120" s="252" t="s">
        <v>356</v>
      </c>
      <c r="E120" s="252" t="s">
        <v>377</v>
      </c>
      <c r="F120" s="257">
        <v>18</v>
      </c>
      <c r="G120" s="255"/>
      <c r="H120" s="257">
        <v>18</v>
      </c>
      <c r="I120" s="264"/>
      <c r="J120" s="264"/>
      <c r="K120" s="264"/>
      <c r="L120" s="264"/>
      <c r="M120" s="264"/>
      <c r="N120" s="264"/>
      <c r="O120" s="264"/>
      <c r="P120" s="264"/>
      <c r="Q120" s="264"/>
      <c r="R120" s="264"/>
      <c r="S120" s="264"/>
      <c r="T120" s="264"/>
      <c r="U120" s="264"/>
      <c r="V120" s="264"/>
      <c r="W120" s="264"/>
      <c r="X120" s="264"/>
      <c r="Y120" s="264"/>
      <c r="Z120" s="264"/>
      <c r="AA120" s="265"/>
      <c r="AB120" s="274"/>
    </row>
    <row r="121" ht="16.15" spans="1:28">
      <c r="A121" s="250"/>
      <c r="B121" s="251" t="s">
        <v>336</v>
      </c>
      <c r="C121" s="252" t="s">
        <v>336</v>
      </c>
      <c r="D121" s="252" t="s">
        <v>356</v>
      </c>
      <c r="E121" s="252" t="s">
        <v>378</v>
      </c>
      <c r="F121" s="257">
        <v>18</v>
      </c>
      <c r="G121" s="255"/>
      <c r="H121" s="257">
        <v>18</v>
      </c>
      <c r="I121" s="264"/>
      <c r="J121" s="264"/>
      <c r="K121" s="264"/>
      <c r="L121" s="264"/>
      <c r="M121" s="264"/>
      <c r="N121" s="264"/>
      <c r="O121" s="264"/>
      <c r="P121" s="264"/>
      <c r="Q121" s="264"/>
      <c r="R121" s="264"/>
      <c r="S121" s="264"/>
      <c r="T121" s="264"/>
      <c r="U121" s="264"/>
      <c r="V121" s="264"/>
      <c r="W121" s="264"/>
      <c r="X121" s="264"/>
      <c r="Y121" s="264"/>
      <c r="Z121" s="264"/>
      <c r="AA121" s="265"/>
      <c r="AB121" s="274"/>
    </row>
    <row r="122" ht="32.25" spans="1:28">
      <c r="A122" s="250"/>
      <c r="B122" s="251" t="s">
        <v>110</v>
      </c>
      <c r="C122" s="252">
        <f>SUM(H122:H125)/SUM(F122:F125)</f>
        <v>1</v>
      </c>
      <c r="D122" s="252" t="s">
        <v>356</v>
      </c>
      <c r="E122" s="252" t="s">
        <v>375</v>
      </c>
      <c r="F122" s="257">
        <v>18</v>
      </c>
      <c r="G122" s="255"/>
      <c r="H122" s="257">
        <v>18</v>
      </c>
      <c r="I122" s="264"/>
      <c r="J122" s="264"/>
      <c r="K122" s="264"/>
      <c r="L122" s="264"/>
      <c r="M122" s="264"/>
      <c r="N122" s="264"/>
      <c r="O122" s="264"/>
      <c r="P122" s="264"/>
      <c r="Q122" s="264"/>
      <c r="R122" s="264"/>
      <c r="S122" s="264"/>
      <c r="T122" s="264"/>
      <c r="U122" s="264"/>
      <c r="V122" s="264"/>
      <c r="W122" s="264"/>
      <c r="X122" s="264"/>
      <c r="Y122" s="264"/>
      <c r="Z122" s="264"/>
      <c r="AA122" s="265"/>
      <c r="AB122" s="274"/>
    </row>
    <row r="123" ht="16.15" spans="1:28">
      <c r="A123" s="250"/>
      <c r="B123" s="251"/>
      <c r="C123" s="252"/>
      <c r="D123" s="252" t="s">
        <v>356</v>
      </c>
      <c r="E123" s="252" t="s">
        <v>377</v>
      </c>
      <c r="F123" s="257">
        <v>18</v>
      </c>
      <c r="G123" s="255"/>
      <c r="H123" s="257">
        <v>18</v>
      </c>
      <c r="I123" s="264"/>
      <c r="J123" s="264"/>
      <c r="K123" s="264"/>
      <c r="L123" s="264"/>
      <c r="M123" s="264"/>
      <c r="N123" s="264"/>
      <c r="O123" s="264"/>
      <c r="P123" s="264"/>
      <c r="Q123" s="264"/>
      <c r="R123" s="264"/>
      <c r="S123" s="264"/>
      <c r="T123" s="264"/>
      <c r="U123" s="264"/>
      <c r="V123" s="264"/>
      <c r="W123" s="264"/>
      <c r="X123" s="264"/>
      <c r="Y123" s="264"/>
      <c r="Z123" s="264"/>
      <c r="AA123" s="265"/>
      <c r="AB123" s="274"/>
    </row>
    <row r="124" ht="16.15" spans="1:28">
      <c r="A124" s="250"/>
      <c r="B124" s="251"/>
      <c r="C124" s="252"/>
      <c r="D124" s="252" t="s">
        <v>356</v>
      </c>
      <c r="E124" s="252" t="s">
        <v>378</v>
      </c>
      <c r="F124" s="257">
        <v>18</v>
      </c>
      <c r="G124" s="255"/>
      <c r="H124" s="257">
        <v>18</v>
      </c>
      <c r="I124" s="264"/>
      <c r="J124" s="264"/>
      <c r="K124" s="264"/>
      <c r="L124" s="264"/>
      <c r="M124" s="264"/>
      <c r="N124" s="264"/>
      <c r="O124" s="264"/>
      <c r="P124" s="264"/>
      <c r="Q124" s="264"/>
      <c r="R124" s="264"/>
      <c r="S124" s="264"/>
      <c r="T124" s="264"/>
      <c r="U124" s="264"/>
      <c r="V124" s="264"/>
      <c r="W124" s="264"/>
      <c r="X124" s="264"/>
      <c r="Y124" s="264"/>
      <c r="Z124" s="264"/>
      <c r="AA124" s="265"/>
      <c r="AB124" s="274"/>
    </row>
    <row r="125" ht="48.4" spans="1:28">
      <c r="A125" s="250"/>
      <c r="B125" s="251"/>
      <c r="C125" s="252"/>
      <c r="D125" s="252" t="s">
        <v>380</v>
      </c>
      <c r="E125" s="252" t="s">
        <v>379</v>
      </c>
      <c r="F125" s="257">
        <v>18</v>
      </c>
      <c r="G125" s="256"/>
      <c r="H125" s="257">
        <v>18</v>
      </c>
      <c r="I125" s="264"/>
      <c r="J125" s="264"/>
      <c r="K125" s="264"/>
      <c r="L125" s="264"/>
      <c r="M125" s="264"/>
      <c r="N125" s="264"/>
      <c r="O125" s="264"/>
      <c r="P125" s="264"/>
      <c r="Q125" s="264"/>
      <c r="R125" s="264"/>
      <c r="S125" s="264"/>
      <c r="T125" s="264"/>
      <c r="U125" s="264"/>
      <c r="V125" s="264"/>
      <c r="W125" s="264"/>
      <c r="X125" s="264"/>
      <c r="Y125" s="264"/>
      <c r="Z125" s="264"/>
      <c r="AA125" s="265"/>
      <c r="AB125" s="274"/>
    </row>
    <row r="126" ht="16.1" spans="1:28">
      <c r="A126" s="250"/>
      <c r="B126" s="252">
        <f>H126/F126</f>
        <v>1</v>
      </c>
      <c r="C126" s="258" t="s">
        <v>337</v>
      </c>
      <c r="D126" s="258" t="s">
        <v>337</v>
      </c>
      <c r="E126" s="258" t="s">
        <v>337</v>
      </c>
      <c r="F126" s="258">
        <f>SUM(F106:F125)</f>
        <v>360</v>
      </c>
      <c r="G126" s="258"/>
      <c r="H126" s="258">
        <f>SUM(H106:H125)</f>
        <v>360</v>
      </c>
      <c r="I126" s="258"/>
      <c r="J126" s="258" t="s">
        <v>337</v>
      </c>
      <c r="K126" s="258" t="s">
        <v>337</v>
      </c>
      <c r="L126" s="258" t="s">
        <v>337</v>
      </c>
      <c r="M126" s="258" t="s">
        <v>337</v>
      </c>
      <c r="N126" s="258" t="s">
        <v>337</v>
      </c>
      <c r="O126" s="258" t="s">
        <v>337</v>
      </c>
      <c r="P126" s="258" t="s">
        <v>337</v>
      </c>
      <c r="Q126" s="258" t="s">
        <v>337</v>
      </c>
      <c r="R126" s="258" t="s">
        <v>337</v>
      </c>
      <c r="S126" s="258" t="s">
        <v>337</v>
      </c>
      <c r="T126" s="258" t="s">
        <v>337</v>
      </c>
      <c r="U126" s="258" t="s">
        <v>337</v>
      </c>
      <c r="V126" s="258" t="s">
        <v>337</v>
      </c>
      <c r="W126" s="258" t="s">
        <v>337</v>
      </c>
      <c r="X126" s="258" t="s">
        <v>337</v>
      </c>
      <c r="Y126" s="258" t="s">
        <v>337</v>
      </c>
      <c r="Z126" s="258" t="s">
        <v>337</v>
      </c>
      <c r="AA126" s="258" t="s">
        <v>337</v>
      </c>
      <c r="AB126" s="275" t="s">
        <v>337</v>
      </c>
    </row>
    <row r="127" ht="31.5" customHeight="1" spans="1:28">
      <c r="A127" s="250" t="s">
        <v>381</v>
      </c>
      <c r="B127" s="251" t="s">
        <v>67</v>
      </c>
      <c r="C127" s="252">
        <f t="shared" ref="C127:C131" si="4">H127/F127</f>
        <v>1</v>
      </c>
      <c r="D127" s="252" t="s">
        <v>341</v>
      </c>
      <c r="E127" s="252" t="s">
        <v>67</v>
      </c>
      <c r="F127" s="257">
        <v>18</v>
      </c>
      <c r="G127" s="253" t="s">
        <v>335</v>
      </c>
      <c r="H127" s="257">
        <v>18</v>
      </c>
      <c r="I127" s="264"/>
      <c r="J127" s="264"/>
      <c r="K127" s="264"/>
      <c r="L127" s="264"/>
      <c r="M127" s="264"/>
      <c r="N127" s="264"/>
      <c r="O127" s="264"/>
      <c r="P127" s="264"/>
      <c r="Q127" s="264"/>
      <c r="R127" s="264"/>
      <c r="S127" s="264"/>
      <c r="T127" s="264"/>
      <c r="U127" s="264"/>
      <c r="V127" s="264"/>
      <c r="W127" s="264"/>
      <c r="X127" s="264"/>
      <c r="Y127" s="264"/>
      <c r="Z127" s="264"/>
      <c r="AA127" s="265" t="s">
        <v>337</v>
      </c>
      <c r="AB127" s="274"/>
    </row>
    <row r="128" ht="32.25" spans="1:28">
      <c r="A128" s="250"/>
      <c r="B128" s="251" t="s">
        <v>68</v>
      </c>
      <c r="C128" s="252">
        <f t="shared" si="4"/>
        <v>1</v>
      </c>
      <c r="D128" s="252" t="s">
        <v>358</v>
      </c>
      <c r="E128" s="252" t="s">
        <v>68</v>
      </c>
      <c r="F128" s="257">
        <v>18</v>
      </c>
      <c r="G128" s="255"/>
      <c r="H128" s="257">
        <v>18</v>
      </c>
      <c r="I128" s="264"/>
      <c r="J128" s="264"/>
      <c r="K128" s="264"/>
      <c r="L128" s="264"/>
      <c r="M128" s="264"/>
      <c r="N128" s="264"/>
      <c r="O128" s="264"/>
      <c r="P128" s="264"/>
      <c r="Q128" s="264"/>
      <c r="R128" s="264"/>
      <c r="S128" s="264"/>
      <c r="T128" s="264"/>
      <c r="U128" s="264"/>
      <c r="V128" s="264"/>
      <c r="W128" s="264"/>
      <c r="X128" s="264"/>
      <c r="Y128" s="264"/>
      <c r="Z128" s="264"/>
      <c r="AA128" s="265"/>
      <c r="AB128" s="274"/>
    </row>
    <row r="129" ht="32.25" spans="1:28">
      <c r="A129" s="250"/>
      <c r="B129" s="251" t="s">
        <v>69</v>
      </c>
      <c r="C129" s="252">
        <f t="shared" si="4"/>
        <v>1</v>
      </c>
      <c r="D129" s="252" t="s">
        <v>341</v>
      </c>
      <c r="E129" s="252" t="s">
        <v>69</v>
      </c>
      <c r="F129" s="257">
        <v>18</v>
      </c>
      <c r="G129" s="255"/>
      <c r="H129" s="257">
        <v>18</v>
      </c>
      <c r="I129" s="264"/>
      <c r="J129" s="264"/>
      <c r="K129" s="264"/>
      <c r="L129" s="264"/>
      <c r="M129" s="264"/>
      <c r="N129" s="264"/>
      <c r="O129" s="264"/>
      <c r="P129" s="264"/>
      <c r="Q129" s="264"/>
      <c r="R129" s="264"/>
      <c r="S129" s="264"/>
      <c r="T129" s="264"/>
      <c r="U129" s="264"/>
      <c r="V129" s="264"/>
      <c r="W129" s="264"/>
      <c r="X129" s="264"/>
      <c r="Y129" s="264"/>
      <c r="Z129" s="264"/>
      <c r="AA129" s="265"/>
      <c r="AB129" s="274"/>
    </row>
    <row r="130" ht="32.25" spans="1:28">
      <c r="A130" s="250"/>
      <c r="B130" s="251" t="s">
        <v>109</v>
      </c>
      <c r="C130" s="252">
        <f t="shared" si="4"/>
        <v>1</v>
      </c>
      <c r="D130" s="252" t="s">
        <v>356</v>
      </c>
      <c r="E130" s="252" t="s">
        <v>109</v>
      </c>
      <c r="F130" s="257">
        <v>18</v>
      </c>
      <c r="G130" s="255"/>
      <c r="H130" s="257">
        <v>18</v>
      </c>
      <c r="I130" s="264"/>
      <c r="J130" s="264"/>
      <c r="K130" s="264"/>
      <c r="L130" s="264"/>
      <c r="M130" s="264"/>
      <c r="N130" s="264"/>
      <c r="O130" s="264"/>
      <c r="P130" s="264"/>
      <c r="Q130" s="264"/>
      <c r="R130" s="264"/>
      <c r="S130" s="264"/>
      <c r="T130" s="264"/>
      <c r="U130" s="264"/>
      <c r="V130" s="264"/>
      <c r="W130" s="264"/>
      <c r="X130" s="264"/>
      <c r="Y130" s="264"/>
      <c r="Z130" s="264"/>
      <c r="AA130" s="265"/>
      <c r="AB130" s="274"/>
    </row>
    <row r="131" ht="32.25" spans="1:28">
      <c r="A131" s="250"/>
      <c r="B131" s="276" t="s">
        <v>382</v>
      </c>
      <c r="C131" s="252">
        <f t="shared" si="4"/>
        <v>1</v>
      </c>
      <c r="D131" s="252" t="s">
        <v>344</v>
      </c>
      <c r="E131" s="252" t="s">
        <v>382</v>
      </c>
      <c r="F131" s="257">
        <v>18</v>
      </c>
      <c r="G131" s="256"/>
      <c r="H131" s="257">
        <v>18</v>
      </c>
      <c r="I131" s="264"/>
      <c r="J131" s="264"/>
      <c r="K131" s="264"/>
      <c r="L131" s="264"/>
      <c r="M131" s="264"/>
      <c r="N131" s="264"/>
      <c r="O131" s="264"/>
      <c r="P131" s="264"/>
      <c r="Q131" s="264"/>
      <c r="R131" s="264"/>
      <c r="S131" s="264"/>
      <c r="T131" s="264"/>
      <c r="U131" s="264"/>
      <c r="V131" s="264"/>
      <c r="W131" s="264"/>
      <c r="X131" s="268"/>
      <c r="Y131" s="268"/>
      <c r="Z131" s="268"/>
      <c r="AA131" s="265"/>
      <c r="AB131" s="274"/>
    </row>
    <row r="132" ht="16.1" spans="1:28">
      <c r="A132" s="250"/>
      <c r="B132" s="252">
        <f>H132/F132</f>
        <v>1</v>
      </c>
      <c r="C132" s="258" t="s">
        <v>337</v>
      </c>
      <c r="D132" s="258" t="s">
        <v>337</v>
      </c>
      <c r="E132" s="258" t="s">
        <v>337</v>
      </c>
      <c r="F132" s="258">
        <f>SUM(F127:F131)</f>
        <v>90</v>
      </c>
      <c r="G132" s="258"/>
      <c r="H132" s="258">
        <f>SUM(H127:H131)</f>
        <v>90</v>
      </c>
      <c r="I132" s="258"/>
      <c r="J132" s="258" t="s">
        <v>337</v>
      </c>
      <c r="K132" s="258" t="s">
        <v>337</v>
      </c>
      <c r="L132" s="258" t="s">
        <v>337</v>
      </c>
      <c r="M132" s="258" t="s">
        <v>337</v>
      </c>
      <c r="N132" s="258" t="s">
        <v>337</v>
      </c>
      <c r="O132" s="258" t="s">
        <v>337</v>
      </c>
      <c r="P132" s="258" t="s">
        <v>337</v>
      </c>
      <c r="Q132" s="258" t="s">
        <v>337</v>
      </c>
      <c r="R132" s="258" t="s">
        <v>337</v>
      </c>
      <c r="S132" s="258" t="s">
        <v>337</v>
      </c>
      <c r="T132" s="258" t="s">
        <v>337</v>
      </c>
      <c r="U132" s="258" t="s">
        <v>337</v>
      </c>
      <c r="V132" s="258" t="s">
        <v>337</v>
      </c>
      <c r="W132" s="258" t="s">
        <v>337</v>
      </c>
      <c r="X132" s="258" t="s">
        <v>337</v>
      </c>
      <c r="Y132" s="258" t="s">
        <v>337</v>
      </c>
      <c r="Z132" s="258" t="s">
        <v>337</v>
      </c>
      <c r="AA132" s="258" t="s">
        <v>337</v>
      </c>
      <c r="AB132" s="275" t="s">
        <v>337</v>
      </c>
    </row>
    <row r="133" ht="31.5" customHeight="1" spans="1:28">
      <c r="A133" s="250" t="s">
        <v>383</v>
      </c>
      <c r="B133" s="251" t="s">
        <v>128</v>
      </c>
      <c r="C133" s="252">
        <f>SUM(H133:H134)/SUM(F133:F134)</f>
        <v>1</v>
      </c>
      <c r="D133" s="252" t="s">
        <v>358</v>
      </c>
      <c r="E133" s="252" t="s">
        <v>384</v>
      </c>
      <c r="F133" s="257">
        <v>18</v>
      </c>
      <c r="G133" s="253" t="s">
        <v>335</v>
      </c>
      <c r="H133" s="257">
        <v>18</v>
      </c>
      <c r="I133" s="264"/>
      <c r="J133" s="264"/>
      <c r="K133" s="264"/>
      <c r="L133" s="264"/>
      <c r="M133" s="264"/>
      <c r="N133" s="264"/>
      <c r="O133" s="264"/>
      <c r="P133" s="264"/>
      <c r="Q133" s="264"/>
      <c r="R133" s="264"/>
      <c r="S133" s="264"/>
      <c r="T133" s="264"/>
      <c r="U133" s="264"/>
      <c r="V133" s="264"/>
      <c r="W133" s="264"/>
      <c r="X133" s="264"/>
      <c r="Y133" s="264"/>
      <c r="Z133" s="264"/>
      <c r="AA133" s="265" t="s">
        <v>337</v>
      </c>
      <c r="AB133" s="274"/>
    </row>
    <row r="134" ht="64.5" spans="1:28">
      <c r="A134" s="250"/>
      <c r="B134" s="251" t="s">
        <v>336</v>
      </c>
      <c r="C134" s="252" t="s">
        <v>336</v>
      </c>
      <c r="D134" s="252" t="s">
        <v>356</v>
      </c>
      <c r="E134" s="252" t="s">
        <v>385</v>
      </c>
      <c r="F134" s="257">
        <v>18</v>
      </c>
      <c r="G134" s="255"/>
      <c r="H134" s="257">
        <v>18</v>
      </c>
      <c r="I134" s="264"/>
      <c r="J134" s="264"/>
      <c r="K134" s="264"/>
      <c r="L134" s="264"/>
      <c r="M134" s="264"/>
      <c r="N134" s="264"/>
      <c r="O134" s="264"/>
      <c r="P134" s="264"/>
      <c r="Q134" s="264"/>
      <c r="R134" s="264"/>
      <c r="S134" s="264"/>
      <c r="T134" s="264"/>
      <c r="U134" s="264"/>
      <c r="V134" s="264"/>
      <c r="W134" s="264"/>
      <c r="X134" s="264"/>
      <c r="Y134" s="264"/>
      <c r="Z134" s="264"/>
      <c r="AA134" s="265"/>
      <c r="AB134" s="274"/>
    </row>
    <row r="135" ht="32.25" spans="1:28">
      <c r="A135" s="250"/>
      <c r="B135" s="251" t="s">
        <v>109</v>
      </c>
      <c r="C135" s="252">
        <f t="shared" ref="C135:C142" si="5">H135/F135</f>
        <v>1</v>
      </c>
      <c r="D135" s="252" t="s">
        <v>380</v>
      </c>
      <c r="E135" s="252" t="s">
        <v>109</v>
      </c>
      <c r="F135" s="257">
        <v>18</v>
      </c>
      <c r="G135" s="255"/>
      <c r="H135" s="257">
        <v>18</v>
      </c>
      <c r="I135" s="264"/>
      <c r="J135" s="264"/>
      <c r="K135" s="264"/>
      <c r="L135" s="264"/>
      <c r="M135" s="264"/>
      <c r="N135" s="264"/>
      <c r="O135" s="264"/>
      <c r="P135" s="264"/>
      <c r="Q135" s="264"/>
      <c r="R135" s="264"/>
      <c r="S135" s="264"/>
      <c r="T135" s="264"/>
      <c r="U135" s="264"/>
      <c r="V135" s="264"/>
      <c r="W135" s="264"/>
      <c r="X135" s="264"/>
      <c r="Y135" s="264"/>
      <c r="Z135" s="264"/>
      <c r="AA135" s="265"/>
      <c r="AB135" s="274"/>
    </row>
    <row r="136" ht="32.25" spans="1:28">
      <c r="A136" s="250"/>
      <c r="B136" s="276" t="s">
        <v>382</v>
      </c>
      <c r="C136" s="252">
        <f t="shared" si="5"/>
        <v>1</v>
      </c>
      <c r="D136" s="252" t="s">
        <v>344</v>
      </c>
      <c r="E136" s="252" t="s">
        <v>382</v>
      </c>
      <c r="F136" s="257">
        <v>18</v>
      </c>
      <c r="G136" s="256"/>
      <c r="H136" s="257">
        <v>18</v>
      </c>
      <c r="I136" s="264"/>
      <c r="J136" s="264"/>
      <c r="K136" s="264"/>
      <c r="L136" s="264"/>
      <c r="M136" s="264"/>
      <c r="N136" s="264"/>
      <c r="O136" s="264"/>
      <c r="P136" s="264"/>
      <c r="Q136" s="264"/>
      <c r="R136" s="264"/>
      <c r="S136" s="264"/>
      <c r="T136" s="264"/>
      <c r="U136" s="264"/>
      <c r="V136" s="264"/>
      <c r="W136" s="264"/>
      <c r="X136" s="264"/>
      <c r="Y136" s="264"/>
      <c r="Z136" s="264"/>
      <c r="AA136" s="265"/>
      <c r="AB136" s="274"/>
    </row>
    <row r="137" ht="16.1" spans="1:28">
      <c r="A137" s="250"/>
      <c r="B137" s="252">
        <f>H137/F137</f>
        <v>1</v>
      </c>
      <c r="C137" s="258" t="s">
        <v>337</v>
      </c>
      <c r="D137" s="258" t="s">
        <v>337</v>
      </c>
      <c r="E137" s="258" t="s">
        <v>337</v>
      </c>
      <c r="F137" s="258">
        <f>SUM(F133:F136)</f>
        <v>72</v>
      </c>
      <c r="G137" s="258"/>
      <c r="H137" s="258">
        <f>SUM(H133:H136)</f>
        <v>72</v>
      </c>
      <c r="I137" s="258"/>
      <c r="J137" s="258" t="s">
        <v>337</v>
      </c>
      <c r="K137" s="258" t="s">
        <v>337</v>
      </c>
      <c r="L137" s="258" t="s">
        <v>337</v>
      </c>
      <c r="M137" s="258" t="s">
        <v>337</v>
      </c>
      <c r="N137" s="258" t="s">
        <v>337</v>
      </c>
      <c r="O137" s="258" t="s">
        <v>337</v>
      </c>
      <c r="P137" s="258" t="s">
        <v>337</v>
      </c>
      <c r="Q137" s="258" t="s">
        <v>337</v>
      </c>
      <c r="R137" s="258" t="s">
        <v>337</v>
      </c>
      <c r="S137" s="258" t="s">
        <v>337</v>
      </c>
      <c r="T137" s="258" t="s">
        <v>337</v>
      </c>
      <c r="U137" s="258" t="s">
        <v>337</v>
      </c>
      <c r="V137" s="258" t="s">
        <v>337</v>
      </c>
      <c r="W137" s="258" t="s">
        <v>337</v>
      </c>
      <c r="X137" s="258" t="s">
        <v>337</v>
      </c>
      <c r="Y137" s="258" t="s">
        <v>337</v>
      </c>
      <c r="Z137" s="258" t="s">
        <v>337</v>
      </c>
      <c r="AA137" s="258" t="s">
        <v>337</v>
      </c>
      <c r="AB137" s="275" t="s">
        <v>337</v>
      </c>
    </row>
    <row r="138" ht="47.25" customHeight="1" spans="1:28">
      <c r="A138" s="250" t="s">
        <v>127</v>
      </c>
      <c r="B138" s="251" t="s">
        <v>122</v>
      </c>
      <c r="C138" s="252">
        <f t="shared" si="5"/>
        <v>1</v>
      </c>
      <c r="D138" s="252" t="s">
        <v>356</v>
      </c>
      <c r="E138" s="252" t="s">
        <v>122</v>
      </c>
      <c r="F138" s="257">
        <v>15</v>
      </c>
      <c r="G138" s="253" t="s">
        <v>335</v>
      </c>
      <c r="H138" s="257">
        <v>15</v>
      </c>
      <c r="I138" s="264"/>
      <c r="J138" s="264"/>
      <c r="K138" s="264"/>
      <c r="L138" s="264"/>
      <c r="M138" s="264"/>
      <c r="N138" s="264"/>
      <c r="O138" s="264"/>
      <c r="P138" s="264"/>
      <c r="Q138" s="264"/>
      <c r="R138" s="264"/>
      <c r="S138" s="264"/>
      <c r="T138" s="264"/>
      <c r="U138" s="264"/>
      <c r="V138" s="264"/>
      <c r="W138" s="264"/>
      <c r="X138" s="265" t="s">
        <v>337</v>
      </c>
      <c r="Y138" s="265"/>
      <c r="Z138" s="265"/>
      <c r="AA138" s="265"/>
      <c r="AB138" s="274"/>
    </row>
    <row r="139" ht="64.5" spans="1:28">
      <c r="A139" s="250"/>
      <c r="B139" s="251" t="s">
        <v>123</v>
      </c>
      <c r="C139" s="252">
        <f t="shared" si="5"/>
        <v>1</v>
      </c>
      <c r="D139" s="252" t="s">
        <v>386</v>
      </c>
      <c r="E139" s="252" t="s">
        <v>123</v>
      </c>
      <c r="F139" s="257">
        <v>15</v>
      </c>
      <c r="G139" s="255"/>
      <c r="H139" s="257">
        <v>15</v>
      </c>
      <c r="I139" s="264"/>
      <c r="J139" s="264"/>
      <c r="K139" s="264"/>
      <c r="L139" s="264"/>
      <c r="M139" s="264"/>
      <c r="N139" s="264"/>
      <c r="O139" s="264"/>
      <c r="P139" s="264"/>
      <c r="Q139" s="264"/>
      <c r="R139" s="264"/>
      <c r="S139" s="264"/>
      <c r="T139" s="264"/>
      <c r="U139" s="264"/>
      <c r="V139" s="264"/>
      <c r="W139" s="264"/>
      <c r="X139" s="265"/>
      <c r="Y139" s="265"/>
      <c r="Z139" s="265"/>
      <c r="AA139" s="265"/>
      <c r="AB139" s="274"/>
    </row>
    <row r="140" ht="48.4" spans="1:28">
      <c r="A140" s="250"/>
      <c r="B140" s="251" t="s">
        <v>124</v>
      </c>
      <c r="C140" s="252">
        <f t="shared" si="5"/>
        <v>1</v>
      </c>
      <c r="D140" s="252" t="s">
        <v>386</v>
      </c>
      <c r="E140" s="252" t="s">
        <v>124</v>
      </c>
      <c r="F140" s="257">
        <v>15</v>
      </c>
      <c r="G140" s="255"/>
      <c r="H140" s="257">
        <v>15</v>
      </c>
      <c r="I140" s="264"/>
      <c r="J140" s="264"/>
      <c r="K140" s="264"/>
      <c r="L140" s="264"/>
      <c r="M140" s="264"/>
      <c r="N140" s="264"/>
      <c r="O140" s="264"/>
      <c r="P140" s="264"/>
      <c r="Q140" s="264"/>
      <c r="R140" s="268"/>
      <c r="S140" s="268"/>
      <c r="T140" s="268"/>
      <c r="U140" s="268"/>
      <c r="V140" s="268"/>
      <c r="W140" s="268"/>
      <c r="X140" s="265"/>
      <c r="Y140" s="265"/>
      <c r="Z140" s="265"/>
      <c r="AA140" s="265"/>
      <c r="AB140" s="274"/>
    </row>
    <row r="141" ht="64.5" spans="1:28">
      <c r="A141" s="250"/>
      <c r="B141" s="251" t="s">
        <v>125</v>
      </c>
      <c r="C141" s="252">
        <f t="shared" si="5"/>
        <v>1</v>
      </c>
      <c r="D141" s="252" t="s">
        <v>387</v>
      </c>
      <c r="E141" s="252" t="s">
        <v>125</v>
      </c>
      <c r="F141" s="257">
        <v>15</v>
      </c>
      <c r="G141" s="255"/>
      <c r="H141" s="257">
        <v>15</v>
      </c>
      <c r="I141" s="264"/>
      <c r="J141" s="264"/>
      <c r="K141" s="264"/>
      <c r="L141" s="264"/>
      <c r="M141" s="264"/>
      <c r="N141" s="264"/>
      <c r="O141" s="264"/>
      <c r="P141" s="264"/>
      <c r="Q141" s="264"/>
      <c r="R141" s="268"/>
      <c r="S141" s="268"/>
      <c r="T141" s="268"/>
      <c r="U141" s="268"/>
      <c r="V141" s="268"/>
      <c r="W141" s="268"/>
      <c r="X141" s="265"/>
      <c r="Y141" s="265"/>
      <c r="Z141" s="265"/>
      <c r="AA141" s="265"/>
      <c r="AB141" s="274"/>
    </row>
    <row r="142" ht="80.65" spans="1:28">
      <c r="A142" s="250"/>
      <c r="B142" s="277" t="s">
        <v>126</v>
      </c>
      <c r="C142" s="278">
        <f t="shared" si="5"/>
        <v>1</v>
      </c>
      <c r="D142" s="278" t="s">
        <v>344</v>
      </c>
      <c r="E142" s="278" t="s">
        <v>388</v>
      </c>
      <c r="F142" s="279">
        <v>5</v>
      </c>
      <c r="G142" s="256"/>
      <c r="H142" s="279">
        <v>5</v>
      </c>
      <c r="I142" s="264"/>
      <c r="J142" s="264"/>
      <c r="K142" s="264"/>
      <c r="L142" s="264"/>
      <c r="M142" s="264"/>
      <c r="N142" s="265" t="s">
        <v>337</v>
      </c>
      <c r="O142" s="265"/>
      <c r="P142" s="265"/>
      <c r="Q142" s="265"/>
      <c r="R142" s="265"/>
      <c r="S142" s="265"/>
      <c r="T142" s="265"/>
      <c r="U142" s="265"/>
      <c r="V142" s="265"/>
      <c r="W142" s="265"/>
      <c r="X142" s="265"/>
      <c r="Y142" s="265"/>
      <c r="Z142" s="265"/>
      <c r="AA142" s="265"/>
      <c r="AB142" s="274"/>
    </row>
    <row r="143" ht="16.1" spans="1:28">
      <c r="A143" s="250"/>
      <c r="B143" s="252">
        <f>H143/F143</f>
        <v>1</v>
      </c>
      <c r="C143" s="258" t="s">
        <v>337</v>
      </c>
      <c r="D143" s="258" t="s">
        <v>337</v>
      </c>
      <c r="E143" s="258" t="s">
        <v>337</v>
      </c>
      <c r="F143" s="258">
        <f>SUM(F138:F142)</f>
        <v>65</v>
      </c>
      <c r="G143" s="258"/>
      <c r="H143" s="258">
        <f>SUM(H138:H142)</f>
        <v>65</v>
      </c>
      <c r="I143" s="258"/>
      <c r="J143" s="258" t="s">
        <v>337</v>
      </c>
      <c r="K143" s="258" t="s">
        <v>337</v>
      </c>
      <c r="L143" s="258" t="s">
        <v>337</v>
      </c>
      <c r="M143" s="258" t="s">
        <v>337</v>
      </c>
      <c r="N143" s="258" t="s">
        <v>337</v>
      </c>
      <c r="O143" s="258" t="s">
        <v>337</v>
      </c>
      <c r="P143" s="258" t="s">
        <v>337</v>
      </c>
      <c r="Q143" s="258" t="s">
        <v>337</v>
      </c>
      <c r="R143" s="258" t="s">
        <v>337</v>
      </c>
      <c r="S143" s="258" t="s">
        <v>337</v>
      </c>
      <c r="T143" s="258" t="s">
        <v>337</v>
      </c>
      <c r="U143" s="258" t="s">
        <v>337</v>
      </c>
      <c r="V143" s="258" t="s">
        <v>337</v>
      </c>
      <c r="W143" s="258" t="s">
        <v>337</v>
      </c>
      <c r="X143" s="258" t="s">
        <v>337</v>
      </c>
      <c r="Y143" s="258" t="s">
        <v>337</v>
      </c>
      <c r="Z143" s="258" t="s">
        <v>337</v>
      </c>
      <c r="AA143" s="258" t="s">
        <v>337</v>
      </c>
      <c r="AB143" s="275" t="s">
        <v>337</v>
      </c>
    </row>
    <row r="144" customHeight="1" spans="1:28">
      <c r="A144" s="250" t="s">
        <v>389</v>
      </c>
      <c r="B144" s="251" t="s">
        <v>128</v>
      </c>
      <c r="C144" s="252">
        <f t="shared" ref="C144:C149" si="6">H144/F144</f>
        <v>1</v>
      </c>
      <c r="D144" s="252" t="s">
        <v>358</v>
      </c>
      <c r="E144" s="252" t="s">
        <v>128</v>
      </c>
      <c r="F144" s="253">
        <v>36</v>
      </c>
      <c r="G144" s="253" t="s">
        <v>335</v>
      </c>
      <c r="H144" s="253">
        <v>36</v>
      </c>
      <c r="I144" s="264"/>
      <c r="J144" s="264"/>
      <c r="K144" s="264"/>
      <c r="L144" s="264"/>
      <c r="M144" s="264"/>
      <c r="N144" s="264"/>
      <c r="O144" s="264"/>
      <c r="P144" s="264"/>
      <c r="Q144" s="264"/>
      <c r="R144" s="264"/>
      <c r="S144" s="264"/>
      <c r="T144" s="264"/>
      <c r="U144" s="264"/>
      <c r="V144" s="264"/>
      <c r="W144" s="264"/>
      <c r="X144" s="264"/>
      <c r="Y144" s="264"/>
      <c r="Z144" s="264"/>
      <c r="AA144" s="265" t="s">
        <v>337</v>
      </c>
      <c r="AB144" s="274"/>
    </row>
    <row r="145" spans="1:28">
      <c r="A145" s="250"/>
      <c r="B145" s="251" t="s">
        <v>336</v>
      </c>
      <c r="C145" s="252" t="s">
        <v>336</v>
      </c>
      <c r="D145" s="252" t="s">
        <v>336</v>
      </c>
      <c r="E145" s="252" t="s">
        <v>336</v>
      </c>
      <c r="F145" s="256"/>
      <c r="G145" s="255"/>
      <c r="H145" s="256"/>
      <c r="I145" s="264"/>
      <c r="J145" s="264"/>
      <c r="K145" s="264"/>
      <c r="L145" s="264"/>
      <c r="M145" s="264"/>
      <c r="N145" s="264"/>
      <c r="O145" s="264"/>
      <c r="P145" s="264"/>
      <c r="Q145" s="264"/>
      <c r="R145" s="264"/>
      <c r="S145" s="264"/>
      <c r="T145" s="264"/>
      <c r="U145" s="264"/>
      <c r="V145" s="264"/>
      <c r="W145" s="264"/>
      <c r="X145" s="264"/>
      <c r="Y145" s="264"/>
      <c r="Z145" s="264"/>
      <c r="AA145" s="265"/>
      <c r="AB145" s="274"/>
    </row>
    <row r="146" spans="1:28">
      <c r="A146" s="250"/>
      <c r="B146" s="251" t="s">
        <v>129</v>
      </c>
      <c r="C146" s="252">
        <f t="shared" si="6"/>
        <v>1</v>
      </c>
      <c r="D146" s="252" t="s">
        <v>360</v>
      </c>
      <c r="E146" s="252" t="s">
        <v>129</v>
      </c>
      <c r="F146" s="253">
        <v>60</v>
      </c>
      <c r="G146" s="255"/>
      <c r="H146" s="253">
        <v>60</v>
      </c>
      <c r="I146" s="264"/>
      <c r="J146" s="264"/>
      <c r="K146" s="264"/>
      <c r="L146" s="264"/>
      <c r="M146" s="264"/>
      <c r="N146" s="264"/>
      <c r="O146" s="264"/>
      <c r="P146" s="264"/>
      <c r="Q146" s="264"/>
      <c r="R146" s="264"/>
      <c r="S146" s="264"/>
      <c r="T146" s="264"/>
      <c r="U146" s="264"/>
      <c r="V146" s="264"/>
      <c r="W146" s="264"/>
      <c r="X146" s="264"/>
      <c r="Y146" s="264"/>
      <c r="Z146" s="264"/>
      <c r="AA146" s="264"/>
      <c r="AB146" s="273"/>
    </row>
    <row r="147" spans="1:28">
      <c r="A147" s="250"/>
      <c r="B147" s="251" t="s">
        <v>336</v>
      </c>
      <c r="C147" s="252" t="s">
        <v>336</v>
      </c>
      <c r="D147" s="252" t="s">
        <v>336</v>
      </c>
      <c r="E147" s="252" t="s">
        <v>336</v>
      </c>
      <c r="F147" s="255"/>
      <c r="G147" s="255"/>
      <c r="H147" s="255"/>
      <c r="I147" s="264"/>
      <c r="J147" s="264"/>
      <c r="K147" s="264"/>
      <c r="L147" s="264"/>
      <c r="M147" s="264"/>
      <c r="N147" s="264"/>
      <c r="O147" s="264"/>
      <c r="P147" s="264"/>
      <c r="Q147" s="264"/>
      <c r="R147" s="264"/>
      <c r="S147" s="264"/>
      <c r="T147" s="264"/>
      <c r="U147" s="264"/>
      <c r="V147" s="264"/>
      <c r="W147" s="264"/>
      <c r="X147" s="264"/>
      <c r="Y147" s="264"/>
      <c r="Z147" s="264"/>
      <c r="AA147" s="264"/>
      <c r="AB147" s="273"/>
    </row>
    <row r="148" spans="1:28">
      <c r="A148" s="250"/>
      <c r="B148" s="251" t="s">
        <v>336</v>
      </c>
      <c r="C148" s="252" t="s">
        <v>336</v>
      </c>
      <c r="D148" s="252" t="s">
        <v>336</v>
      </c>
      <c r="E148" s="252" t="s">
        <v>336</v>
      </c>
      <c r="F148" s="256"/>
      <c r="G148" s="255"/>
      <c r="H148" s="256"/>
      <c r="I148" s="264"/>
      <c r="J148" s="264"/>
      <c r="K148" s="264"/>
      <c r="L148" s="264"/>
      <c r="M148" s="264"/>
      <c r="N148" s="264"/>
      <c r="O148" s="264"/>
      <c r="P148" s="264"/>
      <c r="Q148" s="264"/>
      <c r="R148" s="264"/>
      <c r="S148" s="264"/>
      <c r="T148" s="264"/>
      <c r="U148" s="264"/>
      <c r="V148" s="264"/>
      <c r="W148" s="264"/>
      <c r="X148" s="264"/>
      <c r="Y148" s="264"/>
      <c r="Z148" s="264"/>
      <c r="AA148" s="264"/>
      <c r="AB148" s="273"/>
    </row>
    <row r="149" ht="32.25" spans="1:28">
      <c r="A149" s="250"/>
      <c r="B149" s="251" t="s">
        <v>130</v>
      </c>
      <c r="C149" s="252">
        <f t="shared" si="6"/>
        <v>1</v>
      </c>
      <c r="D149" s="252" t="s">
        <v>358</v>
      </c>
      <c r="E149" s="252" t="s">
        <v>130</v>
      </c>
      <c r="F149" s="257">
        <v>9</v>
      </c>
      <c r="G149" s="255"/>
      <c r="H149" s="257">
        <v>9</v>
      </c>
      <c r="I149" s="264"/>
      <c r="J149" s="264"/>
      <c r="K149" s="264"/>
      <c r="L149" s="264"/>
      <c r="M149" s="264"/>
      <c r="N149" s="264"/>
      <c r="O149" s="264"/>
      <c r="P149" s="264"/>
      <c r="Q149" s="264"/>
      <c r="R149" s="264"/>
      <c r="S149" s="264"/>
      <c r="T149" s="264"/>
      <c r="U149" s="264"/>
      <c r="V149" s="264"/>
      <c r="W149" s="264"/>
      <c r="X149" s="264"/>
      <c r="Y149" s="264"/>
      <c r="Z149" s="264"/>
      <c r="AA149" s="265" t="s">
        <v>337</v>
      </c>
      <c r="AB149" s="274"/>
    </row>
    <row r="150" ht="48.4" spans="1:28">
      <c r="A150" s="250"/>
      <c r="B150" s="251" t="s">
        <v>131</v>
      </c>
      <c r="C150" s="252">
        <f>SUM(H150:H154)/SUM(F150:F154)</f>
        <v>1</v>
      </c>
      <c r="D150" s="252" t="s">
        <v>380</v>
      </c>
      <c r="E150" s="252" t="s">
        <v>390</v>
      </c>
      <c r="F150" s="257">
        <v>18</v>
      </c>
      <c r="G150" s="255"/>
      <c r="H150" s="257">
        <v>18</v>
      </c>
      <c r="I150" s="264"/>
      <c r="J150" s="264"/>
      <c r="K150" s="264"/>
      <c r="L150" s="264"/>
      <c r="M150" s="264"/>
      <c r="N150" s="264"/>
      <c r="O150" s="264"/>
      <c r="P150" s="264"/>
      <c r="Q150" s="264"/>
      <c r="R150" s="264"/>
      <c r="S150" s="264"/>
      <c r="T150" s="264"/>
      <c r="U150" s="264"/>
      <c r="V150" s="264"/>
      <c r="W150" s="264"/>
      <c r="X150" s="264"/>
      <c r="Y150" s="264"/>
      <c r="Z150" s="264"/>
      <c r="AA150" s="265"/>
      <c r="AB150" s="274"/>
    </row>
    <row r="151" ht="32.25" spans="1:28">
      <c r="A151" s="250"/>
      <c r="B151" s="251" t="s">
        <v>336</v>
      </c>
      <c r="C151" s="252" t="s">
        <v>336</v>
      </c>
      <c r="D151" s="252" t="s">
        <v>356</v>
      </c>
      <c r="E151" s="252" t="s">
        <v>391</v>
      </c>
      <c r="F151" s="257">
        <v>18</v>
      </c>
      <c r="G151" s="255"/>
      <c r="H151" s="257">
        <v>18</v>
      </c>
      <c r="I151" s="264"/>
      <c r="J151" s="264"/>
      <c r="K151" s="264"/>
      <c r="L151" s="264"/>
      <c r="M151" s="264"/>
      <c r="N151" s="264"/>
      <c r="O151" s="264"/>
      <c r="P151" s="264"/>
      <c r="Q151" s="264"/>
      <c r="R151" s="264"/>
      <c r="S151" s="264"/>
      <c r="T151" s="264"/>
      <c r="U151" s="264"/>
      <c r="V151" s="264"/>
      <c r="W151" s="264"/>
      <c r="X151" s="264"/>
      <c r="Y151" s="264"/>
      <c r="Z151" s="264"/>
      <c r="AA151" s="265"/>
      <c r="AB151" s="274"/>
    </row>
    <row r="152" ht="48.4" spans="1:28">
      <c r="A152" s="250"/>
      <c r="B152" s="251" t="s">
        <v>336</v>
      </c>
      <c r="C152" s="252" t="s">
        <v>336</v>
      </c>
      <c r="D152" s="252" t="s">
        <v>380</v>
      </c>
      <c r="E152" s="252" t="s">
        <v>392</v>
      </c>
      <c r="F152" s="257">
        <v>18</v>
      </c>
      <c r="G152" s="255"/>
      <c r="H152" s="257">
        <v>18</v>
      </c>
      <c r="I152" s="264"/>
      <c r="J152" s="264"/>
      <c r="K152" s="264"/>
      <c r="L152" s="264"/>
      <c r="M152" s="264"/>
      <c r="N152" s="264"/>
      <c r="O152" s="264"/>
      <c r="P152" s="264"/>
      <c r="Q152" s="264"/>
      <c r="R152" s="264"/>
      <c r="S152" s="264"/>
      <c r="T152" s="264"/>
      <c r="U152" s="264"/>
      <c r="V152" s="264"/>
      <c r="W152" s="264"/>
      <c r="X152" s="264"/>
      <c r="Y152" s="264"/>
      <c r="Z152" s="264"/>
      <c r="AA152" s="265"/>
      <c r="AB152" s="274"/>
    </row>
    <row r="153" ht="32.25" spans="1:28">
      <c r="A153" s="250"/>
      <c r="B153" s="251" t="s">
        <v>336</v>
      </c>
      <c r="C153" s="252" t="s">
        <v>336</v>
      </c>
      <c r="D153" s="252" t="s">
        <v>393</v>
      </c>
      <c r="E153" s="252" t="s">
        <v>394</v>
      </c>
      <c r="F153" s="257">
        <v>18</v>
      </c>
      <c r="G153" s="255"/>
      <c r="H153" s="257">
        <v>18</v>
      </c>
      <c r="I153" s="264"/>
      <c r="J153" s="264"/>
      <c r="K153" s="264"/>
      <c r="L153" s="264"/>
      <c r="M153" s="264"/>
      <c r="N153" s="264"/>
      <c r="O153" s="264"/>
      <c r="P153" s="264"/>
      <c r="Q153" s="264"/>
      <c r="R153" s="264"/>
      <c r="S153" s="264"/>
      <c r="T153" s="264"/>
      <c r="U153" s="264"/>
      <c r="V153" s="264"/>
      <c r="W153" s="264"/>
      <c r="X153" s="264"/>
      <c r="Y153" s="264"/>
      <c r="Z153" s="264"/>
      <c r="AA153" s="265"/>
      <c r="AB153" s="274"/>
    </row>
    <row r="154" ht="64.5" spans="1:28">
      <c r="A154" s="250"/>
      <c r="B154" s="251" t="s">
        <v>132</v>
      </c>
      <c r="C154" s="252">
        <f t="shared" ref="C154:C162" si="7">H154/F154</f>
        <v>1</v>
      </c>
      <c r="D154" s="252" t="s">
        <v>380</v>
      </c>
      <c r="E154" s="252" t="s">
        <v>132</v>
      </c>
      <c r="F154" s="257">
        <v>18</v>
      </c>
      <c r="G154" s="256"/>
      <c r="H154" s="257">
        <v>18</v>
      </c>
      <c r="I154" s="264"/>
      <c r="J154" s="264"/>
      <c r="K154" s="264"/>
      <c r="L154" s="264"/>
      <c r="M154" s="264"/>
      <c r="N154" s="264"/>
      <c r="O154" s="264"/>
      <c r="P154" s="264"/>
      <c r="Q154" s="264"/>
      <c r="R154" s="264"/>
      <c r="S154" s="264"/>
      <c r="T154" s="264"/>
      <c r="U154" s="264"/>
      <c r="V154" s="264"/>
      <c r="W154" s="264"/>
      <c r="X154" s="264"/>
      <c r="Y154" s="264"/>
      <c r="Z154" s="264"/>
      <c r="AA154" s="265"/>
      <c r="AB154" s="274"/>
    </row>
    <row r="155" ht="16.1" spans="1:28">
      <c r="A155" s="250"/>
      <c r="B155" s="252">
        <f>H155/F155</f>
        <v>1</v>
      </c>
      <c r="C155" s="258" t="s">
        <v>337</v>
      </c>
      <c r="D155" s="258" t="s">
        <v>337</v>
      </c>
      <c r="E155" s="258" t="s">
        <v>337</v>
      </c>
      <c r="F155" s="258">
        <f>SUM(F144:F154)</f>
        <v>195</v>
      </c>
      <c r="G155" s="258"/>
      <c r="H155" s="258">
        <f>SUM(H144:H154)</f>
        <v>195</v>
      </c>
      <c r="I155" s="258"/>
      <c r="J155" s="258" t="s">
        <v>337</v>
      </c>
      <c r="K155" s="258" t="s">
        <v>337</v>
      </c>
      <c r="L155" s="258" t="s">
        <v>337</v>
      </c>
      <c r="M155" s="258" t="s">
        <v>337</v>
      </c>
      <c r="N155" s="258" t="s">
        <v>337</v>
      </c>
      <c r="O155" s="258" t="s">
        <v>337</v>
      </c>
      <c r="P155" s="258" t="s">
        <v>337</v>
      </c>
      <c r="Q155" s="258" t="s">
        <v>337</v>
      </c>
      <c r="R155" s="258" t="s">
        <v>337</v>
      </c>
      <c r="S155" s="258" t="s">
        <v>337</v>
      </c>
      <c r="T155" s="258" t="s">
        <v>337</v>
      </c>
      <c r="U155" s="258" t="s">
        <v>337</v>
      </c>
      <c r="V155" s="258" t="s">
        <v>337</v>
      </c>
      <c r="W155" s="258" t="s">
        <v>337</v>
      </c>
      <c r="X155" s="258" t="s">
        <v>337</v>
      </c>
      <c r="Y155" s="258" t="s">
        <v>337</v>
      </c>
      <c r="Z155" s="258" t="s">
        <v>337</v>
      </c>
      <c r="AA155" s="258" t="s">
        <v>337</v>
      </c>
      <c r="AB155" s="275" t="s">
        <v>337</v>
      </c>
    </row>
    <row r="156" ht="16.15" customHeight="1" spans="1:28">
      <c r="A156" s="284" t="s">
        <v>395</v>
      </c>
      <c r="B156" s="251" t="s">
        <v>134</v>
      </c>
      <c r="C156" s="285">
        <f t="shared" si="7"/>
        <v>1</v>
      </c>
      <c r="D156" s="252" t="s">
        <v>367</v>
      </c>
      <c r="E156" s="252" t="s">
        <v>134</v>
      </c>
      <c r="F156" s="253">
        <v>18</v>
      </c>
      <c r="G156" s="253" t="s">
        <v>335</v>
      </c>
      <c r="H156" s="253">
        <v>18</v>
      </c>
      <c r="I156" s="298"/>
      <c r="J156" s="298"/>
      <c r="K156" s="298"/>
      <c r="L156" s="298"/>
      <c r="M156" s="298"/>
      <c r="N156" s="298"/>
      <c r="O156" s="298"/>
      <c r="P156" s="298"/>
      <c r="Q156" s="298"/>
      <c r="R156" s="298"/>
      <c r="S156" s="298"/>
      <c r="T156" s="298"/>
      <c r="U156" s="298"/>
      <c r="V156" s="298"/>
      <c r="W156" s="298"/>
      <c r="X156" s="298"/>
      <c r="Y156" s="298"/>
      <c r="Z156" s="298"/>
      <c r="AA156" s="302" t="s">
        <v>337</v>
      </c>
      <c r="AB156" s="303"/>
    </row>
    <row r="157" customHeight="1" spans="1:28">
      <c r="A157" s="286"/>
      <c r="B157" s="251" t="s">
        <v>336</v>
      </c>
      <c r="C157" s="285" t="s">
        <v>336</v>
      </c>
      <c r="D157" s="252" t="s">
        <v>336</v>
      </c>
      <c r="E157" s="252" t="s">
        <v>336</v>
      </c>
      <c r="F157" s="255"/>
      <c r="G157" s="255"/>
      <c r="H157" s="255"/>
      <c r="I157" s="299"/>
      <c r="J157" s="299"/>
      <c r="K157" s="299"/>
      <c r="L157" s="299"/>
      <c r="M157" s="299"/>
      <c r="N157" s="299"/>
      <c r="O157" s="299"/>
      <c r="P157" s="299"/>
      <c r="Q157" s="299"/>
      <c r="R157" s="299"/>
      <c r="S157" s="299"/>
      <c r="T157" s="299"/>
      <c r="U157" s="299"/>
      <c r="V157" s="299"/>
      <c r="W157" s="299"/>
      <c r="X157" s="299"/>
      <c r="Y157" s="299"/>
      <c r="Z157" s="299"/>
      <c r="AA157" s="304"/>
      <c r="AB157" s="305"/>
    </row>
    <row r="158" customHeight="1" spans="1:28">
      <c r="A158" s="286"/>
      <c r="B158" s="251" t="s">
        <v>336</v>
      </c>
      <c r="C158" s="285" t="s">
        <v>336</v>
      </c>
      <c r="D158" s="252" t="s">
        <v>336</v>
      </c>
      <c r="E158" s="252" t="s">
        <v>336</v>
      </c>
      <c r="F158" s="256"/>
      <c r="G158" s="255"/>
      <c r="H158" s="256"/>
      <c r="I158" s="300"/>
      <c r="J158" s="300"/>
      <c r="K158" s="300"/>
      <c r="L158" s="300"/>
      <c r="M158" s="300"/>
      <c r="N158" s="300"/>
      <c r="O158" s="300"/>
      <c r="P158" s="300"/>
      <c r="Q158" s="300"/>
      <c r="R158" s="300"/>
      <c r="S158" s="300"/>
      <c r="T158" s="300"/>
      <c r="U158" s="300"/>
      <c r="V158" s="300"/>
      <c r="W158" s="300"/>
      <c r="X158" s="300"/>
      <c r="Y158" s="300"/>
      <c r="Z158" s="300"/>
      <c r="AA158" s="306"/>
      <c r="AB158" s="307"/>
    </row>
    <row r="159" ht="48.4" spans="1:28">
      <c r="A159" s="286"/>
      <c r="B159" s="251" t="s">
        <v>135</v>
      </c>
      <c r="C159" s="285">
        <f t="shared" si="7"/>
        <v>1</v>
      </c>
      <c r="D159" s="252" t="s">
        <v>380</v>
      </c>
      <c r="E159" s="252" t="s">
        <v>135</v>
      </c>
      <c r="F159" s="257">
        <v>8</v>
      </c>
      <c r="G159" s="255"/>
      <c r="H159" s="257">
        <v>8</v>
      </c>
      <c r="I159" s="264"/>
      <c r="J159" s="264"/>
      <c r="K159" s="264"/>
      <c r="L159" s="264"/>
      <c r="M159" s="264"/>
      <c r="N159" s="264"/>
      <c r="O159" s="264"/>
      <c r="P159" s="264"/>
      <c r="Q159" s="265" t="s">
        <v>337</v>
      </c>
      <c r="R159" s="265"/>
      <c r="S159" s="265"/>
      <c r="T159" s="265"/>
      <c r="U159" s="265"/>
      <c r="V159" s="265"/>
      <c r="W159" s="265"/>
      <c r="X159" s="265"/>
      <c r="Y159" s="265"/>
      <c r="Z159" s="265"/>
      <c r="AA159" s="265"/>
      <c r="AB159" s="274"/>
    </row>
    <row r="160" ht="48.4" spans="1:28">
      <c r="A160" s="286"/>
      <c r="B160" s="251" t="s">
        <v>136</v>
      </c>
      <c r="C160" s="285">
        <f t="shared" si="7"/>
        <v>1</v>
      </c>
      <c r="D160" s="252" t="s">
        <v>356</v>
      </c>
      <c r="E160" s="252" t="s">
        <v>136</v>
      </c>
      <c r="F160" s="257">
        <v>8</v>
      </c>
      <c r="G160" s="255"/>
      <c r="H160" s="257">
        <v>8</v>
      </c>
      <c r="I160" s="264"/>
      <c r="J160" s="264"/>
      <c r="K160" s="264"/>
      <c r="L160" s="264"/>
      <c r="M160" s="264"/>
      <c r="N160" s="264"/>
      <c r="O160" s="264"/>
      <c r="P160" s="264"/>
      <c r="Q160" s="265"/>
      <c r="R160" s="265"/>
      <c r="S160" s="265"/>
      <c r="T160" s="265"/>
      <c r="U160" s="265"/>
      <c r="V160" s="265"/>
      <c r="W160" s="265"/>
      <c r="X160" s="265"/>
      <c r="Y160" s="265"/>
      <c r="Z160" s="265"/>
      <c r="AA160" s="265"/>
      <c r="AB160" s="274"/>
    </row>
    <row r="161" ht="32.25" spans="1:28">
      <c r="A161" s="286"/>
      <c r="B161" s="251" t="s">
        <v>137</v>
      </c>
      <c r="C161" s="285">
        <f t="shared" si="7"/>
        <v>1</v>
      </c>
      <c r="D161" s="252" t="s">
        <v>396</v>
      </c>
      <c r="E161" s="252" t="s">
        <v>137</v>
      </c>
      <c r="F161" s="257">
        <v>8</v>
      </c>
      <c r="G161" s="255"/>
      <c r="H161" s="257">
        <v>8</v>
      </c>
      <c r="I161" s="264"/>
      <c r="J161" s="264"/>
      <c r="K161" s="264"/>
      <c r="L161" s="264"/>
      <c r="M161" s="264"/>
      <c r="N161" s="264"/>
      <c r="O161" s="264"/>
      <c r="P161" s="264"/>
      <c r="Q161" s="265"/>
      <c r="R161" s="265"/>
      <c r="S161" s="265"/>
      <c r="T161" s="265"/>
      <c r="U161" s="265"/>
      <c r="V161" s="265"/>
      <c r="W161" s="265"/>
      <c r="X161" s="265"/>
      <c r="Y161" s="265"/>
      <c r="Z161" s="265"/>
      <c r="AA161" s="265"/>
      <c r="AB161" s="274"/>
    </row>
    <row r="162" ht="32.25" spans="1:28">
      <c r="A162" s="286"/>
      <c r="B162" s="251" t="s">
        <v>138</v>
      </c>
      <c r="C162" s="285">
        <f t="shared" si="7"/>
        <v>1</v>
      </c>
      <c r="D162" s="252" t="s">
        <v>341</v>
      </c>
      <c r="E162" s="252" t="s">
        <v>138</v>
      </c>
      <c r="F162" s="257">
        <v>8</v>
      </c>
      <c r="G162" s="256"/>
      <c r="H162" s="257">
        <v>8</v>
      </c>
      <c r="I162" s="264"/>
      <c r="J162" s="264"/>
      <c r="K162" s="264"/>
      <c r="L162" s="264"/>
      <c r="M162" s="264"/>
      <c r="N162" s="264"/>
      <c r="O162" s="264"/>
      <c r="P162" s="264"/>
      <c r="Q162" s="265"/>
      <c r="R162" s="265"/>
      <c r="S162" s="265"/>
      <c r="T162" s="265"/>
      <c r="U162" s="265"/>
      <c r="V162" s="265"/>
      <c r="W162" s="265"/>
      <c r="X162" s="265"/>
      <c r="Y162" s="265"/>
      <c r="Z162" s="265"/>
      <c r="AA162" s="265"/>
      <c r="AB162" s="274"/>
    </row>
    <row r="163" ht="16.1" spans="1:28">
      <c r="A163" s="287"/>
      <c r="B163" s="252">
        <f>H163/F163</f>
        <v>1</v>
      </c>
      <c r="C163" s="258" t="s">
        <v>337</v>
      </c>
      <c r="D163" s="258" t="s">
        <v>337</v>
      </c>
      <c r="E163" s="258" t="s">
        <v>337</v>
      </c>
      <c r="F163" s="258">
        <f>SUM(F156:F162)</f>
        <v>50</v>
      </c>
      <c r="G163" s="258"/>
      <c r="H163" s="258">
        <f>SUM(H156:H162)</f>
        <v>50</v>
      </c>
      <c r="I163" s="258"/>
      <c r="J163" s="258" t="s">
        <v>337</v>
      </c>
      <c r="K163" s="258" t="s">
        <v>337</v>
      </c>
      <c r="L163" s="258" t="s">
        <v>337</v>
      </c>
      <c r="M163" s="258" t="s">
        <v>337</v>
      </c>
      <c r="N163" s="258" t="s">
        <v>337</v>
      </c>
      <c r="O163" s="258" t="s">
        <v>337</v>
      </c>
      <c r="P163" s="258" t="s">
        <v>337</v>
      </c>
      <c r="Q163" s="258" t="s">
        <v>337</v>
      </c>
      <c r="R163" s="258" t="s">
        <v>337</v>
      </c>
      <c r="S163" s="258" t="s">
        <v>337</v>
      </c>
      <c r="T163" s="258" t="s">
        <v>337</v>
      </c>
      <c r="U163" s="258" t="s">
        <v>337</v>
      </c>
      <c r="V163" s="258" t="s">
        <v>337</v>
      </c>
      <c r="W163" s="258" t="s">
        <v>337</v>
      </c>
      <c r="X163" s="258" t="s">
        <v>337</v>
      </c>
      <c r="Y163" s="258" t="s">
        <v>337</v>
      </c>
      <c r="Z163" s="258" t="s">
        <v>337</v>
      </c>
      <c r="AA163" s="258" t="s">
        <v>337</v>
      </c>
      <c r="AB163" s="275" t="s">
        <v>337</v>
      </c>
    </row>
    <row r="164" ht="94.5" customHeight="1" spans="1:28">
      <c r="A164" s="288" t="s">
        <v>397</v>
      </c>
      <c r="B164" s="276" t="s">
        <v>398</v>
      </c>
      <c r="C164" s="252">
        <f t="shared" ref="C164:C166" si="8">H164/F164</f>
        <v>1</v>
      </c>
      <c r="D164" s="252" t="s">
        <v>344</v>
      </c>
      <c r="E164" s="252" t="s">
        <v>399</v>
      </c>
      <c r="F164" s="257">
        <v>9</v>
      </c>
      <c r="G164" s="253" t="s">
        <v>335</v>
      </c>
      <c r="H164" s="257">
        <v>9</v>
      </c>
      <c r="I164" s="264"/>
      <c r="J164" s="264"/>
      <c r="K164" s="264"/>
      <c r="L164" s="264"/>
      <c r="M164" s="264"/>
      <c r="N164" s="264"/>
      <c r="O164" s="264"/>
      <c r="P164" s="264"/>
      <c r="Q164" s="264"/>
      <c r="R164" s="265" t="s">
        <v>337</v>
      </c>
      <c r="S164" s="265"/>
      <c r="T164" s="265"/>
      <c r="U164" s="265"/>
      <c r="V164" s="265"/>
      <c r="W164" s="265"/>
      <c r="X164" s="265"/>
      <c r="Y164" s="265"/>
      <c r="Z164" s="265"/>
      <c r="AA164" s="265"/>
      <c r="AB164" s="274"/>
    </row>
    <row r="165" ht="402.75" spans="1:28">
      <c r="A165" s="289"/>
      <c r="B165" s="277" t="s">
        <v>400</v>
      </c>
      <c r="C165" s="278">
        <f t="shared" si="8"/>
        <v>1</v>
      </c>
      <c r="D165" s="278" t="s">
        <v>344</v>
      </c>
      <c r="E165" s="278" t="s">
        <v>401</v>
      </c>
      <c r="F165" s="279">
        <v>5</v>
      </c>
      <c r="G165" s="255"/>
      <c r="H165" s="279">
        <v>5</v>
      </c>
      <c r="I165" s="279" t="s">
        <v>337</v>
      </c>
      <c r="J165" s="264"/>
      <c r="K165" s="264"/>
      <c r="L165" s="264"/>
      <c r="M165" s="264"/>
      <c r="N165" s="265" t="s">
        <v>337</v>
      </c>
      <c r="O165" s="265"/>
      <c r="P165" s="265"/>
      <c r="Q165" s="265"/>
      <c r="R165" s="265"/>
      <c r="S165" s="265"/>
      <c r="T165" s="265"/>
      <c r="U165" s="265"/>
      <c r="V165" s="265"/>
      <c r="W165" s="265"/>
      <c r="X165" s="265"/>
      <c r="Y165" s="265"/>
      <c r="Z165" s="265"/>
      <c r="AA165" s="265"/>
      <c r="AB165" s="274"/>
    </row>
    <row r="166" ht="273.75" spans="1:28">
      <c r="A166" s="289"/>
      <c r="B166" s="277" t="s">
        <v>402</v>
      </c>
      <c r="C166" s="278">
        <f t="shared" si="8"/>
        <v>1</v>
      </c>
      <c r="D166" s="278" t="s">
        <v>344</v>
      </c>
      <c r="E166" s="278" t="s">
        <v>403</v>
      </c>
      <c r="F166" s="279">
        <v>5</v>
      </c>
      <c r="G166" s="256"/>
      <c r="H166" s="279">
        <v>5</v>
      </c>
      <c r="I166" s="279"/>
      <c r="J166" s="264"/>
      <c r="K166" s="264"/>
      <c r="L166" s="264"/>
      <c r="M166" s="264"/>
      <c r="N166" s="265"/>
      <c r="O166" s="265"/>
      <c r="P166" s="265"/>
      <c r="Q166" s="265"/>
      <c r="R166" s="265"/>
      <c r="S166" s="265"/>
      <c r="T166" s="265"/>
      <c r="U166" s="265"/>
      <c r="V166" s="265"/>
      <c r="W166" s="265"/>
      <c r="X166" s="265"/>
      <c r="Y166" s="265"/>
      <c r="Z166" s="265"/>
      <c r="AA166" s="265"/>
      <c r="AB166" s="274"/>
    </row>
    <row r="167" ht="16.1" spans="1:28">
      <c r="A167" s="290"/>
      <c r="B167" s="252">
        <f>H167/F167</f>
        <v>1</v>
      </c>
      <c r="C167" s="258" t="s">
        <v>337</v>
      </c>
      <c r="D167" s="258" t="s">
        <v>337</v>
      </c>
      <c r="E167" s="258" t="s">
        <v>337</v>
      </c>
      <c r="F167" s="258">
        <f>SUM(F164:F166)</f>
        <v>19</v>
      </c>
      <c r="G167" s="258"/>
      <c r="H167" s="258">
        <f>SUM(H164:H166)</f>
        <v>19</v>
      </c>
      <c r="I167" s="258"/>
      <c r="J167" s="258" t="s">
        <v>337</v>
      </c>
      <c r="K167" s="258" t="s">
        <v>337</v>
      </c>
      <c r="L167" s="258" t="s">
        <v>337</v>
      </c>
      <c r="M167" s="258" t="s">
        <v>337</v>
      </c>
      <c r="N167" s="258" t="s">
        <v>337</v>
      </c>
      <c r="O167" s="258" t="s">
        <v>337</v>
      </c>
      <c r="P167" s="258" t="s">
        <v>337</v>
      </c>
      <c r="Q167" s="258" t="s">
        <v>337</v>
      </c>
      <c r="R167" s="258" t="s">
        <v>337</v>
      </c>
      <c r="S167" s="258" t="s">
        <v>337</v>
      </c>
      <c r="T167" s="258" t="s">
        <v>337</v>
      </c>
      <c r="U167" s="258" t="s">
        <v>337</v>
      </c>
      <c r="V167" s="258" t="s">
        <v>337</v>
      </c>
      <c r="W167" s="258" t="s">
        <v>337</v>
      </c>
      <c r="X167" s="258" t="s">
        <v>337</v>
      </c>
      <c r="Y167" s="258" t="s">
        <v>337</v>
      </c>
      <c r="Z167" s="258" t="s">
        <v>337</v>
      </c>
      <c r="AA167" s="258" t="s">
        <v>337</v>
      </c>
      <c r="AB167" s="275" t="s">
        <v>337</v>
      </c>
    </row>
    <row r="168" ht="28.5" customHeight="1" spans="1:28">
      <c r="A168" s="291">
        <f>H168/F168</f>
        <v>1</v>
      </c>
      <c r="B168" s="292"/>
      <c r="C168" s="292"/>
      <c r="D168" s="292"/>
      <c r="E168" s="293"/>
      <c r="F168" s="294">
        <f>SUM(F34,F47,F56,F86,F92,F105,F126,F132,F137,F143,F155,F163,F167)</f>
        <v>1827</v>
      </c>
      <c r="G168" s="294"/>
      <c r="H168" s="294">
        <f>SUM(H34,H47,H56,H86,H92,H105,H126,H132,H137,H143,H155,H163,H167)</f>
        <v>1827</v>
      </c>
      <c r="I168" s="301"/>
      <c r="J168" s="301" t="s">
        <v>337</v>
      </c>
      <c r="K168" s="301" t="s">
        <v>337</v>
      </c>
      <c r="L168" s="301" t="s">
        <v>337</v>
      </c>
      <c r="M168" s="301" t="s">
        <v>337</v>
      </c>
      <c r="N168" s="301" t="s">
        <v>337</v>
      </c>
      <c r="O168" s="301" t="s">
        <v>337</v>
      </c>
      <c r="P168" s="301" t="s">
        <v>337</v>
      </c>
      <c r="Q168" s="301" t="s">
        <v>337</v>
      </c>
      <c r="R168" s="301" t="s">
        <v>337</v>
      </c>
      <c r="S168" s="301" t="s">
        <v>337</v>
      </c>
      <c r="T168" s="301" t="s">
        <v>337</v>
      </c>
      <c r="U168" s="301" t="s">
        <v>337</v>
      </c>
      <c r="V168" s="301" t="s">
        <v>337</v>
      </c>
      <c r="W168" s="301" t="s">
        <v>337</v>
      </c>
      <c r="X168" s="301" t="s">
        <v>337</v>
      </c>
      <c r="Y168" s="301" t="s">
        <v>337</v>
      </c>
      <c r="Z168" s="301" t="s">
        <v>337</v>
      </c>
      <c r="AA168" s="301" t="s">
        <v>337</v>
      </c>
      <c r="AB168" s="308" t="s">
        <v>337</v>
      </c>
    </row>
    <row r="169" ht="30" customHeight="1" spans="1:28">
      <c r="A169" s="295" t="s">
        <v>404</v>
      </c>
      <c r="B169" s="295"/>
      <c r="C169" s="295"/>
      <c r="D169" s="295"/>
      <c r="E169" s="295"/>
      <c r="F169" s="295"/>
      <c r="G169" s="295"/>
      <c r="H169" s="296"/>
      <c r="I169" s="296"/>
      <c r="J169" s="296"/>
      <c r="K169" s="296"/>
      <c r="L169" s="296"/>
      <c r="M169" s="296"/>
      <c r="N169" s="296"/>
      <c r="O169" s="296"/>
      <c r="P169" s="296"/>
      <c r="Q169" s="296"/>
      <c r="R169" s="296"/>
      <c r="S169" s="296"/>
      <c r="T169" s="296"/>
      <c r="U169" s="296"/>
      <c r="V169" s="296"/>
      <c r="W169" s="296"/>
      <c r="X169" s="296"/>
      <c r="Y169" s="296"/>
      <c r="Z169" s="296"/>
      <c r="AA169" s="296"/>
      <c r="AB169" s="296"/>
    </row>
    <row r="170" ht="30" customHeight="1" spans="1:28">
      <c r="A170" s="295" t="s">
        <v>405</v>
      </c>
      <c r="B170" s="295"/>
      <c r="C170" s="295"/>
      <c r="D170" s="295"/>
      <c r="E170" s="295"/>
      <c r="F170" s="295"/>
      <c r="G170" s="295"/>
      <c r="H170" s="296"/>
      <c r="I170" s="296"/>
      <c r="J170" s="296"/>
      <c r="K170" s="296"/>
      <c r="L170" s="296"/>
      <c r="M170" s="296"/>
      <c r="N170" s="296"/>
      <c r="O170" s="296"/>
      <c r="P170" s="296"/>
      <c r="Q170" s="296"/>
      <c r="R170" s="296"/>
      <c r="S170" s="296"/>
      <c r="T170" s="296"/>
      <c r="U170" s="296"/>
      <c r="V170" s="296"/>
      <c r="W170" s="296"/>
      <c r="X170" s="296"/>
      <c r="Y170" s="296"/>
      <c r="Z170" s="296"/>
      <c r="AA170" s="296"/>
      <c r="AB170" s="296"/>
    </row>
    <row r="171" ht="30" customHeight="1" spans="1:28">
      <c r="A171" s="295" t="s">
        <v>406</v>
      </c>
      <c r="B171" s="295"/>
      <c r="C171" s="295"/>
      <c r="D171" s="295"/>
      <c r="E171" s="295"/>
      <c r="F171" s="295"/>
      <c r="G171" s="295"/>
      <c r="H171" s="296"/>
      <c r="I171" s="296"/>
      <c r="J171" s="296"/>
      <c r="K171" s="296"/>
      <c r="L171" s="296"/>
      <c r="M171" s="296"/>
      <c r="N171" s="296"/>
      <c r="O171" s="296"/>
      <c r="P171" s="296"/>
      <c r="Q171" s="296"/>
      <c r="R171" s="296"/>
      <c r="S171" s="296"/>
      <c r="T171" s="296"/>
      <c r="U171" s="296"/>
      <c r="V171" s="296"/>
      <c r="W171" s="296"/>
      <c r="X171" s="296"/>
      <c r="Y171" s="296"/>
      <c r="Z171" s="296"/>
      <c r="AA171" s="296"/>
      <c r="AB171" s="296"/>
    </row>
    <row r="172" spans="1:1">
      <c r="A172" s="297"/>
    </row>
  </sheetData>
  <mergeCells count="380">
    <mergeCell ref="A1:AB1"/>
    <mergeCell ref="A2:AB2"/>
    <mergeCell ref="D3:E3"/>
    <mergeCell ref="I3:AB3"/>
    <mergeCell ref="N10:AB10"/>
    <mergeCell ref="N13:AB13"/>
    <mergeCell ref="I17:J17"/>
    <mergeCell ref="K17:L17"/>
    <mergeCell ref="M17:N17"/>
    <mergeCell ref="O17:P17"/>
    <mergeCell ref="Q17:R17"/>
    <mergeCell ref="S17:T17"/>
    <mergeCell ref="I19:J19"/>
    <mergeCell ref="K19:L19"/>
    <mergeCell ref="M19:N19"/>
    <mergeCell ref="O19:P19"/>
    <mergeCell ref="Q19:R19"/>
    <mergeCell ref="S19:T19"/>
    <mergeCell ref="I21:J21"/>
    <mergeCell ref="K21:L21"/>
    <mergeCell ref="M21:N21"/>
    <mergeCell ref="O21:P21"/>
    <mergeCell ref="Q21:R21"/>
    <mergeCell ref="S21:T21"/>
    <mergeCell ref="I23:J23"/>
    <mergeCell ref="K23:L23"/>
    <mergeCell ref="M23:N23"/>
    <mergeCell ref="O23:P23"/>
    <mergeCell ref="Q23:R23"/>
    <mergeCell ref="S23:T23"/>
    <mergeCell ref="B34:E34"/>
    <mergeCell ref="I34:AB34"/>
    <mergeCell ref="I36:J36"/>
    <mergeCell ref="K36:L36"/>
    <mergeCell ref="M36:N36"/>
    <mergeCell ref="O36:P36"/>
    <mergeCell ref="Q36:R36"/>
    <mergeCell ref="S36:T36"/>
    <mergeCell ref="U36:V36"/>
    <mergeCell ref="W36:X36"/>
    <mergeCell ref="Y36:Z36"/>
    <mergeCell ref="I38:J38"/>
    <mergeCell ref="K38:L38"/>
    <mergeCell ref="M38:N38"/>
    <mergeCell ref="O38:P38"/>
    <mergeCell ref="Q38:R38"/>
    <mergeCell ref="S38:T38"/>
    <mergeCell ref="U38:V38"/>
    <mergeCell ref="W38:X38"/>
    <mergeCell ref="Y38:Z38"/>
    <mergeCell ref="I39:M39"/>
    <mergeCell ref="N39:R39"/>
    <mergeCell ref="S39:W39"/>
    <mergeCell ref="X39:AB39"/>
    <mergeCell ref="I41:M41"/>
    <mergeCell ref="N41:R41"/>
    <mergeCell ref="S41:W41"/>
    <mergeCell ref="X41:AB41"/>
    <mergeCell ref="I43:M43"/>
    <mergeCell ref="N43:R43"/>
    <mergeCell ref="S43:W43"/>
    <mergeCell ref="X43:AB43"/>
    <mergeCell ref="B47:E47"/>
    <mergeCell ref="I47:AB47"/>
    <mergeCell ref="B56:E56"/>
    <mergeCell ref="I56:AB56"/>
    <mergeCell ref="AA81:AB81"/>
    <mergeCell ref="B86:E86"/>
    <mergeCell ref="I86:AB86"/>
    <mergeCell ref="B92:E92"/>
    <mergeCell ref="I92:AB92"/>
    <mergeCell ref="R100:AB100"/>
    <mergeCell ref="N101:AB101"/>
    <mergeCell ref="O102:AB102"/>
    <mergeCell ref="B105:E105"/>
    <mergeCell ref="I105:AB105"/>
    <mergeCell ref="B126:E126"/>
    <mergeCell ref="I126:AB126"/>
    <mergeCell ref="B132:E132"/>
    <mergeCell ref="I132:AB132"/>
    <mergeCell ref="B137:E137"/>
    <mergeCell ref="I137:AB137"/>
    <mergeCell ref="N142:AB142"/>
    <mergeCell ref="B143:E143"/>
    <mergeCell ref="I143:AB143"/>
    <mergeCell ref="B155:E155"/>
    <mergeCell ref="I155:AB155"/>
    <mergeCell ref="B163:E163"/>
    <mergeCell ref="I163:AB163"/>
    <mergeCell ref="R164:AB164"/>
    <mergeCell ref="B167:E167"/>
    <mergeCell ref="I167:AB167"/>
    <mergeCell ref="A168:E168"/>
    <mergeCell ref="I168:AB168"/>
    <mergeCell ref="A169:G169"/>
    <mergeCell ref="H169:M169"/>
    <mergeCell ref="N169:AB169"/>
    <mergeCell ref="A170:G170"/>
    <mergeCell ref="H170:M170"/>
    <mergeCell ref="N170:AB170"/>
    <mergeCell ref="A171:G171"/>
    <mergeCell ref="H171:M171"/>
    <mergeCell ref="N171:AB171"/>
    <mergeCell ref="A4:A34"/>
    <mergeCell ref="A35:A47"/>
    <mergeCell ref="A48:A56"/>
    <mergeCell ref="A57:A86"/>
    <mergeCell ref="A87:A92"/>
    <mergeCell ref="A93:A105"/>
    <mergeCell ref="A106:A126"/>
    <mergeCell ref="A127:A132"/>
    <mergeCell ref="A133:A137"/>
    <mergeCell ref="A138:A143"/>
    <mergeCell ref="A144:A155"/>
    <mergeCell ref="A156:A163"/>
    <mergeCell ref="A164:A167"/>
    <mergeCell ref="B4:B10"/>
    <mergeCell ref="B11:B13"/>
    <mergeCell ref="B14:B15"/>
    <mergeCell ref="B16:B23"/>
    <mergeCell ref="B24:B29"/>
    <mergeCell ref="B30:B32"/>
    <mergeCell ref="B35:B38"/>
    <mergeCell ref="B39:B44"/>
    <mergeCell ref="B45:B46"/>
    <mergeCell ref="B48:B51"/>
    <mergeCell ref="B52:B55"/>
    <mergeCell ref="B57:B59"/>
    <mergeCell ref="B60:B62"/>
    <mergeCell ref="B63:B65"/>
    <mergeCell ref="B69:B71"/>
    <mergeCell ref="B72:B74"/>
    <mergeCell ref="B75:B76"/>
    <mergeCell ref="B82:B84"/>
    <mergeCell ref="B87:B88"/>
    <mergeCell ref="B89:B90"/>
    <mergeCell ref="B93:B96"/>
    <mergeCell ref="B97:B99"/>
    <mergeCell ref="B100:B102"/>
    <mergeCell ref="B106:B110"/>
    <mergeCell ref="B111:B114"/>
    <mergeCell ref="B115:B118"/>
    <mergeCell ref="B119:B121"/>
    <mergeCell ref="B122:B125"/>
    <mergeCell ref="B133:B134"/>
    <mergeCell ref="B144:B145"/>
    <mergeCell ref="B146:B148"/>
    <mergeCell ref="B150:B153"/>
    <mergeCell ref="B156:B158"/>
    <mergeCell ref="C4:C10"/>
    <mergeCell ref="C11:C13"/>
    <mergeCell ref="C14:C15"/>
    <mergeCell ref="C16:C23"/>
    <mergeCell ref="C24:C29"/>
    <mergeCell ref="C30:C32"/>
    <mergeCell ref="C35:C38"/>
    <mergeCell ref="C39:C44"/>
    <mergeCell ref="C45:C46"/>
    <mergeCell ref="C48:C49"/>
    <mergeCell ref="C52:C55"/>
    <mergeCell ref="C57:C59"/>
    <mergeCell ref="C60:C62"/>
    <mergeCell ref="C63:C65"/>
    <mergeCell ref="C69:C71"/>
    <mergeCell ref="C72:C74"/>
    <mergeCell ref="C75:C76"/>
    <mergeCell ref="C82:C84"/>
    <mergeCell ref="C87:C88"/>
    <mergeCell ref="C89:C90"/>
    <mergeCell ref="C93:C96"/>
    <mergeCell ref="C97:C99"/>
    <mergeCell ref="C100:C102"/>
    <mergeCell ref="C106:C110"/>
    <mergeCell ref="C111:C114"/>
    <mergeCell ref="C115:C118"/>
    <mergeCell ref="C119:C121"/>
    <mergeCell ref="C122:C125"/>
    <mergeCell ref="C133:C134"/>
    <mergeCell ref="C144:C145"/>
    <mergeCell ref="C146:C148"/>
    <mergeCell ref="C150:C153"/>
    <mergeCell ref="C156:C158"/>
    <mergeCell ref="D4:D10"/>
    <mergeCell ref="D11:D13"/>
    <mergeCell ref="D14:D15"/>
    <mergeCell ref="D16:D19"/>
    <mergeCell ref="D20:D23"/>
    <mergeCell ref="D24:D26"/>
    <mergeCell ref="D27:D29"/>
    <mergeCell ref="D30:D32"/>
    <mergeCell ref="D35:D36"/>
    <mergeCell ref="D37:D38"/>
    <mergeCell ref="D39:D44"/>
    <mergeCell ref="D45:D46"/>
    <mergeCell ref="D48:D49"/>
    <mergeCell ref="D52:D55"/>
    <mergeCell ref="D57:D59"/>
    <mergeCell ref="D60:D62"/>
    <mergeCell ref="D63:D65"/>
    <mergeCell ref="D69:D71"/>
    <mergeCell ref="D72:D74"/>
    <mergeCell ref="D75:D76"/>
    <mergeCell ref="D82:D84"/>
    <mergeCell ref="D87:D88"/>
    <mergeCell ref="D89:D90"/>
    <mergeCell ref="D93:D96"/>
    <mergeCell ref="D144:D145"/>
    <mergeCell ref="D146:D148"/>
    <mergeCell ref="D156:D158"/>
    <mergeCell ref="E4:E10"/>
    <mergeCell ref="E11:E13"/>
    <mergeCell ref="E14:E15"/>
    <mergeCell ref="E16:E19"/>
    <mergeCell ref="E20:E23"/>
    <mergeCell ref="E24:E26"/>
    <mergeCell ref="E27:E29"/>
    <mergeCell ref="E30:E32"/>
    <mergeCell ref="E35:E36"/>
    <mergeCell ref="E37:E38"/>
    <mergeCell ref="E39:E44"/>
    <mergeCell ref="E45:E46"/>
    <mergeCell ref="E48:E49"/>
    <mergeCell ref="E52:E55"/>
    <mergeCell ref="E57:E59"/>
    <mergeCell ref="E60:E62"/>
    <mergeCell ref="E63:E65"/>
    <mergeCell ref="E69:E71"/>
    <mergeCell ref="E72:E74"/>
    <mergeCell ref="E75:E76"/>
    <mergeCell ref="E82:E84"/>
    <mergeCell ref="E87:E88"/>
    <mergeCell ref="E89:E90"/>
    <mergeCell ref="E93:E96"/>
    <mergeCell ref="E144:E145"/>
    <mergeCell ref="E146:E148"/>
    <mergeCell ref="E156:E158"/>
    <mergeCell ref="F4:F10"/>
    <mergeCell ref="F11:F13"/>
    <mergeCell ref="F14:F15"/>
    <mergeCell ref="F16:F19"/>
    <mergeCell ref="F20:F23"/>
    <mergeCell ref="F24:F26"/>
    <mergeCell ref="F27:F29"/>
    <mergeCell ref="F30:F32"/>
    <mergeCell ref="F35:F36"/>
    <mergeCell ref="F37:F38"/>
    <mergeCell ref="F39:F44"/>
    <mergeCell ref="F45:F46"/>
    <mergeCell ref="F48:F49"/>
    <mergeCell ref="F52:F55"/>
    <mergeCell ref="F57:F59"/>
    <mergeCell ref="F60:F62"/>
    <mergeCell ref="F63:F65"/>
    <mergeCell ref="F69:F71"/>
    <mergeCell ref="F72:F74"/>
    <mergeCell ref="F75:F76"/>
    <mergeCell ref="F82:F84"/>
    <mergeCell ref="F87:F88"/>
    <mergeCell ref="F89:F90"/>
    <mergeCell ref="F93:F96"/>
    <mergeCell ref="F144:F145"/>
    <mergeCell ref="F146:F148"/>
    <mergeCell ref="F156:F158"/>
    <mergeCell ref="G4:G33"/>
    <mergeCell ref="G35:G46"/>
    <mergeCell ref="G48:G55"/>
    <mergeCell ref="G57:G85"/>
    <mergeCell ref="G87:G91"/>
    <mergeCell ref="G93:G104"/>
    <mergeCell ref="G106:G125"/>
    <mergeCell ref="G127:G131"/>
    <mergeCell ref="G133:G136"/>
    <mergeCell ref="G138:G142"/>
    <mergeCell ref="G144:G154"/>
    <mergeCell ref="G156:G162"/>
    <mergeCell ref="G164:G166"/>
    <mergeCell ref="H4:H10"/>
    <mergeCell ref="H11:H13"/>
    <mergeCell ref="H14:H15"/>
    <mergeCell ref="H16:H19"/>
    <mergeCell ref="H20:H23"/>
    <mergeCell ref="H24:H26"/>
    <mergeCell ref="H27:H29"/>
    <mergeCell ref="H30:H32"/>
    <mergeCell ref="H35:H36"/>
    <mergeCell ref="H37:H38"/>
    <mergeCell ref="H39:H44"/>
    <mergeCell ref="H45:H46"/>
    <mergeCell ref="H48:H49"/>
    <mergeCell ref="H52:H55"/>
    <mergeCell ref="H57:H59"/>
    <mergeCell ref="H60:H62"/>
    <mergeCell ref="H63:H65"/>
    <mergeCell ref="H69:H71"/>
    <mergeCell ref="H72:H74"/>
    <mergeCell ref="H75:H76"/>
    <mergeCell ref="H82:H84"/>
    <mergeCell ref="H87:H88"/>
    <mergeCell ref="H89:H90"/>
    <mergeCell ref="H93:H96"/>
    <mergeCell ref="H144:H145"/>
    <mergeCell ref="H146:H148"/>
    <mergeCell ref="H156:H158"/>
    <mergeCell ref="I54:I55"/>
    <mergeCell ref="I95:I96"/>
    <mergeCell ref="I156:I158"/>
    <mergeCell ref="J54:J55"/>
    <mergeCell ref="J95:J96"/>
    <mergeCell ref="J156:J158"/>
    <mergeCell ref="K54:K55"/>
    <mergeCell ref="K95:K96"/>
    <mergeCell ref="K156:K158"/>
    <mergeCell ref="L54:L55"/>
    <mergeCell ref="L95:L96"/>
    <mergeCell ref="L156:L158"/>
    <mergeCell ref="M54:M55"/>
    <mergeCell ref="M95:M96"/>
    <mergeCell ref="M156:M158"/>
    <mergeCell ref="N54:N55"/>
    <mergeCell ref="N95:N96"/>
    <mergeCell ref="N156:N158"/>
    <mergeCell ref="O54:O55"/>
    <mergeCell ref="O95:O96"/>
    <mergeCell ref="O156:O158"/>
    <mergeCell ref="P54:P55"/>
    <mergeCell ref="P95:P96"/>
    <mergeCell ref="P156:P158"/>
    <mergeCell ref="Q54:Q55"/>
    <mergeCell ref="Q95:Q96"/>
    <mergeCell ref="Q156:Q158"/>
    <mergeCell ref="R54:R55"/>
    <mergeCell ref="R95:R96"/>
    <mergeCell ref="R156:R158"/>
    <mergeCell ref="S54:S55"/>
    <mergeCell ref="S95:S96"/>
    <mergeCell ref="S156:S158"/>
    <mergeCell ref="T54:T55"/>
    <mergeCell ref="T95:T96"/>
    <mergeCell ref="T156:T158"/>
    <mergeCell ref="U54:U55"/>
    <mergeCell ref="U95:U96"/>
    <mergeCell ref="U156:U158"/>
    <mergeCell ref="V54:V55"/>
    <mergeCell ref="V95:V96"/>
    <mergeCell ref="V156:V158"/>
    <mergeCell ref="W54:W55"/>
    <mergeCell ref="W95:W96"/>
    <mergeCell ref="W156:W158"/>
    <mergeCell ref="X95:X96"/>
    <mergeCell ref="X156:X158"/>
    <mergeCell ref="Y95:Y96"/>
    <mergeCell ref="Y156:Y158"/>
    <mergeCell ref="Z95:Z96"/>
    <mergeCell ref="Z156:Z158"/>
    <mergeCell ref="AA95:AA96"/>
    <mergeCell ref="AB95:AB96"/>
    <mergeCell ref="U16:AB23"/>
    <mergeCell ref="X24:AB32"/>
    <mergeCell ref="AA35:AB38"/>
    <mergeCell ref="AA45:AB46"/>
    <mergeCell ref="AA48:AB51"/>
    <mergeCell ref="X52:AB55"/>
    <mergeCell ref="X57:AB65"/>
    <mergeCell ref="Q66:AB68"/>
    <mergeCell ref="X69:AB76"/>
    <mergeCell ref="Q77:AB80"/>
    <mergeCell ref="X82:AB84"/>
    <mergeCell ref="R87:AB88"/>
    <mergeCell ref="N90:AB91"/>
    <mergeCell ref="AA97:AB99"/>
    <mergeCell ref="N103:AB104"/>
    <mergeCell ref="AA106:AB125"/>
    <mergeCell ref="AA127:AB131"/>
    <mergeCell ref="AA133:AB136"/>
    <mergeCell ref="X138:AB141"/>
    <mergeCell ref="AA144:AB145"/>
    <mergeCell ref="AA149:AB154"/>
    <mergeCell ref="AA156:AB158"/>
    <mergeCell ref="Q159:AB162"/>
    <mergeCell ref="N165:AB166"/>
  </mergeCells>
  <conditionalFormatting sqref="G3">
    <cfRule type="containsErrors" dxfId="0" priority="1">
      <formula>ISERROR(G3)</formula>
    </cfRule>
  </conditionalFormatting>
  <dataValidations count="1">
    <dataValidation type="list" allowBlank="1" showInputMessage="1" showErrorMessage="1" sqref="G4:G156 G163:G166">
      <formula1>"失控,粗放,偶发,缺项"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T132"/>
  <sheetViews>
    <sheetView topLeftCell="AC38" workbookViewId="0">
      <selection activeCell="AI28" sqref="AI28"/>
    </sheetView>
  </sheetViews>
  <sheetFormatPr defaultColWidth="11" defaultRowHeight="15.75"/>
  <cols>
    <col min="1" max="1" width="10.8166666666667" style="1" hidden="1" customWidth="1"/>
    <col min="2" max="2" width="64.875" style="1" hidden="1" customWidth="1"/>
    <col min="3" max="3" width="10.8166666666667" style="1" hidden="1" customWidth="1"/>
    <col min="4" max="4" width="14.8166666666667" style="1" hidden="1" customWidth="1"/>
    <col min="5" max="8" width="10.8166666666667" style="1" hidden="1" customWidth="1"/>
    <col min="9" max="28" width="5.81666666666667" style="1" hidden="1" customWidth="1"/>
    <col min="29" max="29" width="4.69166666666667" style="2" customWidth="1"/>
    <col min="30" max="30" width="10.8166666666667" style="1"/>
    <col min="31" max="33" width="14" style="1" customWidth="1"/>
    <col min="34" max="34" width="18.3166666666667" style="1" customWidth="1"/>
    <col min="35" max="35" width="58.3166666666667" style="1" customWidth="1"/>
    <col min="36" max="40" width="10.8166666666667" style="1"/>
    <col min="41" max="41" width="10.8166666666667" style="3"/>
    <col min="42" max="44" width="10.8166666666667" style="1"/>
    <col min="45" max="45" width="11" style="1" hidden="1" customWidth="1"/>
    <col min="46" max="46" width="4.69166666666667" style="1" customWidth="1"/>
    <col min="47" max="16379" width="10.8166666666667" style="1"/>
    <col min="16380" max="16384" width="11" style="1"/>
  </cols>
  <sheetData>
    <row r="1" ht="30" hidden="1" customHeight="1" spans="1:29">
      <c r="A1" s="4" t="s">
        <v>317</v>
      </c>
      <c r="B1" s="5"/>
      <c r="C1" s="5"/>
      <c r="D1" s="5" t="e">
        <f>B131</f>
        <v>#REF!</v>
      </c>
      <c r="E1" s="6"/>
      <c r="AC1" s="1"/>
    </row>
    <row r="2" ht="30" hidden="1" customHeight="1" spans="1:29">
      <c r="A2" s="7" t="s">
        <v>318</v>
      </c>
      <c r="B2" s="8"/>
      <c r="C2" s="8"/>
      <c r="D2" s="8">
        <f>AS120</f>
        <v>1</v>
      </c>
      <c r="E2" s="9"/>
      <c r="AC2" s="1"/>
    </row>
    <row r="3" ht="30" hidden="1" customHeight="1" spans="1:29">
      <c r="A3" s="10" t="s">
        <v>407</v>
      </c>
      <c r="B3" s="11"/>
      <c r="C3" s="11"/>
      <c r="D3" s="12" t="e">
        <f>D1*0.3+D2*0.7</f>
        <v>#REF!</v>
      </c>
      <c r="E3" s="13"/>
      <c r="AC3" s="1"/>
    </row>
    <row r="4" customFormat="1" ht="30" hidden="1" customHeight="1" spans="1:41">
      <c r="A4" s="14" t="s">
        <v>408</v>
      </c>
      <c r="B4" s="15"/>
      <c r="C4" s="16"/>
      <c r="D4" s="17" t="e">
        <f>D1*0.3+AS125*0.7</f>
        <v>#REF!</v>
      </c>
      <c r="E4" s="17"/>
      <c r="AC4" s="1"/>
      <c r="AO4" s="3"/>
    </row>
    <row r="5" customFormat="1" ht="30" hidden="1" customHeight="1" spans="1:41">
      <c r="A5" s="14" t="s">
        <v>409</v>
      </c>
      <c r="B5" s="15"/>
      <c r="C5" s="16"/>
      <c r="D5" s="17">
        <f>AS129</f>
        <v>1</v>
      </c>
      <c r="E5" s="17"/>
      <c r="AC5" s="1"/>
      <c r="AO5" s="3"/>
    </row>
    <row r="6" ht="30" customHeight="1" spans="1:29">
      <c r="A6" s="18"/>
      <c r="B6" s="18"/>
      <c r="C6" s="18"/>
      <c r="AC6" s="1"/>
    </row>
    <row r="7" ht="30" customHeight="1" spans="1:46">
      <c r="A7" s="19" t="s">
        <v>336</v>
      </c>
      <c r="B7" s="20"/>
      <c r="C7" s="21" t="s">
        <v>43</v>
      </c>
      <c r="D7" s="22"/>
      <c r="E7" s="21" t="s">
        <v>2</v>
      </c>
      <c r="F7" s="20"/>
      <c r="G7" s="20"/>
      <c r="H7" s="20"/>
      <c r="I7" s="21" t="s">
        <v>7</v>
      </c>
      <c r="J7" s="21" t="s">
        <v>7</v>
      </c>
      <c r="K7" s="21" t="s">
        <v>7</v>
      </c>
      <c r="L7" s="20"/>
      <c r="M7" s="20"/>
      <c r="N7" s="20"/>
      <c r="O7" s="21" t="s">
        <v>410</v>
      </c>
      <c r="P7" s="21" t="s">
        <v>410</v>
      </c>
      <c r="Q7" s="21" t="s">
        <v>410</v>
      </c>
      <c r="R7" s="20"/>
      <c r="S7" s="20"/>
      <c r="T7" s="20"/>
      <c r="U7" s="21" t="s">
        <v>411</v>
      </c>
      <c r="V7" s="21" t="s">
        <v>411</v>
      </c>
      <c r="W7" s="21" t="s">
        <v>411</v>
      </c>
      <c r="X7" s="45"/>
      <c r="Y7" s="48"/>
      <c r="Z7" s="48"/>
      <c r="AA7" s="48"/>
      <c r="AB7" s="49"/>
      <c r="AC7" s="50"/>
      <c r="AD7" s="51" t="s">
        <v>412</v>
      </c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116"/>
      <c r="AT7" s="117"/>
    </row>
    <row r="8" ht="30" customHeight="1" spans="1:46">
      <c r="A8" s="23" t="s">
        <v>413</v>
      </c>
      <c r="B8" s="24"/>
      <c r="C8" s="25" t="s">
        <v>48</v>
      </c>
      <c r="D8" s="26"/>
      <c r="E8" s="25" t="s">
        <v>414</v>
      </c>
      <c r="F8" s="24"/>
      <c r="G8" s="24"/>
      <c r="H8" s="24"/>
      <c r="I8" s="25" t="s">
        <v>415</v>
      </c>
      <c r="J8" s="25" t="s">
        <v>415</v>
      </c>
      <c r="K8" s="25" t="s">
        <v>415</v>
      </c>
      <c r="L8" s="24"/>
      <c r="M8" s="24"/>
      <c r="N8" s="24"/>
      <c r="O8" s="25" t="s">
        <v>64</v>
      </c>
      <c r="P8" s="25" t="s">
        <v>64</v>
      </c>
      <c r="Q8" s="25" t="s">
        <v>64</v>
      </c>
      <c r="R8" s="24"/>
      <c r="S8" s="24"/>
      <c r="T8" s="24"/>
      <c r="U8" s="25" t="s">
        <v>416</v>
      </c>
      <c r="V8" s="25" t="s">
        <v>416</v>
      </c>
      <c r="W8" s="25" t="s">
        <v>416</v>
      </c>
      <c r="X8" s="46"/>
      <c r="Y8" s="47"/>
      <c r="Z8" s="47"/>
      <c r="AA8" s="47"/>
      <c r="AB8" s="53"/>
      <c r="AC8" s="54"/>
      <c r="AD8" s="55" t="s">
        <v>417</v>
      </c>
      <c r="AE8" s="56" t="s">
        <v>325</v>
      </c>
      <c r="AF8" s="56"/>
      <c r="AG8" s="56"/>
      <c r="AH8" s="56" t="s">
        <v>326</v>
      </c>
      <c r="AI8" s="56" t="s">
        <v>418</v>
      </c>
      <c r="AJ8" s="90" t="s">
        <v>419</v>
      </c>
      <c r="AK8" s="91" t="s">
        <v>420</v>
      </c>
      <c r="AL8" s="91"/>
      <c r="AM8" s="91"/>
      <c r="AN8" s="91"/>
      <c r="AO8" s="90" t="s">
        <v>421</v>
      </c>
      <c r="AP8" s="92" t="s">
        <v>422</v>
      </c>
      <c r="AQ8" s="90" t="s">
        <v>423</v>
      </c>
      <c r="AR8" s="118" t="s">
        <v>424</v>
      </c>
      <c r="AT8" s="119"/>
    </row>
    <row r="9" ht="30" customHeight="1" spans="1:46">
      <c r="A9" s="23" t="s">
        <v>425</v>
      </c>
      <c r="B9" s="24"/>
      <c r="C9" s="25" t="s">
        <v>62</v>
      </c>
      <c r="D9" s="26"/>
      <c r="E9" s="25" t="s">
        <v>426</v>
      </c>
      <c r="F9" s="24"/>
      <c r="G9" s="24"/>
      <c r="H9" s="24"/>
      <c r="I9" s="25" t="s">
        <v>427</v>
      </c>
      <c r="J9" s="25" t="s">
        <v>427</v>
      </c>
      <c r="K9" s="25" t="s">
        <v>427</v>
      </c>
      <c r="L9" s="24"/>
      <c r="M9" s="24"/>
      <c r="N9" s="24"/>
      <c r="O9" s="25" t="s">
        <v>428</v>
      </c>
      <c r="P9" s="25" t="s">
        <v>429</v>
      </c>
      <c r="Q9" s="25" t="s">
        <v>429</v>
      </c>
      <c r="R9" s="46"/>
      <c r="S9" s="47"/>
      <c r="T9" s="47"/>
      <c r="U9" s="47"/>
      <c r="V9" s="47"/>
      <c r="W9" s="47"/>
      <c r="X9" s="47"/>
      <c r="Y9" s="47"/>
      <c r="Z9" s="47"/>
      <c r="AA9" s="47"/>
      <c r="AB9" s="53"/>
      <c r="AC9" s="54"/>
      <c r="AD9" s="55"/>
      <c r="AE9" s="56"/>
      <c r="AF9" s="56"/>
      <c r="AG9" s="56"/>
      <c r="AH9" s="56"/>
      <c r="AI9" s="56"/>
      <c r="AJ9" s="90"/>
      <c r="AK9" s="90" t="s">
        <v>430</v>
      </c>
      <c r="AL9" s="90" t="s">
        <v>431</v>
      </c>
      <c r="AM9" s="90" t="s">
        <v>432</v>
      </c>
      <c r="AN9" s="90" t="s">
        <v>433</v>
      </c>
      <c r="AO9" s="90"/>
      <c r="AP9" s="92"/>
      <c r="AQ9" s="90"/>
      <c r="AR9" s="118"/>
      <c r="AT9" s="119"/>
    </row>
    <row r="10" ht="100" customHeight="1" spans="1:46">
      <c r="A10" s="190"/>
      <c r="B10" s="191"/>
      <c r="C10" s="192"/>
      <c r="D10" s="193"/>
      <c r="E10" s="194"/>
      <c r="F10" s="195"/>
      <c r="G10" s="191"/>
      <c r="H10" s="191"/>
      <c r="I10" s="194"/>
      <c r="J10" s="196"/>
      <c r="K10" s="196"/>
      <c r="L10" s="197"/>
      <c r="M10" s="197"/>
      <c r="N10" s="197"/>
      <c r="O10" s="196"/>
      <c r="P10" s="196"/>
      <c r="Q10" s="196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8"/>
      <c r="AC10" s="54"/>
      <c r="AD10" s="86" t="s">
        <v>434</v>
      </c>
      <c r="AE10" s="86" t="s">
        <v>435</v>
      </c>
      <c r="AF10" s="84" t="s">
        <v>436</v>
      </c>
      <c r="AG10" s="213" t="s">
        <v>437</v>
      </c>
      <c r="AH10" s="86" t="s">
        <v>438</v>
      </c>
      <c r="AI10" s="84" t="s">
        <v>439</v>
      </c>
      <c r="AJ10" s="94">
        <v>2</v>
      </c>
      <c r="AK10" s="94">
        <v>3</v>
      </c>
      <c r="AL10" s="94">
        <v>2</v>
      </c>
      <c r="AM10" s="94">
        <v>1</v>
      </c>
      <c r="AN10" s="94">
        <v>0.5</v>
      </c>
      <c r="AO10" s="95"/>
      <c r="AP10" s="96">
        <f t="shared" ref="AP10:AP18" si="0">IF(AO10=" "," ",1-AO10/AJ10)</f>
        <v>1</v>
      </c>
      <c r="AQ10" s="120">
        <f t="shared" ref="AQ10:AQ15" si="1">IF(AO10&gt;AJ10,0,1-AO10/AJ10)</f>
        <v>1</v>
      </c>
      <c r="AR10" s="232">
        <f>1-SUM(AO10)/SUM(AJ10)</f>
        <v>1</v>
      </c>
      <c r="AS10" s="122">
        <f>IF($AO10=$AL10,-1%,IF($AO10=$AK10,-3%,0))</f>
        <v>0</v>
      </c>
      <c r="AT10" s="119"/>
    </row>
    <row r="11" ht="78" customHeight="1" spans="1:46">
      <c r="A11" s="190"/>
      <c r="B11" s="191"/>
      <c r="C11" s="192"/>
      <c r="D11" s="193"/>
      <c r="E11" s="194"/>
      <c r="F11" s="195"/>
      <c r="G11" s="191"/>
      <c r="H11" s="191"/>
      <c r="I11" s="194"/>
      <c r="J11" s="196"/>
      <c r="K11" s="196"/>
      <c r="L11" s="197"/>
      <c r="M11" s="197"/>
      <c r="N11" s="197"/>
      <c r="O11" s="196"/>
      <c r="P11" s="196"/>
      <c r="Q11" s="196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8"/>
      <c r="AC11" s="54"/>
      <c r="AD11" s="86" t="s">
        <v>440</v>
      </c>
      <c r="AE11" s="86" t="s">
        <v>441</v>
      </c>
      <c r="AF11" s="84" t="s">
        <v>436</v>
      </c>
      <c r="AG11" s="213" t="s">
        <v>437</v>
      </c>
      <c r="AH11" s="84" t="s">
        <v>442</v>
      </c>
      <c r="AI11" s="86" t="s">
        <v>443</v>
      </c>
      <c r="AJ11" s="94">
        <v>2</v>
      </c>
      <c r="AK11" s="94">
        <v>3</v>
      </c>
      <c r="AL11" s="94">
        <v>2</v>
      </c>
      <c r="AM11" s="94">
        <v>1</v>
      </c>
      <c r="AN11" s="94">
        <v>0.5</v>
      </c>
      <c r="AO11" s="95"/>
      <c r="AP11" s="96">
        <f t="shared" si="0"/>
        <v>1</v>
      </c>
      <c r="AQ11" s="120">
        <f t="shared" si="1"/>
        <v>1</v>
      </c>
      <c r="AR11" s="232">
        <f>1-SUM(AO11:AO12)/SUM(AJ11:AJ12)</f>
        <v>1</v>
      </c>
      <c r="AS11" s="122">
        <f>IF($AO11=$AL11,-1%,IF($AO11=$AK11,-3%,0))</f>
        <v>0</v>
      </c>
      <c r="AT11" s="119"/>
    </row>
    <row r="12" ht="64" customHeight="1" spans="1:46">
      <c r="A12" s="190"/>
      <c r="B12" s="191"/>
      <c r="C12" s="192"/>
      <c r="D12" s="193"/>
      <c r="E12" s="194"/>
      <c r="F12" s="195"/>
      <c r="G12" s="191"/>
      <c r="H12" s="191"/>
      <c r="I12" s="194"/>
      <c r="J12" s="196"/>
      <c r="K12" s="196"/>
      <c r="L12" s="197"/>
      <c r="M12" s="197"/>
      <c r="N12" s="197"/>
      <c r="O12" s="196"/>
      <c r="P12" s="196"/>
      <c r="Q12" s="196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8"/>
      <c r="AC12" s="54"/>
      <c r="AD12" s="86"/>
      <c r="AE12" s="86" t="s">
        <v>444</v>
      </c>
      <c r="AF12" s="84"/>
      <c r="AG12" s="86"/>
      <c r="AH12" s="86" t="s">
        <v>445</v>
      </c>
      <c r="AI12" s="86" t="s">
        <v>446</v>
      </c>
      <c r="AJ12" s="94">
        <v>2</v>
      </c>
      <c r="AK12" s="94">
        <v>3</v>
      </c>
      <c r="AL12" s="94">
        <v>2</v>
      </c>
      <c r="AM12" s="94">
        <v>1</v>
      </c>
      <c r="AN12" s="94">
        <v>0.5</v>
      </c>
      <c r="AO12" s="95"/>
      <c r="AP12" s="96">
        <f t="shared" si="0"/>
        <v>1</v>
      </c>
      <c r="AQ12" s="120">
        <f t="shared" si="1"/>
        <v>1</v>
      </c>
      <c r="AR12" s="233"/>
      <c r="AT12" s="119"/>
    </row>
    <row r="13" ht="62" customHeight="1" spans="1:46">
      <c r="A13" s="190"/>
      <c r="B13" s="191"/>
      <c r="C13" s="192"/>
      <c r="D13" s="193"/>
      <c r="E13" s="194"/>
      <c r="F13" s="195"/>
      <c r="G13" s="191"/>
      <c r="H13" s="191"/>
      <c r="I13" s="194"/>
      <c r="J13" s="196"/>
      <c r="K13" s="196"/>
      <c r="L13" s="197"/>
      <c r="M13" s="197"/>
      <c r="N13" s="197"/>
      <c r="O13" s="196"/>
      <c r="P13" s="196"/>
      <c r="Q13" s="196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8"/>
      <c r="AC13" s="54"/>
      <c r="AD13" s="86" t="s">
        <v>447</v>
      </c>
      <c r="AE13" s="86" t="s">
        <v>448</v>
      </c>
      <c r="AF13" s="84"/>
      <c r="AG13" s="86"/>
      <c r="AH13" s="86" t="s">
        <v>448</v>
      </c>
      <c r="AI13" s="86" t="s">
        <v>449</v>
      </c>
      <c r="AJ13" s="94">
        <v>2</v>
      </c>
      <c r="AK13" s="94">
        <v>3</v>
      </c>
      <c r="AL13" s="94">
        <v>2</v>
      </c>
      <c r="AM13" s="94">
        <v>1</v>
      </c>
      <c r="AN13" s="94">
        <v>0.5</v>
      </c>
      <c r="AO13" s="95"/>
      <c r="AP13" s="96">
        <f t="shared" si="0"/>
        <v>1</v>
      </c>
      <c r="AQ13" s="120">
        <f t="shared" si="1"/>
        <v>1</v>
      </c>
      <c r="AR13" s="232">
        <f>1-SUM(AO13)/SUM(AJ13)</f>
        <v>1</v>
      </c>
      <c r="AT13" s="119"/>
    </row>
    <row r="14" ht="68" customHeight="1" spans="1:46">
      <c r="A14" s="190"/>
      <c r="B14" s="191"/>
      <c r="C14" s="192"/>
      <c r="D14" s="193"/>
      <c r="E14" s="194"/>
      <c r="F14" s="195"/>
      <c r="G14" s="191"/>
      <c r="H14" s="191"/>
      <c r="I14" s="194"/>
      <c r="J14" s="196"/>
      <c r="K14" s="196"/>
      <c r="L14" s="197"/>
      <c r="M14" s="197"/>
      <c r="N14" s="197"/>
      <c r="O14" s="196"/>
      <c r="P14" s="196"/>
      <c r="Q14" s="196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8"/>
      <c r="AC14" s="54"/>
      <c r="AD14" s="86" t="s">
        <v>450</v>
      </c>
      <c r="AE14" s="86" t="s">
        <v>451</v>
      </c>
      <c r="AF14" s="84"/>
      <c r="AG14" s="86"/>
      <c r="AH14" s="86" t="s">
        <v>452</v>
      </c>
      <c r="AI14" s="86" t="s">
        <v>453</v>
      </c>
      <c r="AJ14" s="94">
        <v>2</v>
      </c>
      <c r="AK14" s="94">
        <v>3</v>
      </c>
      <c r="AL14" s="94">
        <v>2</v>
      </c>
      <c r="AM14" s="94">
        <v>1</v>
      </c>
      <c r="AN14" s="94">
        <v>0.5</v>
      </c>
      <c r="AO14" s="95"/>
      <c r="AP14" s="96">
        <f t="shared" si="0"/>
        <v>1</v>
      </c>
      <c r="AQ14" s="120">
        <f t="shared" si="1"/>
        <v>1</v>
      </c>
      <c r="AR14" s="232">
        <f>1-SUM(AO14)/SUM(AJ14)</f>
        <v>1</v>
      </c>
      <c r="AT14" s="119"/>
    </row>
    <row r="15" ht="91" customHeight="1" spans="1:46">
      <c r="A15" s="27" t="s">
        <v>454</v>
      </c>
      <c r="B15" s="28" t="s">
        <v>455</v>
      </c>
      <c r="C15" s="28" t="s">
        <v>327</v>
      </c>
      <c r="D15" s="29" t="s">
        <v>456</v>
      </c>
      <c r="E15" s="30" t="s">
        <v>328</v>
      </c>
      <c r="F15" s="31"/>
      <c r="G15" s="28" t="s">
        <v>457</v>
      </c>
      <c r="H15" s="28" t="s">
        <v>458</v>
      </c>
      <c r="I15" s="30" t="s">
        <v>332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57"/>
      <c r="AC15" s="54"/>
      <c r="AD15" s="199" t="s">
        <v>150</v>
      </c>
      <c r="AE15" s="135" t="s">
        <v>145</v>
      </c>
      <c r="AF15" s="71" t="s">
        <v>436</v>
      </c>
      <c r="AG15" s="213" t="s">
        <v>437</v>
      </c>
      <c r="AH15" s="135" t="s">
        <v>459</v>
      </c>
      <c r="AI15" s="214" t="s">
        <v>460</v>
      </c>
      <c r="AJ15" s="94">
        <v>2</v>
      </c>
      <c r="AK15" s="94">
        <v>3</v>
      </c>
      <c r="AL15" s="94">
        <v>2</v>
      </c>
      <c r="AM15" s="94">
        <v>1</v>
      </c>
      <c r="AN15" s="94">
        <v>0.5</v>
      </c>
      <c r="AO15" s="95"/>
      <c r="AP15" s="96">
        <f t="shared" si="0"/>
        <v>1</v>
      </c>
      <c r="AQ15" s="120">
        <f t="shared" si="1"/>
        <v>1</v>
      </c>
      <c r="AR15" s="121">
        <f>1-SUM(AO15:AO22)/SUM(AJ15:AJ22)</f>
        <v>1</v>
      </c>
      <c r="AS15" s="122">
        <f>IF($AO$15=$AL$15,-1%,IF($AO$15=$AK$15,-3%,0))</f>
        <v>0</v>
      </c>
      <c r="AT15" s="119"/>
    </row>
    <row r="16" ht="62" customHeight="1" spans="1:46">
      <c r="A16" s="32" t="s">
        <v>74</v>
      </c>
      <c r="B16" s="33" t="s">
        <v>67</v>
      </c>
      <c r="C16" s="33">
        <f>H16/G16</f>
        <v>1</v>
      </c>
      <c r="D16" s="26">
        <f>G16</f>
        <v>45</v>
      </c>
      <c r="E16" s="33" t="s">
        <v>334</v>
      </c>
      <c r="F16" s="33" t="s">
        <v>67</v>
      </c>
      <c r="G16" s="24">
        <v>45</v>
      </c>
      <c r="H16" s="24">
        <v>45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60"/>
      <c r="AC16" s="54"/>
      <c r="AD16" s="199"/>
      <c r="AE16" s="135" t="s">
        <v>146</v>
      </c>
      <c r="AF16" s="71"/>
      <c r="AG16" s="135"/>
      <c r="AH16" s="135" t="s">
        <v>461</v>
      </c>
      <c r="AI16" s="215" t="s">
        <v>462</v>
      </c>
      <c r="AJ16" s="94">
        <v>2</v>
      </c>
      <c r="AK16" s="94">
        <v>3</v>
      </c>
      <c r="AL16" s="94">
        <v>2</v>
      </c>
      <c r="AM16" s="94">
        <v>1</v>
      </c>
      <c r="AN16" s="94">
        <v>0.5</v>
      </c>
      <c r="AO16" s="98"/>
      <c r="AP16" s="96">
        <f t="shared" si="0"/>
        <v>1</v>
      </c>
      <c r="AQ16" s="123">
        <f>1-SUM(AO16:AO17)/SUM(AJ16:AJ17)</f>
        <v>1</v>
      </c>
      <c r="AR16" s="124"/>
      <c r="AS16" s="125"/>
      <c r="AT16" s="119"/>
    </row>
    <row r="17" ht="102" customHeight="1" spans="1:46">
      <c r="A17" s="34"/>
      <c r="B17" s="33"/>
      <c r="C17" s="33"/>
      <c r="D17" s="26"/>
      <c r="E17" s="33"/>
      <c r="F17" s="33"/>
      <c r="G17" s="24"/>
      <c r="H17" s="24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60"/>
      <c r="AC17" s="54"/>
      <c r="AD17" s="199"/>
      <c r="AE17" s="135"/>
      <c r="AF17" s="71" t="s">
        <v>436</v>
      </c>
      <c r="AG17" s="213" t="s">
        <v>437</v>
      </c>
      <c r="AH17" s="200" t="s">
        <v>463</v>
      </c>
      <c r="AI17" s="216" t="s">
        <v>464</v>
      </c>
      <c r="AJ17" s="94">
        <v>2</v>
      </c>
      <c r="AK17" s="94">
        <v>3</v>
      </c>
      <c r="AL17" s="94">
        <v>2</v>
      </c>
      <c r="AM17" s="94">
        <v>1</v>
      </c>
      <c r="AN17" s="94">
        <v>0.5</v>
      </c>
      <c r="AO17" s="98"/>
      <c r="AP17" s="96">
        <f t="shared" si="0"/>
        <v>1</v>
      </c>
      <c r="AQ17" s="123"/>
      <c r="AR17" s="124"/>
      <c r="AS17" s="122">
        <f>IF($AO$17=$AL$17,-1%,IF($AO$17=$AK$17,-3%,0))</f>
        <v>0</v>
      </c>
      <c r="AT17" s="119"/>
    </row>
    <row r="18" ht="57" customHeight="1" spans="1:46">
      <c r="A18" s="34"/>
      <c r="B18" s="33"/>
      <c r="C18" s="33"/>
      <c r="D18" s="26"/>
      <c r="E18" s="33"/>
      <c r="F18" s="33"/>
      <c r="G18" s="24"/>
      <c r="H18" s="24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60"/>
      <c r="AC18" s="54"/>
      <c r="AD18" s="199"/>
      <c r="AE18" s="200" t="s">
        <v>147</v>
      </c>
      <c r="AF18" s="201"/>
      <c r="AG18" s="200"/>
      <c r="AH18" s="200" t="s">
        <v>465</v>
      </c>
      <c r="AI18" s="217" t="s">
        <v>466</v>
      </c>
      <c r="AJ18" s="94">
        <v>2</v>
      </c>
      <c r="AK18" s="94">
        <v>3</v>
      </c>
      <c r="AL18" s="94">
        <v>2</v>
      </c>
      <c r="AM18" s="94">
        <v>1</v>
      </c>
      <c r="AN18" s="94">
        <v>0.5</v>
      </c>
      <c r="AO18" s="98"/>
      <c r="AP18" s="96">
        <f t="shared" si="0"/>
        <v>1</v>
      </c>
      <c r="AQ18" s="120">
        <f>IF(AO18&gt;AJ18,0,1-AO18/AJ18)</f>
        <v>1</v>
      </c>
      <c r="AR18" s="124"/>
      <c r="AS18" s="125"/>
      <c r="AT18" s="119"/>
    </row>
    <row r="19" ht="101" customHeight="1" spans="1:46">
      <c r="A19" s="34"/>
      <c r="B19" s="33" t="s">
        <v>336</v>
      </c>
      <c r="C19" s="33"/>
      <c r="D19" s="26" t="s">
        <v>336</v>
      </c>
      <c r="E19" s="33" t="s">
        <v>336</v>
      </c>
      <c r="F19" s="33" t="s">
        <v>336</v>
      </c>
      <c r="G19" s="24"/>
      <c r="H19" s="24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60"/>
      <c r="AC19" s="54"/>
      <c r="AD19" s="199"/>
      <c r="AE19" s="135" t="s">
        <v>148</v>
      </c>
      <c r="AF19" s="71"/>
      <c r="AG19" s="218" t="s">
        <v>467</v>
      </c>
      <c r="AH19" s="219" t="s">
        <v>468</v>
      </c>
      <c r="AI19" s="220" t="s">
        <v>469</v>
      </c>
      <c r="AJ19" s="95">
        <v>4</v>
      </c>
      <c r="AK19" s="95">
        <v>6</v>
      </c>
      <c r="AL19" s="95">
        <v>4</v>
      </c>
      <c r="AM19" s="95">
        <v>2</v>
      </c>
      <c r="AN19" s="95">
        <v>1</v>
      </c>
      <c r="AO19" s="98"/>
      <c r="AP19" s="96">
        <f t="shared" ref="AP19:AP27" si="2">IF(AO19=" "," ",1-AO19/AJ19)</f>
        <v>1</v>
      </c>
      <c r="AQ19" s="120">
        <f>1-SUM(AO19:AO21)/SUM(AJ19:AJ21)</f>
        <v>1</v>
      </c>
      <c r="AR19" s="124"/>
      <c r="AS19" s="125"/>
      <c r="AT19" s="119"/>
    </row>
    <row r="20" ht="58" customHeight="1" spans="1:46">
      <c r="A20" s="34"/>
      <c r="B20" s="33"/>
      <c r="C20" s="33"/>
      <c r="D20" s="26"/>
      <c r="E20" s="33"/>
      <c r="F20" s="33"/>
      <c r="G20" s="24"/>
      <c r="H20" s="24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60"/>
      <c r="AC20" s="54"/>
      <c r="AD20" s="199"/>
      <c r="AE20" s="135"/>
      <c r="AF20" s="71"/>
      <c r="AG20" s="135"/>
      <c r="AH20" s="200" t="s">
        <v>470</v>
      </c>
      <c r="AI20" s="217" t="s">
        <v>471</v>
      </c>
      <c r="AJ20" s="94">
        <v>2</v>
      </c>
      <c r="AK20" s="94">
        <v>3</v>
      </c>
      <c r="AL20" s="94">
        <v>2</v>
      </c>
      <c r="AM20" s="94">
        <v>1</v>
      </c>
      <c r="AN20" s="94">
        <v>0.5</v>
      </c>
      <c r="AO20" s="98"/>
      <c r="AP20" s="96">
        <f t="shared" si="2"/>
        <v>1</v>
      </c>
      <c r="AQ20" s="126"/>
      <c r="AR20" s="124"/>
      <c r="AS20" s="125"/>
      <c r="AT20" s="119"/>
    </row>
    <row r="21" ht="46" customHeight="1" spans="1:46">
      <c r="A21" s="34"/>
      <c r="B21" s="33"/>
      <c r="C21" s="33"/>
      <c r="D21" s="26"/>
      <c r="E21" s="33"/>
      <c r="F21" s="33"/>
      <c r="G21" s="24"/>
      <c r="H21" s="24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60"/>
      <c r="AC21" s="54"/>
      <c r="AD21" s="199"/>
      <c r="AE21" s="135"/>
      <c r="AF21" s="71"/>
      <c r="AG21" s="135"/>
      <c r="AH21" s="200" t="s">
        <v>472</v>
      </c>
      <c r="AI21" s="217" t="s">
        <v>473</v>
      </c>
      <c r="AJ21" s="94">
        <v>2</v>
      </c>
      <c r="AK21" s="94">
        <v>3</v>
      </c>
      <c r="AL21" s="94">
        <v>2</v>
      </c>
      <c r="AM21" s="94">
        <v>1</v>
      </c>
      <c r="AN21" s="94">
        <v>0.5</v>
      </c>
      <c r="AO21" s="98"/>
      <c r="AP21" s="96">
        <f t="shared" si="2"/>
        <v>1</v>
      </c>
      <c r="AQ21" s="126"/>
      <c r="AR21" s="124"/>
      <c r="AS21" s="125"/>
      <c r="AT21" s="119"/>
    </row>
    <row r="22" ht="56" customHeight="1" spans="1:46">
      <c r="A22" s="34"/>
      <c r="B22" s="33" t="s">
        <v>336</v>
      </c>
      <c r="C22" s="33"/>
      <c r="D22" s="26" t="s">
        <v>336</v>
      </c>
      <c r="E22" s="33" t="s">
        <v>336</v>
      </c>
      <c r="F22" s="33" t="s">
        <v>336</v>
      </c>
      <c r="G22" s="24"/>
      <c r="H22" s="24"/>
      <c r="I22" s="41"/>
      <c r="J22" s="41"/>
      <c r="K22" s="41"/>
      <c r="L22" s="41"/>
      <c r="M22" s="41"/>
      <c r="N22" s="42" t="s">
        <v>337</v>
      </c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66"/>
      <c r="AC22" s="54"/>
      <c r="AD22" s="199"/>
      <c r="AE22" s="135" t="s">
        <v>149</v>
      </c>
      <c r="AF22" s="71"/>
      <c r="AG22" s="135"/>
      <c r="AH22" s="221" t="s">
        <v>474</v>
      </c>
      <c r="AI22" s="221" t="s">
        <v>475</v>
      </c>
      <c r="AJ22" s="94">
        <v>2</v>
      </c>
      <c r="AK22" s="94">
        <v>3</v>
      </c>
      <c r="AL22" s="94">
        <v>2</v>
      </c>
      <c r="AM22" s="94">
        <v>1</v>
      </c>
      <c r="AN22" s="94">
        <v>0.5</v>
      </c>
      <c r="AO22" s="98"/>
      <c r="AP22" s="96">
        <f t="shared" si="2"/>
        <v>1</v>
      </c>
      <c r="AQ22" s="120">
        <f t="shared" ref="AQ22:AQ26" si="3">IF(AO22&gt;AJ22,0,1-AO22/AJ22)</f>
        <v>1</v>
      </c>
      <c r="AR22" s="127"/>
      <c r="AS22" s="128"/>
      <c r="AT22" s="119"/>
    </row>
    <row r="23" ht="40" customHeight="1" spans="1:46">
      <c r="A23" s="34"/>
      <c r="B23" s="33" t="s">
        <v>68</v>
      </c>
      <c r="C23" s="33">
        <f>H23/G23</f>
        <v>1</v>
      </c>
      <c r="D23" s="26">
        <f>G23</f>
        <v>45</v>
      </c>
      <c r="E23" s="33" t="s">
        <v>334</v>
      </c>
      <c r="F23" s="33" t="s">
        <v>68</v>
      </c>
      <c r="G23" s="24">
        <v>45</v>
      </c>
      <c r="H23" s="24">
        <v>45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60"/>
      <c r="AC23" s="54"/>
      <c r="AD23" s="202" t="s">
        <v>155</v>
      </c>
      <c r="AE23" s="135" t="s">
        <v>476</v>
      </c>
      <c r="AF23" s="71"/>
      <c r="AG23" s="222" t="s">
        <v>477</v>
      </c>
      <c r="AH23" s="223" t="s">
        <v>478</v>
      </c>
      <c r="AI23" s="224" t="s">
        <v>479</v>
      </c>
      <c r="AJ23" s="94">
        <v>6</v>
      </c>
      <c r="AK23" s="94">
        <v>9</v>
      </c>
      <c r="AL23" s="94">
        <v>6</v>
      </c>
      <c r="AM23" s="94">
        <v>4</v>
      </c>
      <c r="AN23" s="94">
        <v>2</v>
      </c>
      <c r="AO23" s="102"/>
      <c r="AP23" s="96">
        <f t="shared" si="2"/>
        <v>1</v>
      </c>
      <c r="AQ23" s="120">
        <f t="shared" si="3"/>
        <v>1</v>
      </c>
      <c r="AR23" s="129">
        <f>1-SUM(AO23:AO31)/SUM(AJ23:AJ31)</f>
        <v>1</v>
      </c>
      <c r="AS23" s="128"/>
      <c r="AT23" s="119"/>
    </row>
    <row r="24" ht="71" customHeight="1" spans="1:46">
      <c r="A24" s="34"/>
      <c r="B24" s="33"/>
      <c r="C24" s="33"/>
      <c r="D24" s="26"/>
      <c r="E24" s="33"/>
      <c r="F24" s="33"/>
      <c r="G24" s="24"/>
      <c r="H24" s="24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60"/>
      <c r="AC24" s="54"/>
      <c r="AD24" s="203"/>
      <c r="AE24" s="70" t="s">
        <v>151</v>
      </c>
      <c r="AF24" s="71" t="s">
        <v>436</v>
      </c>
      <c r="AG24" s="213" t="s">
        <v>467</v>
      </c>
      <c r="AH24" s="219" t="s">
        <v>151</v>
      </c>
      <c r="AI24" s="225" t="s">
        <v>480</v>
      </c>
      <c r="AJ24" s="94">
        <v>2</v>
      </c>
      <c r="AK24" s="94">
        <v>3</v>
      </c>
      <c r="AL24" s="94">
        <v>2</v>
      </c>
      <c r="AM24" s="94">
        <v>1</v>
      </c>
      <c r="AN24" s="94">
        <v>0.5</v>
      </c>
      <c r="AO24" s="102"/>
      <c r="AP24" s="96">
        <f t="shared" si="2"/>
        <v>1</v>
      </c>
      <c r="AQ24" s="120">
        <f t="shared" si="3"/>
        <v>1</v>
      </c>
      <c r="AR24" s="129"/>
      <c r="AS24" s="122">
        <f>IF($AO24=$AL24,-1%,IF($AO24=$AK24,-3%,0))</f>
        <v>0</v>
      </c>
      <c r="AT24" s="119"/>
    </row>
    <row r="25" ht="47" customHeight="1" spans="1:46">
      <c r="A25" s="34"/>
      <c r="B25" s="33" t="s">
        <v>336</v>
      </c>
      <c r="C25" s="33"/>
      <c r="D25" s="26"/>
      <c r="E25" s="33" t="s">
        <v>336</v>
      </c>
      <c r="F25" s="33" t="s">
        <v>336</v>
      </c>
      <c r="G25" s="24"/>
      <c r="H25" s="24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60"/>
      <c r="AC25" s="54"/>
      <c r="AD25" s="203"/>
      <c r="AE25" s="70" t="s">
        <v>152</v>
      </c>
      <c r="AF25" s="71"/>
      <c r="AG25" s="70"/>
      <c r="AH25" s="135" t="s">
        <v>481</v>
      </c>
      <c r="AI25" s="103" t="s">
        <v>482</v>
      </c>
      <c r="AJ25" s="94">
        <v>2</v>
      </c>
      <c r="AK25" s="94">
        <v>3</v>
      </c>
      <c r="AL25" s="94">
        <v>2</v>
      </c>
      <c r="AM25" s="94">
        <v>1</v>
      </c>
      <c r="AN25" s="94">
        <v>0.5</v>
      </c>
      <c r="AO25" s="102"/>
      <c r="AP25" s="96">
        <f t="shared" si="2"/>
        <v>1</v>
      </c>
      <c r="AQ25" s="120">
        <f t="shared" si="3"/>
        <v>1</v>
      </c>
      <c r="AR25" s="129"/>
      <c r="AS25" s="128"/>
      <c r="AT25" s="119"/>
    </row>
    <row r="26" ht="65" customHeight="1" spans="1:46">
      <c r="A26" s="34"/>
      <c r="B26" s="33" t="s">
        <v>336</v>
      </c>
      <c r="C26" s="33"/>
      <c r="D26" s="26"/>
      <c r="E26" s="33" t="s">
        <v>336</v>
      </c>
      <c r="F26" s="33" t="s">
        <v>336</v>
      </c>
      <c r="G26" s="24"/>
      <c r="H26" s="24"/>
      <c r="I26" s="41"/>
      <c r="J26" s="41"/>
      <c r="K26" s="41"/>
      <c r="L26" s="41"/>
      <c r="M26" s="41"/>
      <c r="N26" s="42" t="s">
        <v>337</v>
      </c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66"/>
      <c r="AC26" s="54"/>
      <c r="AD26" s="203"/>
      <c r="AE26" s="70" t="s">
        <v>153</v>
      </c>
      <c r="AF26" s="71"/>
      <c r="AG26" s="226" t="s">
        <v>483</v>
      </c>
      <c r="AH26" s="219" t="s">
        <v>484</v>
      </c>
      <c r="AI26" s="227" t="s">
        <v>485</v>
      </c>
      <c r="AJ26" s="94">
        <v>4</v>
      </c>
      <c r="AK26" s="94">
        <v>6</v>
      </c>
      <c r="AL26" s="94">
        <v>4</v>
      </c>
      <c r="AM26" s="94">
        <v>2</v>
      </c>
      <c r="AN26" s="94">
        <v>1</v>
      </c>
      <c r="AO26" s="102"/>
      <c r="AP26" s="96">
        <f t="shared" si="2"/>
        <v>1</v>
      </c>
      <c r="AQ26" s="120">
        <f t="shared" si="3"/>
        <v>1</v>
      </c>
      <c r="AR26" s="129"/>
      <c r="AS26" s="128"/>
      <c r="AT26" s="119"/>
    </row>
    <row r="27" ht="30" customHeight="1" spans="1:46">
      <c r="A27" s="34"/>
      <c r="B27" s="33" t="s">
        <v>69</v>
      </c>
      <c r="C27" s="33">
        <f>H27/G27</f>
        <v>1</v>
      </c>
      <c r="D27" s="26">
        <f>G27</f>
        <v>30</v>
      </c>
      <c r="E27" s="33" t="s">
        <v>334</v>
      </c>
      <c r="F27" s="33" t="s">
        <v>69</v>
      </c>
      <c r="G27" s="24">
        <v>30</v>
      </c>
      <c r="H27" s="24">
        <v>30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60"/>
      <c r="AC27" s="54"/>
      <c r="AD27" s="203"/>
      <c r="AE27" s="70" t="s">
        <v>154</v>
      </c>
      <c r="AF27" s="71" t="s">
        <v>436</v>
      </c>
      <c r="AG27" s="213" t="s">
        <v>437</v>
      </c>
      <c r="AH27" s="135" t="s">
        <v>486</v>
      </c>
      <c r="AI27" s="101" t="s">
        <v>487</v>
      </c>
      <c r="AJ27" s="94">
        <v>4</v>
      </c>
      <c r="AK27" s="94">
        <v>6</v>
      </c>
      <c r="AL27" s="94">
        <v>4</v>
      </c>
      <c r="AM27" s="94">
        <v>2</v>
      </c>
      <c r="AN27" s="94">
        <v>1</v>
      </c>
      <c r="AO27" s="104"/>
      <c r="AP27" s="96">
        <f t="shared" si="2"/>
        <v>1</v>
      </c>
      <c r="AQ27" s="120">
        <f>1-SUM(AO27:AO31)/SUM(AJ27:AJ31)</f>
        <v>1</v>
      </c>
      <c r="AR27" s="129"/>
      <c r="AS27" s="122">
        <f>IF($AO$27=$AL$27,-1%,IF($AO$27=$AK$27,-3%,0))</f>
        <v>0</v>
      </c>
      <c r="AT27" s="119"/>
    </row>
    <row r="28" ht="30" customHeight="1" spans="1:46">
      <c r="A28" s="34"/>
      <c r="B28" s="33" t="s">
        <v>336</v>
      </c>
      <c r="C28" s="33" t="s">
        <v>336</v>
      </c>
      <c r="D28" s="26" t="s">
        <v>336</v>
      </c>
      <c r="E28" s="33" t="s">
        <v>336</v>
      </c>
      <c r="F28" s="33" t="s">
        <v>336</v>
      </c>
      <c r="G28" s="24"/>
      <c r="H28" s="24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2" t="s">
        <v>337</v>
      </c>
      <c r="T28" s="42" t="s">
        <v>337</v>
      </c>
      <c r="U28" s="42" t="s">
        <v>337</v>
      </c>
      <c r="V28" s="42" t="s">
        <v>337</v>
      </c>
      <c r="W28" s="42" t="s">
        <v>337</v>
      </c>
      <c r="X28" s="42" t="s">
        <v>337</v>
      </c>
      <c r="Y28" s="42" t="s">
        <v>337</v>
      </c>
      <c r="Z28" s="42" t="s">
        <v>337</v>
      </c>
      <c r="AA28" s="42" t="s">
        <v>337</v>
      </c>
      <c r="AB28" s="66" t="s">
        <v>337</v>
      </c>
      <c r="AC28" s="54"/>
      <c r="AD28" s="203"/>
      <c r="AE28" s="70"/>
      <c r="AF28" s="71"/>
      <c r="AG28" s="70"/>
      <c r="AH28" s="135" t="s">
        <v>488</v>
      </c>
      <c r="AI28" s="103" t="s">
        <v>489</v>
      </c>
      <c r="AJ28" s="94">
        <v>4</v>
      </c>
      <c r="AK28" s="94">
        <v>6</v>
      </c>
      <c r="AL28" s="94">
        <v>4</v>
      </c>
      <c r="AM28" s="94">
        <v>2</v>
      </c>
      <c r="AN28" s="94">
        <v>1</v>
      </c>
      <c r="AO28" s="104"/>
      <c r="AP28" s="96">
        <f t="shared" ref="AP28:AP33" si="4">IF(AO28=" "," ",1-AO28/AJ28)</f>
        <v>1</v>
      </c>
      <c r="AQ28" s="120"/>
      <c r="AR28" s="129"/>
      <c r="AS28" s="125"/>
      <c r="AT28" s="119"/>
    </row>
    <row r="29" ht="30" customHeight="1" spans="1:46">
      <c r="A29" s="34"/>
      <c r="B29" s="33" t="s">
        <v>70</v>
      </c>
      <c r="C29" s="33">
        <f>SUM(H29:H37)/SUM(G29:G37)</f>
        <v>1</v>
      </c>
      <c r="D29" s="26">
        <f>G29</f>
        <v>12</v>
      </c>
      <c r="E29" s="33" t="s">
        <v>338</v>
      </c>
      <c r="F29" s="33" t="s">
        <v>339</v>
      </c>
      <c r="G29" s="24">
        <v>12</v>
      </c>
      <c r="H29" s="24">
        <v>12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2" t="s">
        <v>337</v>
      </c>
      <c r="V29" s="42"/>
      <c r="W29" s="42"/>
      <c r="X29" s="42"/>
      <c r="Y29" s="42"/>
      <c r="Z29" s="42"/>
      <c r="AA29" s="42"/>
      <c r="AB29" s="66"/>
      <c r="AC29" s="54"/>
      <c r="AD29" s="203"/>
      <c r="AE29" s="70"/>
      <c r="AF29" s="71" t="s">
        <v>436</v>
      </c>
      <c r="AG29" s="213" t="s">
        <v>437</v>
      </c>
      <c r="AH29" s="135" t="s">
        <v>490</v>
      </c>
      <c r="AI29" s="101" t="s">
        <v>491</v>
      </c>
      <c r="AJ29" s="94">
        <v>4</v>
      </c>
      <c r="AK29" s="94">
        <v>6</v>
      </c>
      <c r="AL29" s="94">
        <v>4</v>
      </c>
      <c r="AM29" s="94">
        <v>2</v>
      </c>
      <c r="AN29" s="94">
        <v>1</v>
      </c>
      <c r="AO29" s="104"/>
      <c r="AP29" s="96">
        <f t="shared" si="4"/>
        <v>1</v>
      </c>
      <c r="AQ29" s="120"/>
      <c r="AR29" s="129"/>
      <c r="AS29" s="122">
        <f>IF($AO$29=$AL$29,-1%,IF($AO$29=$AK$29,-3%,0))</f>
        <v>0</v>
      </c>
      <c r="AT29" s="119"/>
    </row>
    <row r="30" ht="30" customHeight="1" spans="1:46">
      <c r="A30" s="34"/>
      <c r="B30" s="33" t="s">
        <v>336</v>
      </c>
      <c r="C30" s="33" t="s">
        <v>336</v>
      </c>
      <c r="D30" s="26" t="s">
        <v>336</v>
      </c>
      <c r="E30" s="33" t="s">
        <v>336</v>
      </c>
      <c r="F30" s="33" t="s">
        <v>336</v>
      </c>
      <c r="G30" s="24"/>
      <c r="H30" s="24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2"/>
      <c r="V30" s="42"/>
      <c r="W30" s="42"/>
      <c r="X30" s="42"/>
      <c r="Y30" s="42"/>
      <c r="Z30" s="42"/>
      <c r="AA30" s="42"/>
      <c r="AB30" s="66"/>
      <c r="AC30" s="54"/>
      <c r="AD30" s="203"/>
      <c r="AE30" s="70"/>
      <c r="AF30" s="71"/>
      <c r="AG30" s="70"/>
      <c r="AH30" s="135" t="s">
        <v>492</v>
      </c>
      <c r="AI30" s="103" t="s">
        <v>493</v>
      </c>
      <c r="AJ30" s="94">
        <v>4</v>
      </c>
      <c r="AK30" s="94">
        <v>6</v>
      </c>
      <c r="AL30" s="94">
        <v>4</v>
      </c>
      <c r="AM30" s="94">
        <v>2</v>
      </c>
      <c r="AN30" s="94">
        <v>1</v>
      </c>
      <c r="AO30" s="104"/>
      <c r="AP30" s="96">
        <f t="shared" si="4"/>
        <v>1</v>
      </c>
      <c r="AQ30" s="120"/>
      <c r="AR30" s="129"/>
      <c r="AT30" s="119"/>
    </row>
    <row r="31" ht="30" customHeight="1" spans="1:46">
      <c r="A31" s="34"/>
      <c r="B31" s="33" t="s">
        <v>336</v>
      </c>
      <c r="C31" s="33" t="s">
        <v>336</v>
      </c>
      <c r="D31" s="26" t="s">
        <v>336</v>
      </c>
      <c r="E31" s="33" t="s">
        <v>336</v>
      </c>
      <c r="F31" s="33" t="s">
        <v>336</v>
      </c>
      <c r="G31" s="24"/>
      <c r="H31" s="24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2"/>
      <c r="V31" s="42"/>
      <c r="W31" s="42"/>
      <c r="X31" s="42"/>
      <c r="Y31" s="42"/>
      <c r="Z31" s="42"/>
      <c r="AA31" s="42"/>
      <c r="AB31" s="66"/>
      <c r="AC31" s="54"/>
      <c r="AD31" s="204"/>
      <c r="AE31" s="70"/>
      <c r="AF31" s="71" t="s">
        <v>436</v>
      </c>
      <c r="AG31" s="222" t="s">
        <v>494</v>
      </c>
      <c r="AH31" s="219" t="s">
        <v>495</v>
      </c>
      <c r="AI31" s="227" t="s">
        <v>496</v>
      </c>
      <c r="AJ31" s="94">
        <v>2</v>
      </c>
      <c r="AK31" s="94">
        <v>3</v>
      </c>
      <c r="AL31" s="94">
        <v>2</v>
      </c>
      <c r="AM31" s="94">
        <v>1</v>
      </c>
      <c r="AN31" s="94">
        <v>0.5</v>
      </c>
      <c r="AO31" s="104"/>
      <c r="AP31" s="96">
        <f t="shared" si="4"/>
        <v>1</v>
      </c>
      <c r="AQ31" s="120"/>
      <c r="AR31" s="129"/>
      <c r="AS31" s="122">
        <f>IF($AO31=$AL31,-1%,IF($AO31=$AK31,-3%,0))</f>
        <v>0</v>
      </c>
      <c r="AT31" s="119"/>
    </row>
    <row r="32" ht="30" customHeight="1" spans="1:46">
      <c r="A32" s="34"/>
      <c r="B32" s="33" t="s">
        <v>336</v>
      </c>
      <c r="C32" s="33" t="s">
        <v>336</v>
      </c>
      <c r="D32" s="26" t="s">
        <v>336</v>
      </c>
      <c r="E32" s="33" t="s">
        <v>336</v>
      </c>
      <c r="F32" s="33" t="s">
        <v>336</v>
      </c>
      <c r="G32" s="24"/>
      <c r="H32" s="24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2"/>
      <c r="V32" s="42"/>
      <c r="W32" s="42"/>
      <c r="X32" s="42"/>
      <c r="Y32" s="42"/>
      <c r="Z32" s="42"/>
      <c r="AA32" s="42"/>
      <c r="AB32" s="66"/>
      <c r="AC32" s="54"/>
      <c r="AD32" s="205" t="s">
        <v>98</v>
      </c>
      <c r="AE32" s="206" t="s">
        <v>497</v>
      </c>
      <c r="AF32" s="71"/>
      <c r="AG32" s="222" t="s">
        <v>477</v>
      </c>
      <c r="AH32" s="228" t="s">
        <v>498</v>
      </c>
      <c r="AI32" s="225" t="s">
        <v>499</v>
      </c>
      <c r="AJ32" s="94">
        <v>2</v>
      </c>
      <c r="AK32" s="94">
        <v>3</v>
      </c>
      <c r="AL32" s="94">
        <v>2</v>
      </c>
      <c r="AM32" s="94">
        <v>1</v>
      </c>
      <c r="AN32" s="94">
        <v>0.5</v>
      </c>
      <c r="AO32" s="102"/>
      <c r="AP32" s="96">
        <f t="shared" si="4"/>
        <v>1</v>
      </c>
      <c r="AQ32" s="120">
        <f>1-SUM(AO32:AO37)/SUM(AJ32:AJ37)</f>
        <v>1</v>
      </c>
      <c r="AR32" s="129">
        <f>1-SUM(AO32:AO37)/SUM(AJ32:AJ37)</f>
        <v>1</v>
      </c>
      <c r="AS32" s="125"/>
      <c r="AT32" s="119"/>
    </row>
    <row r="33" ht="30" customHeight="1" spans="1:46">
      <c r="A33" s="34"/>
      <c r="B33" s="33"/>
      <c r="C33" s="33"/>
      <c r="D33" s="26"/>
      <c r="E33" s="33"/>
      <c r="F33" s="33"/>
      <c r="G33" s="24"/>
      <c r="H33" s="24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2"/>
      <c r="V33" s="42"/>
      <c r="W33" s="42"/>
      <c r="X33" s="42"/>
      <c r="Y33" s="42"/>
      <c r="Z33" s="42"/>
      <c r="AA33" s="42"/>
      <c r="AB33" s="66"/>
      <c r="AC33" s="54"/>
      <c r="AD33" s="207"/>
      <c r="AE33" s="208"/>
      <c r="AF33" s="71"/>
      <c r="AG33" s="70"/>
      <c r="AH33" s="229" t="s">
        <v>156</v>
      </c>
      <c r="AI33" s="227" t="s">
        <v>500</v>
      </c>
      <c r="AJ33" s="94">
        <v>2</v>
      </c>
      <c r="AK33" s="94">
        <v>3</v>
      </c>
      <c r="AL33" s="94">
        <v>2</v>
      </c>
      <c r="AM33" s="94">
        <v>1</v>
      </c>
      <c r="AN33" s="94">
        <v>0.5</v>
      </c>
      <c r="AO33" s="102"/>
      <c r="AP33" s="96">
        <f t="shared" si="4"/>
        <v>1</v>
      </c>
      <c r="AQ33" s="120"/>
      <c r="AR33" s="129"/>
      <c r="AS33" s="125"/>
      <c r="AT33" s="119"/>
    </row>
    <row r="34" ht="30" customHeight="1" spans="1:46">
      <c r="A34" s="34"/>
      <c r="B34" s="33" t="s">
        <v>336</v>
      </c>
      <c r="C34" s="33" t="s">
        <v>336</v>
      </c>
      <c r="D34" s="26">
        <f>G34</f>
        <v>12</v>
      </c>
      <c r="E34" s="33" t="s">
        <v>338</v>
      </c>
      <c r="F34" s="33" t="s">
        <v>340</v>
      </c>
      <c r="G34" s="24">
        <v>12</v>
      </c>
      <c r="H34" s="24">
        <v>12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2"/>
      <c r="V34" s="42"/>
      <c r="W34" s="42"/>
      <c r="X34" s="42"/>
      <c r="Y34" s="42"/>
      <c r="Z34" s="42"/>
      <c r="AA34" s="42"/>
      <c r="AB34" s="66"/>
      <c r="AC34" s="54"/>
      <c r="AD34" s="207"/>
      <c r="AE34" s="208"/>
      <c r="AF34" s="71"/>
      <c r="AG34" s="70"/>
      <c r="AH34" s="70" t="s">
        <v>157</v>
      </c>
      <c r="AI34" s="103" t="s">
        <v>501</v>
      </c>
      <c r="AJ34" s="94">
        <v>4</v>
      </c>
      <c r="AK34" s="94">
        <v>6</v>
      </c>
      <c r="AL34" s="94">
        <v>4</v>
      </c>
      <c r="AM34" s="94">
        <v>2</v>
      </c>
      <c r="AN34" s="94">
        <v>1</v>
      </c>
      <c r="AO34" s="102"/>
      <c r="AP34" s="96">
        <f t="shared" ref="AP34:AP87" si="5">IF(AO34=" "," ",1-AO34/AJ34)</f>
        <v>1</v>
      </c>
      <c r="AQ34" s="120"/>
      <c r="AR34" s="129"/>
      <c r="AS34" s="125"/>
      <c r="AT34" s="119"/>
    </row>
    <row r="35" ht="30" customHeight="1" spans="1:46">
      <c r="A35" s="34"/>
      <c r="B35" s="33" t="s">
        <v>336</v>
      </c>
      <c r="C35" s="33" t="s">
        <v>336</v>
      </c>
      <c r="D35" s="26" t="s">
        <v>336</v>
      </c>
      <c r="E35" s="33" t="s">
        <v>336</v>
      </c>
      <c r="F35" s="33" t="s">
        <v>336</v>
      </c>
      <c r="G35" s="24"/>
      <c r="H35" s="24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2"/>
      <c r="V35" s="42"/>
      <c r="W35" s="42"/>
      <c r="X35" s="42"/>
      <c r="Y35" s="42"/>
      <c r="Z35" s="42"/>
      <c r="AA35" s="42"/>
      <c r="AB35" s="66"/>
      <c r="AC35" s="54"/>
      <c r="AD35" s="207"/>
      <c r="AE35" s="208"/>
      <c r="AF35" s="71" t="s">
        <v>436</v>
      </c>
      <c r="AG35" s="213" t="s">
        <v>437</v>
      </c>
      <c r="AH35" s="229" t="s">
        <v>158</v>
      </c>
      <c r="AI35" s="225" t="s">
        <v>502</v>
      </c>
      <c r="AJ35" s="94">
        <v>4</v>
      </c>
      <c r="AK35" s="94">
        <v>6</v>
      </c>
      <c r="AL35" s="94">
        <v>4</v>
      </c>
      <c r="AM35" s="94">
        <v>2</v>
      </c>
      <c r="AN35" s="94">
        <v>1</v>
      </c>
      <c r="AO35" s="102"/>
      <c r="AP35" s="96">
        <f t="shared" si="5"/>
        <v>1</v>
      </c>
      <c r="AQ35" s="120"/>
      <c r="AR35" s="129"/>
      <c r="AS35" s="122">
        <f>IF($AO$35=$AL$35,-1%,IF($AO$35=$AK$35,-3%,0))</f>
        <v>0</v>
      </c>
      <c r="AT35" s="119"/>
    </row>
    <row r="36" ht="30" customHeight="1" spans="1:46">
      <c r="A36" s="34"/>
      <c r="B36" s="33" t="s">
        <v>336</v>
      </c>
      <c r="C36" s="33" t="s">
        <v>336</v>
      </c>
      <c r="D36" s="26" t="s">
        <v>336</v>
      </c>
      <c r="E36" s="33" t="s">
        <v>336</v>
      </c>
      <c r="F36" s="33" t="s">
        <v>336</v>
      </c>
      <c r="G36" s="24"/>
      <c r="H36" s="24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2"/>
      <c r="V36" s="42"/>
      <c r="W36" s="42"/>
      <c r="X36" s="42"/>
      <c r="Y36" s="42"/>
      <c r="Z36" s="42"/>
      <c r="AA36" s="42"/>
      <c r="AB36" s="66"/>
      <c r="AC36" s="54"/>
      <c r="AD36" s="207"/>
      <c r="AE36" s="208"/>
      <c r="AF36" s="71"/>
      <c r="AG36" s="70"/>
      <c r="AH36" s="70" t="s">
        <v>159</v>
      </c>
      <c r="AI36" s="103" t="s">
        <v>503</v>
      </c>
      <c r="AJ36" s="94">
        <v>4</v>
      </c>
      <c r="AK36" s="94">
        <v>6</v>
      </c>
      <c r="AL36" s="94">
        <v>4</v>
      </c>
      <c r="AM36" s="94">
        <v>2</v>
      </c>
      <c r="AN36" s="94">
        <v>1</v>
      </c>
      <c r="AO36" s="102"/>
      <c r="AP36" s="96">
        <f t="shared" si="5"/>
        <v>1</v>
      </c>
      <c r="AQ36" s="120"/>
      <c r="AR36" s="129"/>
      <c r="AT36" s="119"/>
    </row>
    <row r="37" ht="30" customHeight="1" spans="1:46">
      <c r="A37" s="34"/>
      <c r="B37" s="33" t="s">
        <v>336</v>
      </c>
      <c r="C37" s="33" t="s">
        <v>336</v>
      </c>
      <c r="D37" s="26" t="s">
        <v>336</v>
      </c>
      <c r="E37" s="33" t="s">
        <v>336</v>
      </c>
      <c r="F37" s="33" t="s">
        <v>336</v>
      </c>
      <c r="G37" s="24"/>
      <c r="H37" s="24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2"/>
      <c r="V37" s="42"/>
      <c r="W37" s="42"/>
      <c r="X37" s="42"/>
      <c r="Y37" s="42"/>
      <c r="Z37" s="42"/>
      <c r="AA37" s="42"/>
      <c r="AB37" s="66"/>
      <c r="AC37" s="54"/>
      <c r="AD37" s="209"/>
      <c r="AE37" s="210"/>
      <c r="AF37" s="71"/>
      <c r="AG37" s="70"/>
      <c r="AH37" s="70" t="s">
        <v>160</v>
      </c>
      <c r="AI37" s="107" t="s">
        <v>504</v>
      </c>
      <c r="AJ37" s="94">
        <v>4</v>
      </c>
      <c r="AK37" s="94">
        <v>6</v>
      </c>
      <c r="AL37" s="94">
        <v>4</v>
      </c>
      <c r="AM37" s="94">
        <v>2</v>
      </c>
      <c r="AN37" s="94">
        <v>1</v>
      </c>
      <c r="AO37" s="102"/>
      <c r="AP37" s="96">
        <f t="shared" si="5"/>
        <v>1</v>
      </c>
      <c r="AQ37" s="120"/>
      <c r="AR37" s="129"/>
      <c r="AS37" s="125"/>
      <c r="AT37" s="119"/>
    </row>
    <row r="38" ht="30" customHeight="1" spans="1:46">
      <c r="A38" s="34"/>
      <c r="B38" s="33" t="s">
        <v>71</v>
      </c>
      <c r="C38" s="33">
        <f>SUM(H38:H43)/SUM(G38:G43)</f>
        <v>1</v>
      </c>
      <c r="D38" s="26">
        <f>G38</f>
        <v>15</v>
      </c>
      <c r="E38" s="33" t="s">
        <v>341</v>
      </c>
      <c r="F38" s="33" t="s">
        <v>342</v>
      </c>
      <c r="G38" s="24">
        <v>15</v>
      </c>
      <c r="H38" s="24">
        <v>15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2" t="s">
        <v>337</v>
      </c>
      <c r="Y38" s="42"/>
      <c r="Z38" s="42"/>
      <c r="AA38" s="42"/>
      <c r="AB38" s="66"/>
      <c r="AC38" s="54"/>
      <c r="AD38" s="76" t="s">
        <v>185</v>
      </c>
      <c r="AE38" s="77" t="s">
        <v>168</v>
      </c>
      <c r="AF38" s="77"/>
      <c r="AG38" s="77"/>
      <c r="AH38" s="78" t="s">
        <v>161</v>
      </c>
      <c r="AI38" s="108" t="s">
        <v>505</v>
      </c>
      <c r="AJ38" s="94">
        <v>2</v>
      </c>
      <c r="AK38" s="94">
        <v>3</v>
      </c>
      <c r="AL38" s="94">
        <v>2</v>
      </c>
      <c r="AM38" s="94">
        <v>1</v>
      </c>
      <c r="AN38" s="94">
        <v>0.5</v>
      </c>
      <c r="AO38" s="102"/>
      <c r="AP38" s="96">
        <f t="shared" si="5"/>
        <v>1</v>
      </c>
      <c r="AQ38" s="120">
        <f>1-SUM(AO38:AO44)/SUM(AJ38:AJ44)</f>
        <v>1</v>
      </c>
      <c r="AR38" s="129">
        <f>1-SUM(AO38:AO58)/SUM(AJ38:AJ58)</f>
        <v>1</v>
      </c>
      <c r="AS38" s="122">
        <f>IF($AO$38=$AL$38,-1%,IF($AO$38=$AK$38,-3%,0))</f>
        <v>0</v>
      </c>
      <c r="AT38" s="119"/>
    </row>
    <row r="39" ht="30" customHeight="1" spans="1:46">
      <c r="A39" s="34"/>
      <c r="B39" s="33" t="s">
        <v>336</v>
      </c>
      <c r="C39" s="33" t="s">
        <v>336</v>
      </c>
      <c r="D39" s="26" t="s">
        <v>336</v>
      </c>
      <c r="E39" s="33" t="s">
        <v>336</v>
      </c>
      <c r="F39" s="33" t="s">
        <v>336</v>
      </c>
      <c r="G39" s="24"/>
      <c r="H39" s="24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2"/>
      <c r="Y39" s="42"/>
      <c r="Z39" s="42"/>
      <c r="AA39" s="42"/>
      <c r="AB39" s="66"/>
      <c r="AC39" s="54"/>
      <c r="AD39" s="79"/>
      <c r="AE39" s="80"/>
      <c r="AF39" s="80"/>
      <c r="AG39" s="80"/>
      <c r="AH39" s="81" t="s">
        <v>162</v>
      </c>
      <c r="AI39" s="93" t="s">
        <v>506</v>
      </c>
      <c r="AJ39" s="94">
        <v>4</v>
      </c>
      <c r="AK39" s="94">
        <v>6</v>
      </c>
      <c r="AL39" s="94">
        <v>4</v>
      </c>
      <c r="AM39" s="94">
        <v>2</v>
      </c>
      <c r="AN39" s="94">
        <v>1</v>
      </c>
      <c r="AO39" s="102"/>
      <c r="AP39" s="96">
        <f t="shared" si="5"/>
        <v>1</v>
      </c>
      <c r="AQ39" s="120"/>
      <c r="AR39" s="129"/>
      <c r="AS39" s="122">
        <f>IF($AO$39=$AL$39,-1%,IF($AO$39=$AK$39,-3%,0))</f>
        <v>0</v>
      </c>
      <c r="AT39" s="119"/>
    </row>
    <row r="40" ht="30" customHeight="1" spans="1:46">
      <c r="A40" s="34"/>
      <c r="B40" s="33" t="s">
        <v>336</v>
      </c>
      <c r="C40" s="33" t="s">
        <v>336</v>
      </c>
      <c r="D40" s="26" t="s">
        <v>336</v>
      </c>
      <c r="E40" s="33" t="s">
        <v>336</v>
      </c>
      <c r="F40" s="33" t="s">
        <v>336</v>
      </c>
      <c r="G40" s="24"/>
      <c r="H40" s="24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2"/>
      <c r="Y40" s="42"/>
      <c r="Z40" s="42"/>
      <c r="AA40" s="42"/>
      <c r="AB40" s="66"/>
      <c r="AC40" s="54"/>
      <c r="AD40" s="79"/>
      <c r="AE40" s="80"/>
      <c r="AF40" s="80"/>
      <c r="AG40" s="80"/>
      <c r="AH40" s="78" t="s">
        <v>163</v>
      </c>
      <c r="AI40" s="109" t="s">
        <v>507</v>
      </c>
      <c r="AJ40" s="94">
        <v>2</v>
      </c>
      <c r="AK40" s="94">
        <v>3</v>
      </c>
      <c r="AL40" s="94">
        <v>2</v>
      </c>
      <c r="AM40" s="94">
        <v>1</v>
      </c>
      <c r="AN40" s="94">
        <v>0.5</v>
      </c>
      <c r="AO40" s="102"/>
      <c r="AP40" s="96">
        <f t="shared" si="5"/>
        <v>1</v>
      </c>
      <c r="AQ40" s="120"/>
      <c r="AR40" s="129"/>
      <c r="AT40" s="119"/>
    </row>
    <row r="41" ht="30" customHeight="1" spans="1:46">
      <c r="A41" s="34"/>
      <c r="B41" s="33" t="s">
        <v>336</v>
      </c>
      <c r="C41" s="33" t="s">
        <v>336</v>
      </c>
      <c r="D41" s="26">
        <f>G41</f>
        <v>15</v>
      </c>
      <c r="E41" s="33" t="s">
        <v>341</v>
      </c>
      <c r="F41" s="33" t="s">
        <v>343</v>
      </c>
      <c r="G41" s="24">
        <v>15</v>
      </c>
      <c r="H41" s="24">
        <v>15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2"/>
      <c r="Y41" s="42"/>
      <c r="Z41" s="42"/>
      <c r="AA41" s="42"/>
      <c r="AB41" s="66"/>
      <c r="AC41" s="54"/>
      <c r="AD41" s="79"/>
      <c r="AE41" s="80"/>
      <c r="AF41" s="80"/>
      <c r="AG41" s="80"/>
      <c r="AH41" s="78" t="s">
        <v>164</v>
      </c>
      <c r="AI41" s="109" t="s">
        <v>508</v>
      </c>
      <c r="AJ41" s="94">
        <v>4</v>
      </c>
      <c r="AK41" s="94">
        <v>6</v>
      </c>
      <c r="AL41" s="94">
        <v>4</v>
      </c>
      <c r="AM41" s="94">
        <v>2</v>
      </c>
      <c r="AN41" s="94">
        <v>1</v>
      </c>
      <c r="AO41" s="102"/>
      <c r="AP41" s="96">
        <f t="shared" si="5"/>
        <v>1</v>
      </c>
      <c r="AQ41" s="120"/>
      <c r="AR41" s="129"/>
      <c r="AS41" s="125"/>
      <c r="AT41" s="119"/>
    </row>
    <row r="42" ht="30" customHeight="1" spans="1:46">
      <c r="A42" s="34"/>
      <c r="B42" s="33" t="s">
        <v>336</v>
      </c>
      <c r="C42" s="33" t="s">
        <v>336</v>
      </c>
      <c r="D42" s="26" t="s">
        <v>336</v>
      </c>
      <c r="E42" s="33" t="s">
        <v>336</v>
      </c>
      <c r="F42" s="33" t="s">
        <v>336</v>
      </c>
      <c r="G42" s="24"/>
      <c r="H42" s="24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2"/>
      <c r="Y42" s="42"/>
      <c r="Z42" s="42"/>
      <c r="AA42" s="42"/>
      <c r="AB42" s="66"/>
      <c r="AC42" s="54"/>
      <c r="AD42" s="79"/>
      <c r="AE42" s="80"/>
      <c r="AF42" s="80"/>
      <c r="AG42" s="80"/>
      <c r="AH42" s="78" t="s">
        <v>165</v>
      </c>
      <c r="AI42" s="109" t="s">
        <v>509</v>
      </c>
      <c r="AJ42" s="94">
        <v>4</v>
      </c>
      <c r="AK42" s="94">
        <v>6</v>
      </c>
      <c r="AL42" s="94">
        <v>4</v>
      </c>
      <c r="AM42" s="94">
        <v>2</v>
      </c>
      <c r="AN42" s="94">
        <v>1</v>
      </c>
      <c r="AO42" s="102"/>
      <c r="AP42" s="96">
        <f t="shared" si="5"/>
        <v>1</v>
      </c>
      <c r="AQ42" s="120"/>
      <c r="AR42" s="129"/>
      <c r="AS42" s="125"/>
      <c r="AT42" s="130"/>
    </row>
    <row r="43" ht="30" customHeight="1" spans="1:46">
      <c r="A43" s="34"/>
      <c r="B43" s="33" t="s">
        <v>336</v>
      </c>
      <c r="C43" s="33" t="s">
        <v>336</v>
      </c>
      <c r="D43" s="26" t="s">
        <v>336</v>
      </c>
      <c r="E43" s="33" t="s">
        <v>336</v>
      </c>
      <c r="F43" s="33" t="s">
        <v>336</v>
      </c>
      <c r="G43" s="24"/>
      <c r="H43" s="24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2"/>
      <c r="Y43" s="42"/>
      <c r="Z43" s="42"/>
      <c r="AA43" s="42"/>
      <c r="AB43" s="66"/>
      <c r="AC43" s="54"/>
      <c r="AD43" s="79"/>
      <c r="AE43" s="80"/>
      <c r="AF43" s="80"/>
      <c r="AG43" s="80"/>
      <c r="AH43" s="78" t="s">
        <v>166</v>
      </c>
      <c r="AI43" s="109" t="s">
        <v>510</v>
      </c>
      <c r="AJ43" s="94">
        <v>4</v>
      </c>
      <c r="AK43" s="94">
        <v>6</v>
      </c>
      <c r="AL43" s="94">
        <v>4</v>
      </c>
      <c r="AM43" s="94">
        <v>2</v>
      </c>
      <c r="AN43" s="94">
        <v>1</v>
      </c>
      <c r="AO43" s="102"/>
      <c r="AP43" s="96">
        <f t="shared" si="5"/>
        <v>1</v>
      </c>
      <c r="AQ43" s="120"/>
      <c r="AR43" s="129"/>
      <c r="AS43" s="128"/>
      <c r="AT43" s="130"/>
    </row>
    <row r="44" ht="30" customHeight="1" spans="1:46">
      <c r="A44" s="34"/>
      <c r="B44" s="33" t="s">
        <v>72</v>
      </c>
      <c r="C44" s="33">
        <f>H44/G44</f>
        <v>1</v>
      </c>
      <c r="D44" s="26">
        <f t="shared" ref="D44:D49" si="6">G44</f>
        <v>45</v>
      </c>
      <c r="E44" s="33" t="s">
        <v>344</v>
      </c>
      <c r="F44" s="33" t="s">
        <v>72</v>
      </c>
      <c r="G44" s="24">
        <v>45</v>
      </c>
      <c r="H44" s="24">
        <v>45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2"/>
      <c r="Y44" s="42"/>
      <c r="Z44" s="42"/>
      <c r="AA44" s="42"/>
      <c r="AB44" s="66"/>
      <c r="AC44" s="54"/>
      <c r="AD44" s="79"/>
      <c r="AE44" s="80"/>
      <c r="AF44" s="80"/>
      <c r="AG44" s="80"/>
      <c r="AH44" s="78" t="s">
        <v>167</v>
      </c>
      <c r="AI44" s="110" t="s">
        <v>511</v>
      </c>
      <c r="AJ44" s="94">
        <v>6</v>
      </c>
      <c r="AK44" s="94">
        <v>9</v>
      </c>
      <c r="AL44" s="94">
        <v>6</v>
      </c>
      <c r="AM44" s="94">
        <v>4</v>
      </c>
      <c r="AN44" s="94">
        <v>2</v>
      </c>
      <c r="AO44" s="102"/>
      <c r="AP44" s="96">
        <f t="shared" si="5"/>
        <v>1</v>
      </c>
      <c r="AQ44" s="120"/>
      <c r="AR44" s="129"/>
      <c r="AS44" s="128"/>
      <c r="AT44" s="130"/>
    </row>
    <row r="45" ht="30" customHeight="1" spans="1:46">
      <c r="A45" s="34"/>
      <c r="B45" s="33" t="s">
        <v>336</v>
      </c>
      <c r="C45" s="33" t="s">
        <v>336</v>
      </c>
      <c r="D45" s="26" t="s">
        <v>336</v>
      </c>
      <c r="E45" s="33" t="s">
        <v>336</v>
      </c>
      <c r="F45" s="33" t="s">
        <v>336</v>
      </c>
      <c r="G45" s="24"/>
      <c r="H45" s="24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2"/>
      <c r="Y45" s="42"/>
      <c r="Z45" s="42"/>
      <c r="AA45" s="42"/>
      <c r="AB45" s="66"/>
      <c r="AC45" s="54"/>
      <c r="AD45" s="79"/>
      <c r="AE45" s="72" t="s">
        <v>178</v>
      </c>
      <c r="AF45" s="72"/>
      <c r="AG45" s="72"/>
      <c r="AH45" s="82" t="s">
        <v>169</v>
      </c>
      <c r="AI45" s="107" t="s">
        <v>512</v>
      </c>
      <c r="AJ45" s="94">
        <v>4</v>
      </c>
      <c r="AK45" s="94">
        <v>6</v>
      </c>
      <c r="AL45" s="94">
        <v>4</v>
      </c>
      <c r="AM45" s="94">
        <v>2</v>
      </c>
      <c r="AN45" s="94">
        <v>1</v>
      </c>
      <c r="AO45" s="102"/>
      <c r="AP45" s="96">
        <f t="shared" si="5"/>
        <v>1</v>
      </c>
      <c r="AQ45" s="120">
        <f>1-SUM(AO45:AO53)/SUM(AJ45:AJ53)</f>
        <v>1</v>
      </c>
      <c r="AR45" s="129"/>
      <c r="AS45" s="125"/>
      <c r="AT45" s="130"/>
    </row>
    <row r="46" ht="30" customHeight="1" spans="1:46">
      <c r="A46" s="34"/>
      <c r="B46" s="33" t="s">
        <v>336</v>
      </c>
      <c r="C46" s="33" t="s">
        <v>336</v>
      </c>
      <c r="D46" s="26" t="s">
        <v>336</v>
      </c>
      <c r="E46" s="33" t="s">
        <v>336</v>
      </c>
      <c r="F46" s="33" t="s">
        <v>336</v>
      </c>
      <c r="G46" s="24"/>
      <c r="H46" s="24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2"/>
      <c r="Y46" s="42"/>
      <c r="Z46" s="42"/>
      <c r="AA46" s="42"/>
      <c r="AB46" s="66"/>
      <c r="AC46" s="54"/>
      <c r="AD46" s="79"/>
      <c r="AE46" s="72"/>
      <c r="AF46" s="72"/>
      <c r="AG46" s="72"/>
      <c r="AH46" s="82" t="s">
        <v>170</v>
      </c>
      <c r="AI46" s="111" t="s">
        <v>513</v>
      </c>
      <c r="AJ46" s="94">
        <v>2</v>
      </c>
      <c r="AK46" s="94">
        <v>3</v>
      </c>
      <c r="AL46" s="94">
        <v>2</v>
      </c>
      <c r="AM46" s="94">
        <v>1</v>
      </c>
      <c r="AN46" s="94">
        <v>0.5</v>
      </c>
      <c r="AO46" s="102"/>
      <c r="AP46" s="96">
        <f t="shared" si="5"/>
        <v>1</v>
      </c>
      <c r="AQ46" s="120"/>
      <c r="AR46" s="129"/>
      <c r="AS46" s="122">
        <f>IF($AO$46=$AL$46,-1%,IF($AO$46=$AK$46,-3%,0))</f>
        <v>0</v>
      </c>
      <c r="AT46" s="130"/>
    </row>
    <row r="47" ht="30" customHeight="1" spans="1:46">
      <c r="A47" s="35"/>
      <c r="B47" s="33" t="s">
        <v>73</v>
      </c>
      <c r="C47" s="33">
        <f>H47/G47</f>
        <v>1</v>
      </c>
      <c r="D47" s="26">
        <f t="shared" si="6"/>
        <v>20</v>
      </c>
      <c r="E47" s="33" t="s">
        <v>344</v>
      </c>
      <c r="F47" s="33" t="s">
        <v>73</v>
      </c>
      <c r="G47" s="24">
        <v>20</v>
      </c>
      <c r="H47" s="24">
        <v>20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60"/>
      <c r="AC47" s="54"/>
      <c r="AD47" s="79"/>
      <c r="AE47" s="72"/>
      <c r="AF47" s="72"/>
      <c r="AG47" s="72"/>
      <c r="AH47" s="82" t="s">
        <v>171</v>
      </c>
      <c r="AI47" s="111" t="s">
        <v>514</v>
      </c>
      <c r="AJ47" s="94">
        <v>2</v>
      </c>
      <c r="AK47" s="94">
        <v>3</v>
      </c>
      <c r="AL47" s="94">
        <v>2</v>
      </c>
      <c r="AM47" s="94">
        <v>1</v>
      </c>
      <c r="AN47" s="94">
        <v>0.5</v>
      </c>
      <c r="AO47" s="102"/>
      <c r="AP47" s="96">
        <f t="shared" si="5"/>
        <v>1</v>
      </c>
      <c r="AQ47" s="120"/>
      <c r="AR47" s="129"/>
      <c r="AS47" s="122">
        <f>IF($AO$47=$AL$47,-1%,IF($AO$47=$AK$47,-3%,0))</f>
        <v>0</v>
      </c>
      <c r="AT47" s="130"/>
    </row>
    <row r="48" ht="30" customHeight="1" spans="1:46">
      <c r="A48" s="23" t="s">
        <v>515</v>
      </c>
      <c r="B48" s="33">
        <f>H48/G48</f>
        <v>1</v>
      </c>
      <c r="C48" s="25" t="s">
        <v>337</v>
      </c>
      <c r="D48" s="36" t="s">
        <v>337</v>
      </c>
      <c r="E48" s="25" t="s">
        <v>337</v>
      </c>
      <c r="F48" s="25" t="s">
        <v>337</v>
      </c>
      <c r="G48" s="25">
        <f>SUM(G16:G47)</f>
        <v>239</v>
      </c>
      <c r="H48" s="25">
        <f>SUM(H16:H47)</f>
        <v>239</v>
      </c>
      <c r="I48" s="25"/>
      <c r="J48" s="25" t="s">
        <v>337</v>
      </c>
      <c r="K48" s="25" t="s">
        <v>337</v>
      </c>
      <c r="L48" s="25" t="s">
        <v>337</v>
      </c>
      <c r="M48" s="25" t="s">
        <v>337</v>
      </c>
      <c r="N48" s="25" t="s">
        <v>337</v>
      </c>
      <c r="O48" s="25" t="s">
        <v>337</v>
      </c>
      <c r="P48" s="25" t="s">
        <v>337</v>
      </c>
      <c r="Q48" s="25" t="s">
        <v>337</v>
      </c>
      <c r="R48" s="25" t="s">
        <v>337</v>
      </c>
      <c r="S48" s="25" t="s">
        <v>337</v>
      </c>
      <c r="T48" s="25" t="s">
        <v>337</v>
      </c>
      <c r="U48" s="25" t="s">
        <v>337</v>
      </c>
      <c r="V48" s="25" t="s">
        <v>337</v>
      </c>
      <c r="W48" s="25" t="s">
        <v>337</v>
      </c>
      <c r="X48" s="25" t="s">
        <v>337</v>
      </c>
      <c r="Y48" s="25" t="s">
        <v>337</v>
      </c>
      <c r="Z48" s="25" t="s">
        <v>337</v>
      </c>
      <c r="AA48" s="25" t="s">
        <v>337</v>
      </c>
      <c r="AB48" s="83" t="s">
        <v>337</v>
      </c>
      <c r="AC48" s="54"/>
      <c r="AD48" s="79"/>
      <c r="AE48" s="72"/>
      <c r="AF48" s="72"/>
      <c r="AG48" s="72"/>
      <c r="AH48" s="84" t="s">
        <v>172</v>
      </c>
      <c r="AI48" s="107" t="s">
        <v>516</v>
      </c>
      <c r="AJ48" s="112">
        <v>4</v>
      </c>
      <c r="AK48" s="112">
        <v>6</v>
      </c>
      <c r="AL48" s="112">
        <v>4</v>
      </c>
      <c r="AM48" s="112">
        <v>2</v>
      </c>
      <c r="AN48" s="112">
        <v>1</v>
      </c>
      <c r="AO48" s="102"/>
      <c r="AP48" s="96">
        <f t="shared" si="5"/>
        <v>1</v>
      </c>
      <c r="AQ48" s="120"/>
      <c r="AR48" s="129"/>
      <c r="AT48" s="130"/>
    </row>
    <row r="49" ht="30" customHeight="1" spans="1:46">
      <c r="A49" s="37" t="s">
        <v>78</v>
      </c>
      <c r="B49" s="33" t="s">
        <v>75</v>
      </c>
      <c r="C49" s="33">
        <f>SUM(H49:H52)/SUM(G49:G52)</f>
        <v>1</v>
      </c>
      <c r="D49" s="26">
        <f t="shared" si="6"/>
        <v>9</v>
      </c>
      <c r="E49" s="33" t="s">
        <v>346</v>
      </c>
      <c r="F49" s="33" t="s">
        <v>347</v>
      </c>
      <c r="G49" s="24">
        <v>9</v>
      </c>
      <c r="H49" s="24">
        <v>9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2" t="s">
        <v>337</v>
      </c>
      <c r="AB49" s="66"/>
      <c r="AC49" s="54"/>
      <c r="AD49" s="79"/>
      <c r="AE49" s="72"/>
      <c r="AF49" s="72"/>
      <c r="AG49" s="72"/>
      <c r="AH49" s="82" t="s">
        <v>173</v>
      </c>
      <c r="AI49" s="107" t="s">
        <v>517</v>
      </c>
      <c r="AJ49" s="94">
        <v>4</v>
      </c>
      <c r="AK49" s="94">
        <v>6</v>
      </c>
      <c r="AL49" s="94">
        <v>4</v>
      </c>
      <c r="AM49" s="94">
        <v>2</v>
      </c>
      <c r="AN49" s="94">
        <v>1</v>
      </c>
      <c r="AO49" s="102"/>
      <c r="AP49" s="96">
        <f t="shared" si="5"/>
        <v>1</v>
      </c>
      <c r="AQ49" s="120"/>
      <c r="AR49" s="129"/>
      <c r="AS49" s="128"/>
      <c r="AT49" s="130"/>
    </row>
    <row r="50" ht="30" customHeight="1" spans="1:46">
      <c r="A50" s="38"/>
      <c r="B50" s="33" t="s">
        <v>336</v>
      </c>
      <c r="C50" s="33" t="s">
        <v>336</v>
      </c>
      <c r="D50" s="26" t="s">
        <v>336</v>
      </c>
      <c r="E50" s="33" t="s">
        <v>336</v>
      </c>
      <c r="F50" s="33" t="s">
        <v>336</v>
      </c>
      <c r="G50" s="24"/>
      <c r="H50" s="24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2"/>
      <c r="AB50" s="66"/>
      <c r="AC50" s="54"/>
      <c r="AD50" s="79"/>
      <c r="AE50" s="72"/>
      <c r="AF50" s="72"/>
      <c r="AG50" s="72"/>
      <c r="AH50" s="85" t="s">
        <v>174</v>
      </c>
      <c r="AI50" s="113" t="s">
        <v>518</v>
      </c>
      <c r="AJ50" s="94">
        <v>2</v>
      </c>
      <c r="AK50" s="94">
        <v>3</v>
      </c>
      <c r="AL50" s="94">
        <v>2</v>
      </c>
      <c r="AM50" s="94">
        <v>1</v>
      </c>
      <c r="AN50" s="94">
        <v>0.5</v>
      </c>
      <c r="AO50" s="102"/>
      <c r="AP50" s="96">
        <f t="shared" si="5"/>
        <v>1</v>
      </c>
      <c r="AQ50" s="120"/>
      <c r="AR50" s="129"/>
      <c r="AS50" s="125"/>
      <c r="AT50" s="130"/>
    </row>
    <row r="51" ht="30" customHeight="1" spans="1:46">
      <c r="A51" s="38"/>
      <c r="B51" s="33" t="s">
        <v>336</v>
      </c>
      <c r="C51" s="33" t="s">
        <v>336</v>
      </c>
      <c r="D51" s="26">
        <f>G51</f>
        <v>9</v>
      </c>
      <c r="E51" s="33" t="s">
        <v>346</v>
      </c>
      <c r="F51" s="33" t="s">
        <v>348</v>
      </c>
      <c r="G51" s="24">
        <v>9</v>
      </c>
      <c r="H51" s="24">
        <v>9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2"/>
      <c r="AB51" s="66"/>
      <c r="AC51" s="54"/>
      <c r="AD51" s="79"/>
      <c r="AE51" s="72"/>
      <c r="AF51" s="72"/>
      <c r="AG51" s="72"/>
      <c r="AH51" s="84" t="s">
        <v>175</v>
      </c>
      <c r="AI51" s="107" t="s">
        <v>519</v>
      </c>
      <c r="AJ51" s="94">
        <v>4</v>
      </c>
      <c r="AK51" s="94">
        <v>6</v>
      </c>
      <c r="AL51" s="94">
        <v>4</v>
      </c>
      <c r="AM51" s="94">
        <v>2</v>
      </c>
      <c r="AN51" s="94">
        <v>1</v>
      </c>
      <c r="AO51" s="102"/>
      <c r="AP51" s="96">
        <f t="shared" si="5"/>
        <v>1</v>
      </c>
      <c r="AQ51" s="120"/>
      <c r="AR51" s="129"/>
      <c r="AS51" s="125"/>
      <c r="AT51" s="130"/>
    </row>
    <row r="52" ht="30" customHeight="1" spans="1:46">
      <c r="A52" s="38"/>
      <c r="B52" s="33" t="s">
        <v>336</v>
      </c>
      <c r="C52" s="33" t="s">
        <v>336</v>
      </c>
      <c r="D52" s="26"/>
      <c r="E52" s="33" t="s">
        <v>336</v>
      </c>
      <c r="F52" s="33" t="s">
        <v>336</v>
      </c>
      <c r="G52" s="24"/>
      <c r="H52" s="24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2"/>
      <c r="AB52" s="66"/>
      <c r="AC52" s="54"/>
      <c r="AD52" s="79"/>
      <c r="AE52" s="72"/>
      <c r="AF52" s="72"/>
      <c r="AG52" s="72"/>
      <c r="AH52" s="82" t="s">
        <v>176</v>
      </c>
      <c r="AI52" s="111" t="s">
        <v>520</v>
      </c>
      <c r="AJ52" s="94">
        <v>4</v>
      </c>
      <c r="AK52" s="94">
        <v>6</v>
      </c>
      <c r="AL52" s="94">
        <v>4</v>
      </c>
      <c r="AM52" s="94">
        <v>2</v>
      </c>
      <c r="AN52" s="94">
        <v>1</v>
      </c>
      <c r="AO52" s="102"/>
      <c r="AP52" s="96">
        <f t="shared" si="5"/>
        <v>1</v>
      </c>
      <c r="AQ52" s="120"/>
      <c r="AR52" s="129"/>
      <c r="AS52" s="122">
        <f>IF($AO$52=$AL$52,-1%,IF($AO$52=$AK$52,-3%,0))</f>
        <v>0</v>
      </c>
      <c r="AT52" s="130"/>
    </row>
    <row r="53" ht="30" customHeight="1" spans="1:46">
      <c r="A53" s="38"/>
      <c r="B53" s="33" t="s">
        <v>76</v>
      </c>
      <c r="C53" s="33">
        <f>H53/G53</f>
        <v>1</v>
      </c>
      <c r="D53" s="26">
        <f>G53</f>
        <v>60</v>
      </c>
      <c r="E53" s="33" t="s">
        <v>349</v>
      </c>
      <c r="F53" s="33" t="s">
        <v>76</v>
      </c>
      <c r="G53" s="24">
        <v>60</v>
      </c>
      <c r="H53" s="24">
        <v>60</v>
      </c>
      <c r="I53" s="41" t="s">
        <v>350</v>
      </c>
      <c r="J53" s="41"/>
      <c r="K53" s="41"/>
      <c r="L53" s="41"/>
      <c r="M53" s="41"/>
      <c r="N53" s="41" t="s">
        <v>350</v>
      </c>
      <c r="O53" s="41"/>
      <c r="P53" s="41"/>
      <c r="Q53" s="41"/>
      <c r="R53" s="41"/>
      <c r="S53" s="41" t="s">
        <v>350</v>
      </c>
      <c r="T53" s="41"/>
      <c r="U53" s="41"/>
      <c r="V53" s="41"/>
      <c r="W53" s="41"/>
      <c r="X53" s="41" t="s">
        <v>350</v>
      </c>
      <c r="Y53" s="41"/>
      <c r="Z53" s="41"/>
      <c r="AA53" s="41"/>
      <c r="AB53" s="60"/>
      <c r="AC53" s="54"/>
      <c r="AD53" s="79"/>
      <c r="AE53" s="72"/>
      <c r="AF53" s="72"/>
      <c r="AG53" s="72"/>
      <c r="AH53" s="82" t="s">
        <v>177</v>
      </c>
      <c r="AI53" s="107" t="s">
        <v>521</v>
      </c>
      <c r="AJ53" s="94">
        <v>4</v>
      </c>
      <c r="AK53" s="94">
        <v>6</v>
      </c>
      <c r="AL53" s="94">
        <v>4</v>
      </c>
      <c r="AM53" s="94">
        <v>2</v>
      </c>
      <c r="AN53" s="94">
        <v>1</v>
      </c>
      <c r="AO53" s="102"/>
      <c r="AP53" s="96">
        <f t="shared" si="5"/>
        <v>1</v>
      </c>
      <c r="AQ53" s="120"/>
      <c r="AR53" s="129"/>
      <c r="AT53" s="130"/>
    </row>
    <row r="54" ht="30" customHeight="1" spans="1:46">
      <c r="A54" s="38"/>
      <c r="B54" s="33" t="s">
        <v>336</v>
      </c>
      <c r="C54" s="33" t="s">
        <v>336</v>
      </c>
      <c r="D54" s="26" t="s">
        <v>336</v>
      </c>
      <c r="E54" s="33" t="s">
        <v>336</v>
      </c>
      <c r="F54" s="33" t="s">
        <v>336</v>
      </c>
      <c r="G54" s="24"/>
      <c r="H54" s="24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60"/>
      <c r="AC54" s="54"/>
      <c r="AD54" s="79"/>
      <c r="AE54" s="86" t="s">
        <v>184</v>
      </c>
      <c r="AF54" s="86"/>
      <c r="AG54" s="86"/>
      <c r="AH54" s="86" t="s">
        <v>179</v>
      </c>
      <c r="AI54" s="103" t="s">
        <v>522</v>
      </c>
      <c r="AJ54" s="94">
        <v>2</v>
      </c>
      <c r="AK54" s="94">
        <v>3</v>
      </c>
      <c r="AL54" s="94">
        <v>2</v>
      </c>
      <c r="AM54" s="94">
        <v>1</v>
      </c>
      <c r="AN54" s="94">
        <v>0.5</v>
      </c>
      <c r="AO54" s="102"/>
      <c r="AP54" s="96">
        <f t="shared" si="5"/>
        <v>1</v>
      </c>
      <c r="AQ54" s="120">
        <f>1-SUM(AO54:AO58)/SUM(AJ54:AJ58)</f>
        <v>1</v>
      </c>
      <c r="AR54" s="129"/>
      <c r="AS54" s="125"/>
      <c r="AT54" s="130"/>
    </row>
    <row r="55" ht="30" customHeight="1" spans="1:46">
      <c r="A55" s="38"/>
      <c r="B55" s="33" t="s">
        <v>336</v>
      </c>
      <c r="C55" s="33" t="s">
        <v>336</v>
      </c>
      <c r="D55" s="26" t="s">
        <v>336</v>
      </c>
      <c r="E55" s="33" t="s">
        <v>336</v>
      </c>
      <c r="F55" s="33" t="s">
        <v>336</v>
      </c>
      <c r="G55" s="24"/>
      <c r="H55" s="24"/>
      <c r="I55" s="41" t="s">
        <v>350</v>
      </c>
      <c r="J55" s="41"/>
      <c r="K55" s="41"/>
      <c r="L55" s="41"/>
      <c r="M55" s="41"/>
      <c r="N55" s="41" t="s">
        <v>350</v>
      </c>
      <c r="O55" s="41"/>
      <c r="P55" s="41"/>
      <c r="Q55" s="41"/>
      <c r="R55" s="41"/>
      <c r="S55" s="41" t="s">
        <v>350</v>
      </c>
      <c r="T55" s="41"/>
      <c r="U55" s="41"/>
      <c r="V55" s="41"/>
      <c r="W55" s="41"/>
      <c r="X55" s="41" t="s">
        <v>350</v>
      </c>
      <c r="Y55" s="41"/>
      <c r="Z55" s="41"/>
      <c r="AA55" s="41"/>
      <c r="AB55" s="60"/>
      <c r="AC55" s="54"/>
      <c r="AD55" s="79"/>
      <c r="AE55" s="86"/>
      <c r="AF55" s="86"/>
      <c r="AG55" s="86"/>
      <c r="AH55" s="87" t="s">
        <v>180</v>
      </c>
      <c r="AI55" s="106" t="s">
        <v>523</v>
      </c>
      <c r="AJ55" s="94">
        <v>4</v>
      </c>
      <c r="AK55" s="94">
        <v>6</v>
      </c>
      <c r="AL55" s="94">
        <v>4</v>
      </c>
      <c r="AM55" s="94">
        <v>2</v>
      </c>
      <c r="AN55" s="94">
        <v>1</v>
      </c>
      <c r="AO55" s="102"/>
      <c r="AP55" s="96">
        <f t="shared" si="5"/>
        <v>1</v>
      </c>
      <c r="AQ55" s="120"/>
      <c r="AR55" s="129"/>
      <c r="AS55" s="125"/>
      <c r="AT55" s="130"/>
    </row>
    <row r="56" ht="30" customHeight="1" spans="1:46">
      <c r="A56" s="38"/>
      <c r="B56" s="33" t="s">
        <v>336</v>
      </c>
      <c r="C56" s="33" t="s">
        <v>336</v>
      </c>
      <c r="D56" s="26" t="s">
        <v>336</v>
      </c>
      <c r="E56" s="33" t="s">
        <v>336</v>
      </c>
      <c r="F56" s="33" t="s">
        <v>336</v>
      </c>
      <c r="G56" s="24"/>
      <c r="H56" s="24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60"/>
      <c r="AC56" s="54"/>
      <c r="AD56" s="79"/>
      <c r="AE56" s="86"/>
      <c r="AF56" s="86"/>
      <c r="AG56" s="86"/>
      <c r="AH56" s="86" t="s">
        <v>181</v>
      </c>
      <c r="AI56" s="103" t="s">
        <v>524</v>
      </c>
      <c r="AJ56" s="94">
        <v>2</v>
      </c>
      <c r="AK56" s="94">
        <v>3</v>
      </c>
      <c r="AL56" s="94">
        <v>2</v>
      </c>
      <c r="AM56" s="94">
        <v>1</v>
      </c>
      <c r="AN56" s="94">
        <v>0.5</v>
      </c>
      <c r="AO56" s="102"/>
      <c r="AP56" s="96">
        <f t="shared" si="5"/>
        <v>1</v>
      </c>
      <c r="AQ56" s="120"/>
      <c r="AR56" s="129"/>
      <c r="AS56" s="128"/>
      <c r="AT56" s="130"/>
    </row>
    <row r="57" ht="30" customHeight="1" spans="1:46">
      <c r="A57" s="38"/>
      <c r="B57" s="33" t="s">
        <v>336</v>
      </c>
      <c r="C57" s="33" t="s">
        <v>336</v>
      </c>
      <c r="D57" s="26" t="s">
        <v>336</v>
      </c>
      <c r="E57" s="33" t="s">
        <v>336</v>
      </c>
      <c r="F57" s="33" t="s">
        <v>336</v>
      </c>
      <c r="G57" s="24"/>
      <c r="H57" s="24"/>
      <c r="I57" s="41" t="s">
        <v>350</v>
      </c>
      <c r="J57" s="41"/>
      <c r="K57" s="41"/>
      <c r="L57" s="41"/>
      <c r="M57" s="41"/>
      <c r="N57" s="41" t="s">
        <v>350</v>
      </c>
      <c r="O57" s="41"/>
      <c r="P57" s="41"/>
      <c r="Q57" s="41"/>
      <c r="R57" s="41"/>
      <c r="S57" s="41" t="s">
        <v>350</v>
      </c>
      <c r="T57" s="41"/>
      <c r="U57" s="41"/>
      <c r="V57" s="41"/>
      <c r="W57" s="41"/>
      <c r="X57" s="41" t="s">
        <v>350</v>
      </c>
      <c r="Y57" s="41"/>
      <c r="Z57" s="41"/>
      <c r="AA57" s="41"/>
      <c r="AB57" s="60"/>
      <c r="AC57" s="54"/>
      <c r="AD57" s="79"/>
      <c r="AE57" s="86"/>
      <c r="AF57" s="86"/>
      <c r="AG57" s="86"/>
      <c r="AH57" s="86" t="s">
        <v>182</v>
      </c>
      <c r="AI57" s="103" t="s">
        <v>525</v>
      </c>
      <c r="AJ57" s="94">
        <v>2</v>
      </c>
      <c r="AK57" s="94">
        <v>3</v>
      </c>
      <c r="AL57" s="94">
        <v>2</v>
      </c>
      <c r="AM57" s="94">
        <v>1</v>
      </c>
      <c r="AN57" s="94">
        <v>0.5</v>
      </c>
      <c r="AO57" s="102"/>
      <c r="AP57" s="96">
        <f t="shared" si="5"/>
        <v>1</v>
      </c>
      <c r="AQ57" s="120"/>
      <c r="AR57" s="129"/>
      <c r="AS57" s="125"/>
      <c r="AT57" s="130"/>
    </row>
    <row r="58" ht="30" customHeight="1" spans="1:46">
      <c r="A58" s="38"/>
      <c r="B58" s="33" t="s">
        <v>336</v>
      </c>
      <c r="C58" s="33" t="s">
        <v>336</v>
      </c>
      <c r="D58" s="26" t="s">
        <v>336</v>
      </c>
      <c r="E58" s="33" t="s">
        <v>336</v>
      </c>
      <c r="F58" s="33" t="s">
        <v>336</v>
      </c>
      <c r="G58" s="24"/>
      <c r="H58" s="24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60"/>
      <c r="AC58" s="54"/>
      <c r="AD58" s="88"/>
      <c r="AE58" s="86"/>
      <c r="AF58" s="86"/>
      <c r="AG58" s="86"/>
      <c r="AH58" s="86" t="s">
        <v>183</v>
      </c>
      <c r="AI58" s="103" t="s">
        <v>526</v>
      </c>
      <c r="AJ58" s="94">
        <v>2</v>
      </c>
      <c r="AK58" s="94">
        <v>3</v>
      </c>
      <c r="AL58" s="94">
        <v>2</v>
      </c>
      <c r="AM58" s="94">
        <v>1</v>
      </c>
      <c r="AN58" s="94">
        <v>0.5</v>
      </c>
      <c r="AO58" s="102"/>
      <c r="AP58" s="96">
        <f t="shared" si="5"/>
        <v>1</v>
      </c>
      <c r="AQ58" s="120"/>
      <c r="AR58" s="129"/>
      <c r="AS58" s="125"/>
      <c r="AT58" s="130"/>
    </row>
    <row r="59" ht="30" customHeight="1" spans="1:46">
      <c r="A59" s="38"/>
      <c r="B59" s="33" t="s">
        <v>77</v>
      </c>
      <c r="C59" s="33">
        <f t="shared" ref="C59:C66" si="7">H59/G59</f>
        <v>1</v>
      </c>
      <c r="D59" s="26">
        <f t="shared" ref="D59:D66" si="8">G59</f>
        <v>12</v>
      </c>
      <c r="E59" s="33" t="s">
        <v>351</v>
      </c>
      <c r="F59" s="33" t="s">
        <v>352</v>
      </c>
      <c r="G59" s="24">
        <v>12</v>
      </c>
      <c r="H59" s="24">
        <v>12</v>
      </c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2" t="s">
        <v>337</v>
      </c>
      <c r="AB59" s="66"/>
      <c r="AC59" s="54"/>
      <c r="AD59" s="211" t="s">
        <v>191</v>
      </c>
      <c r="AE59" s="70" t="s">
        <v>191</v>
      </c>
      <c r="AF59" s="212" t="s">
        <v>436</v>
      </c>
      <c r="AG59" s="222" t="s">
        <v>437</v>
      </c>
      <c r="AH59" s="70" t="s">
        <v>186</v>
      </c>
      <c r="AI59" s="101" t="s">
        <v>527</v>
      </c>
      <c r="AJ59" s="94">
        <v>2</v>
      </c>
      <c r="AK59" s="94">
        <v>3</v>
      </c>
      <c r="AL59" s="94">
        <v>2</v>
      </c>
      <c r="AM59" s="94">
        <v>1</v>
      </c>
      <c r="AN59" s="94">
        <v>0.5</v>
      </c>
      <c r="AO59" s="102"/>
      <c r="AP59" s="96">
        <f t="shared" si="5"/>
        <v>1</v>
      </c>
      <c r="AQ59" s="120">
        <f>1-SUM(AO59:AO63)/SUM(AJ59:AJ63)</f>
        <v>1</v>
      </c>
      <c r="AR59" s="129">
        <f>1-SUM(AO59:AO63)/SUM(AJ59:AJ63)</f>
        <v>1</v>
      </c>
      <c r="AS59" s="122">
        <f>IF($AO$59=$AL$59,-1%,IF($AO$59=$AK$59,-3%,0))</f>
        <v>0</v>
      </c>
      <c r="AT59" s="130"/>
    </row>
    <row r="60" ht="30" customHeight="1" spans="1:46">
      <c r="A60" s="38"/>
      <c r="B60" s="33" t="s">
        <v>336</v>
      </c>
      <c r="C60" s="33" t="s">
        <v>336</v>
      </c>
      <c r="D60" s="26" t="s">
        <v>336</v>
      </c>
      <c r="E60" s="33" t="s">
        <v>336</v>
      </c>
      <c r="F60" s="33" t="s">
        <v>336</v>
      </c>
      <c r="G60" s="24"/>
      <c r="H60" s="24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2"/>
      <c r="AB60" s="66"/>
      <c r="AC60" s="54"/>
      <c r="AD60" s="211"/>
      <c r="AE60" s="70"/>
      <c r="AF60" s="212"/>
      <c r="AG60" s="230"/>
      <c r="AH60" s="70" t="s">
        <v>187</v>
      </c>
      <c r="AI60" s="103" t="s">
        <v>528</v>
      </c>
      <c r="AJ60" s="94">
        <v>2</v>
      </c>
      <c r="AK60" s="94">
        <v>3</v>
      </c>
      <c r="AL60" s="94">
        <v>2</v>
      </c>
      <c r="AM60" s="94">
        <v>1</v>
      </c>
      <c r="AN60" s="94">
        <v>0.5</v>
      </c>
      <c r="AO60" s="114"/>
      <c r="AP60" s="96">
        <f t="shared" si="5"/>
        <v>1</v>
      </c>
      <c r="AQ60" s="120"/>
      <c r="AR60" s="129"/>
      <c r="AT60" s="130"/>
    </row>
    <row r="61" ht="30" customHeight="1" spans="1:46">
      <c r="A61" s="23" t="s">
        <v>529</v>
      </c>
      <c r="B61" s="33">
        <f>H61/G61</f>
        <v>1</v>
      </c>
      <c r="C61" s="25" t="s">
        <v>337</v>
      </c>
      <c r="D61" s="36" t="s">
        <v>337</v>
      </c>
      <c r="E61" s="25" t="s">
        <v>337</v>
      </c>
      <c r="F61" s="25" t="s">
        <v>337</v>
      </c>
      <c r="G61" s="25">
        <f>SUM(G49:G60)</f>
        <v>90</v>
      </c>
      <c r="H61" s="25">
        <f>SUM(H49:H60)</f>
        <v>90</v>
      </c>
      <c r="I61" s="25"/>
      <c r="J61" s="25" t="s">
        <v>337</v>
      </c>
      <c r="K61" s="25" t="s">
        <v>337</v>
      </c>
      <c r="L61" s="25" t="s">
        <v>337</v>
      </c>
      <c r="M61" s="25" t="s">
        <v>337</v>
      </c>
      <c r="N61" s="25" t="s">
        <v>337</v>
      </c>
      <c r="O61" s="25" t="s">
        <v>337</v>
      </c>
      <c r="P61" s="25" t="s">
        <v>337</v>
      </c>
      <c r="Q61" s="25" t="s">
        <v>337</v>
      </c>
      <c r="R61" s="25" t="s">
        <v>337</v>
      </c>
      <c r="S61" s="25" t="s">
        <v>337</v>
      </c>
      <c r="T61" s="25" t="s">
        <v>337</v>
      </c>
      <c r="U61" s="25" t="s">
        <v>337</v>
      </c>
      <c r="V61" s="25" t="s">
        <v>337</v>
      </c>
      <c r="W61" s="25" t="s">
        <v>337</v>
      </c>
      <c r="X61" s="25" t="s">
        <v>337</v>
      </c>
      <c r="Y61" s="25" t="s">
        <v>337</v>
      </c>
      <c r="Z61" s="25" t="s">
        <v>337</v>
      </c>
      <c r="AA61" s="25" t="s">
        <v>337</v>
      </c>
      <c r="AB61" s="83" t="s">
        <v>337</v>
      </c>
      <c r="AC61" s="54"/>
      <c r="AD61" s="211"/>
      <c r="AE61" s="70"/>
      <c r="AF61" s="212"/>
      <c r="AG61" s="230"/>
      <c r="AH61" s="70" t="s">
        <v>188</v>
      </c>
      <c r="AI61" s="103" t="s">
        <v>530</v>
      </c>
      <c r="AJ61" s="94">
        <v>2</v>
      </c>
      <c r="AK61" s="94">
        <v>3</v>
      </c>
      <c r="AL61" s="94">
        <v>2</v>
      </c>
      <c r="AM61" s="94">
        <v>1</v>
      </c>
      <c r="AN61" s="94">
        <v>0.5</v>
      </c>
      <c r="AO61" s="114"/>
      <c r="AP61" s="96">
        <f t="shared" si="5"/>
        <v>1</v>
      </c>
      <c r="AQ61" s="120"/>
      <c r="AR61" s="129"/>
      <c r="AS61" s="125"/>
      <c r="AT61" s="130"/>
    </row>
    <row r="62" ht="30" customHeight="1" spans="1:46">
      <c r="A62" s="37" t="s">
        <v>531</v>
      </c>
      <c r="B62" s="33" t="s">
        <v>354</v>
      </c>
      <c r="C62" s="33">
        <f t="shared" si="7"/>
        <v>1</v>
      </c>
      <c r="D62" s="26">
        <f t="shared" si="8"/>
        <v>36</v>
      </c>
      <c r="E62" s="33" t="s">
        <v>334</v>
      </c>
      <c r="F62" s="33" t="s">
        <v>355</v>
      </c>
      <c r="G62" s="24">
        <v>36</v>
      </c>
      <c r="H62" s="24">
        <v>36</v>
      </c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2" t="s">
        <v>337</v>
      </c>
      <c r="AB62" s="66"/>
      <c r="AC62" s="54"/>
      <c r="AD62" s="211"/>
      <c r="AE62" s="70"/>
      <c r="AF62" s="212"/>
      <c r="AG62" s="230"/>
      <c r="AH62" s="70" t="s">
        <v>189</v>
      </c>
      <c r="AI62" s="103" t="s">
        <v>532</v>
      </c>
      <c r="AJ62" s="94">
        <v>2</v>
      </c>
      <c r="AK62" s="94">
        <v>3</v>
      </c>
      <c r="AL62" s="94">
        <v>2</v>
      </c>
      <c r="AM62" s="94">
        <v>1</v>
      </c>
      <c r="AN62" s="94">
        <v>0.5</v>
      </c>
      <c r="AO62" s="114"/>
      <c r="AP62" s="96">
        <f t="shared" si="5"/>
        <v>1</v>
      </c>
      <c r="AQ62" s="120"/>
      <c r="AR62" s="129"/>
      <c r="AS62" s="125"/>
      <c r="AT62" s="130"/>
    </row>
    <row r="63" ht="30" customHeight="1" spans="1:46">
      <c r="A63" s="37"/>
      <c r="B63" s="33"/>
      <c r="C63" s="33"/>
      <c r="D63" s="26" t="s">
        <v>336</v>
      </c>
      <c r="E63" s="33" t="s">
        <v>336</v>
      </c>
      <c r="F63" s="33" t="s">
        <v>336</v>
      </c>
      <c r="G63" s="24"/>
      <c r="H63" s="24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2"/>
      <c r="AB63" s="66"/>
      <c r="AC63" s="54"/>
      <c r="AD63" s="211"/>
      <c r="AE63" s="70"/>
      <c r="AF63" s="212"/>
      <c r="AG63" s="230"/>
      <c r="AH63" s="70" t="s">
        <v>190</v>
      </c>
      <c r="AI63" s="103" t="s">
        <v>533</v>
      </c>
      <c r="AJ63" s="94">
        <v>2</v>
      </c>
      <c r="AK63" s="94">
        <v>3</v>
      </c>
      <c r="AL63" s="94">
        <v>2</v>
      </c>
      <c r="AM63" s="94">
        <v>1</v>
      </c>
      <c r="AN63" s="94">
        <v>0.5</v>
      </c>
      <c r="AO63" s="114"/>
      <c r="AP63" s="96">
        <f t="shared" si="5"/>
        <v>1</v>
      </c>
      <c r="AQ63" s="120"/>
      <c r="AR63" s="129"/>
      <c r="AS63" s="125"/>
      <c r="AT63" s="130"/>
    </row>
    <row r="64" ht="30" customHeight="1" spans="1:46">
      <c r="A64" s="37"/>
      <c r="B64" s="33"/>
      <c r="C64" s="33">
        <f t="shared" si="7"/>
        <v>1</v>
      </c>
      <c r="D64" s="26">
        <f t="shared" si="8"/>
        <v>18</v>
      </c>
      <c r="E64" s="33" t="s">
        <v>356</v>
      </c>
      <c r="F64" s="33" t="s">
        <v>357</v>
      </c>
      <c r="G64" s="24">
        <v>18</v>
      </c>
      <c r="H64" s="24">
        <v>18</v>
      </c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2"/>
      <c r="AB64" s="66"/>
      <c r="AC64" s="54"/>
      <c r="AD64" s="211" t="s">
        <v>220</v>
      </c>
      <c r="AE64" s="70" t="s">
        <v>193</v>
      </c>
      <c r="AF64" s="71"/>
      <c r="AG64" s="70" t="s">
        <v>467</v>
      </c>
      <c r="AH64" s="229" t="s">
        <v>192</v>
      </c>
      <c r="AI64" s="231" t="s">
        <v>534</v>
      </c>
      <c r="AJ64" s="94">
        <v>4</v>
      </c>
      <c r="AK64" s="94">
        <v>6</v>
      </c>
      <c r="AL64" s="94">
        <v>4</v>
      </c>
      <c r="AM64" s="94">
        <v>2</v>
      </c>
      <c r="AN64" s="94">
        <v>1</v>
      </c>
      <c r="AO64" s="115"/>
      <c r="AP64" s="96">
        <f t="shared" si="5"/>
        <v>1</v>
      </c>
      <c r="AQ64" s="120">
        <f>1-SUM(AO64:AO66)/SUM(AJ64:AJ66)</f>
        <v>1</v>
      </c>
      <c r="AR64" s="131">
        <f>1-SUM(AO64:AO87)/SUM(AJ64:AJ87)</f>
        <v>1</v>
      </c>
      <c r="AS64" s="125"/>
      <c r="AT64" s="130"/>
    </row>
    <row r="65" ht="30" customHeight="1" spans="1:46">
      <c r="A65" s="37"/>
      <c r="B65" s="33"/>
      <c r="C65" s="33">
        <f t="shared" si="7"/>
        <v>1</v>
      </c>
      <c r="D65" s="26">
        <f t="shared" si="8"/>
        <v>18</v>
      </c>
      <c r="E65" s="33" t="s">
        <v>358</v>
      </c>
      <c r="F65" s="33" t="s">
        <v>359</v>
      </c>
      <c r="G65" s="24">
        <v>18</v>
      </c>
      <c r="H65" s="24">
        <v>18</v>
      </c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2"/>
      <c r="AB65" s="66"/>
      <c r="AC65" s="54"/>
      <c r="AD65" s="211"/>
      <c r="AE65" s="70"/>
      <c r="AF65" s="71"/>
      <c r="AG65" s="70"/>
      <c r="AH65" s="229" t="s">
        <v>193</v>
      </c>
      <c r="AI65" s="231" t="s">
        <v>535</v>
      </c>
      <c r="AJ65" s="94">
        <v>4</v>
      </c>
      <c r="AK65" s="94">
        <v>6</v>
      </c>
      <c r="AL65" s="94">
        <v>4</v>
      </c>
      <c r="AM65" s="94">
        <v>2</v>
      </c>
      <c r="AN65" s="94">
        <v>1</v>
      </c>
      <c r="AO65" s="114"/>
      <c r="AP65" s="96">
        <f t="shared" si="5"/>
        <v>1</v>
      </c>
      <c r="AQ65" s="120"/>
      <c r="AR65" s="131"/>
      <c r="AS65" s="125"/>
      <c r="AT65" s="130"/>
    </row>
    <row r="66" ht="30" customHeight="1" spans="1:46">
      <c r="A66" s="37"/>
      <c r="B66" s="33" t="s">
        <v>82</v>
      </c>
      <c r="C66" s="33">
        <f t="shared" si="7"/>
        <v>1</v>
      </c>
      <c r="D66" s="26">
        <f t="shared" si="8"/>
        <v>45</v>
      </c>
      <c r="E66" s="33" t="s">
        <v>360</v>
      </c>
      <c r="F66" s="33" t="s">
        <v>82</v>
      </c>
      <c r="G66" s="24">
        <v>45</v>
      </c>
      <c r="H66" s="24">
        <v>45</v>
      </c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2" t="s">
        <v>337</v>
      </c>
      <c r="Y66" s="42"/>
      <c r="Z66" s="42"/>
      <c r="AA66" s="42"/>
      <c r="AB66" s="66"/>
      <c r="AC66" s="54"/>
      <c r="AD66" s="211"/>
      <c r="AE66" s="70"/>
      <c r="AF66" s="71"/>
      <c r="AG66" s="226"/>
      <c r="AH66" s="70" t="s">
        <v>194</v>
      </c>
      <c r="AI66" s="107" t="s">
        <v>536</v>
      </c>
      <c r="AJ66" s="94">
        <v>4</v>
      </c>
      <c r="AK66" s="94">
        <v>6</v>
      </c>
      <c r="AL66" s="94">
        <v>4</v>
      </c>
      <c r="AM66" s="94">
        <v>2</v>
      </c>
      <c r="AN66" s="94">
        <v>1</v>
      </c>
      <c r="AO66" s="114"/>
      <c r="AP66" s="96">
        <f t="shared" si="5"/>
        <v>1</v>
      </c>
      <c r="AQ66" s="120"/>
      <c r="AR66" s="131"/>
      <c r="AS66" s="125"/>
      <c r="AT66" s="130"/>
    </row>
    <row r="67" ht="30" customHeight="1" spans="1:46">
      <c r="A67" s="37"/>
      <c r="B67" s="33"/>
      <c r="C67" s="33"/>
      <c r="D67" s="26"/>
      <c r="E67" s="33"/>
      <c r="F67" s="33"/>
      <c r="G67" s="24"/>
      <c r="H67" s="24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2"/>
      <c r="Y67" s="42"/>
      <c r="Z67" s="42"/>
      <c r="AA67" s="42"/>
      <c r="AB67" s="66"/>
      <c r="AC67" s="54"/>
      <c r="AD67" s="211"/>
      <c r="AE67" s="70" t="s">
        <v>197</v>
      </c>
      <c r="AF67" s="71"/>
      <c r="AG67" s="70"/>
      <c r="AH67" s="70" t="s">
        <v>195</v>
      </c>
      <c r="AI67" s="103" t="s">
        <v>537</v>
      </c>
      <c r="AJ67" s="94">
        <v>2</v>
      </c>
      <c r="AK67" s="94">
        <v>3</v>
      </c>
      <c r="AL67" s="94">
        <v>2</v>
      </c>
      <c r="AM67" s="94">
        <v>1</v>
      </c>
      <c r="AN67" s="94">
        <v>0.5</v>
      </c>
      <c r="AO67" s="114"/>
      <c r="AP67" s="96">
        <f t="shared" si="5"/>
        <v>1</v>
      </c>
      <c r="AQ67" s="132">
        <f>1-SUM(AO67:AO68)/SUM(AJ67:AJ68)</f>
        <v>1</v>
      </c>
      <c r="AR67" s="131"/>
      <c r="AS67" s="125"/>
      <c r="AT67" s="130"/>
    </row>
    <row r="68" ht="30" customHeight="1" spans="1:46">
      <c r="A68" s="37"/>
      <c r="B68" s="33"/>
      <c r="C68" s="33"/>
      <c r="D68" s="26"/>
      <c r="E68" s="33"/>
      <c r="F68" s="33"/>
      <c r="G68" s="24"/>
      <c r="H68" s="24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2"/>
      <c r="Y68" s="42"/>
      <c r="Z68" s="42"/>
      <c r="AA68" s="42"/>
      <c r="AB68" s="66"/>
      <c r="AC68" s="54"/>
      <c r="AD68" s="211"/>
      <c r="AE68" s="70"/>
      <c r="AF68" s="71"/>
      <c r="AG68" s="70"/>
      <c r="AH68" s="135" t="s">
        <v>196</v>
      </c>
      <c r="AI68" s="103" t="s">
        <v>538</v>
      </c>
      <c r="AJ68" s="94">
        <v>2</v>
      </c>
      <c r="AK68" s="94">
        <v>3</v>
      </c>
      <c r="AL68" s="94">
        <v>2</v>
      </c>
      <c r="AM68" s="94">
        <v>1</v>
      </c>
      <c r="AN68" s="94">
        <v>0.5</v>
      </c>
      <c r="AO68" s="114"/>
      <c r="AP68" s="96">
        <f t="shared" si="5"/>
        <v>1</v>
      </c>
      <c r="AQ68" s="132"/>
      <c r="AR68" s="131"/>
      <c r="AS68" s="125"/>
      <c r="AT68" s="130"/>
    </row>
    <row r="69" ht="30" customHeight="1" spans="1:46">
      <c r="A69" s="37"/>
      <c r="B69" s="39"/>
      <c r="C69" s="39"/>
      <c r="D69" s="26"/>
      <c r="E69" s="33"/>
      <c r="F69" s="33"/>
      <c r="G69" s="24"/>
      <c r="H69" s="2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2"/>
      <c r="Y69" s="42"/>
      <c r="Z69" s="42"/>
      <c r="AA69" s="42"/>
      <c r="AB69" s="66"/>
      <c r="AC69" s="54"/>
      <c r="AD69" s="211"/>
      <c r="AE69" s="70" t="s">
        <v>211</v>
      </c>
      <c r="AF69" s="71"/>
      <c r="AG69" s="70"/>
      <c r="AH69" s="70" t="s">
        <v>198</v>
      </c>
      <c r="AI69" s="103" t="s">
        <v>539</v>
      </c>
      <c r="AJ69" s="94">
        <v>2</v>
      </c>
      <c r="AK69" s="94">
        <v>3</v>
      </c>
      <c r="AL69" s="94">
        <v>2</v>
      </c>
      <c r="AM69" s="94">
        <v>1</v>
      </c>
      <c r="AN69" s="94">
        <v>0.5</v>
      </c>
      <c r="AO69" s="114"/>
      <c r="AP69" s="96">
        <f t="shared" si="5"/>
        <v>1</v>
      </c>
      <c r="AQ69" s="120">
        <f>1-SUM(AO69:AO81)/SUM(AJ69:AJ81)</f>
        <v>1</v>
      </c>
      <c r="AR69" s="131"/>
      <c r="AS69" s="125"/>
      <c r="AT69" s="130"/>
    </row>
    <row r="70" ht="30" customHeight="1" spans="1:46">
      <c r="A70" s="23" t="s">
        <v>540</v>
      </c>
      <c r="B70" s="33">
        <f>H70/G70</f>
        <v>1</v>
      </c>
      <c r="C70" s="25" t="s">
        <v>337</v>
      </c>
      <c r="D70" s="36" t="s">
        <v>337</v>
      </c>
      <c r="E70" s="25" t="s">
        <v>337</v>
      </c>
      <c r="F70" s="25" t="s">
        <v>337</v>
      </c>
      <c r="G70" s="25">
        <f>SUM(G62:G69)</f>
        <v>117</v>
      </c>
      <c r="H70" s="25">
        <f>SUM(H62:H69)</f>
        <v>117</v>
      </c>
      <c r="I70" s="25"/>
      <c r="J70" s="25" t="s">
        <v>337</v>
      </c>
      <c r="K70" s="25" t="s">
        <v>337</v>
      </c>
      <c r="L70" s="25" t="s">
        <v>337</v>
      </c>
      <c r="M70" s="25" t="s">
        <v>337</v>
      </c>
      <c r="N70" s="25" t="s">
        <v>337</v>
      </c>
      <c r="O70" s="25" t="s">
        <v>337</v>
      </c>
      <c r="P70" s="25" t="s">
        <v>337</v>
      </c>
      <c r="Q70" s="25" t="s">
        <v>337</v>
      </c>
      <c r="R70" s="25" t="s">
        <v>337</v>
      </c>
      <c r="S70" s="25" t="s">
        <v>337</v>
      </c>
      <c r="T70" s="25" t="s">
        <v>337</v>
      </c>
      <c r="U70" s="25" t="s">
        <v>337</v>
      </c>
      <c r="V70" s="25" t="s">
        <v>337</v>
      </c>
      <c r="W70" s="25" t="s">
        <v>337</v>
      </c>
      <c r="X70" s="25" t="s">
        <v>337</v>
      </c>
      <c r="Y70" s="25" t="s">
        <v>337</v>
      </c>
      <c r="Z70" s="25" t="s">
        <v>337</v>
      </c>
      <c r="AA70" s="25" t="s">
        <v>337</v>
      </c>
      <c r="AB70" s="83" t="s">
        <v>337</v>
      </c>
      <c r="AC70" s="54"/>
      <c r="AD70" s="211"/>
      <c r="AE70" s="70"/>
      <c r="AF70" s="71"/>
      <c r="AG70" s="70"/>
      <c r="AH70" s="70" t="s">
        <v>199</v>
      </c>
      <c r="AI70" s="103" t="s">
        <v>541</v>
      </c>
      <c r="AJ70" s="94">
        <v>4</v>
      </c>
      <c r="AK70" s="94">
        <v>6</v>
      </c>
      <c r="AL70" s="94">
        <v>4</v>
      </c>
      <c r="AM70" s="94">
        <v>2</v>
      </c>
      <c r="AN70" s="94">
        <v>1</v>
      </c>
      <c r="AO70" s="114"/>
      <c r="AP70" s="96">
        <f t="shared" si="5"/>
        <v>1</v>
      </c>
      <c r="AQ70" s="120"/>
      <c r="AR70" s="131"/>
      <c r="AS70" s="128"/>
      <c r="AT70" s="130"/>
    </row>
    <row r="71" ht="30" customHeight="1" spans="1:46">
      <c r="A71" s="37" t="s">
        <v>98</v>
      </c>
      <c r="B71" s="33" t="s">
        <v>84</v>
      </c>
      <c r="C71" s="33">
        <f>H71/G71</f>
        <v>1</v>
      </c>
      <c r="D71" s="26">
        <f>H71</f>
        <v>45</v>
      </c>
      <c r="E71" s="33" t="s">
        <v>334</v>
      </c>
      <c r="F71" s="33" t="s">
        <v>361</v>
      </c>
      <c r="G71" s="24">
        <v>45</v>
      </c>
      <c r="H71" s="24">
        <v>45</v>
      </c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2" t="s">
        <v>337</v>
      </c>
      <c r="Y71" s="42"/>
      <c r="Z71" s="42"/>
      <c r="AA71" s="42"/>
      <c r="AB71" s="66"/>
      <c r="AC71" s="54"/>
      <c r="AD71" s="211"/>
      <c r="AE71" s="70"/>
      <c r="AF71" s="71"/>
      <c r="AG71" s="218" t="s">
        <v>542</v>
      </c>
      <c r="AH71" s="229" t="s">
        <v>200</v>
      </c>
      <c r="AI71" s="227" t="s">
        <v>543</v>
      </c>
      <c r="AJ71" s="94">
        <v>4</v>
      </c>
      <c r="AK71" s="94">
        <v>6</v>
      </c>
      <c r="AL71" s="94">
        <v>4</v>
      </c>
      <c r="AM71" s="94">
        <v>2</v>
      </c>
      <c r="AN71" s="94">
        <v>1</v>
      </c>
      <c r="AO71" s="114"/>
      <c r="AP71" s="96">
        <f t="shared" si="5"/>
        <v>1</v>
      </c>
      <c r="AQ71" s="120"/>
      <c r="AR71" s="131"/>
      <c r="AS71" s="128"/>
      <c r="AT71" s="130"/>
    </row>
    <row r="72" ht="30" customHeight="1" spans="1:46">
      <c r="A72" s="37"/>
      <c r="B72" s="33" t="s">
        <v>336</v>
      </c>
      <c r="C72" s="33" t="s">
        <v>336</v>
      </c>
      <c r="D72" s="26" t="s">
        <v>336</v>
      </c>
      <c r="E72" s="33" t="s">
        <v>336</v>
      </c>
      <c r="F72" s="33" t="s">
        <v>336</v>
      </c>
      <c r="G72" s="24"/>
      <c r="H72" s="24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2"/>
      <c r="Y72" s="42"/>
      <c r="Z72" s="42"/>
      <c r="AA72" s="42"/>
      <c r="AB72" s="66"/>
      <c r="AC72" s="54"/>
      <c r="AD72" s="211"/>
      <c r="AE72" s="70"/>
      <c r="AF72" s="71"/>
      <c r="AG72" s="70"/>
      <c r="AH72" s="70" t="s">
        <v>201</v>
      </c>
      <c r="AI72" s="103" t="s">
        <v>544</v>
      </c>
      <c r="AJ72" s="94">
        <v>2</v>
      </c>
      <c r="AK72" s="94">
        <v>3</v>
      </c>
      <c r="AL72" s="94">
        <v>2</v>
      </c>
      <c r="AM72" s="94">
        <v>1</v>
      </c>
      <c r="AN72" s="94">
        <v>0.5</v>
      </c>
      <c r="AO72" s="114"/>
      <c r="AP72" s="96">
        <f t="shared" si="5"/>
        <v>1</v>
      </c>
      <c r="AQ72" s="120"/>
      <c r="AR72" s="131"/>
      <c r="AS72" s="128"/>
      <c r="AT72" s="130"/>
    </row>
    <row r="73" ht="30" customHeight="1" spans="1:46">
      <c r="A73" s="37"/>
      <c r="B73" s="33" t="s">
        <v>336</v>
      </c>
      <c r="C73" s="33" t="s">
        <v>336</v>
      </c>
      <c r="D73" s="26" t="s">
        <v>336</v>
      </c>
      <c r="E73" s="33" t="s">
        <v>336</v>
      </c>
      <c r="F73" s="33" t="s">
        <v>336</v>
      </c>
      <c r="G73" s="24"/>
      <c r="H73" s="24"/>
      <c r="I73" s="41"/>
      <c r="J73" s="41"/>
      <c r="K73" s="41"/>
      <c r="L73" s="41"/>
      <c r="M73" s="41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42"/>
      <c r="Y73" s="42"/>
      <c r="Z73" s="42"/>
      <c r="AA73" s="42"/>
      <c r="AB73" s="66"/>
      <c r="AC73" s="54"/>
      <c r="AD73" s="211"/>
      <c r="AE73" s="70"/>
      <c r="AF73" s="71" t="s">
        <v>436</v>
      </c>
      <c r="AG73" s="213" t="s">
        <v>437</v>
      </c>
      <c r="AH73" s="70" t="s">
        <v>202</v>
      </c>
      <c r="AI73" s="101" t="s">
        <v>545</v>
      </c>
      <c r="AJ73" s="94">
        <v>2</v>
      </c>
      <c r="AK73" s="94">
        <v>3</v>
      </c>
      <c r="AL73" s="94">
        <v>2</v>
      </c>
      <c r="AM73" s="94">
        <v>1</v>
      </c>
      <c r="AN73" s="94">
        <v>0.5</v>
      </c>
      <c r="AO73" s="114"/>
      <c r="AP73" s="96">
        <f t="shared" si="5"/>
        <v>1</v>
      </c>
      <c r="AQ73" s="120"/>
      <c r="AR73" s="131"/>
      <c r="AS73" s="122">
        <f>IF($AO$73=$AL$73,-1%,IF($AO$73=$AK$73,-3%,0))</f>
        <v>0</v>
      </c>
      <c r="AT73" s="130"/>
    </row>
    <row r="74" ht="30" customHeight="1" spans="1:46">
      <c r="A74" s="37"/>
      <c r="B74" s="33" t="s">
        <v>85</v>
      </c>
      <c r="C74" s="33">
        <f>H74/G74</f>
        <v>1</v>
      </c>
      <c r="D74" s="26">
        <f>H74</f>
        <v>45</v>
      </c>
      <c r="E74" s="33" t="s">
        <v>334</v>
      </c>
      <c r="F74" s="33" t="s">
        <v>362</v>
      </c>
      <c r="G74" s="24">
        <v>45</v>
      </c>
      <c r="H74" s="24">
        <v>45</v>
      </c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2"/>
      <c r="Y74" s="42"/>
      <c r="Z74" s="42"/>
      <c r="AA74" s="42"/>
      <c r="AB74" s="66"/>
      <c r="AC74" s="54"/>
      <c r="AD74" s="211"/>
      <c r="AE74" s="70"/>
      <c r="AF74" s="71"/>
      <c r="AG74" s="70"/>
      <c r="AH74" s="70" t="s">
        <v>203</v>
      </c>
      <c r="AI74" s="103" t="s">
        <v>546</v>
      </c>
      <c r="AJ74" s="94">
        <v>4</v>
      </c>
      <c r="AK74" s="94">
        <v>6</v>
      </c>
      <c r="AL74" s="94">
        <v>4</v>
      </c>
      <c r="AM74" s="94">
        <v>2</v>
      </c>
      <c r="AN74" s="94">
        <v>1</v>
      </c>
      <c r="AO74" s="114"/>
      <c r="AP74" s="96">
        <f t="shared" si="5"/>
        <v>1</v>
      </c>
      <c r="AQ74" s="120"/>
      <c r="AR74" s="131"/>
      <c r="AT74" s="130"/>
    </row>
    <row r="75" ht="30" customHeight="1" spans="1:46">
      <c r="A75" s="37"/>
      <c r="B75" s="33" t="s">
        <v>336</v>
      </c>
      <c r="C75" s="33"/>
      <c r="D75" s="26"/>
      <c r="E75" s="33" t="s">
        <v>336</v>
      </c>
      <c r="F75" s="33" t="s">
        <v>336</v>
      </c>
      <c r="G75" s="24"/>
      <c r="H75" s="24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2"/>
      <c r="Y75" s="42"/>
      <c r="Z75" s="42"/>
      <c r="AA75" s="42"/>
      <c r="AB75" s="66"/>
      <c r="AC75" s="54"/>
      <c r="AD75" s="211"/>
      <c r="AE75" s="70"/>
      <c r="AF75" s="71" t="s">
        <v>436</v>
      </c>
      <c r="AG75" s="213" t="s">
        <v>437</v>
      </c>
      <c r="AH75" s="70" t="s">
        <v>204</v>
      </c>
      <c r="AI75" s="101" t="s">
        <v>547</v>
      </c>
      <c r="AJ75" s="94">
        <v>6</v>
      </c>
      <c r="AK75" s="94">
        <v>9</v>
      </c>
      <c r="AL75" s="94">
        <v>6</v>
      </c>
      <c r="AM75" s="94">
        <v>4</v>
      </c>
      <c r="AN75" s="94">
        <v>2</v>
      </c>
      <c r="AO75" s="114"/>
      <c r="AP75" s="96">
        <f t="shared" si="5"/>
        <v>1</v>
      </c>
      <c r="AQ75" s="120"/>
      <c r="AR75" s="131"/>
      <c r="AS75" s="122">
        <f>IF($AO$75=$AL$75,-1%,IF($AO$75=$AK$75,-3%,0))</f>
        <v>0</v>
      </c>
      <c r="AT75" s="130"/>
    </row>
    <row r="76" ht="30" customHeight="1" spans="1:46">
      <c r="A76" s="37"/>
      <c r="B76" s="33" t="s">
        <v>336</v>
      </c>
      <c r="C76" s="33"/>
      <c r="D76" s="26"/>
      <c r="E76" s="33" t="s">
        <v>336</v>
      </c>
      <c r="F76" s="33" t="s">
        <v>336</v>
      </c>
      <c r="G76" s="24"/>
      <c r="H76" s="24"/>
      <c r="I76" s="41"/>
      <c r="J76" s="41"/>
      <c r="K76" s="41"/>
      <c r="L76" s="41"/>
      <c r="M76" s="41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42"/>
      <c r="Y76" s="42"/>
      <c r="Z76" s="42"/>
      <c r="AA76" s="42"/>
      <c r="AB76" s="66"/>
      <c r="AC76" s="54"/>
      <c r="AD76" s="211"/>
      <c r="AE76" s="70"/>
      <c r="AF76" s="71" t="s">
        <v>436</v>
      </c>
      <c r="AG76" s="213" t="s">
        <v>437</v>
      </c>
      <c r="AH76" s="70" t="s">
        <v>205</v>
      </c>
      <c r="AI76" s="101" t="s">
        <v>548</v>
      </c>
      <c r="AJ76" s="94">
        <v>4</v>
      </c>
      <c r="AK76" s="94">
        <v>6</v>
      </c>
      <c r="AL76" s="94">
        <v>4</v>
      </c>
      <c r="AM76" s="94">
        <v>2</v>
      </c>
      <c r="AN76" s="94">
        <v>1</v>
      </c>
      <c r="AO76" s="114"/>
      <c r="AP76" s="96">
        <f t="shared" si="5"/>
        <v>1</v>
      </c>
      <c r="AQ76" s="120"/>
      <c r="AR76" s="131"/>
      <c r="AS76" s="122">
        <f>IF($AO$76=$AL$76,-1%,IF($AO$76=$AK$76,-3%,0))</f>
        <v>0</v>
      </c>
      <c r="AT76" s="130"/>
    </row>
    <row r="77" ht="30" customHeight="1" spans="1:46">
      <c r="A77" s="37"/>
      <c r="B77" s="33" t="s">
        <v>86</v>
      </c>
      <c r="C77" s="33">
        <f t="shared" ref="C77:C83" si="9">H77/G77</f>
        <v>1</v>
      </c>
      <c r="D77" s="26">
        <f t="shared" ref="D77:D83" si="10">G77</f>
        <v>30</v>
      </c>
      <c r="E77" s="33" t="s">
        <v>334</v>
      </c>
      <c r="F77" s="33" t="s">
        <v>363</v>
      </c>
      <c r="G77" s="24">
        <v>30</v>
      </c>
      <c r="H77" s="24">
        <v>30</v>
      </c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2"/>
      <c r="Y77" s="42"/>
      <c r="Z77" s="42"/>
      <c r="AA77" s="42"/>
      <c r="AB77" s="66"/>
      <c r="AC77" s="54"/>
      <c r="AD77" s="211"/>
      <c r="AE77" s="70"/>
      <c r="AF77" s="71"/>
      <c r="AG77" s="70"/>
      <c r="AH77" s="70" t="s">
        <v>206</v>
      </c>
      <c r="AI77" s="103" t="s">
        <v>549</v>
      </c>
      <c r="AJ77" s="94">
        <v>2</v>
      </c>
      <c r="AK77" s="94">
        <v>3</v>
      </c>
      <c r="AL77" s="94">
        <v>2</v>
      </c>
      <c r="AM77" s="94">
        <v>1</v>
      </c>
      <c r="AN77" s="94">
        <v>0.5</v>
      </c>
      <c r="AO77" s="114"/>
      <c r="AP77" s="96">
        <f t="shared" si="5"/>
        <v>1</v>
      </c>
      <c r="AQ77" s="120"/>
      <c r="AR77" s="131"/>
      <c r="AT77" s="130"/>
    </row>
    <row r="78" ht="30" customHeight="1" spans="1:46">
      <c r="A78" s="37"/>
      <c r="B78" s="33"/>
      <c r="C78" s="33"/>
      <c r="D78" s="26"/>
      <c r="E78" s="33"/>
      <c r="F78" s="33"/>
      <c r="G78" s="24"/>
      <c r="H78" s="24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2"/>
      <c r="Y78" s="42"/>
      <c r="Z78" s="42"/>
      <c r="AA78" s="42"/>
      <c r="AB78" s="66"/>
      <c r="AC78" s="54"/>
      <c r="AD78" s="211"/>
      <c r="AE78" s="70"/>
      <c r="AF78" s="71"/>
      <c r="AG78" s="70"/>
      <c r="AH78" s="70" t="s">
        <v>207</v>
      </c>
      <c r="AI78" s="103" t="s">
        <v>550</v>
      </c>
      <c r="AJ78" s="94">
        <v>4</v>
      </c>
      <c r="AK78" s="94">
        <v>6</v>
      </c>
      <c r="AL78" s="94">
        <v>4</v>
      </c>
      <c r="AM78" s="94">
        <v>2</v>
      </c>
      <c r="AN78" s="94">
        <v>1</v>
      </c>
      <c r="AO78" s="114"/>
      <c r="AP78" s="96">
        <f t="shared" si="5"/>
        <v>1</v>
      </c>
      <c r="AQ78" s="120"/>
      <c r="AR78" s="131"/>
      <c r="AS78" s="125"/>
      <c r="AT78" s="130"/>
    </row>
    <row r="79" ht="30" customHeight="1" spans="1:46">
      <c r="A79" s="37"/>
      <c r="B79" s="33" t="s">
        <v>336</v>
      </c>
      <c r="C79" s="33" t="s">
        <v>336</v>
      </c>
      <c r="D79" s="26" t="s">
        <v>336</v>
      </c>
      <c r="E79" s="33" t="s">
        <v>336</v>
      </c>
      <c r="F79" s="33" t="s">
        <v>336</v>
      </c>
      <c r="G79" s="24"/>
      <c r="H79" s="24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2"/>
      <c r="Y79" s="42"/>
      <c r="Z79" s="42"/>
      <c r="AA79" s="42"/>
      <c r="AB79" s="66"/>
      <c r="AC79" s="54"/>
      <c r="AD79" s="211"/>
      <c r="AE79" s="70"/>
      <c r="AF79" s="71"/>
      <c r="AG79" s="70"/>
      <c r="AH79" s="70" t="s">
        <v>208</v>
      </c>
      <c r="AI79" s="103" t="s">
        <v>551</v>
      </c>
      <c r="AJ79" s="94">
        <v>4</v>
      </c>
      <c r="AK79" s="94">
        <v>6</v>
      </c>
      <c r="AL79" s="94">
        <v>4</v>
      </c>
      <c r="AM79" s="94">
        <v>2</v>
      </c>
      <c r="AN79" s="94">
        <v>1</v>
      </c>
      <c r="AO79" s="114"/>
      <c r="AP79" s="96">
        <f t="shared" si="5"/>
        <v>1</v>
      </c>
      <c r="AQ79" s="120"/>
      <c r="AR79" s="131"/>
      <c r="AS79" s="125"/>
      <c r="AT79" s="130"/>
    </row>
    <row r="80" ht="30" customHeight="1" spans="1:46">
      <c r="A80" s="37"/>
      <c r="B80" s="33" t="s">
        <v>87</v>
      </c>
      <c r="C80" s="33">
        <f t="shared" si="9"/>
        <v>1</v>
      </c>
      <c r="D80" s="26">
        <f t="shared" si="10"/>
        <v>8</v>
      </c>
      <c r="E80" s="33" t="s">
        <v>358</v>
      </c>
      <c r="F80" s="33" t="s">
        <v>87</v>
      </c>
      <c r="G80" s="24">
        <v>8</v>
      </c>
      <c r="H80" s="24">
        <v>8</v>
      </c>
      <c r="I80" s="41"/>
      <c r="J80" s="41"/>
      <c r="K80" s="41"/>
      <c r="L80" s="41"/>
      <c r="M80" s="41"/>
      <c r="N80" s="41"/>
      <c r="O80" s="41"/>
      <c r="P80" s="41"/>
      <c r="Q80" s="42" t="s">
        <v>337</v>
      </c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66"/>
      <c r="AC80" s="54"/>
      <c r="AD80" s="211"/>
      <c r="AE80" s="70"/>
      <c r="AF80" s="71"/>
      <c r="AG80" s="70"/>
      <c r="AH80" s="70" t="s">
        <v>209</v>
      </c>
      <c r="AI80" s="103" t="s">
        <v>552</v>
      </c>
      <c r="AJ80" s="94">
        <v>2</v>
      </c>
      <c r="AK80" s="94">
        <v>3</v>
      </c>
      <c r="AL80" s="94">
        <v>2</v>
      </c>
      <c r="AM80" s="94">
        <v>1</v>
      </c>
      <c r="AN80" s="94">
        <v>0.5</v>
      </c>
      <c r="AO80" s="114"/>
      <c r="AP80" s="96">
        <f t="shared" si="5"/>
        <v>1</v>
      </c>
      <c r="AQ80" s="120"/>
      <c r="AR80" s="131"/>
      <c r="AS80" s="125"/>
      <c r="AT80" s="130"/>
    </row>
    <row r="81" ht="30" customHeight="1" spans="1:46">
      <c r="A81" s="37"/>
      <c r="B81" s="33" t="s">
        <v>88</v>
      </c>
      <c r="C81" s="33">
        <f t="shared" si="9"/>
        <v>1</v>
      </c>
      <c r="D81" s="26">
        <f t="shared" si="10"/>
        <v>8</v>
      </c>
      <c r="E81" s="33" t="s">
        <v>358</v>
      </c>
      <c r="F81" s="33" t="s">
        <v>88</v>
      </c>
      <c r="G81" s="24">
        <v>8</v>
      </c>
      <c r="H81" s="24">
        <v>8</v>
      </c>
      <c r="I81" s="41"/>
      <c r="J81" s="41"/>
      <c r="K81" s="41"/>
      <c r="L81" s="41"/>
      <c r="M81" s="41"/>
      <c r="N81" s="41"/>
      <c r="O81" s="41"/>
      <c r="P81" s="41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66"/>
      <c r="AC81" s="54"/>
      <c r="AD81" s="211"/>
      <c r="AE81" s="70"/>
      <c r="AF81" s="71"/>
      <c r="AG81" s="226" t="s">
        <v>467</v>
      </c>
      <c r="AH81" s="237" t="s">
        <v>210</v>
      </c>
      <c r="AI81" s="227" t="s">
        <v>553</v>
      </c>
      <c r="AJ81" s="94">
        <v>2</v>
      </c>
      <c r="AK81" s="94">
        <v>3</v>
      </c>
      <c r="AL81" s="94">
        <v>2</v>
      </c>
      <c r="AM81" s="94">
        <v>1</v>
      </c>
      <c r="AN81" s="94">
        <v>0.5</v>
      </c>
      <c r="AO81" s="114"/>
      <c r="AP81" s="96">
        <f t="shared" si="5"/>
        <v>1</v>
      </c>
      <c r="AQ81" s="120"/>
      <c r="AR81" s="131"/>
      <c r="AS81" s="125"/>
      <c r="AT81" s="130"/>
    </row>
    <row r="82" ht="30" customHeight="1" spans="1:46">
      <c r="A82" s="37"/>
      <c r="B82" s="33" t="s">
        <v>89</v>
      </c>
      <c r="C82" s="33">
        <f t="shared" si="9"/>
        <v>1</v>
      </c>
      <c r="D82" s="26">
        <f t="shared" si="10"/>
        <v>8</v>
      </c>
      <c r="E82" s="33" t="s">
        <v>358</v>
      </c>
      <c r="F82" s="33" t="s">
        <v>89</v>
      </c>
      <c r="G82" s="24">
        <v>8</v>
      </c>
      <c r="H82" s="24">
        <v>8</v>
      </c>
      <c r="I82" s="41"/>
      <c r="J82" s="41"/>
      <c r="K82" s="41"/>
      <c r="L82" s="41"/>
      <c r="M82" s="41"/>
      <c r="N82" s="41"/>
      <c r="O82" s="41"/>
      <c r="P82" s="41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66"/>
      <c r="AC82" s="54"/>
      <c r="AD82" s="211"/>
      <c r="AE82" s="86" t="s">
        <v>215</v>
      </c>
      <c r="AF82" s="84"/>
      <c r="AG82" s="86"/>
      <c r="AH82" s="86" t="s">
        <v>212</v>
      </c>
      <c r="AI82" s="103" t="s">
        <v>554</v>
      </c>
      <c r="AJ82" s="94">
        <v>2</v>
      </c>
      <c r="AK82" s="94">
        <v>3</v>
      </c>
      <c r="AL82" s="94">
        <v>2</v>
      </c>
      <c r="AM82" s="94">
        <v>1</v>
      </c>
      <c r="AN82" s="94">
        <v>0.5</v>
      </c>
      <c r="AO82" s="114"/>
      <c r="AP82" s="96">
        <f t="shared" si="5"/>
        <v>1</v>
      </c>
      <c r="AQ82" s="120">
        <f>1-SUM(AO82:AO84)/SUM(AJ82:AJ84)</f>
        <v>1</v>
      </c>
      <c r="AR82" s="131"/>
      <c r="AS82" s="125"/>
      <c r="AT82" s="130"/>
    </row>
    <row r="83" ht="30" customHeight="1" spans="1:46">
      <c r="A83" s="37"/>
      <c r="B83" s="33" t="s">
        <v>90</v>
      </c>
      <c r="C83" s="33">
        <f t="shared" si="9"/>
        <v>1</v>
      </c>
      <c r="D83" s="26">
        <f t="shared" si="10"/>
        <v>45</v>
      </c>
      <c r="E83" s="33" t="s">
        <v>341</v>
      </c>
      <c r="F83" s="33" t="s">
        <v>90</v>
      </c>
      <c r="G83" s="24">
        <v>45</v>
      </c>
      <c r="H83" s="24">
        <v>45</v>
      </c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2" t="s">
        <v>337</v>
      </c>
      <c r="Y83" s="42"/>
      <c r="Z83" s="42"/>
      <c r="AA83" s="42"/>
      <c r="AB83" s="66"/>
      <c r="AC83" s="54"/>
      <c r="AD83" s="211"/>
      <c r="AE83" s="86"/>
      <c r="AF83" s="84"/>
      <c r="AG83" s="86"/>
      <c r="AH83" s="86" t="s">
        <v>213</v>
      </c>
      <c r="AI83" s="103" t="s">
        <v>555</v>
      </c>
      <c r="AJ83" s="94">
        <v>2</v>
      </c>
      <c r="AK83" s="94">
        <v>3</v>
      </c>
      <c r="AL83" s="94">
        <v>2</v>
      </c>
      <c r="AM83" s="94">
        <v>1</v>
      </c>
      <c r="AN83" s="94">
        <v>0.5</v>
      </c>
      <c r="AO83" s="114"/>
      <c r="AP83" s="96">
        <f t="shared" si="5"/>
        <v>1</v>
      </c>
      <c r="AQ83" s="120"/>
      <c r="AR83" s="131"/>
      <c r="AS83" s="125"/>
      <c r="AT83" s="130"/>
    </row>
    <row r="84" ht="30" customHeight="1" spans="1:46">
      <c r="A84" s="37"/>
      <c r="B84" s="33" t="s">
        <v>336</v>
      </c>
      <c r="C84" s="33" t="s">
        <v>336</v>
      </c>
      <c r="D84" s="26" t="s">
        <v>336</v>
      </c>
      <c r="E84" s="33" t="s">
        <v>336</v>
      </c>
      <c r="F84" s="33" t="s">
        <v>336</v>
      </c>
      <c r="G84" s="24"/>
      <c r="H84" s="24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2"/>
      <c r="Y84" s="42"/>
      <c r="Z84" s="42"/>
      <c r="AA84" s="42"/>
      <c r="AB84" s="66"/>
      <c r="AC84" s="54"/>
      <c r="AD84" s="211"/>
      <c r="AE84" s="86"/>
      <c r="AF84" s="84"/>
      <c r="AG84" s="86"/>
      <c r="AH84" s="86" t="s">
        <v>214</v>
      </c>
      <c r="AI84" s="103" t="s">
        <v>556</v>
      </c>
      <c r="AJ84" s="94">
        <v>4</v>
      </c>
      <c r="AK84" s="94">
        <v>6</v>
      </c>
      <c r="AL84" s="94">
        <v>4</v>
      </c>
      <c r="AM84" s="94">
        <v>2</v>
      </c>
      <c r="AN84" s="94">
        <v>1</v>
      </c>
      <c r="AO84" s="114"/>
      <c r="AP84" s="96">
        <f t="shared" si="5"/>
        <v>1</v>
      </c>
      <c r="AQ84" s="120"/>
      <c r="AR84" s="131"/>
      <c r="AS84" s="125"/>
      <c r="AT84" s="130"/>
    </row>
    <row r="85" ht="30" customHeight="1" spans="1:46">
      <c r="A85" s="37"/>
      <c r="B85" s="33" t="s">
        <v>336</v>
      </c>
      <c r="C85" s="33" t="s">
        <v>336</v>
      </c>
      <c r="D85" s="26" t="s">
        <v>336</v>
      </c>
      <c r="E85" s="33" t="s">
        <v>336</v>
      </c>
      <c r="F85" s="33" t="s">
        <v>336</v>
      </c>
      <c r="G85" s="24"/>
      <c r="H85" s="24"/>
      <c r="I85" s="41"/>
      <c r="J85" s="41"/>
      <c r="K85" s="41"/>
      <c r="L85" s="41"/>
      <c r="M85" s="41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42"/>
      <c r="Y85" s="42"/>
      <c r="Z85" s="42"/>
      <c r="AA85" s="42"/>
      <c r="AB85" s="66"/>
      <c r="AC85" s="54"/>
      <c r="AD85" s="211"/>
      <c r="AE85" s="86" t="s">
        <v>219</v>
      </c>
      <c r="AF85" s="84"/>
      <c r="AG85" s="86"/>
      <c r="AH85" s="86" t="s">
        <v>216</v>
      </c>
      <c r="AI85" s="103" t="s">
        <v>557</v>
      </c>
      <c r="AJ85" s="94">
        <v>2</v>
      </c>
      <c r="AK85" s="94">
        <v>3</v>
      </c>
      <c r="AL85" s="94">
        <v>2</v>
      </c>
      <c r="AM85" s="94">
        <v>1</v>
      </c>
      <c r="AN85" s="94">
        <v>0.5</v>
      </c>
      <c r="AO85" s="114"/>
      <c r="AP85" s="96">
        <f t="shared" si="5"/>
        <v>1</v>
      </c>
      <c r="AQ85" s="120">
        <f>1-SUM(AO85:AO87)/SUM(AJ85:AJ87)</f>
        <v>1</v>
      </c>
      <c r="AR85" s="131"/>
      <c r="AS85" s="125"/>
      <c r="AT85" s="130"/>
    </row>
    <row r="86" ht="30" customHeight="1" spans="1:46">
      <c r="A86" s="37"/>
      <c r="B86" s="33" t="s">
        <v>91</v>
      </c>
      <c r="C86" s="33">
        <f>H86/G86</f>
        <v>1</v>
      </c>
      <c r="D86" s="26">
        <f>G86</f>
        <v>45</v>
      </c>
      <c r="E86" s="33" t="s">
        <v>341</v>
      </c>
      <c r="F86" s="33" t="s">
        <v>91</v>
      </c>
      <c r="G86" s="24">
        <v>45</v>
      </c>
      <c r="H86" s="24">
        <v>45</v>
      </c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2"/>
      <c r="Y86" s="42"/>
      <c r="Z86" s="42"/>
      <c r="AA86" s="42"/>
      <c r="AB86" s="66"/>
      <c r="AC86" s="54"/>
      <c r="AD86" s="211"/>
      <c r="AE86" s="86"/>
      <c r="AF86" s="84"/>
      <c r="AG86" s="86"/>
      <c r="AH86" s="86" t="s">
        <v>217</v>
      </c>
      <c r="AI86" s="103" t="s">
        <v>558</v>
      </c>
      <c r="AJ86" s="94">
        <v>2</v>
      </c>
      <c r="AK86" s="94">
        <v>3</v>
      </c>
      <c r="AL86" s="94">
        <v>2</v>
      </c>
      <c r="AM86" s="94">
        <v>1</v>
      </c>
      <c r="AN86" s="94">
        <v>0.5</v>
      </c>
      <c r="AO86" s="114"/>
      <c r="AP86" s="96">
        <f t="shared" si="5"/>
        <v>1</v>
      </c>
      <c r="AQ86" s="120"/>
      <c r="AR86" s="131"/>
      <c r="AS86" s="125"/>
      <c r="AT86" s="130"/>
    </row>
    <row r="87" ht="30" customHeight="1" spans="1:46">
      <c r="A87" s="37"/>
      <c r="B87" s="33" t="s">
        <v>336</v>
      </c>
      <c r="C87" s="33"/>
      <c r="D87" s="26"/>
      <c r="E87" s="33" t="s">
        <v>336</v>
      </c>
      <c r="F87" s="33" t="s">
        <v>336</v>
      </c>
      <c r="G87" s="24"/>
      <c r="H87" s="24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2"/>
      <c r="Y87" s="42"/>
      <c r="Z87" s="42"/>
      <c r="AA87" s="42"/>
      <c r="AB87" s="66"/>
      <c r="AC87" s="54"/>
      <c r="AD87" s="211"/>
      <c r="AE87" s="86"/>
      <c r="AF87" s="84"/>
      <c r="AG87" s="86"/>
      <c r="AH87" s="86" t="s">
        <v>218</v>
      </c>
      <c r="AI87" s="103" t="s">
        <v>559</v>
      </c>
      <c r="AJ87" s="94">
        <v>2</v>
      </c>
      <c r="AK87" s="94">
        <v>3</v>
      </c>
      <c r="AL87" s="94">
        <v>2</v>
      </c>
      <c r="AM87" s="94">
        <v>1</v>
      </c>
      <c r="AN87" s="94">
        <v>0.5</v>
      </c>
      <c r="AO87" s="114"/>
      <c r="AP87" s="96">
        <f t="shared" si="5"/>
        <v>1</v>
      </c>
      <c r="AQ87" s="120"/>
      <c r="AR87" s="131"/>
      <c r="AS87" s="125"/>
      <c r="AT87" s="130"/>
    </row>
    <row r="88" ht="30" customHeight="1" spans="1:46">
      <c r="A88" s="37"/>
      <c r="B88" s="33" t="s">
        <v>110</v>
      </c>
      <c r="C88" s="33">
        <f>SUM(H88:H91)/SUM(G88:G91)</f>
        <v>1</v>
      </c>
      <c r="D88" s="26">
        <f>G88</f>
        <v>18</v>
      </c>
      <c r="E88" s="33" t="s">
        <v>356</v>
      </c>
      <c r="F88" s="33" t="s">
        <v>375</v>
      </c>
      <c r="G88" s="24">
        <v>18</v>
      </c>
      <c r="H88" s="24">
        <v>18</v>
      </c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2"/>
      <c r="AB88" s="66"/>
      <c r="AC88" s="54"/>
      <c r="AD88" s="234" t="s">
        <v>312</v>
      </c>
      <c r="AE88" s="86" t="s">
        <v>127</v>
      </c>
      <c r="AF88" s="71" t="s">
        <v>436</v>
      </c>
      <c r="AG88" s="213" t="s">
        <v>437</v>
      </c>
      <c r="AH88" s="237" t="s">
        <v>279</v>
      </c>
      <c r="AI88" s="225" t="s">
        <v>560</v>
      </c>
      <c r="AJ88" s="102">
        <v>4</v>
      </c>
      <c r="AK88" s="102">
        <v>6</v>
      </c>
      <c r="AL88" s="102">
        <v>4</v>
      </c>
      <c r="AM88" s="102">
        <v>2</v>
      </c>
      <c r="AN88" s="102">
        <v>1</v>
      </c>
      <c r="AO88" s="104"/>
      <c r="AP88" s="96">
        <f t="shared" ref="AP88:AP96" si="11">IF(AO88=" "," ",1-AO88/AJ88)</f>
        <v>1</v>
      </c>
      <c r="AQ88" s="120">
        <f>1-SUM(AO88:AO96)/SUM(AJ88:AJ96)</f>
        <v>1</v>
      </c>
      <c r="AR88" s="131">
        <f>1-SUM(AO88:AO118)/SUM(AJ88:AJ118)</f>
        <v>1</v>
      </c>
      <c r="AS88" s="122">
        <f>IF($AO$88=$AL$88,-1%,IF($AO$88=$AK$88,-3%,0))</f>
        <v>0</v>
      </c>
      <c r="AT88" s="130"/>
    </row>
    <row r="89" ht="30" customHeight="1" spans="1:46">
      <c r="A89" s="37"/>
      <c r="B89" s="33"/>
      <c r="C89" s="33"/>
      <c r="D89" s="26">
        <f>G89</f>
        <v>18</v>
      </c>
      <c r="E89" s="33" t="s">
        <v>356</v>
      </c>
      <c r="F89" s="33" t="s">
        <v>377</v>
      </c>
      <c r="G89" s="24">
        <v>18</v>
      </c>
      <c r="H89" s="24">
        <v>18</v>
      </c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2"/>
      <c r="AB89" s="66"/>
      <c r="AC89" s="54"/>
      <c r="AD89" s="235"/>
      <c r="AE89" s="86"/>
      <c r="AF89" s="84"/>
      <c r="AG89" s="86"/>
      <c r="AH89" s="82" t="s">
        <v>280</v>
      </c>
      <c r="AI89" s="103" t="s">
        <v>561</v>
      </c>
      <c r="AJ89" s="102">
        <v>4</v>
      </c>
      <c r="AK89" s="102">
        <v>6</v>
      </c>
      <c r="AL89" s="102">
        <v>4</v>
      </c>
      <c r="AM89" s="102">
        <v>2</v>
      </c>
      <c r="AN89" s="102">
        <v>1</v>
      </c>
      <c r="AO89" s="104"/>
      <c r="AP89" s="96">
        <f t="shared" si="11"/>
        <v>1</v>
      </c>
      <c r="AQ89" s="120"/>
      <c r="AR89" s="131"/>
      <c r="AT89" s="130"/>
    </row>
    <row r="90" ht="30" customHeight="1" spans="1:46">
      <c r="A90" s="37"/>
      <c r="B90" s="33"/>
      <c r="C90" s="33"/>
      <c r="D90" s="26">
        <f>G90</f>
        <v>18</v>
      </c>
      <c r="E90" s="33" t="s">
        <v>356</v>
      </c>
      <c r="F90" s="33" t="s">
        <v>378</v>
      </c>
      <c r="G90" s="24">
        <v>18</v>
      </c>
      <c r="H90" s="24">
        <v>18</v>
      </c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2"/>
      <c r="AB90" s="66"/>
      <c r="AC90" s="54"/>
      <c r="AD90" s="235"/>
      <c r="AE90" s="86"/>
      <c r="AF90" s="84"/>
      <c r="AG90" s="86"/>
      <c r="AH90" s="82" t="s">
        <v>281</v>
      </c>
      <c r="AI90" s="103" t="s">
        <v>562</v>
      </c>
      <c r="AJ90" s="102">
        <v>2</v>
      </c>
      <c r="AK90" s="102">
        <v>3</v>
      </c>
      <c r="AL90" s="102">
        <v>2</v>
      </c>
      <c r="AM90" s="102">
        <v>1</v>
      </c>
      <c r="AN90" s="102">
        <v>0.5</v>
      </c>
      <c r="AO90" s="104"/>
      <c r="AP90" s="96">
        <f t="shared" si="11"/>
        <v>1</v>
      </c>
      <c r="AQ90" s="120"/>
      <c r="AR90" s="131"/>
      <c r="AS90" s="125"/>
      <c r="AT90" s="130"/>
    </row>
    <row r="91" ht="30" customHeight="1" spans="1:46">
      <c r="A91" s="37"/>
      <c r="B91" s="33"/>
      <c r="C91" s="33"/>
      <c r="D91" s="26">
        <f>G91</f>
        <v>18</v>
      </c>
      <c r="E91" s="33" t="s">
        <v>380</v>
      </c>
      <c r="F91" s="33" t="s">
        <v>379</v>
      </c>
      <c r="G91" s="24">
        <v>18</v>
      </c>
      <c r="H91" s="24">
        <v>18</v>
      </c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2"/>
      <c r="AB91" s="66"/>
      <c r="AC91" s="54"/>
      <c r="AD91" s="235"/>
      <c r="AE91" s="86"/>
      <c r="AF91" s="84"/>
      <c r="AG91" s="86"/>
      <c r="AH91" s="86" t="s">
        <v>282</v>
      </c>
      <c r="AI91" s="103" t="s">
        <v>563</v>
      </c>
      <c r="AJ91" s="102">
        <v>2</v>
      </c>
      <c r="AK91" s="102">
        <v>3</v>
      </c>
      <c r="AL91" s="102">
        <v>2</v>
      </c>
      <c r="AM91" s="102">
        <v>1</v>
      </c>
      <c r="AN91" s="102">
        <v>0.5</v>
      </c>
      <c r="AO91" s="104"/>
      <c r="AP91" s="96">
        <f t="shared" si="11"/>
        <v>1</v>
      </c>
      <c r="AQ91" s="120"/>
      <c r="AR91" s="131"/>
      <c r="AS91" s="125"/>
      <c r="AT91" s="130"/>
    </row>
    <row r="92" ht="30" customHeight="1" spans="1:46">
      <c r="A92" s="23" t="s">
        <v>564</v>
      </c>
      <c r="B92" s="33">
        <f>H92/G92</f>
        <v>1</v>
      </c>
      <c r="C92" s="25" t="s">
        <v>337</v>
      </c>
      <c r="D92" s="36" t="s">
        <v>337</v>
      </c>
      <c r="E92" s="25" t="s">
        <v>337</v>
      </c>
      <c r="F92" s="25" t="s">
        <v>337</v>
      </c>
      <c r="G92" s="25">
        <f>SUM(G88:G91)</f>
        <v>72</v>
      </c>
      <c r="H92" s="25">
        <f>SUM(H88:H91)</f>
        <v>72</v>
      </c>
      <c r="I92" s="25"/>
      <c r="J92" s="25" t="s">
        <v>337</v>
      </c>
      <c r="K92" s="25" t="s">
        <v>337</v>
      </c>
      <c r="L92" s="25" t="s">
        <v>337</v>
      </c>
      <c r="M92" s="25" t="s">
        <v>337</v>
      </c>
      <c r="N92" s="25" t="s">
        <v>337</v>
      </c>
      <c r="O92" s="25" t="s">
        <v>337</v>
      </c>
      <c r="P92" s="25" t="s">
        <v>337</v>
      </c>
      <c r="Q92" s="25" t="s">
        <v>337</v>
      </c>
      <c r="R92" s="25" t="s">
        <v>337</v>
      </c>
      <c r="S92" s="25" t="s">
        <v>337</v>
      </c>
      <c r="T92" s="25" t="s">
        <v>337</v>
      </c>
      <c r="U92" s="25" t="s">
        <v>337</v>
      </c>
      <c r="V92" s="25" t="s">
        <v>337</v>
      </c>
      <c r="W92" s="25" t="s">
        <v>337</v>
      </c>
      <c r="X92" s="25" t="s">
        <v>337</v>
      </c>
      <c r="Y92" s="25" t="s">
        <v>337</v>
      </c>
      <c r="Z92" s="25" t="s">
        <v>337</v>
      </c>
      <c r="AA92" s="25" t="s">
        <v>337</v>
      </c>
      <c r="AB92" s="83" t="s">
        <v>337</v>
      </c>
      <c r="AC92" s="54"/>
      <c r="AD92" s="235"/>
      <c r="AE92" s="86"/>
      <c r="AF92" s="71" t="s">
        <v>436</v>
      </c>
      <c r="AG92" s="213" t="s">
        <v>565</v>
      </c>
      <c r="AH92" s="237" t="s">
        <v>283</v>
      </c>
      <c r="AI92" s="227" t="s">
        <v>566</v>
      </c>
      <c r="AJ92" s="102">
        <v>4</v>
      </c>
      <c r="AK92" s="102">
        <v>6</v>
      </c>
      <c r="AL92" s="102">
        <v>4</v>
      </c>
      <c r="AM92" s="102">
        <v>2</v>
      </c>
      <c r="AN92" s="102">
        <v>1</v>
      </c>
      <c r="AO92" s="104"/>
      <c r="AP92" s="96">
        <f t="shared" si="11"/>
        <v>1</v>
      </c>
      <c r="AQ92" s="120"/>
      <c r="AR92" s="131"/>
      <c r="AS92" s="122">
        <f>IF($AO$92=$AL$92,-1%,IF($AO$92=$AK$92,-3%,0))</f>
        <v>0</v>
      </c>
      <c r="AT92" s="130"/>
    </row>
    <row r="93" ht="30" customHeight="1" spans="1:46">
      <c r="A93" s="37" t="s">
        <v>117</v>
      </c>
      <c r="B93" s="33" t="s">
        <v>67</v>
      </c>
      <c r="C93" s="33">
        <f t="shared" ref="C93:C98" si="12">H93/G93</f>
        <v>1</v>
      </c>
      <c r="D93" s="26">
        <f t="shared" ref="D93:D98" si="13">G93</f>
        <v>18</v>
      </c>
      <c r="E93" s="33" t="s">
        <v>341</v>
      </c>
      <c r="F93" s="33" t="s">
        <v>67</v>
      </c>
      <c r="G93" s="24">
        <v>18</v>
      </c>
      <c r="H93" s="24">
        <v>18</v>
      </c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2" t="s">
        <v>337</v>
      </c>
      <c r="AB93" s="66"/>
      <c r="AC93" s="54"/>
      <c r="AD93" s="235"/>
      <c r="AE93" s="86"/>
      <c r="AF93" s="84"/>
      <c r="AG93" s="86"/>
      <c r="AH93" s="86" t="s">
        <v>284</v>
      </c>
      <c r="AI93" s="103" t="s">
        <v>567</v>
      </c>
      <c r="AJ93" s="102">
        <v>4</v>
      </c>
      <c r="AK93" s="102">
        <v>6</v>
      </c>
      <c r="AL93" s="102">
        <v>4</v>
      </c>
      <c r="AM93" s="102">
        <v>2</v>
      </c>
      <c r="AN93" s="102">
        <v>1</v>
      </c>
      <c r="AO93" s="104"/>
      <c r="AP93" s="96">
        <f t="shared" si="11"/>
        <v>1</v>
      </c>
      <c r="AQ93" s="120"/>
      <c r="AR93" s="131"/>
      <c r="AS93" s="128"/>
      <c r="AT93" s="130"/>
    </row>
    <row r="94" ht="30" customHeight="1" spans="1:46">
      <c r="A94" s="38"/>
      <c r="B94" s="33" t="s">
        <v>68</v>
      </c>
      <c r="C94" s="33">
        <f t="shared" si="12"/>
        <v>1</v>
      </c>
      <c r="D94" s="26">
        <f t="shared" si="13"/>
        <v>18</v>
      </c>
      <c r="E94" s="33" t="s">
        <v>358</v>
      </c>
      <c r="F94" s="33" t="s">
        <v>68</v>
      </c>
      <c r="G94" s="24">
        <v>18</v>
      </c>
      <c r="H94" s="24">
        <v>18</v>
      </c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2"/>
      <c r="AB94" s="66"/>
      <c r="AC94" s="54"/>
      <c r="AD94" s="235"/>
      <c r="AE94" s="86"/>
      <c r="AF94" s="84"/>
      <c r="AG94" s="86"/>
      <c r="AH94" s="86" t="s">
        <v>285</v>
      </c>
      <c r="AI94" s="103" t="s">
        <v>568</v>
      </c>
      <c r="AJ94" s="102">
        <v>4</v>
      </c>
      <c r="AK94" s="102">
        <v>6</v>
      </c>
      <c r="AL94" s="102">
        <v>4</v>
      </c>
      <c r="AM94" s="102">
        <v>2</v>
      </c>
      <c r="AN94" s="102">
        <v>1</v>
      </c>
      <c r="AO94" s="104"/>
      <c r="AP94" s="96">
        <f t="shared" si="11"/>
        <v>1</v>
      </c>
      <c r="AQ94" s="120"/>
      <c r="AR94" s="131"/>
      <c r="AS94" s="128"/>
      <c r="AT94" s="130"/>
    </row>
    <row r="95" ht="30" customHeight="1" spans="1:46">
      <c r="A95" s="38"/>
      <c r="B95" s="33" t="s">
        <v>69</v>
      </c>
      <c r="C95" s="33">
        <f t="shared" si="12"/>
        <v>1</v>
      </c>
      <c r="D95" s="26">
        <f t="shared" si="13"/>
        <v>18</v>
      </c>
      <c r="E95" s="33" t="s">
        <v>341</v>
      </c>
      <c r="F95" s="33" t="s">
        <v>69</v>
      </c>
      <c r="G95" s="24">
        <v>18</v>
      </c>
      <c r="H95" s="24">
        <v>18</v>
      </c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2"/>
      <c r="AB95" s="66"/>
      <c r="AC95" s="54"/>
      <c r="AD95" s="235"/>
      <c r="AE95" s="86"/>
      <c r="AF95" s="84"/>
      <c r="AG95" s="213" t="s">
        <v>467</v>
      </c>
      <c r="AH95" s="86" t="s">
        <v>210</v>
      </c>
      <c r="AI95" s="103" t="s">
        <v>569</v>
      </c>
      <c r="AJ95" s="102">
        <v>4</v>
      </c>
      <c r="AK95" s="102">
        <v>6</v>
      </c>
      <c r="AL95" s="102">
        <v>4</v>
      </c>
      <c r="AM95" s="102">
        <v>2</v>
      </c>
      <c r="AN95" s="102">
        <v>1</v>
      </c>
      <c r="AO95" s="104"/>
      <c r="AP95" s="96">
        <f t="shared" si="11"/>
        <v>1</v>
      </c>
      <c r="AQ95" s="120"/>
      <c r="AR95" s="131"/>
      <c r="AS95" s="128"/>
      <c r="AT95" s="130"/>
    </row>
    <row r="96" ht="30" customHeight="1" spans="1:46">
      <c r="A96" s="38"/>
      <c r="B96" s="33" t="s">
        <v>109</v>
      </c>
      <c r="C96" s="33">
        <f t="shared" si="12"/>
        <v>1</v>
      </c>
      <c r="D96" s="26">
        <f t="shared" si="13"/>
        <v>18</v>
      </c>
      <c r="E96" s="33" t="s">
        <v>356</v>
      </c>
      <c r="F96" s="33" t="s">
        <v>109</v>
      </c>
      <c r="G96" s="24">
        <v>18</v>
      </c>
      <c r="H96" s="24">
        <v>18</v>
      </c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2"/>
      <c r="AB96" s="66"/>
      <c r="AC96" s="54"/>
      <c r="AD96" s="235"/>
      <c r="AE96" s="86"/>
      <c r="AF96" s="71" t="s">
        <v>436</v>
      </c>
      <c r="AG96" s="213" t="s">
        <v>437</v>
      </c>
      <c r="AH96" s="86" t="s">
        <v>286</v>
      </c>
      <c r="AI96" s="101" t="s">
        <v>570</v>
      </c>
      <c r="AJ96" s="102">
        <v>2</v>
      </c>
      <c r="AK96" s="102">
        <v>3</v>
      </c>
      <c r="AL96" s="102">
        <v>2</v>
      </c>
      <c r="AM96" s="102">
        <v>1</v>
      </c>
      <c r="AN96" s="102">
        <v>0.5</v>
      </c>
      <c r="AO96" s="104"/>
      <c r="AP96" s="96">
        <f t="shared" si="11"/>
        <v>1</v>
      </c>
      <c r="AQ96" s="120"/>
      <c r="AR96" s="131"/>
      <c r="AS96" s="122">
        <f>IF($AO$96=$AL$96,-1%,IF($AO$96=$AK$96,-3%,0))</f>
        <v>0</v>
      </c>
      <c r="AT96" s="130"/>
    </row>
    <row r="97" ht="30" customHeight="1" spans="1:46">
      <c r="A97" s="38"/>
      <c r="B97" s="33" t="s">
        <v>109</v>
      </c>
      <c r="C97" s="33">
        <f t="shared" si="12"/>
        <v>1</v>
      </c>
      <c r="D97" s="26">
        <f t="shared" si="13"/>
        <v>18</v>
      </c>
      <c r="E97" s="33" t="s">
        <v>380</v>
      </c>
      <c r="F97" s="33" t="s">
        <v>109</v>
      </c>
      <c r="G97" s="24">
        <v>18</v>
      </c>
      <c r="H97" s="24">
        <v>18</v>
      </c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2"/>
      <c r="AB97" s="66"/>
      <c r="AC97" s="54"/>
      <c r="AD97" s="235"/>
      <c r="AE97" s="143" t="s">
        <v>293</v>
      </c>
      <c r="AF97" s="84"/>
      <c r="AG97" s="86"/>
      <c r="AH97" s="82" t="s">
        <v>290</v>
      </c>
      <c r="AI97" s="103" t="s">
        <v>571</v>
      </c>
      <c r="AJ97" s="180">
        <v>2</v>
      </c>
      <c r="AK97" s="180">
        <v>3</v>
      </c>
      <c r="AL97" s="180">
        <v>2</v>
      </c>
      <c r="AM97" s="180">
        <v>1</v>
      </c>
      <c r="AN97" s="180">
        <v>0.5</v>
      </c>
      <c r="AO97" s="104"/>
      <c r="AP97" s="96">
        <f t="shared" ref="AP97:AP99" si="14">IF(AO97=" "," ",1-AO97/AJ97)</f>
        <v>1</v>
      </c>
      <c r="AQ97" s="120">
        <f>1-SUM(AO97:AO100)/SUM(AJ97:AJ100)</f>
        <v>1</v>
      </c>
      <c r="AR97" s="131"/>
      <c r="AS97" s="125"/>
      <c r="AT97" s="130"/>
    </row>
    <row r="98" ht="30" customHeight="1" spans="1:46">
      <c r="A98" s="38"/>
      <c r="B98" s="33" t="s">
        <v>382</v>
      </c>
      <c r="C98" s="33">
        <f t="shared" si="12"/>
        <v>1</v>
      </c>
      <c r="D98" s="26">
        <f t="shared" si="13"/>
        <v>18</v>
      </c>
      <c r="E98" s="33" t="s">
        <v>344</v>
      </c>
      <c r="F98" s="33" t="s">
        <v>382</v>
      </c>
      <c r="G98" s="24">
        <v>18</v>
      </c>
      <c r="H98" s="24">
        <v>18</v>
      </c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2"/>
      <c r="AB98" s="66"/>
      <c r="AC98" s="54"/>
      <c r="AD98" s="235"/>
      <c r="AE98" s="144"/>
      <c r="AF98" s="84"/>
      <c r="AG98" s="86"/>
      <c r="AH98" s="86" t="s">
        <v>291</v>
      </c>
      <c r="AI98" s="103" t="s">
        <v>572</v>
      </c>
      <c r="AJ98" s="102">
        <v>4</v>
      </c>
      <c r="AK98" s="102">
        <v>6</v>
      </c>
      <c r="AL98" s="102">
        <v>4</v>
      </c>
      <c r="AM98" s="102">
        <v>2</v>
      </c>
      <c r="AN98" s="102">
        <v>1</v>
      </c>
      <c r="AO98" s="104"/>
      <c r="AP98" s="96">
        <f t="shared" si="14"/>
        <v>1</v>
      </c>
      <c r="AQ98" s="120"/>
      <c r="AR98" s="131"/>
      <c r="AS98" s="125"/>
      <c r="AT98" s="130"/>
    </row>
    <row r="99" ht="30" customHeight="1" spans="1:46">
      <c r="A99" s="38"/>
      <c r="B99" s="33"/>
      <c r="C99" s="33"/>
      <c r="D99" s="26"/>
      <c r="E99" s="33"/>
      <c r="F99" s="33"/>
      <c r="G99" s="24"/>
      <c r="H99" s="24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2"/>
      <c r="AB99" s="66"/>
      <c r="AC99" s="54"/>
      <c r="AD99" s="235"/>
      <c r="AE99" s="144"/>
      <c r="AF99" s="84"/>
      <c r="AG99" s="86"/>
      <c r="AH99" s="86" t="s">
        <v>292</v>
      </c>
      <c r="AI99" s="103" t="s">
        <v>573</v>
      </c>
      <c r="AJ99" s="102">
        <v>4</v>
      </c>
      <c r="AK99" s="102">
        <v>6</v>
      </c>
      <c r="AL99" s="102">
        <v>4</v>
      </c>
      <c r="AM99" s="102">
        <v>2</v>
      </c>
      <c r="AN99" s="102">
        <v>1</v>
      </c>
      <c r="AO99" s="104"/>
      <c r="AP99" s="96">
        <f t="shared" si="14"/>
        <v>1</v>
      </c>
      <c r="AQ99" s="120"/>
      <c r="AR99" s="131"/>
      <c r="AS99" s="125"/>
      <c r="AT99" s="130"/>
    </row>
    <row r="100" ht="30" customHeight="1" spans="1:46">
      <c r="A100" s="23" t="s">
        <v>574</v>
      </c>
      <c r="B100" s="33">
        <f>H100/G100</f>
        <v>1</v>
      </c>
      <c r="C100" s="25" t="s">
        <v>337</v>
      </c>
      <c r="D100" s="36" t="s">
        <v>337</v>
      </c>
      <c r="E100" s="25" t="s">
        <v>337</v>
      </c>
      <c r="F100" s="25" t="s">
        <v>337</v>
      </c>
      <c r="G100" s="25">
        <f>SUM(G97:G98)</f>
        <v>36</v>
      </c>
      <c r="H100" s="25">
        <f>SUM(H97:H98)</f>
        <v>36</v>
      </c>
      <c r="I100" s="25"/>
      <c r="J100" s="25" t="s">
        <v>337</v>
      </c>
      <c r="K100" s="25" t="s">
        <v>337</v>
      </c>
      <c r="L100" s="25" t="s">
        <v>337</v>
      </c>
      <c r="M100" s="25" t="s">
        <v>337</v>
      </c>
      <c r="N100" s="25" t="s">
        <v>337</v>
      </c>
      <c r="O100" s="25" t="s">
        <v>337</v>
      </c>
      <c r="P100" s="25" t="s">
        <v>337</v>
      </c>
      <c r="Q100" s="25" t="s">
        <v>337</v>
      </c>
      <c r="R100" s="25" t="s">
        <v>337</v>
      </c>
      <c r="S100" s="25" t="s">
        <v>337</v>
      </c>
      <c r="T100" s="25" t="s">
        <v>337</v>
      </c>
      <c r="U100" s="25" t="s">
        <v>337</v>
      </c>
      <c r="V100" s="25" t="s">
        <v>337</v>
      </c>
      <c r="W100" s="25" t="s">
        <v>337</v>
      </c>
      <c r="X100" s="25" t="s">
        <v>337</v>
      </c>
      <c r="Y100" s="25" t="s">
        <v>337</v>
      </c>
      <c r="Z100" s="25" t="s">
        <v>337</v>
      </c>
      <c r="AA100" s="25" t="s">
        <v>337</v>
      </c>
      <c r="AB100" s="83" t="s">
        <v>337</v>
      </c>
      <c r="AC100" s="54"/>
      <c r="AD100" s="235"/>
      <c r="AE100" s="145"/>
      <c r="AF100" s="84"/>
      <c r="AG100" s="238" t="s">
        <v>477</v>
      </c>
      <c r="AH100" s="237" t="s">
        <v>575</v>
      </c>
      <c r="AI100" s="227" t="s">
        <v>576</v>
      </c>
      <c r="AJ100" s="102">
        <v>2</v>
      </c>
      <c r="AK100" s="102">
        <v>3</v>
      </c>
      <c r="AL100" s="102">
        <v>2</v>
      </c>
      <c r="AM100" s="102">
        <v>1</v>
      </c>
      <c r="AN100" s="102">
        <v>0.5</v>
      </c>
      <c r="AO100" s="104"/>
      <c r="AP100" s="96">
        <f t="shared" ref="AP100:AP118" si="15">IF(AO100=" "," ",1-AO100/AJ100)</f>
        <v>1</v>
      </c>
      <c r="AQ100" s="120"/>
      <c r="AR100" s="131"/>
      <c r="AS100" s="125"/>
      <c r="AT100" s="130"/>
    </row>
    <row r="101" ht="30" customHeight="1" spans="1:46">
      <c r="A101" s="37" t="s">
        <v>127</v>
      </c>
      <c r="B101" s="33" t="s">
        <v>122</v>
      </c>
      <c r="C101" s="33">
        <f t="shared" ref="C100:C105" si="16">H101/G101</f>
        <v>1</v>
      </c>
      <c r="D101" s="26">
        <f t="shared" ref="D101:D105" si="17">G101</f>
        <v>15</v>
      </c>
      <c r="E101" s="33" t="s">
        <v>356</v>
      </c>
      <c r="F101" s="33" t="s">
        <v>122</v>
      </c>
      <c r="G101" s="24">
        <v>15</v>
      </c>
      <c r="H101" s="24">
        <v>15</v>
      </c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2" t="s">
        <v>337</v>
      </c>
      <c r="Y101" s="42"/>
      <c r="Z101" s="42"/>
      <c r="AA101" s="42"/>
      <c r="AB101" s="66"/>
      <c r="AC101" s="54"/>
      <c r="AD101" s="235"/>
      <c r="AE101" s="143" t="s">
        <v>299</v>
      </c>
      <c r="AF101" s="84"/>
      <c r="AG101" s="86"/>
      <c r="AH101" s="86" t="s">
        <v>294</v>
      </c>
      <c r="AI101" s="103" t="s">
        <v>577</v>
      </c>
      <c r="AJ101" s="102">
        <v>2</v>
      </c>
      <c r="AK101" s="102">
        <v>3</v>
      </c>
      <c r="AL101" s="102">
        <v>2</v>
      </c>
      <c r="AM101" s="102">
        <v>1</v>
      </c>
      <c r="AN101" s="102">
        <v>0.5</v>
      </c>
      <c r="AO101" s="104"/>
      <c r="AP101" s="96">
        <f t="shared" si="15"/>
        <v>1</v>
      </c>
      <c r="AQ101" s="120">
        <f>1-SUM(AO101:AO105)/SUM(AJ101:AJ105)</f>
        <v>1</v>
      </c>
      <c r="AR101" s="131"/>
      <c r="AS101" s="128"/>
      <c r="AT101" s="130"/>
    </row>
    <row r="102" ht="30" customHeight="1" spans="1:46">
      <c r="A102" s="37"/>
      <c r="B102" s="33" t="s">
        <v>123</v>
      </c>
      <c r="C102" s="33">
        <f t="shared" si="16"/>
        <v>1</v>
      </c>
      <c r="D102" s="26">
        <f t="shared" si="17"/>
        <v>15</v>
      </c>
      <c r="E102" s="33" t="s">
        <v>386</v>
      </c>
      <c r="F102" s="33" t="s">
        <v>123</v>
      </c>
      <c r="G102" s="24">
        <v>15</v>
      </c>
      <c r="H102" s="24">
        <v>15</v>
      </c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2"/>
      <c r="Y102" s="42"/>
      <c r="Z102" s="42"/>
      <c r="AA102" s="42"/>
      <c r="AB102" s="66"/>
      <c r="AC102" s="54"/>
      <c r="AD102" s="235"/>
      <c r="AE102" s="144"/>
      <c r="AF102" s="84"/>
      <c r="AG102" s="86"/>
      <c r="AH102" s="86" t="s">
        <v>295</v>
      </c>
      <c r="AI102" s="103" t="s">
        <v>578</v>
      </c>
      <c r="AJ102" s="102">
        <v>2</v>
      </c>
      <c r="AK102" s="102">
        <v>3</v>
      </c>
      <c r="AL102" s="102">
        <v>2</v>
      </c>
      <c r="AM102" s="102">
        <v>1</v>
      </c>
      <c r="AN102" s="102">
        <v>0.5</v>
      </c>
      <c r="AO102" s="104"/>
      <c r="AP102" s="96">
        <f t="shared" si="15"/>
        <v>1</v>
      </c>
      <c r="AQ102" s="120"/>
      <c r="AR102" s="131"/>
      <c r="AS102" s="125"/>
      <c r="AT102" s="130"/>
    </row>
    <row r="103" ht="30" customHeight="1" spans="1:46">
      <c r="A103" s="37"/>
      <c r="B103" s="33" t="s">
        <v>124</v>
      </c>
      <c r="C103" s="33">
        <f t="shared" si="16"/>
        <v>1</v>
      </c>
      <c r="D103" s="26">
        <f t="shared" si="17"/>
        <v>15</v>
      </c>
      <c r="E103" s="33" t="s">
        <v>386</v>
      </c>
      <c r="F103" s="33" t="s">
        <v>124</v>
      </c>
      <c r="G103" s="24">
        <v>15</v>
      </c>
      <c r="H103" s="24">
        <v>15</v>
      </c>
      <c r="I103" s="41"/>
      <c r="J103" s="41"/>
      <c r="K103" s="41"/>
      <c r="L103" s="41"/>
      <c r="M103" s="41"/>
      <c r="N103" s="41"/>
      <c r="O103" s="41"/>
      <c r="P103" s="41"/>
      <c r="Q103" s="41"/>
      <c r="R103" s="136"/>
      <c r="S103" s="136"/>
      <c r="T103" s="136"/>
      <c r="U103" s="136"/>
      <c r="V103" s="136"/>
      <c r="W103" s="136"/>
      <c r="X103" s="42"/>
      <c r="Y103" s="42"/>
      <c r="Z103" s="42"/>
      <c r="AA103" s="42"/>
      <c r="AB103" s="66"/>
      <c r="AC103" s="54"/>
      <c r="AD103" s="235"/>
      <c r="AE103" s="144"/>
      <c r="AF103" s="84"/>
      <c r="AG103" s="86"/>
      <c r="AH103" s="86" t="s">
        <v>296</v>
      </c>
      <c r="AI103" s="103" t="s">
        <v>579</v>
      </c>
      <c r="AJ103" s="102">
        <v>2</v>
      </c>
      <c r="AK103" s="102">
        <v>3</v>
      </c>
      <c r="AL103" s="102">
        <v>2</v>
      </c>
      <c r="AM103" s="102">
        <v>1</v>
      </c>
      <c r="AN103" s="102">
        <v>0.5</v>
      </c>
      <c r="AO103" s="104"/>
      <c r="AP103" s="96">
        <f t="shared" si="15"/>
        <v>1</v>
      </c>
      <c r="AQ103" s="120"/>
      <c r="AR103" s="131"/>
      <c r="AS103" s="125"/>
      <c r="AT103" s="130"/>
    </row>
    <row r="104" ht="30" customHeight="1" spans="1:46">
      <c r="A104" s="37"/>
      <c r="B104" s="33" t="s">
        <v>125</v>
      </c>
      <c r="C104" s="33">
        <f t="shared" si="16"/>
        <v>1</v>
      </c>
      <c r="D104" s="26">
        <f t="shared" si="17"/>
        <v>15</v>
      </c>
      <c r="E104" s="33" t="s">
        <v>387</v>
      </c>
      <c r="F104" s="33" t="s">
        <v>125</v>
      </c>
      <c r="G104" s="24">
        <v>15</v>
      </c>
      <c r="H104" s="24">
        <v>15</v>
      </c>
      <c r="I104" s="41"/>
      <c r="J104" s="41"/>
      <c r="K104" s="41"/>
      <c r="L104" s="41"/>
      <c r="M104" s="41"/>
      <c r="N104" s="41"/>
      <c r="O104" s="41"/>
      <c r="P104" s="41"/>
      <c r="Q104" s="41"/>
      <c r="R104" s="136"/>
      <c r="S104" s="136"/>
      <c r="T104" s="136"/>
      <c r="U104" s="136"/>
      <c r="V104" s="136"/>
      <c r="W104" s="136"/>
      <c r="X104" s="42"/>
      <c r="Y104" s="42"/>
      <c r="Z104" s="42"/>
      <c r="AA104" s="42"/>
      <c r="AB104" s="66"/>
      <c r="AC104" s="54"/>
      <c r="AD104" s="235"/>
      <c r="AE104" s="144"/>
      <c r="AF104" s="71" t="s">
        <v>436</v>
      </c>
      <c r="AG104" s="213" t="s">
        <v>437</v>
      </c>
      <c r="AH104" s="82" t="s">
        <v>297</v>
      </c>
      <c r="AI104" s="101" t="s">
        <v>580</v>
      </c>
      <c r="AJ104" s="102">
        <v>4</v>
      </c>
      <c r="AK104" s="102">
        <v>6</v>
      </c>
      <c r="AL104" s="102">
        <v>4</v>
      </c>
      <c r="AM104" s="102">
        <v>2</v>
      </c>
      <c r="AN104" s="102">
        <v>1</v>
      </c>
      <c r="AO104" s="104"/>
      <c r="AP104" s="96">
        <f t="shared" si="15"/>
        <v>1</v>
      </c>
      <c r="AQ104" s="120"/>
      <c r="AR104" s="131"/>
      <c r="AS104" s="122">
        <f>IF($AO$104=$AL$104,-1%,IF($AO$104=$AK$104,-3%,0))</f>
        <v>0</v>
      </c>
      <c r="AT104" s="130"/>
    </row>
    <row r="105" ht="30" customHeight="1" spans="1:46">
      <c r="A105" s="37"/>
      <c r="B105" s="133" t="s">
        <v>126</v>
      </c>
      <c r="C105" s="133">
        <f t="shared" si="16"/>
        <v>1</v>
      </c>
      <c r="D105" s="134">
        <f t="shared" si="17"/>
        <v>5</v>
      </c>
      <c r="E105" s="133" t="s">
        <v>344</v>
      </c>
      <c r="F105" s="133" t="s">
        <v>388</v>
      </c>
      <c r="G105" s="135">
        <v>5</v>
      </c>
      <c r="H105" s="135">
        <v>5</v>
      </c>
      <c r="I105" s="41"/>
      <c r="J105" s="41"/>
      <c r="K105" s="41"/>
      <c r="L105" s="41"/>
      <c r="M105" s="41"/>
      <c r="N105" s="42" t="s">
        <v>337</v>
      </c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66"/>
      <c r="AC105" s="54"/>
      <c r="AD105" s="235"/>
      <c r="AE105" s="145"/>
      <c r="AF105" s="84"/>
      <c r="AG105" s="86"/>
      <c r="AH105" s="82" t="s">
        <v>298</v>
      </c>
      <c r="AI105" s="103" t="s">
        <v>581</v>
      </c>
      <c r="AJ105" s="102">
        <v>4</v>
      </c>
      <c r="AK105" s="102">
        <v>6</v>
      </c>
      <c r="AL105" s="102">
        <v>4</v>
      </c>
      <c r="AM105" s="102">
        <v>2</v>
      </c>
      <c r="AN105" s="102">
        <v>1</v>
      </c>
      <c r="AO105" s="114"/>
      <c r="AP105" s="96">
        <f t="shared" si="15"/>
        <v>1</v>
      </c>
      <c r="AQ105" s="120"/>
      <c r="AR105" s="131"/>
      <c r="AT105" s="130"/>
    </row>
    <row r="106" ht="30" customHeight="1" spans="1:46">
      <c r="A106" s="23" t="s">
        <v>582</v>
      </c>
      <c r="B106" s="33">
        <f>H106/G106</f>
        <v>1</v>
      </c>
      <c r="C106" s="25" t="s">
        <v>337</v>
      </c>
      <c r="D106" s="36" t="s">
        <v>337</v>
      </c>
      <c r="E106" s="25" t="s">
        <v>337</v>
      </c>
      <c r="F106" s="25" t="s">
        <v>337</v>
      </c>
      <c r="G106" s="25">
        <f>SUM(G101:G105)</f>
        <v>65</v>
      </c>
      <c r="H106" s="25">
        <f>SUM(H101:H105)</f>
        <v>65</v>
      </c>
      <c r="I106" s="25"/>
      <c r="J106" s="25" t="s">
        <v>337</v>
      </c>
      <c r="K106" s="25" t="s">
        <v>337</v>
      </c>
      <c r="L106" s="25" t="s">
        <v>337</v>
      </c>
      <c r="M106" s="25" t="s">
        <v>337</v>
      </c>
      <c r="N106" s="25" t="s">
        <v>337</v>
      </c>
      <c r="O106" s="25" t="s">
        <v>337</v>
      </c>
      <c r="P106" s="25" t="s">
        <v>337</v>
      </c>
      <c r="Q106" s="25" t="s">
        <v>337</v>
      </c>
      <c r="R106" s="25" t="s">
        <v>337</v>
      </c>
      <c r="S106" s="25" t="s">
        <v>337</v>
      </c>
      <c r="T106" s="25" t="s">
        <v>337</v>
      </c>
      <c r="U106" s="25" t="s">
        <v>337</v>
      </c>
      <c r="V106" s="25" t="s">
        <v>337</v>
      </c>
      <c r="W106" s="25" t="s">
        <v>337</v>
      </c>
      <c r="X106" s="25" t="s">
        <v>337</v>
      </c>
      <c r="Y106" s="25" t="s">
        <v>337</v>
      </c>
      <c r="Z106" s="25" t="s">
        <v>337</v>
      </c>
      <c r="AA106" s="25" t="s">
        <v>337</v>
      </c>
      <c r="AB106" s="83" t="s">
        <v>337</v>
      </c>
      <c r="AC106" s="54"/>
      <c r="AD106" s="235"/>
      <c r="AE106" s="143" t="s">
        <v>311</v>
      </c>
      <c r="AF106" s="84"/>
      <c r="AG106" s="86"/>
      <c r="AH106" s="86" t="s">
        <v>300</v>
      </c>
      <c r="AI106" s="103" t="s">
        <v>583</v>
      </c>
      <c r="AJ106" s="102">
        <v>2</v>
      </c>
      <c r="AK106" s="102">
        <v>3</v>
      </c>
      <c r="AL106" s="102">
        <v>2</v>
      </c>
      <c r="AM106" s="102">
        <v>1</v>
      </c>
      <c r="AN106" s="102">
        <v>0.5</v>
      </c>
      <c r="AO106" s="104"/>
      <c r="AP106" s="96">
        <f t="shared" si="15"/>
        <v>1</v>
      </c>
      <c r="AQ106" s="120">
        <f>1-SUM(AO106:AO118)/SUM(AJ106:AJ118)</f>
        <v>1</v>
      </c>
      <c r="AR106" s="131"/>
      <c r="AS106" s="125"/>
      <c r="AT106" s="130"/>
    </row>
    <row r="107" ht="30" customHeight="1" spans="1:46">
      <c r="A107" s="37" t="s">
        <v>389</v>
      </c>
      <c r="B107" s="33" t="s">
        <v>128</v>
      </c>
      <c r="C107" s="33">
        <f t="shared" ref="C107:C112" si="18">H107/G107</f>
        <v>1</v>
      </c>
      <c r="D107" s="26">
        <f t="shared" ref="D107:D117" si="19">G107</f>
        <v>36</v>
      </c>
      <c r="E107" s="33" t="s">
        <v>358</v>
      </c>
      <c r="F107" s="33" t="s">
        <v>128</v>
      </c>
      <c r="G107" s="24">
        <v>36</v>
      </c>
      <c r="H107" s="24">
        <v>36</v>
      </c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2" t="s">
        <v>337</v>
      </c>
      <c r="AB107" s="66"/>
      <c r="AC107" s="54"/>
      <c r="AD107" s="235"/>
      <c r="AE107" s="144"/>
      <c r="AF107" s="84"/>
      <c r="AG107" s="86"/>
      <c r="AH107" s="86" t="s">
        <v>301</v>
      </c>
      <c r="AI107" s="103" t="s">
        <v>584</v>
      </c>
      <c r="AJ107" s="102">
        <v>2</v>
      </c>
      <c r="AK107" s="102">
        <v>3</v>
      </c>
      <c r="AL107" s="102">
        <v>2</v>
      </c>
      <c r="AM107" s="102">
        <v>1</v>
      </c>
      <c r="AN107" s="102">
        <v>0.5</v>
      </c>
      <c r="AO107" s="104"/>
      <c r="AP107" s="96">
        <f t="shared" si="15"/>
        <v>1</v>
      </c>
      <c r="AQ107" s="120"/>
      <c r="AR107" s="131"/>
      <c r="AS107" s="125"/>
      <c r="AT107" s="130"/>
    </row>
    <row r="108" ht="30" customHeight="1" spans="1:46">
      <c r="A108" s="38"/>
      <c r="B108" s="33" t="s">
        <v>336</v>
      </c>
      <c r="C108" s="33" t="s">
        <v>336</v>
      </c>
      <c r="D108" s="26" t="s">
        <v>336</v>
      </c>
      <c r="E108" s="33" t="s">
        <v>336</v>
      </c>
      <c r="F108" s="33" t="s">
        <v>336</v>
      </c>
      <c r="G108" s="24"/>
      <c r="H108" s="24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2"/>
      <c r="AB108" s="66"/>
      <c r="AC108" s="54"/>
      <c r="AD108" s="235"/>
      <c r="AE108" s="144"/>
      <c r="AF108" s="84"/>
      <c r="AG108" s="86"/>
      <c r="AH108" s="86" t="s">
        <v>302</v>
      </c>
      <c r="AI108" s="103" t="s">
        <v>585</v>
      </c>
      <c r="AJ108" s="102">
        <v>2</v>
      </c>
      <c r="AK108" s="102">
        <v>3</v>
      </c>
      <c r="AL108" s="102">
        <v>2</v>
      </c>
      <c r="AM108" s="102">
        <v>1</v>
      </c>
      <c r="AN108" s="102">
        <v>0.5</v>
      </c>
      <c r="AO108" s="104"/>
      <c r="AP108" s="96">
        <f t="shared" si="15"/>
        <v>1</v>
      </c>
      <c r="AQ108" s="120"/>
      <c r="AR108" s="131"/>
      <c r="AS108" s="125"/>
      <c r="AT108" s="130"/>
    </row>
    <row r="109" ht="30" customHeight="1" spans="1:46">
      <c r="A109" s="38"/>
      <c r="B109" s="33" t="s">
        <v>129</v>
      </c>
      <c r="C109" s="33">
        <f t="shared" si="18"/>
        <v>1</v>
      </c>
      <c r="D109" s="26">
        <f t="shared" si="19"/>
        <v>60</v>
      </c>
      <c r="E109" s="33" t="s">
        <v>360</v>
      </c>
      <c r="F109" s="33" t="s">
        <v>129</v>
      </c>
      <c r="G109" s="24">
        <v>60</v>
      </c>
      <c r="H109" s="24">
        <v>60</v>
      </c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60"/>
      <c r="AC109" s="54"/>
      <c r="AD109" s="235"/>
      <c r="AE109" s="144"/>
      <c r="AF109" s="71" t="s">
        <v>436</v>
      </c>
      <c r="AG109" s="213" t="s">
        <v>494</v>
      </c>
      <c r="AH109" s="237" t="s">
        <v>303</v>
      </c>
      <c r="AI109" s="227" t="s">
        <v>586</v>
      </c>
      <c r="AJ109" s="102">
        <v>4</v>
      </c>
      <c r="AK109" s="102">
        <v>6</v>
      </c>
      <c r="AL109" s="102">
        <v>4</v>
      </c>
      <c r="AM109" s="102">
        <v>2</v>
      </c>
      <c r="AN109" s="102">
        <v>1</v>
      </c>
      <c r="AO109" s="104"/>
      <c r="AP109" s="96">
        <f t="shared" si="15"/>
        <v>1</v>
      </c>
      <c r="AQ109" s="120"/>
      <c r="AR109" s="131"/>
      <c r="AS109" s="122">
        <f>IF($AO$109=$AL$109,-1%,IF($AO$109=$AK$109,-3%,0))</f>
        <v>0</v>
      </c>
      <c r="AT109" s="130"/>
    </row>
    <row r="110" ht="30" customHeight="1" spans="1:46">
      <c r="A110" s="38"/>
      <c r="B110" s="33" t="s">
        <v>336</v>
      </c>
      <c r="C110" s="33" t="s">
        <v>336</v>
      </c>
      <c r="D110" s="26" t="s">
        <v>336</v>
      </c>
      <c r="E110" s="33" t="s">
        <v>336</v>
      </c>
      <c r="F110" s="33" t="s">
        <v>336</v>
      </c>
      <c r="G110" s="24"/>
      <c r="H110" s="24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60"/>
      <c r="AC110" s="54"/>
      <c r="AD110" s="235"/>
      <c r="AE110" s="144"/>
      <c r="AF110" s="84"/>
      <c r="AG110" s="86"/>
      <c r="AH110" s="86" t="s">
        <v>304</v>
      </c>
      <c r="AI110" s="103" t="s">
        <v>587</v>
      </c>
      <c r="AJ110" s="102">
        <v>2</v>
      </c>
      <c r="AK110" s="102">
        <v>3</v>
      </c>
      <c r="AL110" s="102">
        <v>2</v>
      </c>
      <c r="AM110" s="102">
        <v>1</v>
      </c>
      <c r="AN110" s="102">
        <v>0.5</v>
      </c>
      <c r="AO110" s="104"/>
      <c r="AP110" s="96">
        <f t="shared" si="15"/>
        <v>1</v>
      </c>
      <c r="AQ110" s="120"/>
      <c r="AR110" s="131"/>
      <c r="AS110" s="128"/>
      <c r="AT110" s="130"/>
    </row>
    <row r="111" ht="30" customHeight="1" spans="1:46">
      <c r="A111" s="38"/>
      <c r="B111" s="33" t="s">
        <v>336</v>
      </c>
      <c r="C111" s="33" t="s">
        <v>336</v>
      </c>
      <c r="D111" s="26" t="s">
        <v>336</v>
      </c>
      <c r="E111" s="33" t="s">
        <v>336</v>
      </c>
      <c r="F111" s="33" t="s">
        <v>336</v>
      </c>
      <c r="G111" s="24"/>
      <c r="H111" s="24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60"/>
      <c r="AC111" s="54"/>
      <c r="AD111" s="235"/>
      <c r="AE111" s="144"/>
      <c r="AF111" s="84"/>
      <c r="AG111" s="86"/>
      <c r="AH111" s="86" t="s">
        <v>305</v>
      </c>
      <c r="AI111" s="103" t="s">
        <v>588</v>
      </c>
      <c r="AJ111" s="102">
        <v>4</v>
      </c>
      <c r="AK111" s="102">
        <v>6</v>
      </c>
      <c r="AL111" s="102">
        <v>4</v>
      </c>
      <c r="AM111" s="102">
        <v>2</v>
      </c>
      <c r="AN111" s="102">
        <v>1</v>
      </c>
      <c r="AO111" s="104"/>
      <c r="AP111" s="96">
        <f t="shared" si="15"/>
        <v>1</v>
      </c>
      <c r="AQ111" s="120"/>
      <c r="AR111" s="131"/>
      <c r="AS111" s="125"/>
      <c r="AT111" s="130"/>
    </row>
    <row r="112" ht="30" customHeight="1" spans="1:46">
      <c r="A112" s="38"/>
      <c r="B112" s="33" t="s">
        <v>130</v>
      </c>
      <c r="C112" s="33">
        <f t="shared" si="18"/>
        <v>1</v>
      </c>
      <c r="D112" s="26">
        <f t="shared" si="19"/>
        <v>9</v>
      </c>
      <c r="E112" s="33" t="s">
        <v>358</v>
      </c>
      <c r="F112" s="33" t="s">
        <v>130</v>
      </c>
      <c r="G112" s="24">
        <v>9</v>
      </c>
      <c r="H112" s="24">
        <v>9</v>
      </c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2" t="s">
        <v>337</v>
      </c>
      <c r="AB112" s="66"/>
      <c r="AC112" s="54"/>
      <c r="AD112" s="235"/>
      <c r="AE112" s="144"/>
      <c r="AF112" s="84"/>
      <c r="AG112" s="86"/>
      <c r="AH112" s="86" t="s">
        <v>306</v>
      </c>
      <c r="AI112" s="103" t="s">
        <v>589</v>
      </c>
      <c r="AJ112" s="102">
        <v>2</v>
      </c>
      <c r="AK112" s="102">
        <v>3</v>
      </c>
      <c r="AL112" s="102">
        <v>2</v>
      </c>
      <c r="AM112" s="102">
        <v>1</v>
      </c>
      <c r="AN112" s="102">
        <v>0.5</v>
      </c>
      <c r="AO112" s="104"/>
      <c r="AP112" s="96">
        <f t="shared" si="15"/>
        <v>1</v>
      </c>
      <c r="AQ112" s="120"/>
      <c r="AR112" s="131"/>
      <c r="AS112" s="125"/>
      <c r="AT112" s="130"/>
    </row>
    <row r="113" ht="30" customHeight="1" spans="1:46">
      <c r="A113" s="38"/>
      <c r="B113" s="33" t="s">
        <v>131</v>
      </c>
      <c r="C113" s="33">
        <f>SUM(H113:H117)/SUM(G113:G117)</f>
        <v>1</v>
      </c>
      <c r="D113" s="26">
        <f t="shared" si="19"/>
        <v>18</v>
      </c>
      <c r="E113" s="33" t="s">
        <v>380</v>
      </c>
      <c r="F113" s="33" t="s">
        <v>390</v>
      </c>
      <c r="G113" s="24">
        <v>18</v>
      </c>
      <c r="H113" s="24">
        <v>18</v>
      </c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2"/>
      <c r="AB113" s="66"/>
      <c r="AC113" s="54"/>
      <c r="AD113" s="235"/>
      <c r="AE113" s="144"/>
      <c r="AF113" s="71" t="s">
        <v>436</v>
      </c>
      <c r="AG113" s="213" t="s">
        <v>437</v>
      </c>
      <c r="AH113" s="82" t="s">
        <v>307</v>
      </c>
      <c r="AI113" s="103" t="s">
        <v>590</v>
      </c>
      <c r="AJ113" s="102">
        <v>2</v>
      </c>
      <c r="AK113" s="102">
        <v>3</v>
      </c>
      <c r="AL113" s="102">
        <v>2</v>
      </c>
      <c r="AM113" s="102">
        <v>1</v>
      </c>
      <c r="AN113" s="102">
        <v>0.5</v>
      </c>
      <c r="AO113" s="104"/>
      <c r="AP113" s="96">
        <f t="shared" si="15"/>
        <v>1</v>
      </c>
      <c r="AQ113" s="120"/>
      <c r="AR113" s="131"/>
      <c r="AS113" s="122">
        <f>IF($AO$113=$AL$113,-1%,IF($AO$113=$AK$113,-3%,0))</f>
        <v>0</v>
      </c>
      <c r="AT113" s="130"/>
    </row>
    <row r="114" ht="30" customHeight="1" spans="1:46">
      <c r="A114" s="38"/>
      <c r="B114" s="33" t="s">
        <v>336</v>
      </c>
      <c r="C114" s="33" t="s">
        <v>336</v>
      </c>
      <c r="D114" s="26">
        <f t="shared" si="19"/>
        <v>18</v>
      </c>
      <c r="E114" s="33" t="s">
        <v>356</v>
      </c>
      <c r="F114" s="33" t="s">
        <v>391</v>
      </c>
      <c r="G114" s="24">
        <v>18</v>
      </c>
      <c r="H114" s="24">
        <v>18</v>
      </c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2"/>
      <c r="AB114" s="66"/>
      <c r="AC114" s="54"/>
      <c r="AD114" s="235"/>
      <c r="AE114" s="144"/>
      <c r="AF114" s="71" t="s">
        <v>436</v>
      </c>
      <c r="AG114" s="213" t="s">
        <v>494</v>
      </c>
      <c r="AH114" s="239" t="s">
        <v>308</v>
      </c>
      <c r="AI114" s="227" t="s">
        <v>591</v>
      </c>
      <c r="AJ114" s="102">
        <v>2</v>
      </c>
      <c r="AK114" s="102">
        <v>3</v>
      </c>
      <c r="AL114" s="102">
        <v>2</v>
      </c>
      <c r="AM114" s="102">
        <v>1</v>
      </c>
      <c r="AN114" s="102">
        <v>0.5</v>
      </c>
      <c r="AO114" s="104"/>
      <c r="AP114" s="96">
        <f t="shared" si="15"/>
        <v>1</v>
      </c>
      <c r="AQ114" s="120"/>
      <c r="AR114" s="131"/>
      <c r="AS114" s="122">
        <f>IF($AO$114=$AL$114,-1%,IF($AO$114=$AK$114,-3%,0))</f>
        <v>0</v>
      </c>
      <c r="AT114" s="130"/>
    </row>
    <row r="115" ht="30" customHeight="1" spans="1:46">
      <c r="A115" s="38"/>
      <c r="B115" s="33" t="s">
        <v>336</v>
      </c>
      <c r="C115" s="33" t="s">
        <v>336</v>
      </c>
      <c r="D115" s="26">
        <f t="shared" si="19"/>
        <v>18</v>
      </c>
      <c r="E115" s="33" t="s">
        <v>380</v>
      </c>
      <c r="F115" s="33" t="s">
        <v>392</v>
      </c>
      <c r="G115" s="24">
        <v>18</v>
      </c>
      <c r="H115" s="24">
        <v>18</v>
      </c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2"/>
      <c r="AB115" s="66"/>
      <c r="AC115" s="54"/>
      <c r="AD115" s="235"/>
      <c r="AE115" s="144"/>
      <c r="AF115" s="84"/>
      <c r="AG115" s="86"/>
      <c r="AH115" s="86" t="s">
        <v>309</v>
      </c>
      <c r="AI115" s="103" t="s">
        <v>592</v>
      </c>
      <c r="AJ115" s="102">
        <v>2</v>
      </c>
      <c r="AK115" s="102">
        <v>3</v>
      </c>
      <c r="AL115" s="102">
        <v>2</v>
      </c>
      <c r="AM115" s="102">
        <v>1</v>
      </c>
      <c r="AN115" s="102">
        <v>0.5</v>
      </c>
      <c r="AO115" s="104"/>
      <c r="AP115" s="96">
        <f t="shared" si="15"/>
        <v>1</v>
      </c>
      <c r="AQ115" s="120"/>
      <c r="AR115" s="131"/>
      <c r="AS115" s="125"/>
      <c r="AT115" s="130"/>
    </row>
    <row r="116" ht="30" customHeight="1" spans="1:46">
      <c r="A116" s="38"/>
      <c r="B116" s="33" t="s">
        <v>336</v>
      </c>
      <c r="C116" s="33" t="s">
        <v>336</v>
      </c>
      <c r="D116" s="26">
        <f t="shared" si="19"/>
        <v>18</v>
      </c>
      <c r="E116" s="33" t="s">
        <v>393</v>
      </c>
      <c r="F116" s="33" t="s">
        <v>394</v>
      </c>
      <c r="G116" s="24">
        <v>18</v>
      </c>
      <c r="H116" s="24">
        <v>18</v>
      </c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2"/>
      <c r="AB116" s="66"/>
      <c r="AC116" s="54"/>
      <c r="AD116" s="235"/>
      <c r="AE116" s="145"/>
      <c r="AF116" s="84"/>
      <c r="AG116" s="86"/>
      <c r="AH116" s="86" t="s">
        <v>310</v>
      </c>
      <c r="AI116" s="103" t="s">
        <v>593</v>
      </c>
      <c r="AJ116" s="102">
        <v>2</v>
      </c>
      <c r="AK116" s="102">
        <v>3</v>
      </c>
      <c r="AL116" s="102">
        <v>2</v>
      </c>
      <c r="AM116" s="102">
        <v>1</v>
      </c>
      <c r="AN116" s="102">
        <v>0.5</v>
      </c>
      <c r="AO116" s="104"/>
      <c r="AP116" s="96">
        <f t="shared" si="15"/>
        <v>1</v>
      </c>
      <c r="AQ116" s="120"/>
      <c r="AR116" s="131"/>
      <c r="AS116" s="125"/>
      <c r="AT116" s="130"/>
    </row>
    <row r="117" ht="30" customHeight="1" spans="1:46">
      <c r="A117" s="38"/>
      <c r="B117" s="33" t="s">
        <v>132</v>
      </c>
      <c r="C117" s="33">
        <f t="shared" ref="C117:C125" si="20">H117/G117</f>
        <v>1</v>
      </c>
      <c r="D117" s="26">
        <f t="shared" si="19"/>
        <v>18</v>
      </c>
      <c r="E117" s="33" t="s">
        <v>380</v>
      </c>
      <c r="F117" s="33" t="s">
        <v>132</v>
      </c>
      <c r="G117" s="24">
        <v>18</v>
      </c>
      <c r="H117" s="24">
        <v>18</v>
      </c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2"/>
      <c r="AB117" s="66"/>
      <c r="AC117" s="54"/>
      <c r="AD117" s="235"/>
      <c r="AE117" s="143" t="s">
        <v>594</v>
      </c>
      <c r="AF117" s="84"/>
      <c r="AG117" s="86"/>
      <c r="AH117" s="86" t="s">
        <v>595</v>
      </c>
      <c r="AI117" s="103" t="s">
        <v>596</v>
      </c>
      <c r="AJ117" s="102">
        <v>2</v>
      </c>
      <c r="AK117" s="102">
        <v>3</v>
      </c>
      <c r="AL117" s="102">
        <v>2</v>
      </c>
      <c r="AM117" s="102">
        <v>1</v>
      </c>
      <c r="AN117" s="102">
        <v>0.5</v>
      </c>
      <c r="AO117" s="104"/>
      <c r="AP117" s="96">
        <f t="shared" si="15"/>
        <v>1</v>
      </c>
      <c r="AQ117" s="120">
        <f>1-SUM(AO117:AO118)/SUM(AJ117:AJ118)</f>
        <v>1</v>
      </c>
      <c r="AR117" s="131"/>
      <c r="AS117" s="125"/>
      <c r="AT117" s="130"/>
    </row>
    <row r="118" ht="30" customHeight="1" spans="1:46">
      <c r="A118" s="23" t="s">
        <v>597</v>
      </c>
      <c r="B118" s="33">
        <f>H118/G118</f>
        <v>1</v>
      </c>
      <c r="C118" s="25" t="s">
        <v>337</v>
      </c>
      <c r="D118" s="36" t="s">
        <v>337</v>
      </c>
      <c r="E118" s="25" t="s">
        <v>337</v>
      </c>
      <c r="F118" s="25" t="s">
        <v>337</v>
      </c>
      <c r="G118" s="25">
        <f>SUM(G107:G117)</f>
        <v>195</v>
      </c>
      <c r="H118" s="25">
        <f>SUM(H107:H117)</f>
        <v>195</v>
      </c>
      <c r="I118" s="25"/>
      <c r="J118" s="25" t="s">
        <v>337</v>
      </c>
      <c r="K118" s="25" t="s">
        <v>337</v>
      </c>
      <c r="L118" s="25" t="s">
        <v>337</v>
      </c>
      <c r="M118" s="25" t="s">
        <v>337</v>
      </c>
      <c r="N118" s="25" t="s">
        <v>337</v>
      </c>
      <c r="O118" s="25" t="s">
        <v>337</v>
      </c>
      <c r="P118" s="25" t="s">
        <v>337</v>
      </c>
      <c r="Q118" s="25" t="s">
        <v>337</v>
      </c>
      <c r="R118" s="25" t="s">
        <v>337</v>
      </c>
      <c r="S118" s="25" t="s">
        <v>337</v>
      </c>
      <c r="T118" s="25" t="s">
        <v>337</v>
      </c>
      <c r="U118" s="25" t="s">
        <v>337</v>
      </c>
      <c r="V118" s="25" t="s">
        <v>337</v>
      </c>
      <c r="W118" s="25" t="s">
        <v>337</v>
      </c>
      <c r="X118" s="25" t="s">
        <v>337</v>
      </c>
      <c r="Y118" s="25" t="s">
        <v>337</v>
      </c>
      <c r="Z118" s="25" t="s">
        <v>337</v>
      </c>
      <c r="AA118" s="25" t="s">
        <v>337</v>
      </c>
      <c r="AB118" s="83" t="s">
        <v>337</v>
      </c>
      <c r="AC118" s="54"/>
      <c r="AD118" s="236"/>
      <c r="AE118" s="145"/>
      <c r="AF118" s="84"/>
      <c r="AG118" s="86"/>
      <c r="AH118" s="86" t="s">
        <v>598</v>
      </c>
      <c r="AI118" s="103" t="s">
        <v>599</v>
      </c>
      <c r="AJ118" s="102">
        <v>2</v>
      </c>
      <c r="AK118" s="102">
        <v>3</v>
      </c>
      <c r="AL118" s="102">
        <v>2</v>
      </c>
      <c r="AM118" s="102">
        <v>1</v>
      </c>
      <c r="AN118" s="102">
        <v>0.5</v>
      </c>
      <c r="AO118" s="104"/>
      <c r="AP118" s="96">
        <f t="shared" si="15"/>
        <v>1</v>
      </c>
      <c r="AQ118" s="120"/>
      <c r="AR118" s="131"/>
      <c r="AS118" s="125"/>
      <c r="AT118" s="130"/>
    </row>
    <row r="119" ht="30" customHeight="1" spans="1:46">
      <c r="A119" s="37" t="s">
        <v>139</v>
      </c>
      <c r="B119" s="33" t="s">
        <v>134</v>
      </c>
      <c r="C119" s="147">
        <f t="shared" si="20"/>
        <v>1</v>
      </c>
      <c r="D119" s="148">
        <f t="shared" ref="D119:D125" si="21">G119</f>
        <v>18</v>
      </c>
      <c r="E119" s="33" t="s">
        <v>367</v>
      </c>
      <c r="F119" s="33" t="s">
        <v>134</v>
      </c>
      <c r="G119" s="24">
        <v>18</v>
      </c>
      <c r="H119" s="24">
        <v>18</v>
      </c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53"/>
      <c r="T119" s="153"/>
      <c r="U119" s="153"/>
      <c r="V119" s="153"/>
      <c r="W119" s="153"/>
      <c r="X119" s="153"/>
      <c r="Y119" s="153"/>
      <c r="Z119" s="153"/>
      <c r="AA119" s="164" t="s">
        <v>337</v>
      </c>
      <c r="AB119" s="165"/>
      <c r="AC119" s="54"/>
      <c r="AD119" s="166" t="s">
        <v>600</v>
      </c>
      <c r="AE119" s="167"/>
      <c r="AF119" s="167"/>
      <c r="AG119" s="167"/>
      <c r="AH119" s="167"/>
      <c r="AI119" s="167"/>
      <c r="AJ119" s="182">
        <f>SUM(AJ15:AJ118)</f>
        <v>306</v>
      </c>
      <c r="AK119" s="182"/>
      <c r="AL119" s="182"/>
      <c r="AM119" s="182"/>
      <c r="AN119" s="182"/>
      <c r="AO119" s="94">
        <f>SUM(AO15:AO118)</f>
        <v>0</v>
      </c>
      <c r="AP119" s="183"/>
      <c r="AQ119" s="183"/>
      <c r="AR119" s="185"/>
      <c r="AS119" s="186">
        <f>SUM(AS15:AS118)</f>
        <v>0</v>
      </c>
      <c r="AT119" s="130"/>
    </row>
    <row r="120" ht="30" customHeight="1" spans="1:46">
      <c r="A120" s="38"/>
      <c r="B120" s="33" t="s">
        <v>336</v>
      </c>
      <c r="C120" s="147" t="s">
        <v>336</v>
      </c>
      <c r="D120" s="148"/>
      <c r="E120" s="33" t="s">
        <v>336</v>
      </c>
      <c r="F120" s="33" t="s">
        <v>336</v>
      </c>
      <c r="G120" s="24"/>
      <c r="H120" s="24"/>
      <c r="I120" s="154"/>
      <c r="J120" s="154"/>
      <c r="K120" s="154"/>
      <c r="L120" s="154"/>
      <c r="M120" s="154"/>
      <c r="N120" s="154"/>
      <c r="O120" s="154"/>
      <c r="P120" s="154"/>
      <c r="Q120" s="154"/>
      <c r="R120" s="154"/>
      <c r="S120" s="154"/>
      <c r="T120" s="154"/>
      <c r="U120" s="154"/>
      <c r="V120" s="154"/>
      <c r="W120" s="154"/>
      <c r="X120" s="154"/>
      <c r="Y120" s="154"/>
      <c r="Z120" s="154"/>
      <c r="AA120" s="168"/>
      <c r="AB120" s="169"/>
      <c r="AC120" s="54"/>
      <c r="AD120" s="170" t="s">
        <v>601</v>
      </c>
      <c r="AE120" s="171"/>
      <c r="AF120" s="171"/>
      <c r="AG120" s="171"/>
      <c r="AH120" s="171"/>
      <c r="AI120" s="171"/>
      <c r="AJ120" s="184">
        <f>AS120</f>
        <v>1</v>
      </c>
      <c r="AK120" s="184"/>
      <c r="AL120" s="184"/>
      <c r="AM120" s="184"/>
      <c r="AN120" s="184"/>
      <c r="AO120" s="184"/>
      <c r="AP120" s="183"/>
      <c r="AQ120" s="183"/>
      <c r="AR120" s="185"/>
      <c r="AS120" s="187">
        <f>SUM(AJ119-AO119)/AJ119*100%+SUM(AS15:AS118)</f>
        <v>1</v>
      </c>
      <c r="AT120" s="130"/>
    </row>
    <row r="121" ht="30" customHeight="1" spans="1:46">
      <c r="A121" s="38"/>
      <c r="B121" s="33" t="s">
        <v>336</v>
      </c>
      <c r="C121" s="147" t="s">
        <v>336</v>
      </c>
      <c r="D121" s="148"/>
      <c r="E121" s="33" t="s">
        <v>336</v>
      </c>
      <c r="F121" s="33" t="s">
        <v>336</v>
      </c>
      <c r="G121" s="24"/>
      <c r="H121" s="24"/>
      <c r="I121" s="155"/>
      <c r="J121" s="155"/>
      <c r="K121" s="155"/>
      <c r="L121" s="155"/>
      <c r="M121" s="155"/>
      <c r="N121" s="155"/>
      <c r="O121" s="155"/>
      <c r="P121" s="155"/>
      <c r="Q121" s="155"/>
      <c r="R121" s="155"/>
      <c r="S121" s="155"/>
      <c r="T121" s="155"/>
      <c r="U121" s="155"/>
      <c r="V121" s="155"/>
      <c r="W121" s="155"/>
      <c r="X121" s="155"/>
      <c r="Y121" s="155"/>
      <c r="Z121" s="155"/>
      <c r="AA121" s="172"/>
      <c r="AB121" s="173"/>
      <c r="AC121" s="54"/>
      <c r="AD121" s="174" t="s">
        <v>602</v>
      </c>
      <c r="AE121" s="175"/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88"/>
      <c r="AT121" s="189"/>
    </row>
    <row r="122" ht="30" customHeight="1" spans="1:45">
      <c r="A122" s="38"/>
      <c r="B122" s="33" t="s">
        <v>135</v>
      </c>
      <c r="C122" s="147">
        <f t="shared" si="20"/>
        <v>1</v>
      </c>
      <c r="D122" s="148">
        <f t="shared" si="21"/>
        <v>8</v>
      </c>
      <c r="E122" s="33" t="s">
        <v>380</v>
      </c>
      <c r="F122" s="33" t="s">
        <v>135</v>
      </c>
      <c r="G122" s="24">
        <v>8</v>
      </c>
      <c r="H122" s="24">
        <v>8</v>
      </c>
      <c r="I122" s="41"/>
      <c r="J122" s="41"/>
      <c r="K122" s="41"/>
      <c r="L122" s="41"/>
      <c r="M122" s="41"/>
      <c r="N122" s="41"/>
      <c r="O122" s="41"/>
      <c r="P122" s="41"/>
      <c r="Q122" s="42" t="s">
        <v>337</v>
      </c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66"/>
      <c r="AC122" s="176"/>
      <c r="AS122" s="3" t="s">
        <v>50</v>
      </c>
    </row>
    <row r="123" ht="30" customHeight="1" spans="1:45">
      <c r="A123" s="38"/>
      <c r="B123" s="33" t="s">
        <v>136</v>
      </c>
      <c r="C123" s="147">
        <f t="shared" si="20"/>
        <v>1</v>
      </c>
      <c r="D123" s="148">
        <f t="shared" si="21"/>
        <v>8</v>
      </c>
      <c r="E123" s="33" t="s">
        <v>356</v>
      </c>
      <c r="F123" s="33" t="s">
        <v>136</v>
      </c>
      <c r="G123" s="24">
        <v>8</v>
      </c>
      <c r="H123" s="24">
        <v>8</v>
      </c>
      <c r="I123" s="41"/>
      <c r="J123" s="41"/>
      <c r="K123" s="41"/>
      <c r="L123" s="41"/>
      <c r="M123" s="41"/>
      <c r="N123" s="41"/>
      <c r="O123" s="41"/>
      <c r="P123" s="41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66"/>
      <c r="AC123" s="176"/>
      <c r="AS123" s="3">
        <f>SUM(AJ23:AJ118)</f>
        <v>288</v>
      </c>
    </row>
    <row r="124" ht="30" customHeight="1" spans="1:45">
      <c r="A124" s="38"/>
      <c r="B124" s="33" t="s">
        <v>137</v>
      </c>
      <c r="C124" s="147">
        <f t="shared" si="20"/>
        <v>1</v>
      </c>
      <c r="D124" s="148">
        <f t="shared" si="21"/>
        <v>8</v>
      </c>
      <c r="E124" s="33" t="s">
        <v>396</v>
      </c>
      <c r="F124" s="33" t="s">
        <v>137</v>
      </c>
      <c r="G124" s="24">
        <v>8</v>
      </c>
      <c r="H124" s="24">
        <v>8</v>
      </c>
      <c r="I124" s="41"/>
      <c r="J124" s="41"/>
      <c r="K124" s="41"/>
      <c r="L124" s="41"/>
      <c r="M124" s="41"/>
      <c r="N124" s="41"/>
      <c r="O124" s="41"/>
      <c r="P124" s="41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66"/>
      <c r="AC124" s="176"/>
      <c r="AS124" s="3">
        <f>SUM(AO23:AO118)</f>
        <v>0</v>
      </c>
    </row>
    <row r="125" ht="30" customHeight="1" spans="1:45">
      <c r="A125" s="38"/>
      <c r="B125" s="33" t="s">
        <v>138</v>
      </c>
      <c r="C125" s="147">
        <f t="shared" si="20"/>
        <v>1</v>
      </c>
      <c r="D125" s="148">
        <f t="shared" si="21"/>
        <v>8</v>
      </c>
      <c r="E125" s="33" t="s">
        <v>341</v>
      </c>
      <c r="F125" s="33" t="s">
        <v>138</v>
      </c>
      <c r="G125" s="24">
        <v>8</v>
      </c>
      <c r="H125" s="24">
        <v>8</v>
      </c>
      <c r="I125" s="41"/>
      <c r="J125" s="41"/>
      <c r="K125" s="41"/>
      <c r="L125" s="41"/>
      <c r="M125" s="41"/>
      <c r="N125" s="41"/>
      <c r="O125" s="41"/>
      <c r="P125" s="41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66"/>
      <c r="AC125" s="176"/>
      <c r="AS125" s="187">
        <f>SUM(AS123-AS124)/AS123*100%+SUM(AS23:AS118)</f>
        <v>1</v>
      </c>
    </row>
    <row r="126" ht="30" customHeight="1" spans="1:45">
      <c r="A126" s="23" t="s">
        <v>603</v>
      </c>
      <c r="B126" s="33">
        <f t="shared" ref="B126:B131" si="22">H126/G126</f>
        <v>1</v>
      </c>
      <c r="C126" s="25" t="s">
        <v>337</v>
      </c>
      <c r="D126" s="36" t="s">
        <v>337</v>
      </c>
      <c r="E126" s="25" t="s">
        <v>337</v>
      </c>
      <c r="F126" s="25" t="s">
        <v>337</v>
      </c>
      <c r="G126" s="25">
        <f>SUM(G119:G125)</f>
        <v>50</v>
      </c>
      <c r="H126" s="25">
        <f>SUM(H119:H125)</f>
        <v>50</v>
      </c>
      <c r="I126" s="25"/>
      <c r="J126" s="25" t="s">
        <v>337</v>
      </c>
      <c r="K126" s="25" t="s">
        <v>337</v>
      </c>
      <c r="L126" s="25" t="s">
        <v>337</v>
      </c>
      <c r="M126" s="25" t="s">
        <v>337</v>
      </c>
      <c r="N126" s="25" t="s">
        <v>337</v>
      </c>
      <c r="O126" s="25" t="s">
        <v>337</v>
      </c>
      <c r="P126" s="25" t="s">
        <v>337</v>
      </c>
      <c r="Q126" s="25" t="s">
        <v>337</v>
      </c>
      <c r="R126" s="25" t="s">
        <v>337</v>
      </c>
      <c r="S126" s="25" t="s">
        <v>337</v>
      </c>
      <c r="T126" s="25" t="s">
        <v>337</v>
      </c>
      <c r="U126" s="25" t="s">
        <v>337</v>
      </c>
      <c r="V126" s="25" t="s">
        <v>337</v>
      </c>
      <c r="W126" s="25" t="s">
        <v>337</v>
      </c>
      <c r="X126" s="25" t="s">
        <v>337</v>
      </c>
      <c r="Y126" s="25" t="s">
        <v>337</v>
      </c>
      <c r="Z126" s="25" t="s">
        <v>337</v>
      </c>
      <c r="AA126" s="25" t="s">
        <v>337</v>
      </c>
      <c r="AB126" s="83" t="s">
        <v>337</v>
      </c>
      <c r="AC126" s="176"/>
      <c r="AS126" s="3" t="s">
        <v>604</v>
      </c>
    </row>
    <row r="127" ht="30" customHeight="1" spans="1:45">
      <c r="A127" s="37" t="s">
        <v>143</v>
      </c>
      <c r="B127" s="33" t="s">
        <v>605</v>
      </c>
      <c r="C127" s="33">
        <f t="shared" ref="C127:C129" si="23">H127/G127</f>
        <v>1</v>
      </c>
      <c r="D127" s="26">
        <f t="shared" ref="D127:D129" si="24">G127</f>
        <v>9</v>
      </c>
      <c r="E127" s="33" t="s">
        <v>344</v>
      </c>
      <c r="F127" s="33" t="s">
        <v>399</v>
      </c>
      <c r="G127" s="24">
        <v>9</v>
      </c>
      <c r="H127" s="24">
        <v>9</v>
      </c>
      <c r="I127" s="41"/>
      <c r="J127" s="41"/>
      <c r="K127" s="41"/>
      <c r="L127" s="41"/>
      <c r="M127" s="41"/>
      <c r="N127" s="41"/>
      <c r="O127" s="41"/>
      <c r="P127" s="41"/>
      <c r="Q127" s="41"/>
      <c r="R127" s="42" t="s">
        <v>337</v>
      </c>
      <c r="S127" s="42"/>
      <c r="T127" s="42"/>
      <c r="U127" s="42"/>
      <c r="V127" s="42"/>
      <c r="W127" s="42"/>
      <c r="X127" s="42"/>
      <c r="Y127" s="42"/>
      <c r="Z127" s="42"/>
      <c r="AA127" s="42"/>
      <c r="AB127" s="66"/>
      <c r="AC127" s="176"/>
      <c r="AS127" s="3">
        <f>SUM(AJ15:AJ22)</f>
        <v>18</v>
      </c>
    </row>
    <row r="128" ht="30" customHeight="1" spans="1:45">
      <c r="A128" s="37"/>
      <c r="B128" s="133" t="s">
        <v>606</v>
      </c>
      <c r="C128" s="133">
        <f t="shared" si="23"/>
        <v>1</v>
      </c>
      <c r="D128" s="134">
        <f t="shared" si="24"/>
        <v>5</v>
      </c>
      <c r="E128" s="133" t="s">
        <v>344</v>
      </c>
      <c r="F128" s="133" t="s">
        <v>401</v>
      </c>
      <c r="G128" s="135">
        <v>5</v>
      </c>
      <c r="H128" s="135">
        <v>5</v>
      </c>
      <c r="I128" s="135" t="s">
        <v>337</v>
      </c>
      <c r="J128" s="41"/>
      <c r="K128" s="41"/>
      <c r="L128" s="41"/>
      <c r="M128" s="41"/>
      <c r="N128" s="42" t="s">
        <v>337</v>
      </c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66"/>
      <c r="AC128" s="176"/>
      <c r="AS128" s="3">
        <f>SUM(AO15:AO22)</f>
        <v>0</v>
      </c>
    </row>
    <row r="129" ht="30" customHeight="1" spans="1:45">
      <c r="A129" s="37"/>
      <c r="B129" s="133" t="s">
        <v>607</v>
      </c>
      <c r="C129" s="133">
        <f t="shared" si="23"/>
        <v>1</v>
      </c>
      <c r="D129" s="134">
        <f t="shared" si="24"/>
        <v>5</v>
      </c>
      <c r="E129" s="133" t="s">
        <v>344</v>
      </c>
      <c r="F129" s="133" t="s">
        <v>403</v>
      </c>
      <c r="G129" s="135">
        <v>5</v>
      </c>
      <c r="H129" s="135">
        <v>5</v>
      </c>
      <c r="I129" s="135"/>
      <c r="J129" s="41"/>
      <c r="K129" s="41"/>
      <c r="L129" s="41"/>
      <c r="M129" s="41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66"/>
      <c r="AC129" s="176"/>
      <c r="AS129" s="187">
        <f>SUM(AS127-AS128)/AS127*100%+SUM(AS15:AS22)</f>
        <v>1</v>
      </c>
    </row>
    <row r="130" ht="30" customHeight="1" spans="1:29">
      <c r="A130" s="23" t="s">
        <v>608</v>
      </c>
      <c r="B130" s="33">
        <f t="shared" si="22"/>
        <v>1</v>
      </c>
      <c r="C130" s="25" t="s">
        <v>337</v>
      </c>
      <c r="D130" s="36" t="s">
        <v>337</v>
      </c>
      <c r="E130" s="25" t="s">
        <v>337</v>
      </c>
      <c r="F130" s="25" t="s">
        <v>337</v>
      </c>
      <c r="G130" s="25">
        <f>SUM(G127:G129)</f>
        <v>19</v>
      </c>
      <c r="H130" s="25">
        <f>SUM(H127:H129)</f>
        <v>19</v>
      </c>
      <c r="I130" s="25"/>
      <c r="J130" s="25" t="s">
        <v>337</v>
      </c>
      <c r="K130" s="25" t="s">
        <v>337</v>
      </c>
      <c r="L130" s="25" t="s">
        <v>337</v>
      </c>
      <c r="M130" s="25" t="s">
        <v>337</v>
      </c>
      <c r="N130" s="25" t="s">
        <v>337</v>
      </c>
      <c r="O130" s="25" t="s">
        <v>337</v>
      </c>
      <c r="P130" s="25" t="s">
        <v>337</v>
      </c>
      <c r="Q130" s="25" t="s">
        <v>337</v>
      </c>
      <c r="R130" s="25" t="s">
        <v>337</v>
      </c>
      <c r="S130" s="25" t="s">
        <v>337</v>
      </c>
      <c r="T130" s="25" t="s">
        <v>337</v>
      </c>
      <c r="U130" s="25" t="s">
        <v>337</v>
      </c>
      <c r="V130" s="25" t="s">
        <v>337</v>
      </c>
      <c r="W130" s="25" t="s">
        <v>337</v>
      </c>
      <c r="X130" s="25" t="s">
        <v>337</v>
      </c>
      <c r="Y130" s="25" t="s">
        <v>337</v>
      </c>
      <c r="Z130" s="25" t="s">
        <v>337</v>
      </c>
      <c r="AA130" s="25" t="s">
        <v>337</v>
      </c>
      <c r="AB130" s="83" t="s">
        <v>337</v>
      </c>
      <c r="AC130" s="176"/>
    </row>
    <row r="131" ht="30" customHeight="1" spans="1:29">
      <c r="A131" s="149" t="s">
        <v>609</v>
      </c>
      <c r="B131" s="150" t="e">
        <f t="shared" si="22"/>
        <v>#REF!</v>
      </c>
      <c r="C131" s="151" t="s">
        <v>337</v>
      </c>
      <c r="D131" s="152" t="s">
        <v>337</v>
      </c>
      <c r="E131" s="151" t="s">
        <v>337</v>
      </c>
      <c r="F131" s="151" t="s">
        <v>337</v>
      </c>
      <c r="G131" s="151" t="e">
        <f>SUM(G48,G61,G70,#REF!,#REF!,#REF!,G92,#REF!,G100,G106,G118,G126,G130)</f>
        <v>#REF!</v>
      </c>
      <c r="H131" s="151" t="e">
        <f>SUM(H48,H61,H70,#REF!,#REF!,#REF!,H92,#REF!,H100,H106,H118,H126,H130)</f>
        <v>#REF!</v>
      </c>
      <c r="I131" s="156"/>
      <c r="J131" s="156" t="s">
        <v>337</v>
      </c>
      <c r="K131" s="156" t="s">
        <v>337</v>
      </c>
      <c r="L131" s="156" t="s">
        <v>337</v>
      </c>
      <c r="M131" s="156" t="s">
        <v>337</v>
      </c>
      <c r="N131" s="156" t="s">
        <v>337</v>
      </c>
      <c r="O131" s="156" t="s">
        <v>337</v>
      </c>
      <c r="P131" s="156" t="s">
        <v>337</v>
      </c>
      <c r="Q131" s="156" t="s">
        <v>337</v>
      </c>
      <c r="R131" s="156" t="s">
        <v>337</v>
      </c>
      <c r="S131" s="156" t="s">
        <v>337</v>
      </c>
      <c r="T131" s="156" t="s">
        <v>337</v>
      </c>
      <c r="U131" s="156" t="s">
        <v>337</v>
      </c>
      <c r="V131" s="156" t="s">
        <v>337</v>
      </c>
      <c r="W131" s="156" t="s">
        <v>337</v>
      </c>
      <c r="X131" s="156" t="s">
        <v>337</v>
      </c>
      <c r="Y131" s="156" t="s">
        <v>337</v>
      </c>
      <c r="Z131" s="156" t="s">
        <v>337</v>
      </c>
      <c r="AA131" s="156" t="s">
        <v>337</v>
      </c>
      <c r="AB131" s="177" t="s">
        <v>337</v>
      </c>
      <c r="AC131" s="176"/>
    </row>
    <row r="132" ht="30" hidden="1" customHeight="1" spans="29:29">
      <c r="AC132" s="178"/>
    </row>
  </sheetData>
  <mergeCells count="393">
    <mergeCell ref="A1:C1"/>
    <mergeCell ref="D1:E1"/>
    <mergeCell ref="A2:C2"/>
    <mergeCell ref="D2:E2"/>
    <mergeCell ref="A3:C3"/>
    <mergeCell ref="D3:E3"/>
    <mergeCell ref="A4:C4"/>
    <mergeCell ref="D4:E4"/>
    <mergeCell ref="A5:C5"/>
    <mergeCell ref="D5:E5"/>
    <mergeCell ref="F7:H7"/>
    <mergeCell ref="I7:K7"/>
    <mergeCell ref="L7:N7"/>
    <mergeCell ref="O7:Q7"/>
    <mergeCell ref="R7:T7"/>
    <mergeCell ref="U7:W7"/>
    <mergeCell ref="X7:AB7"/>
    <mergeCell ref="AD7:AR7"/>
    <mergeCell ref="F8:H8"/>
    <mergeCell ref="I8:K8"/>
    <mergeCell ref="L8:N8"/>
    <mergeCell ref="O8:Q8"/>
    <mergeCell ref="R8:T8"/>
    <mergeCell ref="U8:W8"/>
    <mergeCell ref="X8:AB8"/>
    <mergeCell ref="AK8:AN8"/>
    <mergeCell ref="F9:H9"/>
    <mergeCell ref="I9:K9"/>
    <mergeCell ref="L9:N9"/>
    <mergeCell ref="O9:Q9"/>
    <mergeCell ref="R9:AB9"/>
    <mergeCell ref="E15:F15"/>
    <mergeCell ref="I15:AB15"/>
    <mergeCell ref="N22:AB22"/>
    <mergeCell ref="N26:AB26"/>
    <mergeCell ref="I30:J30"/>
    <mergeCell ref="K30:L30"/>
    <mergeCell ref="M30:N30"/>
    <mergeCell ref="O30:P30"/>
    <mergeCell ref="Q30:R30"/>
    <mergeCell ref="S30:T30"/>
    <mergeCell ref="I32:J32"/>
    <mergeCell ref="K32:L32"/>
    <mergeCell ref="M32:N32"/>
    <mergeCell ref="O32:P32"/>
    <mergeCell ref="Q32:R32"/>
    <mergeCell ref="S32:T32"/>
    <mergeCell ref="I35:J35"/>
    <mergeCell ref="K35:L35"/>
    <mergeCell ref="M35:N35"/>
    <mergeCell ref="O35:P35"/>
    <mergeCell ref="Q35:R35"/>
    <mergeCell ref="S35:T35"/>
    <mergeCell ref="I37:J37"/>
    <mergeCell ref="K37:L37"/>
    <mergeCell ref="M37:N37"/>
    <mergeCell ref="O37:P37"/>
    <mergeCell ref="Q37:R37"/>
    <mergeCell ref="S37:T37"/>
    <mergeCell ref="B48:F48"/>
    <mergeCell ref="I48:AB48"/>
    <mergeCell ref="I50:J50"/>
    <mergeCell ref="K50:L50"/>
    <mergeCell ref="M50:N50"/>
    <mergeCell ref="O50:P50"/>
    <mergeCell ref="Q50:R50"/>
    <mergeCell ref="S50:T50"/>
    <mergeCell ref="U50:V50"/>
    <mergeCell ref="W50:X50"/>
    <mergeCell ref="Y50:Z50"/>
    <mergeCell ref="I52:J52"/>
    <mergeCell ref="K52:L52"/>
    <mergeCell ref="M52:N52"/>
    <mergeCell ref="O52:P52"/>
    <mergeCell ref="Q52:R52"/>
    <mergeCell ref="S52:T52"/>
    <mergeCell ref="U52:V52"/>
    <mergeCell ref="W52:X52"/>
    <mergeCell ref="Y52:Z52"/>
    <mergeCell ref="I53:M53"/>
    <mergeCell ref="N53:R53"/>
    <mergeCell ref="S53:W53"/>
    <mergeCell ref="X53:AB53"/>
    <mergeCell ref="I55:M55"/>
    <mergeCell ref="N55:R55"/>
    <mergeCell ref="S55:W55"/>
    <mergeCell ref="X55:AB55"/>
    <mergeCell ref="I57:M57"/>
    <mergeCell ref="N57:R57"/>
    <mergeCell ref="S57:W57"/>
    <mergeCell ref="X57:AB57"/>
    <mergeCell ref="B61:F61"/>
    <mergeCell ref="I61:AB61"/>
    <mergeCell ref="B70:F70"/>
    <mergeCell ref="I70:AB70"/>
    <mergeCell ref="B92:F92"/>
    <mergeCell ref="I92:AB92"/>
    <mergeCell ref="B100:F100"/>
    <mergeCell ref="I100:AB100"/>
    <mergeCell ref="N105:AB105"/>
    <mergeCell ref="B106:F106"/>
    <mergeCell ref="I106:AB106"/>
    <mergeCell ref="B118:F118"/>
    <mergeCell ref="I118:AB118"/>
    <mergeCell ref="AD119:AI119"/>
    <mergeCell ref="AD120:AI120"/>
    <mergeCell ref="AJ120:AO120"/>
    <mergeCell ref="AD121:AR121"/>
    <mergeCell ref="B126:F126"/>
    <mergeCell ref="I126:AB126"/>
    <mergeCell ref="R127:AB127"/>
    <mergeCell ref="B130:F130"/>
    <mergeCell ref="I130:AB130"/>
    <mergeCell ref="B131:F131"/>
    <mergeCell ref="I131:AB131"/>
    <mergeCell ref="A16:A47"/>
    <mergeCell ref="A49:A60"/>
    <mergeCell ref="A62:A69"/>
    <mergeCell ref="A71:A87"/>
    <mergeCell ref="A88:A91"/>
    <mergeCell ref="A93:A96"/>
    <mergeCell ref="A97:A98"/>
    <mergeCell ref="A101:A105"/>
    <mergeCell ref="A107:A117"/>
    <mergeCell ref="A119:A125"/>
    <mergeCell ref="A127:A129"/>
    <mergeCell ref="B16:B22"/>
    <mergeCell ref="B23:B26"/>
    <mergeCell ref="B27:B28"/>
    <mergeCell ref="B29:B37"/>
    <mergeCell ref="B38:B43"/>
    <mergeCell ref="B44:B46"/>
    <mergeCell ref="B49:B52"/>
    <mergeCell ref="B53:B58"/>
    <mergeCell ref="B59:B60"/>
    <mergeCell ref="B62:B65"/>
    <mergeCell ref="B66:B69"/>
    <mergeCell ref="B71:B73"/>
    <mergeCell ref="B74:B76"/>
    <mergeCell ref="B77:B79"/>
    <mergeCell ref="B83:B85"/>
    <mergeCell ref="B86:B87"/>
    <mergeCell ref="B88:B91"/>
    <mergeCell ref="B107:B108"/>
    <mergeCell ref="B109:B111"/>
    <mergeCell ref="B113:B116"/>
    <mergeCell ref="B119:B121"/>
    <mergeCell ref="C16:C22"/>
    <mergeCell ref="C23:C26"/>
    <mergeCell ref="C27:C28"/>
    <mergeCell ref="C29:C37"/>
    <mergeCell ref="C38:C43"/>
    <mergeCell ref="C44:C46"/>
    <mergeCell ref="C49:C52"/>
    <mergeCell ref="C53:C58"/>
    <mergeCell ref="C59:C60"/>
    <mergeCell ref="C62:C63"/>
    <mergeCell ref="C66:C69"/>
    <mergeCell ref="C71:C73"/>
    <mergeCell ref="C74:C76"/>
    <mergeCell ref="C77:C79"/>
    <mergeCell ref="C83:C85"/>
    <mergeCell ref="C86:C87"/>
    <mergeCell ref="C88:C91"/>
    <mergeCell ref="C107:C108"/>
    <mergeCell ref="C109:C111"/>
    <mergeCell ref="C113:C116"/>
    <mergeCell ref="C119:C121"/>
    <mergeCell ref="D16:D22"/>
    <mergeCell ref="D23:D26"/>
    <mergeCell ref="D27:D28"/>
    <mergeCell ref="D29:D32"/>
    <mergeCell ref="D34:D37"/>
    <mergeCell ref="D38:D40"/>
    <mergeCell ref="D41:D43"/>
    <mergeCell ref="D44:D46"/>
    <mergeCell ref="D49:D50"/>
    <mergeCell ref="D51:D52"/>
    <mergeCell ref="D53:D58"/>
    <mergeCell ref="D59:D60"/>
    <mergeCell ref="D62:D63"/>
    <mergeCell ref="D66:D69"/>
    <mergeCell ref="D71:D73"/>
    <mergeCell ref="D74:D76"/>
    <mergeCell ref="D77:D79"/>
    <mergeCell ref="D83:D85"/>
    <mergeCell ref="D86:D87"/>
    <mergeCell ref="D107:D108"/>
    <mergeCell ref="D109:D111"/>
    <mergeCell ref="D119:D121"/>
    <mergeCell ref="E16:E22"/>
    <mergeCell ref="E23:E26"/>
    <mergeCell ref="E27:E28"/>
    <mergeCell ref="E29:E32"/>
    <mergeCell ref="E34:E37"/>
    <mergeCell ref="E38:E40"/>
    <mergeCell ref="E41:E43"/>
    <mergeCell ref="E44:E46"/>
    <mergeCell ref="E49:E50"/>
    <mergeCell ref="E51:E52"/>
    <mergeCell ref="E53:E58"/>
    <mergeCell ref="E59:E60"/>
    <mergeCell ref="E62:E63"/>
    <mergeCell ref="E66:E69"/>
    <mergeCell ref="E71:E73"/>
    <mergeCell ref="E74:E76"/>
    <mergeCell ref="E77:E79"/>
    <mergeCell ref="E83:E85"/>
    <mergeCell ref="E86:E87"/>
    <mergeCell ref="E107:E108"/>
    <mergeCell ref="E109:E111"/>
    <mergeCell ref="E119:E121"/>
    <mergeCell ref="F16:F22"/>
    <mergeCell ref="F23:F26"/>
    <mergeCell ref="F27:F28"/>
    <mergeCell ref="F29:F32"/>
    <mergeCell ref="F34:F37"/>
    <mergeCell ref="F38:F40"/>
    <mergeCell ref="F41:F43"/>
    <mergeCell ref="F44:F46"/>
    <mergeCell ref="F49:F50"/>
    <mergeCell ref="F51:F52"/>
    <mergeCell ref="F53:F58"/>
    <mergeCell ref="F59:F60"/>
    <mergeCell ref="F62:F63"/>
    <mergeCell ref="F66:F69"/>
    <mergeCell ref="F71:F73"/>
    <mergeCell ref="F74:F76"/>
    <mergeCell ref="F77:F79"/>
    <mergeCell ref="F83:F85"/>
    <mergeCell ref="F86:F87"/>
    <mergeCell ref="F107:F108"/>
    <mergeCell ref="F109:F111"/>
    <mergeCell ref="F119:F121"/>
    <mergeCell ref="G16:G22"/>
    <mergeCell ref="G23:G26"/>
    <mergeCell ref="G27:G28"/>
    <mergeCell ref="G29:G32"/>
    <mergeCell ref="G34:G37"/>
    <mergeCell ref="G38:G40"/>
    <mergeCell ref="G41:G43"/>
    <mergeCell ref="G44:G46"/>
    <mergeCell ref="G49:G50"/>
    <mergeCell ref="G51:G52"/>
    <mergeCell ref="G53:G58"/>
    <mergeCell ref="G59:G60"/>
    <mergeCell ref="G62:G63"/>
    <mergeCell ref="G66:G69"/>
    <mergeCell ref="G71:G73"/>
    <mergeCell ref="G74:G76"/>
    <mergeCell ref="G77:G79"/>
    <mergeCell ref="G83:G85"/>
    <mergeCell ref="G86:G87"/>
    <mergeCell ref="G107:G108"/>
    <mergeCell ref="G109:G111"/>
    <mergeCell ref="G119:G121"/>
    <mergeCell ref="H16:H22"/>
    <mergeCell ref="H23:H26"/>
    <mergeCell ref="H27:H28"/>
    <mergeCell ref="H29:H32"/>
    <mergeCell ref="H34:H37"/>
    <mergeCell ref="H38:H40"/>
    <mergeCell ref="H41:H43"/>
    <mergeCell ref="H44:H46"/>
    <mergeCell ref="H49:H50"/>
    <mergeCell ref="H51:H52"/>
    <mergeCell ref="H53:H58"/>
    <mergeCell ref="H59:H60"/>
    <mergeCell ref="H62:H63"/>
    <mergeCell ref="H66:H69"/>
    <mergeCell ref="H71:H73"/>
    <mergeCell ref="H74:H76"/>
    <mergeCell ref="H77:H79"/>
    <mergeCell ref="H83:H85"/>
    <mergeCell ref="H86:H87"/>
    <mergeCell ref="H107:H108"/>
    <mergeCell ref="H109:H111"/>
    <mergeCell ref="H119:H121"/>
    <mergeCell ref="I68:I69"/>
    <mergeCell ref="I119:I121"/>
    <mergeCell ref="J68:J69"/>
    <mergeCell ref="J119:J121"/>
    <mergeCell ref="K68:K69"/>
    <mergeCell ref="K119:K121"/>
    <mergeCell ref="L68:L69"/>
    <mergeCell ref="L119:L121"/>
    <mergeCell ref="M68:M69"/>
    <mergeCell ref="M119:M121"/>
    <mergeCell ref="N68:N69"/>
    <mergeCell ref="N119:N121"/>
    <mergeCell ref="O68:O69"/>
    <mergeCell ref="O119:O121"/>
    <mergeCell ref="P68:P69"/>
    <mergeCell ref="P119:P121"/>
    <mergeCell ref="Q68:Q69"/>
    <mergeCell ref="Q119:Q121"/>
    <mergeCell ref="R68:R69"/>
    <mergeCell ref="R119:R121"/>
    <mergeCell ref="S68:S69"/>
    <mergeCell ref="S119:S121"/>
    <mergeCell ref="T68:T69"/>
    <mergeCell ref="T119:T121"/>
    <mergeCell ref="U68:U69"/>
    <mergeCell ref="U119:U121"/>
    <mergeCell ref="V68:V69"/>
    <mergeCell ref="V119:V121"/>
    <mergeCell ref="W68:W69"/>
    <mergeCell ref="W119:W121"/>
    <mergeCell ref="X119:X121"/>
    <mergeCell ref="Y119:Y121"/>
    <mergeCell ref="Z119:Z121"/>
    <mergeCell ref="AC7:AC132"/>
    <mergeCell ref="AD8:AD9"/>
    <mergeCell ref="AD11:AD12"/>
    <mergeCell ref="AD15:AD22"/>
    <mergeCell ref="AD23:AD31"/>
    <mergeCell ref="AD32:AD37"/>
    <mergeCell ref="AD38:AD58"/>
    <mergeCell ref="AD59:AD63"/>
    <mergeCell ref="AD64:AD87"/>
    <mergeCell ref="AD88:AD118"/>
    <mergeCell ref="AE8:AE9"/>
    <mergeCell ref="AE16:AE17"/>
    <mergeCell ref="AE19:AE21"/>
    <mergeCell ref="AE27:AE31"/>
    <mergeCell ref="AE32:AE37"/>
    <mergeCell ref="AE38:AE44"/>
    <mergeCell ref="AE45:AE53"/>
    <mergeCell ref="AE54:AE58"/>
    <mergeCell ref="AE59:AE63"/>
    <mergeCell ref="AE64:AE66"/>
    <mergeCell ref="AE67:AE68"/>
    <mergeCell ref="AE69:AE81"/>
    <mergeCell ref="AE82:AE84"/>
    <mergeCell ref="AE85:AE87"/>
    <mergeCell ref="AE88:AE96"/>
    <mergeCell ref="AE97:AE100"/>
    <mergeCell ref="AE101:AE105"/>
    <mergeCell ref="AE106:AE116"/>
    <mergeCell ref="AE117:AE118"/>
    <mergeCell ref="AH8:AH9"/>
    <mergeCell ref="AI8:AI9"/>
    <mergeCell ref="AJ8:AJ9"/>
    <mergeCell ref="AO8:AO9"/>
    <mergeCell ref="AP8:AP9"/>
    <mergeCell ref="AQ8:AQ9"/>
    <mergeCell ref="AQ16:AQ17"/>
    <mergeCell ref="AQ19:AQ21"/>
    <mergeCell ref="AQ27:AQ31"/>
    <mergeCell ref="AQ32:AQ37"/>
    <mergeCell ref="AQ38:AQ44"/>
    <mergeCell ref="AQ45:AQ53"/>
    <mergeCell ref="AQ54:AQ58"/>
    <mergeCell ref="AQ59:AQ63"/>
    <mergeCell ref="AQ64:AQ66"/>
    <mergeCell ref="AQ67:AQ68"/>
    <mergeCell ref="AQ69:AQ81"/>
    <mergeCell ref="AQ82:AQ84"/>
    <mergeCell ref="AQ85:AQ87"/>
    <mergeCell ref="AQ88:AQ96"/>
    <mergeCell ref="AQ97:AQ100"/>
    <mergeCell ref="AQ101:AQ105"/>
    <mergeCell ref="AQ106:AQ116"/>
    <mergeCell ref="AQ117:AQ118"/>
    <mergeCell ref="AR8:AR9"/>
    <mergeCell ref="AR11:AR12"/>
    <mergeCell ref="AR15:AR22"/>
    <mergeCell ref="AR23:AR31"/>
    <mergeCell ref="AR32:AR37"/>
    <mergeCell ref="AR38:AR58"/>
    <mergeCell ref="AR59:AR63"/>
    <mergeCell ref="AR64:AR87"/>
    <mergeCell ref="AR88:AR118"/>
    <mergeCell ref="AT7:AT121"/>
    <mergeCell ref="U29:AB37"/>
    <mergeCell ref="X38:AB46"/>
    <mergeCell ref="AA49:AB52"/>
    <mergeCell ref="AA59:AB60"/>
    <mergeCell ref="AA62:AB65"/>
    <mergeCell ref="X66:AB69"/>
    <mergeCell ref="X71:AB79"/>
    <mergeCell ref="Q80:AB82"/>
    <mergeCell ref="X83:AB87"/>
    <mergeCell ref="AA88:AB91"/>
    <mergeCell ref="AA93:AB96"/>
    <mergeCell ref="AA97:AB98"/>
    <mergeCell ref="X101:AB104"/>
    <mergeCell ref="AA107:AB108"/>
    <mergeCell ref="AA112:AB117"/>
    <mergeCell ref="AA119:AB121"/>
    <mergeCell ref="Q122:AB125"/>
    <mergeCell ref="N128:AB129"/>
    <mergeCell ref="AP119:AR120"/>
  </mergeCells>
  <pageMargins left="0.7" right="0.7" top="0.75" bottom="0.75" header="0.3" footer="0.3"/>
  <pageSetup paperSize="8" scale="54" fitToHeight="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R176"/>
  <sheetViews>
    <sheetView zoomScale="80" zoomScaleNormal="80" topLeftCell="A6" workbookViewId="0">
      <selection activeCell="B18" sqref="B18:B20"/>
    </sheetView>
  </sheetViews>
  <sheetFormatPr defaultColWidth="11" defaultRowHeight="15.75"/>
  <cols>
    <col min="1" max="1" width="10.8166666666667" style="1"/>
    <col min="2" max="2" width="64.875" style="1" customWidth="1"/>
    <col min="3" max="3" width="10.8166666666667" style="1"/>
    <col min="4" max="4" width="14.8166666666667" style="1" customWidth="1"/>
    <col min="5" max="8" width="10.8166666666667" style="1"/>
    <col min="9" max="28" width="5.81666666666667" style="1" customWidth="1"/>
    <col min="29" max="29" width="4.69166666666667" style="2" customWidth="1"/>
    <col min="30" max="30" width="10.8166666666667" style="1" hidden="1" customWidth="1"/>
    <col min="31" max="31" width="14" style="1" hidden="1" customWidth="1"/>
    <col min="32" max="32" width="18.3166666666667" style="1" hidden="1" customWidth="1"/>
    <col min="33" max="33" width="58.3166666666667" style="1" hidden="1" customWidth="1"/>
    <col min="34" max="38" width="10.8166666666667" style="1" hidden="1" customWidth="1"/>
    <col min="39" max="39" width="10.8166666666667" style="3" hidden="1" customWidth="1"/>
    <col min="40" max="42" width="10.8166666666667" style="1" hidden="1" customWidth="1"/>
    <col min="43" max="43" width="11" style="1" hidden="1" customWidth="1"/>
    <col min="44" max="44" width="4.69166666666667" style="1" hidden="1" customWidth="1"/>
    <col min="45" max="16377" width="10.8166666666667" style="1"/>
    <col min="16378" max="16384" width="11" style="1"/>
  </cols>
  <sheetData>
    <row r="1" ht="30" hidden="1" customHeight="1" spans="1:29">
      <c r="A1" s="4" t="s">
        <v>317</v>
      </c>
      <c r="B1" s="5"/>
      <c r="C1" s="5"/>
      <c r="D1" s="5">
        <f>B175</f>
        <v>1</v>
      </c>
      <c r="E1" s="6"/>
      <c r="AC1" s="1"/>
    </row>
    <row r="2" ht="30" hidden="1" customHeight="1" spans="1:29">
      <c r="A2" s="7" t="s">
        <v>318</v>
      </c>
      <c r="B2" s="8"/>
      <c r="C2" s="8"/>
      <c r="D2" s="8">
        <f>AQ164</f>
        <v>1</v>
      </c>
      <c r="E2" s="9"/>
      <c r="AC2" s="1"/>
    </row>
    <row r="3" ht="30" hidden="1" customHeight="1" spans="1:29">
      <c r="A3" s="10" t="s">
        <v>407</v>
      </c>
      <c r="B3" s="11"/>
      <c r="C3" s="11"/>
      <c r="D3" s="12">
        <f>D1*0.3+D2*0.7</f>
        <v>1</v>
      </c>
      <c r="E3" s="13"/>
      <c r="AC3" s="1"/>
    </row>
    <row r="4" customFormat="1" ht="30" hidden="1" customHeight="1" spans="1:39">
      <c r="A4" s="14" t="s">
        <v>408</v>
      </c>
      <c r="B4" s="15"/>
      <c r="C4" s="16"/>
      <c r="D4" s="17">
        <f>D1*0.3+AQ169*0.7</f>
        <v>1</v>
      </c>
      <c r="E4" s="17"/>
      <c r="AC4" s="1"/>
      <c r="AM4" s="3"/>
    </row>
    <row r="5" customFormat="1" ht="30" hidden="1" customHeight="1" spans="1:39">
      <c r="A5" s="14" t="s">
        <v>409</v>
      </c>
      <c r="B5" s="15"/>
      <c r="C5" s="16"/>
      <c r="D5" s="17">
        <f>AQ173</f>
        <v>1</v>
      </c>
      <c r="E5" s="17"/>
      <c r="AC5" s="1"/>
      <c r="AM5" s="3"/>
    </row>
    <row r="6" ht="30" customHeight="1" spans="1:29">
      <c r="A6" s="18"/>
      <c r="B6" s="18"/>
      <c r="C6" s="18"/>
      <c r="AC6" s="1"/>
    </row>
    <row r="7" ht="30" customHeight="1" spans="1:44">
      <c r="A7" s="19" t="s">
        <v>336</v>
      </c>
      <c r="B7" s="20"/>
      <c r="C7" s="21" t="s">
        <v>43</v>
      </c>
      <c r="D7" s="22"/>
      <c r="E7" s="21" t="s">
        <v>2</v>
      </c>
      <c r="F7" s="20"/>
      <c r="G7" s="20"/>
      <c r="H7" s="20"/>
      <c r="I7" s="21" t="s">
        <v>7</v>
      </c>
      <c r="J7" s="21" t="s">
        <v>7</v>
      </c>
      <c r="K7" s="21" t="s">
        <v>7</v>
      </c>
      <c r="L7" s="20"/>
      <c r="M7" s="20"/>
      <c r="N7" s="20"/>
      <c r="O7" s="21" t="s">
        <v>410</v>
      </c>
      <c r="P7" s="21" t="s">
        <v>410</v>
      </c>
      <c r="Q7" s="21" t="s">
        <v>410</v>
      </c>
      <c r="R7" s="20"/>
      <c r="S7" s="20"/>
      <c r="T7" s="20"/>
      <c r="U7" s="21" t="s">
        <v>411</v>
      </c>
      <c r="V7" s="21" t="s">
        <v>411</v>
      </c>
      <c r="W7" s="21" t="s">
        <v>411</v>
      </c>
      <c r="X7" s="45"/>
      <c r="Y7" s="48"/>
      <c r="Z7" s="48"/>
      <c r="AA7" s="48"/>
      <c r="AB7" s="49"/>
      <c r="AC7" s="50"/>
      <c r="AD7" s="51" t="s">
        <v>412</v>
      </c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116"/>
      <c r="AR7" s="117"/>
    </row>
    <row r="8" ht="30" customHeight="1" spans="1:44">
      <c r="A8" s="23" t="s">
        <v>413</v>
      </c>
      <c r="B8" s="24"/>
      <c r="C8" s="25" t="s">
        <v>48</v>
      </c>
      <c r="D8" s="26"/>
      <c r="E8" s="25" t="s">
        <v>414</v>
      </c>
      <c r="F8" s="24"/>
      <c r="G8" s="24"/>
      <c r="H8" s="24"/>
      <c r="I8" s="25" t="s">
        <v>415</v>
      </c>
      <c r="J8" s="25" t="s">
        <v>415</v>
      </c>
      <c r="K8" s="25" t="s">
        <v>415</v>
      </c>
      <c r="L8" s="24"/>
      <c r="M8" s="24"/>
      <c r="N8" s="24"/>
      <c r="O8" s="25" t="s">
        <v>64</v>
      </c>
      <c r="P8" s="25" t="s">
        <v>64</v>
      </c>
      <c r="Q8" s="25" t="s">
        <v>64</v>
      </c>
      <c r="R8" s="24"/>
      <c r="S8" s="24"/>
      <c r="T8" s="24"/>
      <c r="U8" s="25" t="s">
        <v>416</v>
      </c>
      <c r="V8" s="25" t="s">
        <v>416</v>
      </c>
      <c r="W8" s="25" t="s">
        <v>416</v>
      </c>
      <c r="X8" s="46"/>
      <c r="Y8" s="47"/>
      <c r="Z8" s="47"/>
      <c r="AA8" s="47"/>
      <c r="AB8" s="53"/>
      <c r="AC8" s="54"/>
      <c r="AD8" s="55" t="s">
        <v>417</v>
      </c>
      <c r="AE8" s="56" t="s">
        <v>325</v>
      </c>
      <c r="AF8" s="56" t="s">
        <v>326</v>
      </c>
      <c r="AG8" s="56" t="s">
        <v>418</v>
      </c>
      <c r="AH8" s="90" t="s">
        <v>419</v>
      </c>
      <c r="AI8" s="91" t="s">
        <v>420</v>
      </c>
      <c r="AJ8" s="91"/>
      <c r="AK8" s="91"/>
      <c r="AL8" s="91"/>
      <c r="AM8" s="90" t="s">
        <v>421</v>
      </c>
      <c r="AN8" s="92" t="s">
        <v>422</v>
      </c>
      <c r="AO8" s="90" t="s">
        <v>423</v>
      </c>
      <c r="AP8" s="118" t="s">
        <v>424</v>
      </c>
      <c r="AR8" s="119"/>
    </row>
    <row r="9" ht="30" customHeight="1" spans="1:44">
      <c r="A9" s="23" t="s">
        <v>425</v>
      </c>
      <c r="B9" s="24"/>
      <c r="C9" s="25" t="s">
        <v>62</v>
      </c>
      <c r="D9" s="26"/>
      <c r="E9" s="25" t="s">
        <v>426</v>
      </c>
      <c r="F9" s="24"/>
      <c r="G9" s="24"/>
      <c r="H9" s="24"/>
      <c r="I9" s="25" t="s">
        <v>427</v>
      </c>
      <c r="J9" s="25" t="s">
        <v>427</v>
      </c>
      <c r="K9" s="25" t="s">
        <v>427</v>
      </c>
      <c r="L9" s="24"/>
      <c r="M9" s="24"/>
      <c r="N9" s="24"/>
      <c r="O9" s="25" t="s">
        <v>428</v>
      </c>
      <c r="P9" s="25" t="s">
        <v>429</v>
      </c>
      <c r="Q9" s="25" t="s">
        <v>429</v>
      </c>
      <c r="R9" s="46"/>
      <c r="S9" s="47"/>
      <c r="T9" s="47"/>
      <c r="U9" s="47"/>
      <c r="V9" s="47"/>
      <c r="W9" s="47"/>
      <c r="X9" s="47"/>
      <c r="Y9" s="47"/>
      <c r="Z9" s="47"/>
      <c r="AA9" s="47"/>
      <c r="AB9" s="53"/>
      <c r="AC9" s="54"/>
      <c r="AD9" s="55"/>
      <c r="AE9" s="56"/>
      <c r="AF9" s="56"/>
      <c r="AG9" s="56"/>
      <c r="AH9" s="90"/>
      <c r="AI9" s="90" t="s">
        <v>430</v>
      </c>
      <c r="AJ9" s="90" t="s">
        <v>431</v>
      </c>
      <c r="AK9" s="90" t="s">
        <v>432</v>
      </c>
      <c r="AL9" s="90" t="s">
        <v>433</v>
      </c>
      <c r="AM9" s="90"/>
      <c r="AN9" s="92"/>
      <c r="AO9" s="90"/>
      <c r="AP9" s="118"/>
      <c r="AR9" s="119"/>
    </row>
    <row r="10" ht="30" customHeight="1" spans="1:44">
      <c r="A10" s="27" t="s">
        <v>454</v>
      </c>
      <c r="B10" s="28" t="s">
        <v>455</v>
      </c>
      <c r="C10" s="28" t="s">
        <v>327</v>
      </c>
      <c r="D10" s="29" t="s">
        <v>456</v>
      </c>
      <c r="E10" s="30" t="s">
        <v>328</v>
      </c>
      <c r="F10" s="31"/>
      <c r="G10" s="28" t="s">
        <v>457</v>
      </c>
      <c r="H10" s="28" t="s">
        <v>458</v>
      </c>
      <c r="I10" s="30" t="s">
        <v>332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57"/>
      <c r="AC10" s="54"/>
      <c r="AD10" s="58" t="s">
        <v>150</v>
      </c>
      <c r="AE10" s="59" t="s">
        <v>145</v>
      </c>
      <c r="AF10" s="59" t="s">
        <v>459</v>
      </c>
      <c r="AG10" s="93" t="s">
        <v>460</v>
      </c>
      <c r="AH10" s="94">
        <v>2</v>
      </c>
      <c r="AI10" s="94">
        <v>3</v>
      </c>
      <c r="AJ10" s="94">
        <v>2</v>
      </c>
      <c r="AK10" s="94">
        <v>1</v>
      </c>
      <c r="AL10" s="94">
        <v>0.5</v>
      </c>
      <c r="AM10" s="95"/>
      <c r="AN10" s="96">
        <f t="shared" ref="AN10:AN73" si="0">IF(AM10=" "," ",1-AM10/AH10)</f>
        <v>1</v>
      </c>
      <c r="AO10" s="120">
        <f>IF(AM10&gt;AH10,0,1-AM10/AH10)</f>
        <v>1</v>
      </c>
      <c r="AP10" s="121">
        <f>1-SUM(AM10:AM17)/SUM(AH10:AH17)</f>
        <v>1</v>
      </c>
      <c r="AQ10" s="122">
        <f>IF($AM$10=$AJ$10,-1%,IF($AM$10=$AI$10,-3%,0))</f>
        <v>0</v>
      </c>
      <c r="AR10" s="119"/>
    </row>
    <row r="11" ht="30" customHeight="1" spans="1:44">
      <c r="A11" s="32" t="s">
        <v>74</v>
      </c>
      <c r="B11" s="33" t="s">
        <v>67</v>
      </c>
      <c r="C11" s="33">
        <f>H11/G11</f>
        <v>1</v>
      </c>
      <c r="D11" s="26">
        <f>G11</f>
        <v>45</v>
      </c>
      <c r="E11" s="33" t="s">
        <v>334</v>
      </c>
      <c r="F11" s="33" t="s">
        <v>67</v>
      </c>
      <c r="G11" s="24">
        <v>45</v>
      </c>
      <c r="H11" s="24">
        <v>45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60"/>
      <c r="AC11" s="54"/>
      <c r="AD11" s="61"/>
      <c r="AE11" s="62" t="s">
        <v>146</v>
      </c>
      <c r="AF11" s="59" t="s">
        <v>461</v>
      </c>
      <c r="AG11" s="97" t="s">
        <v>462</v>
      </c>
      <c r="AH11" s="94">
        <v>2</v>
      </c>
      <c r="AI11" s="94">
        <v>3</v>
      </c>
      <c r="AJ11" s="94">
        <v>2</v>
      </c>
      <c r="AK11" s="94">
        <v>1</v>
      </c>
      <c r="AL11" s="94">
        <v>0.5</v>
      </c>
      <c r="AM11" s="98"/>
      <c r="AN11" s="96">
        <f t="shared" si="0"/>
        <v>1</v>
      </c>
      <c r="AO11" s="123">
        <f>1-SUM(AM11:AM12)/SUM(AH11:AH12)</f>
        <v>1</v>
      </c>
      <c r="AP11" s="124"/>
      <c r="AQ11" s="125"/>
      <c r="AR11" s="119"/>
    </row>
    <row r="12" ht="30" customHeight="1" spans="1:44">
      <c r="A12" s="34"/>
      <c r="B12" s="33"/>
      <c r="C12" s="33"/>
      <c r="D12" s="26"/>
      <c r="E12" s="33"/>
      <c r="F12" s="33"/>
      <c r="G12" s="24"/>
      <c r="H12" s="24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60"/>
      <c r="AC12" s="54"/>
      <c r="AD12" s="61"/>
      <c r="AE12" s="63"/>
      <c r="AF12" s="64" t="s">
        <v>463</v>
      </c>
      <c r="AG12" s="99" t="s">
        <v>464</v>
      </c>
      <c r="AH12" s="94">
        <v>2</v>
      </c>
      <c r="AI12" s="94">
        <v>3</v>
      </c>
      <c r="AJ12" s="94">
        <v>2</v>
      </c>
      <c r="AK12" s="94">
        <v>1</v>
      </c>
      <c r="AL12" s="94">
        <v>0.5</v>
      </c>
      <c r="AM12" s="98"/>
      <c r="AN12" s="96">
        <f t="shared" si="0"/>
        <v>1</v>
      </c>
      <c r="AO12" s="123"/>
      <c r="AP12" s="124"/>
      <c r="AQ12" s="122">
        <f>IF($AM$12=$AJ$12,-1%,IF($AM$12=$AI$12,-3%,0))</f>
        <v>0</v>
      </c>
      <c r="AR12" s="119"/>
    </row>
    <row r="13" ht="30" customHeight="1" spans="1:44">
      <c r="A13" s="34"/>
      <c r="B13" s="33"/>
      <c r="C13" s="33"/>
      <c r="D13" s="26"/>
      <c r="E13" s="33"/>
      <c r="F13" s="33"/>
      <c r="G13" s="24"/>
      <c r="H13" s="24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60"/>
      <c r="AC13" s="54"/>
      <c r="AD13" s="61"/>
      <c r="AE13" s="64" t="s">
        <v>147</v>
      </c>
      <c r="AF13" s="64" t="s">
        <v>465</v>
      </c>
      <c r="AG13" s="100" t="s">
        <v>466</v>
      </c>
      <c r="AH13" s="94">
        <v>2</v>
      </c>
      <c r="AI13" s="94">
        <v>3</v>
      </c>
      <c r="AJ13" s="94">
        <v>2</v>
      </c>
      <c r="AK13" s="94">
        <v>1</v>
      </c>
      <c r="AL13" s="94">
        <v>0.5</v>
      </c>
      <c r="AM13" s="98"/>
      <c r="AN13" s="96">
        <f t="shared" si="0"/>
        <v>1</v>
      </c>
      <c r="AO13" s="120">
        <f t="shared" ref="AO13:AO20" si="1">IF(AM13&gt;AH13,0,1-AM13/AH13)</f>
        <v>1</v>
      </c>
      <c r="AP13" s="124"/>
      <c r="AQ13" s="125"/>
      <c r="AR13" s="119"/>
    </row>
    <row r="14" ht="30" customHeight="1" spans="1:44">
      <c r="A14" s="34"/>
      <c r="B14" s="33" t="s">
        <v>336</v>
      </c>
      <c r="C14" s="33"/>
      <c r="D14" s="26" t="s">
        <v>336</v>
      </c>
      <c r="E14" s="33" t="s">
        <v>336</v>
      </c>
      <c r="F14" s="33" t="s">
        <v>336</v>
      </c>
      <c r="G14" s="24"/>
      <c r="H14" s="24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60"/>
      <c r="AC14" s="54"/>
      <c r="AD14" s="61"/>
      <c r="AE14" s="62" t="s">
        <v>148</v>
      </c>
      <c r="AF14" s="59" t="s">
        <v>468</v>
      </c>
      <c r="AG14" s="97" t="s">
        <v>610</v>
      </c>
      <c r="AH14" s="95">
        <v>4</v>
      </c>
      <c r="AI14" s="95">
        <v>6</v>
      </c>
      <c r="AJ14" s="95">
        <v>4</v>
      </c>
      <c r="AK14" s="95">
        <v>2</v>
      </c>
      <c r="AL14" s="95">
        <v>1</v>
      </c>
      <c r="AM14" s="98"/>
      <c r="AN14" s="96">
        <f t="shared" si="0"/>
        <v>1</v>
      </c>
      <c r="AO14" s="120">
        <f>1-SUM(AM14:AM16)/SUM(AH14:AH16)</f>
        <v>1</v>
      </c>
      <c r="AP14" s="124"/>
      <c r="AQ14" s="125"/>
      <c r="AR14" s="119"/>
    </row>
    <row r="15" ht="30" customHeight="1" spans="1:44">
      <c r="A15" s="34"/>
      <c r="B15" s="33"/>
      <c r="C15" s="33"/>
      <c r="D15" s="26"/>
      <c r="E15" s="33"/>
      <c r="F15" s="33"/>
      <c r="G15" s="24"/>
      <c r="H15" s="24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60"/>
      <c r="AC15" s="54"/>
      <c r="AD15" s="61"/>
      <c r="AE15" s="65"/>
      <c r="AF15" s="64" t="s">
        <v>470</v>
      </c>
      <c r="AG15" s="100" t="s">
        <v>471</v>
      </c>
      <c r="AH15" s="94">
        <v>2</v>
      </c>
      <c r="AI15" s="94">
        <v>3</v>
      </c>
      <c r="AJ15" s="94">
        <v>2</v>
      </c>
      <c r="AK15" s="94">
        <v>1</v>
      </c>
      <c r="AL15" s="94">
        <v>0.5</v>
      </c>
      <c r="AM15" s="98"/>
      <c r="AN15" s="96">
        <f t="shared" si="0"/>
        <v>1</v>
      </c>
      <c r="AO15" s="126"/>
      <c r="AP15" s="124"/>
      <c r="AQ15" s="125"/>
      <c r="AR15" s="119"/>
    </row>
    <row r="16" ht="30" customHeight="1" spans="1:44">
      <c r="A16" s="34"/>
      <c r="B16" s="33"/>
      <c r="C16" s="33"/>
      <c r="D16" s="26"/>
      <c r="E16" s="33"/>
      <c r="F16" s="33"/>
      <c r="G16" s="24"/>
      <c r="H16" s="24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60"/>
      <c r="AC16" s="54"/>
      <c r="AD16" s="61"/>
      <c r="AE16" s="63"/>
      <c r="AF16" s="64" t="s">
        <v>472</v>
      </c>
      <c r="AG16" s="100" t="s">
        <v>473</v>
      </c>
      <c r="AH16" s="94">
        <v>2</v>
      </c>
      <c r="AI16" s="94">
        <v>3</v>
      </c>
      <c r="AJ16" s="94">
        <v>2</v>
      </c>
      <c r="AK16" s="94">
        <v>1</v>
      </c>
      <c r="AL16" s="94">
        <v>0.5</v>
      </c>
      <c r="AM16" s="98"/>
      <c r="AN16" s="96">
        <f t="shared" si="0"/>
        <v>1</v>
      </c>
      <c r="AO16" s="126"/>
      <c r="AP16" s="124"/>
      <c r="AQ16" s="125"/>
      <c r="AR16" s="119"/>
    </row>
    <row r="17" ht="30" customHeight="1" spans="1:44">
      <c r="A17" s="34"/>
      <c r="B17" s="33" t="s">
        <v>336</v>
      </c>
      <c r="C17" s="33"/>
      <c r="D17" s="26" t="s">
        <v>336</v>
      </c>
      <c r="E17" s="33" t="s">
        <v>336</v>
      </c>
      <c r="F17" s="33" t="s">
        <v>336</v>
      </c>
      <c r="G17" s="24"/>
      <c r="H17" s="24"/>
      <c r="I17" s="41"/>
      <c r="J17" s="41"/>
      <c r="K17" s="41"/>
      <c r="L17" s="41"/>
      <c r="M17" s="41"/>
      <c r="N17" s="42" t="s">
        <v>337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66"/>
      <c r="AC17" s="54"/>
      <c r="AD17" s="67"/>
      <c r="AE17" s="59" t="s">
        <v>149</v>
      </c>
      <c r="AF17" s="68" t="s">
        <v>474</v>
      </c>
      <c r="AG17" s="68" t="s">
        <v>475</v>
      </c>
      <c r="AH17" s="94">
        <v>2</v>
      </c>
      <c r="AI17" s="94">
        <v>3</v>
      </c>
      <c r="AJ17" s="94">
        <v>2</v>
      </c>
      <c r="AK17" s="94">
        <v>1</v>
      </c>
      <c r="AL17" s="94">
        <v>0.5</v>
      </c>
      <c r="AM17" s="98"/>
      <c r="AN17" s="96">
        <f t="shared" si="0"/>
        <v>1</v>
      </c>
      <c r="AO17" s="120">
        <f t="shared" si="1"/>
        <v>1</v>
      </c>
      <c r="AP17" s="127"/>
      <c r="AQ17" s="128"/>
      <c r="AR17" s="119"/>
    </row>
    <row r="18" ht="30" customHeight="1" spans="1:44">
      <c r="A18" s="34"/>
      <c r="B18" s="33" t="s">
        <v>68</v>
      </c>
      <c r="C18" s="33">
        <f>H18/G18</f>
        <v>1</v>
      </c>
      <c r="D18" s="26">
        <f t="shared" ref="D18:D23" si="2">G18</f>
        <v>45</v>
      </c>
      <c r="E18" s="33" t="s">
        <v>334</v>
      </c>
      <c r="F18" s="33" t="s">
        <v>68</v>
      </c>
      <c r="G18" s="24">
        <v>45</v>
      </c>
      <c r="H18" s="24">
        <v>45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60"/>
      <c r="AC18" s="54"/>
      <c r="AD18" s="69" t="s">
        <v>155</v>
      </c>
      <c r="AE18" s="70" t="s">
        <v>151</v>
      </c>
      <c r="AF18" s="71" t="s">
        <v>151</v>
      </c>
      <c r="AG18" s="101" t="s">
        <v>611</v>
      </c>
      <c r="AH18" s="94">
        <v>6</v>
      </c>
      <c r="AI18" s="94">
        <v>9</v>
      </c>
      <c r="AJ18" s="94">
        <v>6</v>
      </c>
      <c r="AK18" s="94">
        <v>4</v>
      </c>
      <c r="AL18" s="94">
        <v>2</v>
      </c>
      <c r="AM18" s="102"/>
      <c r="AN18" s="96">
        <f t="shared" si="0"/>
        <v>1</v>
      </c>
      <c r="AO18" s="120">
        <f t="shared" si="1"/>
        <v>1</v>
      </c>
      <c r="AP18" s="129">
        <f>1-SUM(AM18:AM25)/SUM(AH18:AH25)</f>
        <v>1</v>
      </c>
      <c r="AQ18" s="122">
        <f>IF($AM$18=$AJ$18,-1%,IF($AM$18=$AI$18,-3%,0))</f>
        <v>0</v>
      </c>
      <c r="AR18" s="119"/>
    </row>
    <row r="19" ht="30" customHeight="1" spans="1:44">
      <c r="A19" s="34"/>
      <c r="B19" s="33" t="s">
        <v>336</v>
      </c>
      <c r="C19" s="33"/>
      <c r="D19" s="26"/>
      <c r="E19" s="33" t="s">
        <v>336</v>
      </c>
      <c r="F19" s="33" t="s">
        <v>336</v>
      </c>
      <c r="G19" s="24"/>
      <c r="H19" s="24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60"/>
      <c r="AC19" s="54"/>
      <c r="AD19" s="69"/>
      <c r="AE19" s="70" t="s">
        <v>152</v>
      </c>
      <c r="AF19" s="70" t="s">
        <v>481</v>
      </c>
      <c r="AG19" s="103" t="s">
        <v>612</v>
      </c>
      <c r="AH19" s="94">
        <v>2</v>
      </c>
      <c r="AI19" s="94">
        <v>3</v>
      </c>
      <c r="AJ19" s="94">
        <v>2</v>
      </c>
      <c r="AK19" s="94">
        <v>1</v>
      </c>
      <c r="AL19" s="94">
        <v>0.5</v>
      </c>
      <c r="AM19" s="102"/>
      <c r="AN19" s="96">
        <f t="shared" si="0"/>
        <v>1</v>
      </c>
      <c r="AO19" s="120">
        <f t="shared" si="1"/>
        <v>1</v>
      </c>
      <c r="AP19" s="129"/>
      <c r="AQ19" s="128"/>
      <c r="AR19" s="119"/>
    </row>
    <row r="20" ht="30" customHeight="1" spans="1:44">
      <c r="A20" s="34"/>
      <c r="B20" s="33" t="s">
        <v>336</v>
      </c>
      <c r="C20" s="33"/>
      <c r="D20" s="26"/>
      <c r="E20" s="33" t="s">
        <v>336</v>
      </c>
      <c r="F20" s="33" t="s">
        <v>336</v>
      </c>
      <c r="G20" s="24"/>
      <c r="H20" s="24"/>
      <c r="I20" s="41"/>
      <c r="J20" s="41"/>
      <c r="K20" s="41"/>
      <c r="L20" s="41"/>
      <c r="M20" s="41"/>
      <c r="N20" s="42" t="s">
        <v>337</v>
      </c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66"/>
      <c r="AC20" s="54"/>
      <c r="AD20" s="69"/>
      <c r="AE20" s="72" t="s">
        <v>153</v>
      </c>
      <c r="AF20" s="72" t="s">
        <v>484</v>
      </c>
      <c r="AG20" s="103" t="s">
        <v>613</v>
      </c>
      <c r="AH20" s="94">
        <v>4</v>
      </c>
      <c r="AI20" s="94">
        <v>6</v>
      </c>
      <c r="AJ20" s="94">
        <v>4</v>
      </c>
      <c r="AK20" s="94">
        <v>2</v>
      </c>
      <c r="AL20" s="94">
        <v>1</v>
      </c>
      <c r="AM20" s="102"/>
      <c r="AN20" s="96">
        <f t="shared" si="0"/>
        <v>1</v>
      </c>
      <c r="AO20" s="120">
        <f t="shared" si="1"/>
        <v>1</v>
      </c>
      <c r="AP20" s="129"/>
      <c r="AQ20" s="128"/>
      <c r="AR20" s="119"/>
    </row>
    <row r="21" ht="30" customHeight="1" spans="1:44">
      <c r="A21" s="34"/>
      <c r="B21" s="33" t="s">
        <v>69</v>
      </c>
      <c r="C21" s="33">
        <f>H21/G21</f>
        <v>1</v>
      </c>
      <c r="D21" s="26">
        <f t="shared" si="2"/>
        <v>30</v>
      </c>
      <c r="E21" s="33" t="s">
        <v>334</v>
      </c>
      <c r="F21" s="33" t="s">
        <v>69</v>
      </c>
      <c r="G21" s="24">
        <v>30</v>
      </c>
      <c r="H21" s="24">
        <v>30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60"/>
      <c r="AC21" s="54"/>
      <c r="AD21" s="69"/>
      <c r="AE21" s="72" t="s">
        <v>154</v>
      </c>
      <c r="AF21" s="72" t="s">
        <v>486</v>
      </c>
      <c r="AG21" s="101" t="s">
        <v>487</v>
      </c>
      <c r="AH21" s="94">
        <v>4</v>
      </c>
      <c r="AI21" s="94">
        <v>6</v>
      </c>
      <c r="AJ21" s="94">
        <v>4</v>
      </c>
      <c r="AK21" s="94">
        <v>2</v>
      </c>
      <c r="AL21" s="94">
        <v>1</v>
      </c>
      <c r="AM21" s="104"/>
      <c r="AN21" s="96">
        <f t="shared" si="0"/>
        <v>1</v>
      </c>
      <c r="AO21" s="120">
        <f>1-SUM(AM21:AM25)/SUM(AH21:AH25)</f>
        <v>1</v>
      </c>
      <c r="AP21" s="129"/>
      <c r="AQ21" s="122">
        <f>IF($AM$21=$AJ$21,-1%,IF($AM$21=$AI$21,-3%,0))</f>
        <v>0</v>
      </c>
      <c r="AR21" s="119"/>
    </row>
    <row r="22" ht="30" customHeight="1" spans="1:44">
      <c r="A22" s="34"/>
      <c r="B22" s="33" t="s">
        <v>336</v>
      </c>
      <c r="C22" s="33" t="s">
        <v>336</v>
      </c>
      <c r="D22" s="26" t="s">
        <v>336</v>
      </c>
      <c r="E22" s="33" t="s">
        <v>336</v>
      </c>
      <c r="F22" s="33" t="s">
        <v>336</v>
      </c>
      <c r="G22" s="24"/>
      <c r="H22" s="24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2" t="s">
        <v>337</v>
      </c>
      <c r="T22" s="42" t="s">
        <v>337</v>
      </c>
      <c r="U22" s="42" t="s">
        <v>337</v>
      </c>
      <c r="V22" s="42" t="s">
        <v>337</v>
      </c>
      <c r="W22" s="42" t="s">
        <v>337</v>
      </c>
      <c r="X22" s="42" t="s">
        <v>337</v>
      </c>
      <c r="Y22" s="42" t="s">
        <v>337</v>
      </c>
      <c r="Z22" s="42" t="s">
        <v>337</v>
      </c>
      <c r="AA22" s="42" t="s">
        <v>337</v>
      </c>
      <c r="AB22" s="66" t="s">
        <v>337</v>
      </c>
      <c r="AC22" s="54"/>
      <c r="AD22" s="69"/>
      <c r="AE22" s="72"/>
      <c r="AF22" s="72" t="s">
        <v>488</v>
      </c>
      <c r="AG22" s="103" t="s">
        <v>489</v>
      </c>
      <c r="AH22" s="94">
        <v>4</v>
      </c>
      <c r="AI22" s="94">
        <v>6</v>
      </c>
      <c r="AJ22" s="94">
        <v>4</v>
      </c>
      <c r="AK22" s="94">
        <v>2</v>
      </c>
      <c r="AL22" s="94">
        <v>1</v>
      </c>
      <c r="AM22" s="104"/>
      <c r="AN22" s="96">
        <f t="shared" si="0"/>
        <v>1</v>
      </c>
      <c r="AO22" s="120"/>
      <c r="AP22" s="129"/>
      <c r="AQ22" s="125"/>
      <c r="AR22" s="119"/>
    </row>
    <row r="23" ht="30" customHeight="1" spans="1:44">
      <c r="A23" s="34"/>
      <c r="B23" s="33" t="s">
        <v>70</v>
      </c>
      <c r="C23" s="33">
        <f>SUM(H23:H30)/SUM(G23:G30)</f>
        <v>1</v>
      </c>
      <c r="D23" s="26">
        <f t="shared" si="2"/>
        <v>12</v>
      </c>
      <c r="E23" s="33" t="s">
        <v>338</v>
      </c>
      <c r="F23" s="33" t="s">
        <v>339</v>
      </c>
      <c r="G23" s="24">
        <v>12</v>
      </c>
      <c r="H23" s="24">
        <v>12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2" t="s">
        <v>337</v>
      </c>
      <c r="V23" s="42"/>
      <c r="W23" s="42"/>
      <c r="X23" s="42"/>
      <c r="Y23" s="42"/>
      <c r="Z23" s="42"/>
      <c r="AA23" s="42"/>
      <c r="AB23" s="66"/>
      <c r="AC23" s="54"/>
      <c r="AD23" s="69"/>
      <c r="AE23" s="72"/>
      <c r="AF23" s="73" t="s">
        <v>490</v>
      </c>
      <c r="AG23" s="105" t="s">
        <v>491</v>
      </c>
      <c r="AH23" s="94">
        <v>4</v>
      </c>
      <c r="AI23" s="94">
        <v>6</v>
      </c>
      <c r="AJ23" s="94">
        <v>4</v>
      </c>
      <c r="AK23" s="94">
        <v>2</v>
      </c>
      <c r="AL23" s="94">
        <v>1</v>
      </c>
      <c r="AM23" s="104"/>
      <c r="AN23" s="96">
        <f t="shared" si="0"/>
        <v>1</v>
      </c>
      <c r="AO23" s="120"/>
      <c r="AP23" s="129"/>
      <c r="AQ23" s="122">
        <f>IF($AM$23=$AJ$23,-1%,IF($AM$23=$AI$23,-3%,0))</f>
        <v>0</v>
      </c>
      <c r="AR23" s="119"/>
    </row>
    <row r="24" ht="30" customHeight="1" spans="1:44">
      <c r="A24" s="34"/>
      <c r="B24" s="33" t="s">
        <v>336</v>
      </c>
      <c r="C24" s="33" t="s">
        <v>336</v>
      </c>
      <c r="D24" s="26" t="s">
        <v>336</v>
      </c>
      <c r="E24" s="33" t="s">
        <v>336</v>
      </c>
      <c r="F24" s="33" t="s">
        <v>336</v>
      </c>
      <c r="G24" s="24"/>
      <c r="H24" s="24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2"/>
      <c r="V24" s="42"/>
      <c r="W24" s="42"/>
      <c r="X24" s="42"/>
      <c r="Y24" s="42"/>
      <c r="Z24" s="42"/>
      <c r="AA24" s="42"/>
      <c r="AB24" s="66"/>
      <c r="AC24" s="54"/>
      <c r="AD24" s="69"/>
      <c r="AE24" s="72"/>
      <c r="AF24" s="72" t="s">
        <v>492</v>
      </c>
      <c r="AG24" s="103" t="s">
        <v>493</v>
      </c>
      <c r="AH24" s="94">
        <v>4</v>
      </c>
      <c r="AI24" s="94">
        <v>6</v>
      </c>
      <c r="AJ24" s="94">
        <v>4</v>
      </c>
      <c r="AK24" s="94">
        <v>2</v>
      </c>
      <c r="AL24" s="94">
        <v>1</v>
      </c>
      <c r="AM24" s="104"/>
      <c r="AN24" s="96">
        <f t="shared" si="0"/>
        <v>1</v>
      </c>
      <c r="AO24" s="120"/>
      <c r="AP24" s="129"/>
      <c r="AR24" s="119"/>
    </row>
    <row r="25" ht="30" customHeight="1" spans="1:44">
      <c r="A25" s="34"/>
      <c r="B25" s="33" t="s">
        <v>336</v>
      </c>
      <c r="C25" s="33" t="s">
        <v>336</v>
      </c>
      <c r="D25" s="26" t="s">
        <v>336</v>
      </c>
      <c r="E25" s="33" t="s">
        <v>336</v>
      </c>
      <c r="F25" s="33" t="s">
        <v>336</v>
      </c>
      <c r="G25" s="24"/>
      <c r="H25" s="24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2"/>
      <c r="V25" s="42"/>
      <c r="W25" s="42"/>
      <c r="X25" s="42"/>
      <c r="Y25" s="42"/>
      <c r="Z25" s="42"/>
      <c r="AA25" s="42"/>
      <c r="AB25" s="66"/>
      <c r="AC25" s="54"/>
      <c r="AD25" s="69"/>
      <c r="AE25" s="72"/>
      <c r="AF25" s="74" t="s">
        <v>495</v>
      </c>
      <c r="AG25" s="106" t="s">
        <v>614</v>
      </c>
      <c r="AH25" s="94">
        <v>2</v>
      </c>
      <c r="AI25" s="94">
        <v>3</v>
      </c>
      <c r="AJ25" s="94">
        <v>2</v>
      </c>
      <c r="AK25" s="94">
        <v>1</v>
      </c>
      <c r="AL25" s="94">
        <v>0.5</v>
      </c>
      <c r="AM25" s="104"/>
      <c r="AN25" s="96">
        <f t="shared" si="0"/>
        <v>1</v>
      </c>
      <c r="AO25" s="120"/>
      <c r="AP25" s="129"/>
      <c r="AQ25" s="128"/>
      <c r="AR25" s="119"/>
    </row>
    <row r="26" ht="30" customHeight="1" spans="1:44">
      <c r="A26" s="34"/>
      <c r="B26" s="33" t="s">
        <v>336</v>
      </c>
      <c r="C26" s="33" t="s">
        <v>336</v>
      </c>
      <c r="D26" s="26" t="s">
        <v>336</v>
      </c>
      <c r="E26" s="33" t="s">
        <v>336</v>
      </c>
      <c r="F26" s="33" t="s">
        <v>336</v>
      </c>
      <c r="G26" s="24"/>
      <c r="H26" s="24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2"/>
      <c r="V26" s="42"/>
      <c r="W26" s="42"/>
      <c r="X26" s="42"/>
      <c r="Y26" s="42"/>
      <c r="Z26" s="42"/>
      <c r="AA26" s="42"/>
      <c r="AB26" s="66"/>
      <c r="AC26" s="54"/>
      <c r="AD26" s="75" t="s">
        <v>98</v>
      </c>
      <c r="AE26" s="72" t="s">
        <v>497</v>
      </c>
      <c r="AF26" s="70" t="s">
        <v>156</v>
      </c>
      <c r="AG26" s="103" t="s">
        <v>615</v>
      </c>
      <c r="AH26" s="94">
        <v>2</v>
      </c>
      <c r="AI26" s="94">
        <v>3</v>
      </c>
      <c r="AJ26" s="94">
        <v>2</v>
      </c>
      <c r="AK26" s="94">
        <v>1</v>
      </c>
      <c r="AL26" s="94">
        <v>0.5</v>
      </c>
      <c r="AM26" s="102"/>
      <c r="AN26" s="96">
        <f t="shared" si="0"/>
        <v>1</v>
      </c>
      <c r="AO26" s="120">
        <f>1-SUM(AM26:AM30)/SUM(AH26:AH30)</f>
        <v>1</v>
      </c>
      <c r="AP26" s="129">
        <f>1-SUM(AM26:AM30)/SUM(AH26:AH30)</f>
        <v>1</v>
      </c>
      <c r="AQ26" s="125"/>
      <c r="AR26" s="119"/>
    </row>
    <row r="27" ht="30" customHeight="1" spans="1:44">
      <c r="A27" s="34"/>
      <c r="B27" s="33" t="s">
        <v>336</v>
      </c>
      <c r="C27" s="33" t="s">
        <v>336</v>
      </c>
      <c r="D27" s="26">
        <f>G27</f>
        <v>12</v>
      </c>
      <c r="E27" s="33" t="s">
        <v>338</v>
      </c>
      <c r="F27" s="33" t="s">
        <v>340</v>
      </c>
      <c r="G27" s="24">
        <v>12</v>
      </c>
      <c r="H27" s="24">
        <v>12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2"/>
      <c r="V27" s="42"/>
      <c r="W27" s="42"/>
      <c r="X27" s="42"/>
      <c r="Y27" s="42"/>
      <c r="Z27" s="42"/>
      <c r="AA27" s="42"/>
      <c r="AB27" s="66"/>
      <c r="AC27" s="54"/>
      <c r="AD27" s="75"/>
      <c r="AE27" s="72"/>
      <c r="AF27" s="72" t="s">
        <v>157</v>
      </c>
      <c r="AG27" s="103" t="s">
        <v>501</v>
      </c>
      <c r="AH27" s="94">
        <v>4</v>
      </c>
      <c r="AI27" s="94">
        <v>6</v>
      </c>
      <c r="AJ27" s="94">
        <v>4</v>
      </c>
      <c r="AK27" s="94">
        <v>2</v>
      </c>
      <c r="AL27" s="94">
        <v>1</v>
      </c>
      <c r="AM27" s="102"/>
      <c r="AN27" s="96">
        <f t="shared" si="0"/>
        <v>1</v>
      </c>
      <c r="AO27" s="120"/>
      <c r="AP27" s="129"/>
      <c r="AQ27" s="125"/>
      <c r="AR27" s="119"/>
    </row>
    <row r="28" ht="30" customHeight="1" spans="1:44">
      <c r="A28" s="34"/>
      <c r="B28" s="33" t="s">
        <v>336</v>
      </c>
      <c r="C28" s="33" t="s">
        <v>336</v>
      </c>
      <c r="D28" s="26" t="s">
        <v>336</v>
      </c>
      <c r="E28" s="33" t="s">
        <v>336</v>
      </c>
      <c r="F28" s="33" t="s">
        <v>336</v>
      </c>
      <c r="G28" s="24"/>
      <c r="H28" s="24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2"/>
      <c r="V28" s="42"/>
      <c r="W28" s="42"/>
      <c r="X28" s="42"/>
      <c r="Y28" s="42"/>
      <c r="Z28" s="42"/>
      <c r="AA28" s="42"/>
      <c r="AB28" s="66"/>
      <c r="AC28" s="54"/>
      <c r="AD28" s="75"/>
      <c r="AE28" s="72"/>
      <c r="AF28" s="72" t="s">
        <v>158</v>
      </c>
      <c r="AG28" s="101" t="s">
        <v>616</v>
      </c>
      <c r="AH28" s="94">
        <v>4</v>
      </c>
      <c r="AI28" s="94">
        <v>6</v>
      </c>
      <c r="AJ28" s="94">
        <v>4</v>
      </c>
      <c r="AK28" s="94">
        <v>2</v>
      </c>
      <c r="AL28" s="94">
        <v>1</v>
      </c>
      <c r="AM28" s="102"/>
      <c r="AN28" s="96">
        <f t="shared" si="0"/>
        <v>1</v>
      </c>
      <c r="AO28" s="120"/>
      <c r="AP28" s="129"/>
      <c r="AQ28" s="122">
        <f>IF($AM$28=$AJ$28,-1%,IF($AM$28=$AI$28,-3%,0))</f>
        <v>0</v>
      </c>
      <c r="AR28" s="119"/>
    </row>
    <row r="29" ht="30" customHeight="1" spans="1:44">
      <c r="A29" s="34"/>
      <c r="B29" s="33" t="s">
        <v>336</v>
      </c>
      <c r="C29" s="33" t="s">
        <v>336</v>
      </c>
      <c r="D29" s="26" t="s">
        <v>336</v>
      </c>
      <c r="E29" s="33" t="s">
        <v>336</v>
      </c>
      <c r="F29" s="33" t="s">
        <v>336</v>
      </c>
      <c r="G29" s="24"/>
      <c r="H29" s="24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2"/>
      <c r="V29" s="42"/>
      <c r="W29" s="42"/>
      <c r="X29" s="42"/>
      <c r="Y29" s="42"/>
      <c r="Z29" s="42"/>
      <c r="AA29" s="42"/>
      <c r="AB29" s="66"/>
      <c r="AC29" s="54"/>
      <c r="AD29" s="75"/>
      <c r="AE29" s="72"/>
      <c r="AF29" s="73" t="s">
        <v>159</v>
      </c>
      <c r="AG29" s="106" t="s">
        <v>503</v>
      </c>
      <c r="AH29" s="94">
        <v>4</v>
      </c>
      <c r="AI29" s="94">
        <v>6</v>
      </c>
      <c r="AJ29" s="94">
        <v>4</v>
      </c>
      <c r="AK29" s="94">
        <v>2</v>
      </c>
      <c r="AL29" s="94">
        <v>1</v>
      </c>
      <c r="AM29" s="102"/>
      <c r="AN29" s="96">
        <f t="shared" si="0"/>
        <v>1</v>
      </c>
      <c r="AO29" s="120"/>
      <c r="AP29" s="129"/>
      <c r="AR29" s="119"/>
    </row>
    <row r="30" ht="30" customHeight="1" spans="1:44">
      <c r="A30" s="34"/>
      <c r="B30" s="33" t="s">
        <v>336</v>
      </c>
      <c r="C30" s="33" t="s">
        <v>336</v>
      </c>
      <c r="D30" s="26" t="s">
        <v>336</v>
      </c>
      <c r="E30" s="33" t="s">
        <v>336</v>
      </c>
      <c r="F30" s="33" t="s">
        <v>336</v>
      </c>
      <c r="G30" s="24"/>
      <c r="H30" s="24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2"/>
      <c r="V30" s="42"/>
      <c r="W30" s="42"/>
      <c r="X30" s="42"/>
      <c r="Y30" s="42"/>
      <c r="Z30" s="42"/>
      <c r="AA30" s="42"/>
      <c r="AB30" s="66"/>
      <c r="AC30" s="54"/>
      <c r="AD30" s="75"/>
      <c r="AE30" s="72"/>
      <c r="AF30" s="72" t="s">
        <v>160</v>
      </c>
      <c r="AG30" s="107" t="s">
        <v>504</v>
      </c>
      <c r="AH30" s="94">
        <v>4</v>
      </c>
      <c r="AI30" s="94">
        <v>6</v>
      </c>
      <c r="AJ30" s="94">
        <v>4</v>
      </c>
      <c r="AK30" s="94">
        <v>2</v>
      </c>
      <c r="AL30" s="94">
        <v>1</v>
      </c>
      <c r="AM30" s="102"/>
      <c r="AN30" s="96">
        <f t="shared" si="0"/>
        <v>1</v>
      </c>
      <c r="AO30" s="120"/>
      <c r="AP30" s="129"/>
      <c r="AQ30" s="125"/>
      <c r="AR30" s="119"/>
    </row>
    <row r="31" ht="30" customHeight="1" spans="1:44">
      <c r="A31" s="34"/>
      <c r="B31" s="33" t="s">
        <v>71</v>
      </c>
      <c r="C31" s="33">
        <f>SUM(H31:H36)/SUM(G31:G36)</f>
        <v>1</v>
      </c>
      <c r="D31" s="26">
        <f>G31</f>
        <v>15</v>
      </c>
      <c r="E31" s="33" t="s">
        <v>341</v>
      </c>
      <c r="F31" s="33" t="s">
        <v>342</v>
      </c>
      <c r="G31" s="24">
        <v>15</v>
      </c>
      <c r="H31" s="24">
        <v>15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2" t="s">
        <v>337</v>
      </c>
      <c r="Y31" s="42"/>
      <c r="Z31" s="42"/>
      <c r="AA31" s="42"/>
      <c r="AB31" s="66"/>
      <c r="AC31" s="54"/>
      <c r="AD31" s="76" t="s">
        <v>185</v>
      </c>
      <c r="AE31" s="77" t="s">
        <v>168</v>
      </c>
      <c r="AF31" s="78" t="s">
        <v>161</v>
      </c>
      <c r="AG31" s="108" t="s">
        <v>505</v>
      </c>
      <c r="AH31" s="94">
        <v>2</v>
      </c>
      <c r="AI31" s="94">
        <v>3</v>
      </c>
      <c r="AJ31" s="94">
        <v>2</v>
      </c>
      <c r="AK31" s="94">
        <v>1</v>
      </c>
      <c r="AL31" s="94">
        <v>0.5</v>
      </c>
      <c r="AM31" s="102"/>
      <c r="AN31" s="96">
        <f t="shared" si="0"/>
        <v>1</v>
      </c>
      <c r="AO31" s="120">
        <f>1-SUM(AM31:AM37)/SUM(AH31:AH37)</f>
        <v>1</v>
      </c>
      <c r="AP31" s="129">
        <f>1-SUM(AM31:AM51)/SUM(AH31:AH51)</f>
        <v>1</v>
      </c>
      <c r="AQ31" s="122">
        <f>IF($AM$31=$AJ$31,-1%,IF($AM$31=$AI$31,-3%,0))</f>
        <v>0</v>
      </c>
      <c r="AR31" s="119"/>
    </row>
    <row r="32" ht="30" customHeight="1" spans="1:44">
      <c r="A32" s="34"/>
      <c r="B32" s="33" t="s">
        <v>336</v>
      </c>
      <c r="C32" s="33" t="s">
        <v>336</v>
      </c>
      <c r="D32" s="26" t="s">
        <v>336</v>
      </c>
      <c r="E32" s="33" t="s">
        <v>336</v>
      </c>
      <c r="F32" s="33" t="s">
        <v>336</v>
      </c>
      <c r="G32" s="24"/>
      <c r="H32" s="24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2"/>
      <c r="Y32" s="42"/>
      <c r="Z32" s="42"/>
      <c r="AA32" s="42"/>
      <c r="AB32" s="66"/>
      <c r="AC32" s="54"/>
      <c r="AD32" s="79"/>
      <c r="AE32" s="80"/>
      <c r="AF32" s="81" t="s">
        <v>162</v>
      </c>
      <c r="AG32" s="93" t="s">
        <v>506</v>
      </c>
      <c r="AH32" s="94">
        <v>4</v>
      </c>
      <c r="AI32" s="94">
        <v>6</v>
      </c>
      <c r="AJ32" s="94">
        <v>4</v>
      </c>
      <c r="AK32" s="94">
        <v>2</v>
      </c>
      <c r="AL32" s="94">
        <v>1</v>
      </c>
      <c r="AM32" s="102"/>
      <c r="AN32" s="96">
        <f t="shared" si="0"/>
        <v>1</v>
      </c>
      <c r="AO32" s="120"/>
      <c r="AP32" s="129"/>
      <c r="AQ32" s="122">
        <f>IF($AM$32=$AJ$32,-1%,IF($AM$32=$AI$32,-3%,0))</f>
        <v>0</v>
      </c>
      <c r="AR32" s="119"/>
    </row>
    <row r="33" ht="30" customHeight="1" spans="1:44">
      <c r="A33" s="34"/>
      <c r="B33" s="33" t="s">
        <v>336</v>
      </c>
      <c r="C33" s="33" t="s">
        <v>336</v>
      </c>
      <c r="D33" s="26" t="s">
        <v>336</v>
      </c>
      <c r="E33" s="33" t="s">
        <v>336</v>
      </c>
      <c r="F33" s="33" t="s">
        <v>336</v>
      </c>
      <c r="G33" s="24"/>
      <c r="H33" s="24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2"/>
      <c r="Y33" s="42"/>
      <c r="Z33" s="42"/>
      <c r="AA33" s="42"/>
      <c r="AB33" s="66"/>
      <c r="AC33" s="54"/>
      <c r="AD33" s="79"/>
      <c r="AE33" s="80"/>
      <c r="AF33" s="78" t="s">
        <v>163</v>
      </c>
      <c r="AG33" s="109" t="s">
        <v>507</v>
      </c>
      <c r="AH33" s="94">
        <v>2</v>
      </c>
      <c r="AI33" s="94">
        <v>3</v>
      </c>
      <c r="AJ33" s="94">
        <v>2</v>
      </c>
      <c r="AK33" s="94">
        <v>1</v>
      </c>
      <c r="AL33" s="94">
        <v>0.5</v>
      </c>
      <c r="AM33" s="102"/>
      <c r="AN33" s="96">
        <f t="shared" si="0"/>
        <v>1</v>
      </c>
      <c r="AO33" s="120"/>
      <c r="AP33" s="129"/>
      <c r="AR33" s="119"/>
    </row>
    <row r="34" ht="30" customHeight="1" spans="1:44">
      <c r="A34" s="34"/>
      <c r="B34" s="33" t="s">
        <v>336</v>
      </c>
      <c r="C34" s="33" t="s">
        <v>336</v>
      </c>
      <c r="D34" s="26">
        <f>G34</f>
        <v>15</v>
      </c>
      <c r="E34" s="33" t="s">
        <v>341</v>
      </c>
      <c r="F34" s="33" t="s">
        <v>343</v>
      </c>
      <c r="G34" s="24">
        <v>15</v>
      </c>
      <c r="H34" s="24">
        <v>15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2"/>
      <c r="Y34" s="42"/>
      <c r="Z34" s="42"/>
      <c r="AA34" s="42"/>
      <c r="AB34" s="66"/>
      <c r="AC34" s="54"/>
      <c r="AD34" s="79"/>
      <c r="AE34" s="80"/>
      <c r="AF34" s="78" t="s">
        <v>164</v>
      </c>
      <c r="AG34" s="109" t="s">
        <v>508</v>
      </c>
      <c r="AH34" s="94">
        <v>4</v>
      </c>
      <c r="AI34" s="94">
        <v>6</v>
      </c>
      <c r="AJ34" s="94">
        <v>4</v>
      </c>
      <c r="AK34" s="94">
        <v>2</v>
      </c>
      <c r="AL34" s="94">
        <v>1</v>
      </c>
      <c r="AM34" s="102"/>
      <c r="AN34" s="96">
        <f t="shared" si="0"/>
        <v>1</v>
      </c>
      <c r="AO34" s="120"/>
      <c r="AP34" s="129"/>
      <c r="AQ34" s="125"/>
      <c r="AR34" s="119"/>
    </row>
    <row r="35" ht="30" customHeight="1" spans="1:44">
      <c r="A35" s="34"/>
      <c r="B35" s="33" t="s">
        <v>336</v>
      </c>
      <c r="C35" s="33" t="s">
        <v>336</v>
      </c>
      <c r="D35" s="26" t="s">
        <v>336</v>
      </c>
      <c r="E35" s="33" t="s">
        <v>336</v>
      </c>
      <c r="F35" s="33" t="s">
        <v>336</v>
      </c>
      <c r="G35" s="24"/>
      <c r="H35" s="24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2"/>
      <c r="Y35" s="42"/>
      <c r="Z35" s="42"/>
      <c r="AA35" s="42"/>
      <c r="AB35" s="66"/>
      <c r="AC35" s="54"/>
      <c r="AD35" s="79"/>
      <c r="AE35" s="80"/>
      <c r="AF35" s="78" t="s">
        <v>165</v>
      </c>
      <c r="AG35" s="109" t="s">
        <v>509</v>
      </c>
      <c r="AH35" s="94">
        <v>4</v>
      </c>
      <c r="AI35" s="94">
        <v>6</v>
      </c>
      <c r="AJ35" s="94">
        <v>4</v>
      </c>
      <c r="AK35" s="94">
        <v>2</v>
      </c>
      <c r="AL35" s="94">
        <v>1</v>
      </c>
      <c r="AM35" s="102"/>
      <c r="AN35" s="96">
        <f t="shared" si="0"/>
        <v>1</v>
      </c>
      <c r="AO35" s="120"/>
      <c r="AP35" s="129"/>
      <c r="AQ35" s="125"/>
      <c r="AR35" s="130"/>
    </row>
    <row r="36" ht="30" customHeight="1" spans="1:44">
      <c r="A36" s="34"/>
      <c r="B36" s="33" t="s">
        <v>336</v>
      </c>
      <c r="C36" s="33" t="s">
        <v>336</v>
      </c>
      <c r="D36" s="26" t="s">
        <v>336</v>
      </c>
      <c r="E36" s="33" t="s">
        <v>336</v>
      </c>
      <c r="F36" s="33" t="s">
        <v>336</v>
      </c>
      <c r="G36" s="24"/>
      <c r="H36" s="24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2"/>
      <c r="Y36" s="42"/>
      <c r="Z36" s="42"/>
      <c r="AA36" s="42"/>
      <c r="AB36" s="66"/>
      <c r="AC36" s="54"/>
      <c r="AD36" s="79"/>
      <c r="AE36" s="80"/>
      <c r="AF36" s="78" t="s">
        <v>166</v>
      </c>
      <c r="AG36" s="109" t="s">
        <v>510</v>
      </c>
      <c r="AH36" s="94">
        <v>4</v>
      </c>
      <c r="AI36" s="94">
        <v>6</v>
      </c>
      <c r="AJ36" s="94">
        <v>4</v>
      </c>
      <c r="AK36" s="94">
        <v>2</v>
      </c>
      <c r="AL36" s="94">
        <v>1</v>
      </c>
      <c r="AM36" s="102"/>
      <c r="AN36" s="96">
        <f t="shared" si="0"/>
        <v>1</v>
      </c>
      <c r="AO36" s="120"/>
      <c r="AP36" s="129"/>
      <c r="AQ36" s="128"/>
      <c r="AR36" s="130"/>
    </row>
    <row r="37" ht="30" customHeight="1" spans="1:44">
      <c r="A37" s="34"/>
      <c r="B37" s="33" t="s">
        <v>72</v>
      </c>
      <c r="C37" s="33">
        <f>H37/G37</f>
        <v>1</v>
      </c>
      <c r="D37" s="26">
        <f t="shared" ref="D37:D42" si="3">G37</f>
        <v>45</v>
      </c>
      <c r="E37" s="33" t="s">
        <v>344</v>
      </c>
      <c r="F37" s="33" t="s">
        <v>72</v>
      </c>
      <c r="G37" s="24">
        <v>45</v>
      </c>
      <c r="H37" s="24">
        <v>45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2"/>
      <c r="Y37" s="42"/>
      <c r="Z37" s="42"/>
      <c r="AA37" s="42"/>
      <c r="AB37" s="66"/>
      <c r="AC37" s="54"/>
      <c r="AD37" s="79"/>
      <c r="AE37" s="80"/>
      <c r="AF37" s="78" t="s">
        <v>167</v>
      </c>
      <c r="AG37" s="110" t="s">
        <v>511</v>
      </c>
      <c r="AH37" s="94">
        <v>6</v>
      </c>
      <c r="AI37" s="94">
        <v>9</v>
      </c>
      <c r="AJ37" s="94">
        <v>6</v>
      </c>
      <c r="AK37" s="94">
        <v>4</v>
      </c>
      <c r="AL37" s="94">
        <v>2</v>
      </c>
      <c r="AM37" s="102"/>
      <c r="AN37" s="96">
        <f t="shared" si="0"/>
        <v>1</v>
      </c>
      <c r="AO37" s="120"/>
      <c r="AP37" s="129"/>
      <c r="AQ37" s="128"/>
      <c r="AR37" s="130"/>
    </row>
    <row r="38" ht="30" customHeight="1" spans="1:44">
      <c r="A38" s="34"/>
      <c r="B38" s="33" t="s">
        <v>336</v>
      </c>
      <c r="C38" s="33" t="s">
        <v>336</v>
      </c>
      <c r="D38" s="26" t="s">
        <v>336</v>
      </c>
      <c r="E38" s="33" t="s">
        <v>336</v>
      </c>
      <c r="F38" s="33" t="s">
        <v>336</v>
      </c>
      <c r="G38" s="24"/>
      <c r="H38" s="24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2"/>
      <c r="Y38" s="42"/>
      <c r="Z38" s="42"/>
      <c r="AA38" s="42"/>
      <c r="AB38" s="66"/>
      <c r="AC38" s="54"/>
      <c r="AD38" s="79"/>
      <c r="AE38" s="72" t="s">
        <v>178</v>
      </c>
      <c r="AF38" s="82" t="s">
        <v>169</v>
      </c>
      <c r="AG38" s="107" t="s">
        <v>512</v>
      </c>
      <c r="AH38" s="94">
        <v>4</v>
      </c>
      <c r="AI38" s="94">
        <v>6</v>
      </c>
      <c r="AJ38" s="94">
        <v>4</v>
      </c>
      <c r="AK38" s="94">
        <v>2</v>
      </c>
      <c r="AL38" s="94">
        <v>1</v>
      </c>
      <c r="AM38" s="102"/>
      <c r="AN38" s="96">
        <f t="shared" si="0"/>
        <v>1</v>
      </c>
      <c r="AO38" s="120">
        <f>1-SUM(AM38:AM46)/SUM(AH38:AH46)</f>
        <v>1</v>
      </c>
      <c r="AP38" s="129"/>
      <c r="AQ38" s="125"/>
      <c r="AR38" s="130"/>
    </row>
    <row r="39" ht="30" customHeight="1" spans="1:44">
      <c r="A39" s="34"/>
      <c r="B39" s="33" t="s">
        <v>336</v>
      </c>
      <c r="C39" s="33" t="s">
        <v>336</v>
      </c>
      <c r="D39" s="26" t="s">
        <v>336</v>
      </c>
      <c r="E39" s="33" t="s">
        <v>336</v>
      </c>
      <c r="F39" s="33" t="s">
        <v>336</v>
      </c>
      <c r="G39" s="24"/>
      <c r="H39" s="24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2"/>
      <c r="Y39" s="42"/>
      <c r="Z39" s="42"/>
      <c r="AA39" s="42"/>
      <c r="AB39" s="66"/>
      <c r="AC39" s="54"/>
      <c r="AD39" s="79"/>
      <c r="AE39" s="72"/>
      <c r="AF39" s="82" t="s">
        <v>170</v>
      </c>
      <c r="AG39" s="111" t="s">
        <v>513</v>
      </c>
      <c r="AH39" s="94">
        <v>2</v>
      </c>
      <c r="AI39" s="94">
        <v>3</v>
      </c>
      <c r="AJ39" s="94">
        <v>2</v>
      </c>
      <c r="AK39" s="94">
        <v>1</v>
      </c>
      <c r="AL39" s="94">
        <v>0.5</v>
      </c>
      <c r="AM39" s="102"/>
      <c r="AN39" s="96">
        <f t="shared" si="0"/>
        <v>1</v>
      </c>
      <c r="AO39" s="120"/>
      <c r="AP39" s="129"/>
      <c r="AQ39" s="122">
        <f>IF($AM$39=$AJ$39,-1%,IF($AM$39=$AI$39,-3%,0))</f>
        <v>0</v>
      </c>
      <c r="AR39" s="130"/>
    </row>
    <row r="40" ht="30" customHeight="1" spans="1:44">
      <c r="A40" s="35"/>
      <c r="B40" s="33" t="s">
        <v>73</v>
      </c>
      <c r="C40" s="33">
        <f>H40/G40</f>
        <v>1</v>
      </c>
      <c r="D40" s="26">
        <f t="shared" si="3"/>
        <v>20</v>
      </c>
      <c r="E40" s="33" t="s">
        <v>344</v>
      </c>
      <c r="F40" s="33" t="s">
        <v>73</v>
      </c>
      <c r="G40" s="24">
        <v>20</v>
      </c>
      <c r="H40" s="24">
        <v>20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60"/>
      <c r="AC40" s="54"/>
      <c r="AD40" s="79"/>
      <c r="AE40" s="72"/>
      <c r="AF40" s="82" t="s">
        <v>171</v>
      </c>
      <c r="AG40" s="111" t="s">
        <v>514</v>
      </c>
      <c r="AH40" s="94">
        <v>2</v>
      </c>
      <c r="AI40" s="94">
        <v>3</v>
      </c>
      <c r="AJ40" s="94">
        <v>2</v>
      </c>
      <c r="AK40" s="94">
        <v>1</v>
      </c>
      <c r="AL40" s="94">
        <v>0.5</v>
      </c>
      <c r="AM40" s="102"/>
      <c r="AN40" s="96">
        <f t="shared" si="0"/>
        <v>1</v>
      </c>
      <c r="AO40" s="120"/>
      <c r="AP40" s="129"/>
      <c r="AQ40" s="122">
        <f>IF($AM$40=$AJ$40,-1%,IF($AM$40=$AI$40,-3%,0))</f>
        <v>0</v>
      </c>
      <c r="AR40" s="130"/>
    </row>
    <row r="41" ht="30" customHeight="1" spans="1:44">
      <c r="A41" s="23" t="s">
        <v>515</v>
      </c>
      <c r="B41" s="33">
        <f>H41/G41</f>
        <v>1</v>
      </c>
      <c r="C41" s="25" t="s">
        <v>337</v>
      </c>
      <c r="D41" s="36" t="s">
        <v>337</v>
      </c>
      <c r="E41" s="25" t="s">
        <v>337</v>
      </c>
      <c r="F41" s="25" t="s">
        <v>337</v>
      </c>
      <c r="G41" s="25">
        <f>SUM(G11:G40)</f>
        <v>239</v>
      </c>
      <c r="H41" s="25">
        <f>SUM(H11:H40)</f>
        <v>239</v>
      </c>
      <c r="I41" s="25"/>
      <c r="J41" s="25" t="s">
        <v>337</v>
      </c>
      <c r="K41" s="25" t="s">
        <v>337</v>
      </c>
      <c r="L41" s="25" t="s">
        <v>337</v>
      </c>
      <c r="M41" s="25" t="s">
        <v>337</v>
      </c>
      <c r="N41" s="25" t="s">
        <v>337</v>
      </c>
      <c r="O41" s="25" t="s">
        <v>337</v>
      </c>
      <c r="P41" s="25" t="s">
        <v>337</v>
      </c>
      <c r="Q41" s="25" t="s">
        <v>337</v>
      </c>
      <c r="R41" s="25" t="s">
        <v>337</v>
      </c>
      <c r="S41" s="25" t="s">
        <v>337</v>
      </c>
      <c r="T41" s="25" t="s">
        <v>337</v>
      </c>
      <c r="U41" s="25" t="s">
        <v>337</v>
      </c>
      <c r="V41" s="25" t="s">
        <v>337</v>
      </c>
      <c r="W41" s="25" t="s">
        <v>337</v>
      </c>
      <c r="X41" s="25" t="s">
        <v>337</v>
      </c>
      <c r="Y41" s="25" t="s">
        <v>337</v>
      </c>
      <c r="Z41" s="25" t="s">
        <v>337</v>
      </c>
      <c r="AA41" s="25" t="s">
        <v>337</v>
      </c>
      <c r="AB41" s="83" t="s">
        <v>337</v>
      </c>
      <c r="AC41" s="54"/>
      <c r="AD41" s="79"/>
      <c r="AE41" s="72"/>
      <c r="AF41" s="84" t="s">
        <v>172</v>
      </c>
      <c r="AG41" s="107" t="s">
        <v>516</v>
      </c>
      <c r="AH41" s="112">
        <v>4</v>
      </c>
      <c r="AI41" s="112">
        <v>6</v>
      </c>
      <c r="AJ41" s="112">
        <v>4</v>
      </c>
      <c r="AK41" s="112">
        <v>2</v>
      </c>
      <c r="AL41" s="112">
        <v>1</v>
      </c>
      <c r="AM41" s="102"/>
      <c r="AN41" s="96">
        <f t="shared" si="0"/>
        <v>1</v>
      </c>
      <c r="AO41" s="120"/>
      <c r="AP41" s="129"/>
      <c r="AR41" s="130"/>
    </row>
    <row r="42" ht="30" customHeight="1" spans="1:44">
      <c r="A42" s="37" t="s">
        <v>78</v>
      </c>
      <c r="B42" s="33" t="s">
        <v>75</v>
      </c>
      <c r="C42" s="33">
        <f>SUM(H42:H45)/SUM(G42:G45)</f>
        <v>1</v>
      </c>
      <c r="D42" s="26">
        <f t="shared" si="3"/>
        <v>9</v>
      </c>
      <c r="E42" s="33" t="s">
        <v>346</v>
      </c>
      <c r="F42" s="33" t="s">
        <v>347</v>
      </c>
      <c r="G42" s="24">
        <v>9</v>
      </c>
      <c r="H42" s="24">
        <v>9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2" t="s">
        <v>337</v>
      </c>
      <c r="AB42" s="66"/>
      <c r="AC42" s="54"/>
      <c r="AD42" s="79"/>
      <c r="AE42" s="72"/>
      <c r="AF42" s="82" t="s">
        <v>173</v>
      </c>
      <c r="AG42" s="107" t="s">
        <v>517</v>
      </c>
      <c r="AH42" s="94">
        <v>4</v>
      </c>
      <c r="AI42" s="94">
        <v>6</v>
      </c>
      <c r="AJ42" s="94">
        <v>4</v>
      </c>
      <c r="AK42" s="94">
        <v>2</v>
      </c>
      <c r="AL42" s="94">
        <v>1</v>
      </c>
      <c r="AM42" s="102"/>
      <c r="AN42" s="96">
        <f t="shared" si="0"/>
        <v>1</v>
      </c>
      <c r="AO42" s="120"/>
      <c r="AP42" s="129"/>
      <c r="AQ42" s="128"/>
      <c r="AR42" s="130"/>
    </row>
    <row r="43" ht="30" customHeight="1" spans="1:44">
      <c r="A43" s="38"/>
      <c r="B43" s="33" t="s">
        <v>336</v>
      </c>
      <c r="C43" s="33" t="s">
        <v>336</v>
      </c>
      <c r="D43" s="26" t="s">
        <v>336</v>
      </c>
      <c r="E43" s="33" t="s">
        <v>336</v>
      </c>
      <c r="F43" s="33" t="s">
        <v>336</v>
      </c>
      <c r="G43" s="24"/>
      <c r="H43" s="24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2"/>
      <c r="AB43" s="66"/>
      <c r="AC43" s="54"/>
      <c r="AD43" s="79"/>
      <c r="AE43" s="72"/>
      <c r="AF43" s="85" t="s">
        <v>174</v>
      </c>
      <c r="AG43" s="113" t="s">
        <v>518</v>
      </c>
      <c r="AH43" s="94">
        <v>2</v>
      </c>
      <c r="AI43" s="94">
        <v>3</v>
      </c>
      <c r="AJ43" s="94">
        <v>2</v>
      </c>
      <c r="AK43" s="94">
        <v>1</v>
      </c>
      <c r="AL43" s="94">
        <v>0.5</v>
      </c>
      <c r="AM43" s="102"/>
      <c r="AN43" s="96">
        <f t="shared" si="0"/>
        <v>1</v>
      </c>
      <c r="AO43" s="120"/>
      <c r="AP43" s="129"/>
      <c r="AQ43" s="125"/>
      <c r="AR43" s="130"/>
    </row>
    <row r="44" ht="30" customHeight="1" spans="1:44">
      <c r="A44" s="38"/>
      <c r="B44" s="33" t="s">
        <v>336</v>
      </c>
      <c r="C44" s="33" t="s">
        <v>336</v>
      </c>
      <c r="D44" s="26">
        <f>G44</f>
        <v>9</v>
      </c>
      <c r="E44" s="33" t="s">
        <v>346</v>
      </c>
      <c r="F44" s="33" t="s">
        <v>348</v>
      </c>
      <c r="G44" s="24">
        <v>9</v>
      </c>
      <c r="H44" s="24">
        <v>9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2"/>
      <c r="AB44" s="66"/>
      <c r="AC44" s="54"/>
      <c r="AD44" s="79"/>
      <c r="AE44" s="72"/>
      <c r="AF44" s="84" t="s">
        <v>175</v>
      </c>
      <c r="AG44" s="107" t="s">
        <v>519</v>
      </c>
      <c r="AH44" s="94">
        <v>4</v>
      </c>
      <c r="AI44" s="94">
        <v>6</v>
      </c>
      <c r="AJ44" s="94">
        <v>4</v>
      </c>
      <c r="AK44" s="94">
        <v>2</v>
      </c>
      <c r="AL44" s="94">
        <v>1</v>
      </c>
      <c r="AM44" s="102"/>
      <c r="AN44" s="96">
        <f t="shared" si="0"/>
        <v>1</v>
      </c>
      <c r="AO44" s="120"/>
      <c r="AP44" s="129"/>
      <c r="AQ44" s="125"/>
      <c r="AR44" s="130"/>
    </row>
    <row r="45" ht="30" customHeight="1" spans="1:44">
      <c r="A45" s="38"/>
      <c r="B45" s="33" t="s">
        <v>336</v>
      </c>
      <c r="C45" s="33" t="s">
        <v>336</v>
      </c>
      <c r="D45" s="26"/>
      <c r="E45" s="33" t="s">
        <v>336</v>
      </c>
      <c r="F45" s="33" t="s">
        <v>336</v>
      </c>
      <c r="G45" s="24"/>
      <c r="H45" s="24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2"/>
      <c r="AB45" s="66"/>
      <c r="AC45" s="54"/>
      <c r="AD45" s="79"/>
      <c r="AE45" s="72"/>
      <c r="AF45" s="82" t="s">
        <v>176</v>
      </c>
      <c r="AG45" s="111" t="s">
        <v>520</v>
      </c>
      <c r="AH45" s="94">
        <v>4</v>
      </c>
      <c r="AI45" s="94">
        <v>6</v>
      </c>
      <c r="AJ45" s="94">
        <v>4</v>
      </c>
      <c r="AK45" s="94">
        <v>2</v>
      </c>
      <c r="AL45" s="94">
        <v>1</v>
      </c>
      <c r="AM45" s="102"/>
      <c r="AN45" s="96">
        <f t="shared" si="0"/>
        <v>1</v>
      </c>
      <c r="AO45" s="120"/>
      <c r="AP45" s="129"/>
      <c r="AQ45" s="122">
        <f>IF($AM$45=$AJ$45,-1%,IF($AM$45=$AI$45,-3%,0))</f>
        <v>0</v>
      </c>
      <c r="AR45" s="130"/>
    </row>
    <row r="46" ht="30" customHeight="1" spans="1:44">
      <c r="A46" s="38"/>
      <c r="B46" s="33" t="s">
        <v>76</v>
      </c>
      <c r="C46" s="33">
        <f>H46/G46</f>
        <v>1</v>
      </c>
      <c r="D46" s="26">
        <f>G46</f>
        <v>60</v>
      </c>
      <c r="E46" s="33" t="s">
        <v>349</v>
      </c>
      <c r="F46" s="33" t="s">
        <v>76</v>
      </c>
      <c r="G46" s="24">
        <v>60</v>
      </c>
      <c r="H46" s="24">
        <v>60</v>
      </c>
      <c r="I46" s="41" t="s">
        <v>350</v>
      </c>
      <c r="J46" s="41"/>
      <c r="K46" s="41"/>
      <c r="L46" s="41"/>
      <c r="M46" s="41"/>
      <c r="N46" s="41" t="s">
        <v>350</v>
      </c>
      <c r="O46" s="41"/>
      <c r="P46" s="41"/>
      <c r="Q46" s="41"/>
      <c r="R46" s="41"/>
      <c r="S46" s="41" t="s">
        <v>350</v>
      </c>
      <c r="T46" s="41"/>
      <c r="U46" s="41"/>
      <c r="V46" s="41"/>
      <c r="W46" s="41"/>
      <c r="X46" s="41" t="s">
        <v>350</v>
      </c>
      <c r="Y46" s="41"/>
      <c r="Z46" s="41"/>
      <c r="AA46" s="41"/>
      <c r="AB46" s="60"/>
      <c r="AC46" s="54"/>
      <c r="AD46" s="79"/>
      <c r="AE46" s="72"/>
      <c r="AF46" s="82" t="s">
        <v>177</v>
      </c>
      <c r="AG46" s="107" t="s">
        <v>521</v>
      </c>
      <c r="AH46" s="94">
        <v>4</v>
      </c>
      <c r="AI46" s="94">
        <v>6</v>
      </c>
      <c r="AJ46" s="94">
        <v>4</v>
      </c>
      <c r="AK46" s="94">
        <v>2</v>
      </c>
      <c r="AL46" s="94">
        <v>1</v>
      </c>
      <c r="AM46" s="102"/>
      <c r="AN46" s="96">
        <f t="shared" si="0"/>
        <v>1</v>
      </c>
      <c r="AO46" s="120"/>
      <c r="AP46" s="129"/>
      <c r="AR46" s="130"/>
    </row>
    <row r="47" ht="30" customHeight="1" spans="1:44">
      <c r="A47" s="38"/>
      <c r="B47" s="33" t="s">
        <v>336</v>
      </c>
      <c r="C47" s="33" t="s">
        <v>336</v>
      </c>
      <c r="D47" s="26" t="s">
        <v>336</v>
      </c>
      <c r="E47" s="33" t="s">
        <v>336</v>
      </c>
      <c r="F47" s="33" t="s">
        <v>336</v>
      </c>
      <c r="G47" s="24"/>
      <c r="H47" s="24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60"/>
      <c r="AC47" s="54"/>
      <c r="AD47" s="79"/>
      <c r="AE47" s="86" t="s">
        <v>184</v>
      </c>
      <c r="AF47" s="86" t="s">
        <v>179</v>
      </c>
      <c r="AG47" s="103" t="s">
        <v>522</v>
      </c>
      <c r="AH47" s="94">
        <v>2</v>
      </c>
      <c r="AI47" s="94">
        <v>3</v>
      </c>
      <c r="AJ47" s="94">
        <v>2</v>
      </c>
      <c r="AK47" s="94">
        <v>1</v>
      </c>
      <c r="AL47" s="94">
        <v>0.5</v>
      </c>
      <c r="AM47" s="102"/>
      <c r="AN47" s="96">
        <f t="shared" si="0"/>
        <v>1</v>
      </c>
      <c r="AO47" s="120">
        <f>1-SUM(AM47:AM51)/SUM(AH47:AH51)</f>
        <v>1</v>
      </c>
      <c r="AP47" s="129"/>
      <c r="AQ47" s="125"/>
      <c r="AR47" s="130"/>
    </row>
    <row r="48" ht="30" customHeight="1" spans="1:44">
      <c r="A48" s="38"/>
      <c r="B48" s="33" t="s">
        <v>336</v>
      </c>
      <c r="C48" s="33" t="s">
        <v>336</v>
      </c>
      <c r="D48" s="26" t="s">
        <v>336</v>
      </c>
      <c r="E48" s="33" t="s">
        <v>336</v>
      </c>
      <c r="F48" s="33" t="s">
        <v>336</v>
      </c>
      <c r="G48" s="24"/>
      <c r="H48" s="24"/>
      <c r="I48" s="41" t="s">
        <v>350</v>
      </c>
      <c r="J48" s="41"/>
      <c r="K48" s="41"/>
      <c r="L48" s="41"/>
      <c r="M48" s="41"/>
      <c r="N48" s="41" t="s">
        <v>350</v>
      </c>
      <c r="O48" s="41"/>
      <c r="P48" s="41"/>
      <c r="Q48" s="41"/>
      <c r="R48" s="41"/>
      <c r="S48" s="41" t="s">
        <v>350</v>
      </c>
      <c r="T48" s="41"/>
      <c r="U48" s="41"/>
      <c r="V48" s="41"/>
      <c r="W48" s="41"/>
      <c r="X48" s="41" t="s">
        <v>350</v>
      </c>
      <c r="Y48" s="41"/>
      <c r="Z48" s="41"/>
      <c r="AA48" s="41"/>
      <c r="AB48" s="60"/>
      <c r="AC48" s="54"/>
      <c r="AD48" s="79"/>
      <c r="AE48" s="86"/>
      <c r="AF48" s="87" t="s">
        <v>180</v>
      </c>
      <c r="AG48" s="106" t="s">
        <v>523</v>
      </c>
      <c r="AH48" s="94">
        <v>4</v>
      </c>
      <c r="AI48" s="94">
        <v>6</v>
      </c>
      <c r="AJ48" s="94">
        <v>4</v>
      </c>
      <c r="AK48" s="94">
        <v>2</v>
      </c>
      <c r="AL48" s="94">
        <v>1</v>
      </c>
      <c r="AM48" s="102"/>
      <c r="AN48" s="96">
        <f t="shared" si="0"/>
        <v>1</v>
      </c>
      <c r="AO48" s="120"/>
      <c r="AP48" s="129"/>
      <c r="AQ48" s="125"/>
      <c r="AR48" s="130"/>
    </row>
    <row r="49" ht="30" customHeight="1" spans="1:44">
      <c r="A49" s="38"/>
      <c r="B49" s="33" t="s">
        <v>336</v>
      </c>
      <c r="C49" s="33" t="s">
        <v>336</v>
      </c>
      <c r="D49" s="26" t="s">
        <v>336</v>
      </c>
      <c r="E49" s="33" t="s">
        <v>336</v>
      </c>
      <c r="F49" s="33" t="s">
        <v>336</v>
      </c>
      <c r="G49" s="24"/>
      <c r="H49" s="24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60"/>
      <c r="AC49" s="54"/>
      <c r="AD49" s="79"/>
      <c r="AE49" s="86"/>
      <c r="AF49" s="86" t="s">
        <v>181</v>
      </c>
      <c r="AG49" s="103" t="s">
        <v>524</v>
      </c>
      <c r="AH49" s="94">
        <v>2</v>
      </c>
      <c r="AI49" s="94">
        <v>3</v>
      </c>
      <c r="AJ49" s="94">
        <v>2</v>
      </c>
      <c r="AK49" s="94">
        <v>1</v>
      </c>
      <c r="AL49" s="94">
        <v>0.5</v>
      </c>
      <c r="AM49" s="102"/>
      <c r="AN49" s="96">
        <f t="shared" si="0"/>
        <v>1</v>
      </c>
      <c r="AO49" s="120"/>
      <c r="AP49" s="129"/>
      <c r="AQ49" s="128"/>
      <c r="AR49" s="130"/>
    </row>
    <row r="50" ht="30" customHeight="1" spans="1:44">
      <c r="A50" s="38"/>
      <c r="B50" s="33" t="s">
        <v>336</v>
      </c>
      <c r="C50" s="33" t="s">
        <v>336</v>
      </c>
      <c r="D50" s="26" t="s">
        <v>336</v>
      </c>
      <c r="E50" s="33" t="s">
        <v>336</v>
      </c>
      <c r="F50" s="33" t="s">
        <v>336</v>
      </c>
      <c r="G50" s="24"/>
      <c r="H50" s="24"/>
      <c r="I50" s="41" t="s">
        <v>350</v>
      </c>
      <c r="J50" s="41"/>
      <c r="K50" s="41"/>
      <c r="L50" s="41"/>
      <c r="M50" s="41"/>
      <c r="N50" s="41" t="s">
        <v>350</v>
      </c>
      <c r="O50" s="41"/>
      <c r="P50" s="41"/>
      <c r="Q50" s="41"/>
      <c r="R50" s="41"/>
      <c r="S50" s="41" t="s">
        <v>350</v>
      </c>
      <c r="T50" s="41"/>
      <c r="U50" s="41"/>
      <c r="V50" s="41"/>
      <c r="W50" s="41"/>
      <c r="X50" s="41" t="s">
        <v>350</v>
      </c>
      <c r="Y50" s="41"/>
      <c r="Z50" s="41"/>
      <c r="AA50" s="41"/>
      <c r="AB50" s="60"/>
      <c r="AC50" s="54"/>
      <c r="AD50" s="79"/>
      <c r="AE50" s="86"/>
      <c r="AF50" s="86" t="s">
        <v>182</v>
      </c>
      <c r="AG50" s="103" t="s">
        <v>525</v>
      </c>
      <c r="AH50" s="94">
        <v>2</v>
      </c>
      <c r="AI50" s="94">
        <v>3</v>
      </c>
      <c r="AJ50" s="94">
        <v>2</v>
      </c>
      <c r="AK50" s="94">
        <v>1</v>
      </c>
      <c r="AL50" s="94">
        <v>0.5</v>
      </c>
      <c r="AM50" s="102"/>
      <c r="AN50" s="96">
        <f t="shared" si="0"/>
        <v>1</v>
      </c>
      <c r="AO50" s="120"/>
      <c r="AP50" s="129"/>
      <c r="AQ50" s="125"/>
      <c r="AR50" s="130"/>
    </row>
    <row r="51" ht="30" customHeight="1" spans="1:44">
      <c r="A51" s="38"/>
      <c r="B51" s="33" t="s">
        <v>336</v>
      </c>
      <c r="C51" s="33" t="s">
        <v>336</v>
      </c>
      <c r="D51" s="26" t="s">
        <v>336</v>
      </c>
      <c r="E51" s="33" t="s">
        <v>336</v>
      </c>
      <c r="F51" s="33" t="s">
        <v>336</v>
      </c>
      <c r="G51" s="24"/>
      <c r="H51" s="24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60"/>
      <c r="AC51" s="54"/>
      <c r="AD51" s="88"/>
      <c r="AE51" s="86"/>
      <c r="AF51" s="86" t="s">
        <v>183</v>
      </c>
      <c r="AG51" s="103" t="s">
        <v>526</v>
      </c>
      <c r="AH51" s="94">
        <v>2</v>
      </c>
      <c r="AI51" s="94">
        <v>3</v>
      </c>
      <c r="AJ51" s="94">
        <v>2</v>
      </c>
      <c r="AK51" s="94">
        <v>1</v>
      </c>
      <c r="AL51" s="94">
        <v>0.5</v>
      </c>
      <c r="AM51" s="102"/>
      <c r="AN51" s="96">
        <f t="shared" si="0"/>
        <v>1</v>
      </c>
      <c r="AO51" s="120"/>
      <c r="AP51" s="129"/>
      <c r="AQ51" s="125"/>
      <c r="AR51" s="130"/>
    </row>
    <row r="52" ht="30" customHeight="1" spans="1:44">
      <c r="A52" s="38"/>
      <c r="B52" s="33" t="s">
        <v>77</v>
      </c>
      <c r="C52" s="33">
        <f t="shared" ref="C52:C59" si="4">H52/G52</f>
        <v>1</v>
      </c>
      <c r="D52" s="26">
        <f t="shared" ref="D52:D59" si="5">G52</f>
        <v>12</v>
      </c>
      <c r="E52" s="33" t="s">
        <v>351</v>
      </c>
      <c r="F52" s="33" t="s">
        <v>352</v>
      </c>
      <c r="G52" s="24">
        <v>12</v>
      </c>
      <c r="H52" s="24">
        <v>12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2" t="s">
        <v>337</v>
      </c>
      <c r="AB52" s="66"/>
      <c r="AC52" s="54"/>
      <c r="AD52" s="69" t="s">
        <v>191</v>
      </c>
      <c r="AE52" s="72" t="s">
        <v>191</v>
      </c>
      <c r="AF52" s="72" t="s">
        <v>186</v>
      </c>
      <c r="AG52" s="101" t="s">
        <v>617</v>
      </c>
      <c r="AH52" s="94">
        <v>2</v>
      </c>
      <c r="AI52" s="94">
        <v>3</v>
      </c>
      <c r="AJ52" s="94">
        <v>2</v>
      </c>
      <c r="AK52" s="94">
        <v>1</v>
      </c>
      <c r="AL52" s="94">
        <v>0.5</v>
      </c>
      <c r="AM52" s="102"/>
      <c r="AN52" s="96">
        <f t="shared" si="0"/>
        <v>1</v>
      </c>
      <c r="AO52" s="120">
        <f>1-SUM(AM52:AM56)/SUM(AH52:AH56)</f>
        <v>1</v>
      </c>
      <c r="AP52" s="129">
        <f>1-SUM(AM52:AM56)/SUM(AH52:AH56)</f>
        <v>1</v>
      </c>
      <c r="AQ52" s="122">
        <f>IF($AM$52=$AJ$52,-1%,IF($AM$52=$AI$52,-3%,0))</f>
        <v>0</v>
      </c>
      <c r="AR52" s="130"/>
    </row>
    <row r="53" ht="30" customHeight="1" spans="1:44">
      <c r="A53" s="38"/>
      <c r="B53" s="33" t="s">
        <v>336</v>
      </c>
      <c r="C53" s="33" t="s">
        <v>336</v>
      </c>
      <c r="D53" s="26" t="s">
        <v>336</v>
      </c>
      <c r="E53" s="33" t="s">
        <v>336</v>
      </c>
      <c r="F53" s="33" t="s">
        <v>336</v>
      </c>
      <c r="G53" s="24"/>
      <c r="H53" s="24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2"/>
      <c r="AB53" s="66"/>
      <c r="AC53" s="54"/>
      <c r="AD53" s="69"/>
      <c r="AE53" s="72"/>
      <c r="AF53" s="72" t="s">
        <v>187</v>
      </c>
      <c r="AG53" s="103" t="s">
        <v>528</v>
      </c>
      <c r="AH53" s="94">
        <v>2</v>
      </c>
      <c r="AI53" s="94">
        <v>3</v>
      </c>
      <c r="AJ53" s="94">
        <v>2</v>
      </c>
      <c r="AK53" s="94">
        <v>1</v>
      </c>
      <c r="AL53" s="94">
        <v>0.5</v>
      </c>
      <c r="AM53" s="114"/>
      <c r="AN53" s="96">
        <f t="shared" si="0"/>
        <v>1</v>
      </c>
      <c r="AO53" s="120"/>
      <c r="AP53" s="129"/>
      <c r="AR53" s="130"/>
    </row>
    <row r="54" ht="30" customHeight="1" spans="1:44">
      <c r="A54" s="23" t="s">
        <v>529</v>
      </c>
      <c r="B54" s="33">
        <f>H54/G54</f>
        <v>1</v>
      </c>
      <c r="C54" s="25" t="s">
        <v>337</v>
      </c>
      <c r="D54" s="36" t="s">
        <v>337</v>
      </c>
      <c r="E54" s="25" t="s">
        <v>337</v>
      </c>
      <c r="F54" s="25" t="s">
        <v>337</v>
      </c>
      <c r="G54" s="25">
        <f>SUM(G42:G53)</f>
        <v>90</v>
      </c>
      <c r="H54" s="25">
        <f>SUM(H42:H53)</f>
        <v>90</v>
      </c>
      <c r="I54" s="25"/>
      <c r="J54" s="25" t="s">
        <v>337</v>
      </c>
      <c r="K54" s="25" t="s">
        <v>337</v>
      </c>
      <c r="L54" s="25" t="s">
        <v>337</v>
      </c>
      <c r="M54" s="25" t="s">
        <v>337</v>
      </c>
      <c r="N54" s="25" t="s">
        <v>337</v>
      </c>
      <c r="O54" s="25" t="s">
        <v>337</v>
      </c>
      <c r="P54" s="25" t="s">
        <v>337</v>
      </c>
      <c r="Q54" s="25" t="s">
        <v>337</v>
      </c>
      <c r="R54" s="25" t="s">
        <v>337</v>
      </c>
      <c r="S54" s="25" t="s">
        <v>337</v>
      </c>
      <c r="T54" s="25" t="s">
        <v>337</v>
      </c>
      <c r="U54" s="25" t="s">
        <v>337</v>
      </c>
      <c r="V54" s="25" t="s">
        <v>337</v>
      </c>
      <c r="W54" s="25" t="s">
        <v>337</v>
      </c>
      <c r="X54" s="25" t="s">
        <v>337</v>
      </c>
      <c r="Y54" s="25" t="s">
        <v>337</v>
      </c>
      <c r="Z54" s="25" t="s">
        <v>337</v>
      </c>
      <c r="AA54" s="25" t="s">
        <v>337</v>
      </c>
      <c r="AB54" s="83" t="s">
        <v>337</v>
      </c>
      <c r="AC54" s="54"/>
      <c r="AD54" s="69"/>
      <c r="AE54" s="72"/>
      <c r="AF54" s="72" t="s">
        <v>188</v>
      </c>
      <c r="AG54" s="103" t="s">
        <v>530</v>
      </c>
      <c r="AH54" s="94">
        <v>2</v>
      </c>
      <c r="AI54" s="94">
        <v>3</v>
      </c>
      <c r="AJ54" s="94">
        <v>2</v>
      </c>
      <c r="AK54" s="94">
        <v>1</v>
      </c>
      <c r="AL54" s="94">
        <v>0.5</v>
      </c>
      <c r="AM54" s="114"/>
      <c r="AN54" s="96">
        <f t="shared" si="0"/>
        <v>1</v>
      </c>
      <c r="AO54" s="120"/>
      <c r="AP54" s="129"/>
      <c r="AQ54" s="125"/>
      <c r="AR54" s="130"/>
    </row>
    <row r="55" ht="30" customHeight="1" spans="1:44">
      <c r="A55" s="37" t="s">
        <v>531</v>
      </c>
      <c r="B55" s="33" t="s">
        <v>354</v>
      </c>
      <c r="C55" s="33">
        <f t="shared" si="4"/>
        <v>1</v>
      </c>
      <c r="D55" s="26">
        <f t="shared" si="5"/>
        <v>36</v>
      </c>
      <c r="E55" s="33" t="s">
        <v>334</v>
      </c>
      <c r="F55" s="33" t="s">
        <v>355</v>
      </c>
      <c r="G55" s="24">
        <v>36</v>
      </c>
      <c r="H55" s="24">
        <v>36</v>
      </c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2" t="s">
        <v>337</v>
      </c>
      <c r="AB55" s="66"/>
      <c r="AC55" s="54"/>
      <c r="AD55" s="69"/>
      <c r="AE55" s="72"/>
      <c r="AF55" s="72" t="s">
        <v>189</v>
      </c>
      <c r="AG55" s="103" t="s">
        <v>532</v>
      </c>
      <c r="AH55" s="94">
        <v>2</v>
      </c>
      <c r="AI55" s="94">
        <v>3</v>
      </c>
      <c r="AJ55" s="94">
        <v>2</v>
      </c>
      <c r="AK55" s="94">
        <v>1</v>
      </c>
      <c r="AL55" s="94">
        <v>0.5</v>
      </c>
      <c r="AM55" s="114"/>
      <c r="AN55" s="96">
        <f t="shared" si="0"/>
        <v>1</v>
      </c>
      <c r="AO55" s="120"/>
      <c r="AP55" s="129"/>
      <c r="AQ55" s="125"/>
      <c r="AR55" s="130"/>
    </row>
    <row r="56" ht="30" customHeight="1" spans="1:44">
      <c r="A56" s="37"/>
      <c r="B56" s="33"/>
      <c r="C56" s="33"/>
      <c r="D56" s="26" t="s">
        <v>336</v>
      </c>
      <c r="E56" s="33" t="s">
        <v>336</v>
      </c>
      <c r="F56" s="33" t="s">
        <v>336</v>
      </c>
      <c r="G56" s="24"/>
      <c r="H56" s="24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2"/>
      <c r="AB56" s="66"/>
      <c r="AC56" s="54"/>
      <c r="AD56" s="69"/>
      <c r="AE56" s="72"/>
      <c r="AF56" s="72" t="s">
        <v>190</v>
      </c>
      <c r="AG56" s="103" t="s">
        <v>533</v>
      </c>
      <c r="AH56" s="94">
        <v>2</v>
      </c>
      <c r="AI56" s="94">
        <v>3</v>
      </c>
      <c r="AJ56" s="94">
        <v>2</v>
      </c>
      <c r="AK56" s="94">
        <v>1</v>
      </c>
      <c r="AL56" s="94">
        <v>0.5</v>
      </c>
      <c r="AM56" s="114"/>
      <c r="AN56" s="96">
        <f t="shared" si="0"/>
        <v>1</v>
      </c>
      <c r="AO56" s="120"/>
      <c r="AP56" s="129"/>
      <c r="AQ56" s="125"/>
      <c r="AR56" s="130"/>
    </row>
    <row r="57" ht="30" customHeight="1" spans="1:44">
      <c r="A57" s="37"/>
      <c r="B57" s="33"/>
      <c r="C57" s="33">
        <f t="shared" si="4"/>
        <v>1</v>
      </c>
      <c r="D57" s="26">
        <f t="shared" si="5"/>
        <v>18</v>
      </c>
      <c r="E57" s="33" t="s">
        <v>356</v>
      </c>
      <c r="F57" s="33" t="s">
        <v>357</v>
      </c>
      <c r="G57" s="24">
        <v>18</v>
      </c>
      <c r="H57" s="24">
        <v>18</v>
      </c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2"/>
      <c r="AB57" s="66"/>
      <c r="AC57" s="54"/>
      <c r="AD57" s="69" t="s">
        <v>220</v>
      </c>
      <c r="AE57" s="72" t="s">
        <v>193</v>
      </c>
      <c r="AF57" s="73" t="s">
        <v>192</v>
      </c>
      <c r="AG57" s="113" t="s">
        <v>618</v>
      </c>
      <c r="AH57" s="94">
        <v>4</v>
      </c>
      <c r="AI57" s="94">
        <v>6</v>
      </c>
      <c r="AJ57" s="94">
        <v>4</v>
      </c>
      <c r="AK57" s="94">
        <v>2</v>
      </c>
      <c r="AL57" s="94">
        <v>1</v>
      </c>
      <c r="AM57" s="115"/>
      <c r="AN57" s="96">
        <f t="shared" si="0"/>
        <v>1</v>
      </c>
      <c r="AO57" s="120">
        <f>1-SUM(AM57:AM59)/SUM(AH57:AH59)</f>
        <v>1</v>
      </c>
      <c r="AP57" s="131">
        <f>1-SUM(AM57:AM80)/SUM(AH57:AH80)</f>
        <v>1</v>
      </c>
      <c r="AQ57" s="125"/>
      <c r="AR57" s="130"/>
    </row>
    <row r="58" ht="30" customHeight="1" spans="1:44">
      <c r="A58" s="37"/>
      <c r="B58" s="33"/>
      <c r="C58" s="33">
        <f t="shared" si="4"/>
        <v>1</v>
      </c>
      <c r="D58" s="26">
        <f t="shared" si="5"/>
        <v>18</v>
      </c>
      <c r="E58" s="33" t="s">
        <v>358</v>
      </c>
      <c r="F58" s="33" t="s">
        <v>359</v>
      </c>
      <c r="G58" s="24">
        <v>18</v>
      </c>
      <c r="H58" s="24">
        <v>18</v>
      </c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2"/>
      <c r="AB58" s="66"/>
      <c r="AC58" s="54"/>
      <c r="AD58" s="69"/>
      <c r="AE58" s="72"/>
      <c r="AF58" s="72" t="s">
        <v>193</v>
      </c>
      <c r="AG58" s="107" t="s">
        <v>619</v>
      </c>
      <c r="AH58" s="94">
        <v>4</v>
      </c>
      <c r="AI58" s="94">
        <v>6</v>
      </c>
      <c r="AJ58" s="94">
        <v>4</v>
      </c>
      <c r="AK58" s="94">
        <v>2</v>
      </c>
      <c r="AL58" s="94">
        <v>1</v>
      </c>
      <c r="AM58" s="114"/>
      <c r="AN58" s="96">
        <f t="shared" si="0"/>
        <v>1</v>
      </c>
      <c r="AO58" s="120"/>
      <c r="AP58" s="131"/>
      <c r="AQ58" s="125"/>
      <c r="AR58" s="130"/>
    </row>
    <row r="59" ht="30" customHeight="1" spans="1:44">
      <c r="A59" s="37"/>
      <c r="B59" s="33" t="s">
        <v>82</v>
      </c>
      <c r="C59" s="33">
        <f t="shared" si="4"/>
        <v>1</v>
      </c>
      <c r="D59" s="26">
        <f t="shared" si="5"/>
        <v>45</v>
      </c>
      <c r="E59" s="33" t="s">
        <v>360</v>
      </c>
      <c r="F59" s="33" t="s">
        <v>82</v>
      </c>
      <c r="G59" s="24">
        <v>45</v>
      </c>
      <c r="H59" s="24">
        <v>45</v>
      </c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2" t="s">
        <v>337</v>
      </c>
      <c r="Y59" s="42"/>
      <c r="Z59" s="42"/>
      <c r="AA59" s="42"/>
      <c r="AB59" s="66"/>
      <c r="AC59" s="54"/>
      <c r="AD59" s="69"/>
      <c r="AE59" s="72"/>
      <c r="AF59" s="72" t="s">
        <v>194</v>
      </c>
      <c r="AG59" s="107" t="s">
        <v>620</v>
      </c>
      <c r="AH59" s="94">
        <v>4</v>
      </c>
      <c r="AI59" s="94">
        <v>6</v>
      </c>
      <c r="AJ59" s="94">
        <v>4</v>
      </c>
      <c r="AK59" s="94">
        <v>2</v>
      </c>
      <c r="AL59" s="94">
        <v>1</v>
      </c>
      <c r="AM59" s="114"/>
      <c r="AN59" s="96">
        <f t="shared" si="0"/>
        <v>1</v>
      </c>
      <c r="AO59" s="120"/>
      <c r="AP59" s="131"/>
      <c r="AQ59" s="125"/>
      <c r="AR59" s="130"/>
    </row>
    <row r="60" ht="30" customHeight="1" spans="1:44">
      <c r="A60" s="37"/>
      <c r="B60" s="33"/>
      <c r="C60" s="33"/>
      <c r="D60" s="26"/>
      <c r="E60" s="33"/>
      <c r="F60" s="33"/>
      <c r="G60" s="24"/>
      <c r="H60" s="24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2"/>
      <c r="Y60" s="42"/>
      <c r="Z60" s="42"/>
      <c r="AA60" s="42"/>
      <c r="AB60" s="66"/>
      <c r="AC60" s="54"/>
      <c r="AD60" s="69"/>
      <c r="AE60" s="72" t="s">
        <v>197</v>
      </c>
      <c r="AF60" s="72" t="s">
        <v>195</v>
      </c>
      <c r="AG60" s="103" t="s">
        <v>537</v>
      </c>
      <c r="AH60" s="94">
        <v>2</v>
      </c>
      <c r="AI60" s="94">
        <v>3</v>
      </c>
      <c r="AJ60" s="94">
        <v>2</v>
      </c>
      <c r="AK60" s="94">
        <v>1</v>
      </c>
      <c r="AL60" s="94">
        <v>0.5</v>
      </c>
      <c r="AM60" s="114"/>
      <c r="AN60" s="96">
        <f t="shared" si="0"/>
        <v>1</v>
      </c>
      <c r="AO60" s="132">
        <f>1-SUM(AM60:AM61)/SUM(AH60:AH61)</f>
        <v>1</v>
      </c>
      <c r="AP60" s="131"/>
      <c r="AQ60" s="125"/>
      <c r="AR60" s="130"/>
    </row>
    <row r="61" ht="30" customHeight="1" spans="1:44">
      <c r="A61" s="37"/>
      <c r="B61" s="33"/>
      <c r="C61" s="33"/>
      <c r="D61" s="26"/>
      <c r="E61" s="33"/>
      <c r="F61" s="33"/>
      <c r="G61" s="24"/>
      <c r="H61" s="24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2"/>
      <c r="Y61" s="42"/>
      <c r="Z61" s="42"/>
      <c r="AA61" s="42"/>
      <c r="AB61" s="66"/>
      <c r="AC61" s="54"/>
      <c r="AD61" s="69"/>
      <c r="AE61" s="72"/>
      <c r="AF61" s="89" t="s">
        <v>196</v>
      </c>
      <c r="AG61" s="103" t="s">
        <v>538</v>
      </c>
      <c r="AH61" s="94">
        <v>2</v>
      </c>
      <c r="AI61" s="94">
        <v>3</v>
      </c>
      <c r="AJ61" s="94">
        <v>2</v>
      </c>
      <c r="AK61" s="94">
        <v>1</v>
      </c>
      <c r="AL61" s="94">
        <v>0.5</v>
      </c>
      <c r="AM61" s="114"/>
      <c r="AN61" s="96">
        <f t="shared" si="0"/>
        <v>1</v>
      </c>
      <c r="AO61" s="132"/>
      <c r="AP61" s="131"/>
      <c r="AQ61" s="125"/>
      <c r="AR61" s="130"/>
    </row>
    <row r="62" ht="30" customHeight="1" spans="1:44">
      <c r="A62" s="37"/>
      <c r="B62" s="39"/>
      <c r="C62" s="39"/>
      <c r="D62" s="26"/>
      <c r="E62" s="33"/>
      <c r="F62" s="33"/>
      <c r="G62" s="24"/>
      <c r="H62" s="2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2"/>
      <c r="Y62" s="42"/>
      <c r="Z62" s="42"/>
      <c r="AA62" s="42"/>
      <c r="AB62" s="66"/>
      <c r="AC62" s="54"/>
      <c r="AD62" s="69"/>
      <c r="AE62" s="72" t="s">
        <v>211</v>
      </c>
      <c r="AF62" s="72" t="s">
        <v>198</v>
      </c>
      <c r="AG62" s="103" t="s">
        <v>539</v>
      </c>
      <c r="AH62" s="94">
        <v>2</v>
      </c>
      <c r="AI62" s="94">
        <v>3</v>
      </c>
      <c r="AJ62" s="94">
        <v>2</v>
      </c>
      <c r="AK62" s="94">
        <v>1</v>
      </c>
      <c r="AL62" s="94">
        <v>0.5</v>
      </c>
      <c r="AM62" s="114"/>
      <c r="AN62" s="96">
        <f t="shared" si="0"/>
        <v>1</v>
      </c>
      <c r="AO62" s="120">
        <f>1-SUM(AM62:AM74)/SUM(AH62:AH74)</f>
        <v>1</v>
      </c>
      <c r="AP62" s="131"/>
      <c r="AQ62" s="125"/>
      <c r="AR62" s="130"/>
    </row>
    <row r="63" ht="30" customHeight="1" spans="1:44">
      <c r="A63" s="23" t="s">
        <v>540</v>
      </c>
      <c r="B63" s="33">
        <f>H63/G63</f>
        <v>1</v>
      </c>
      <c r="C63" s="25" t="s">
        <v>337</v>
      </c>
      <c r="D63" s="36" t="s">
        <v>337</v>
      </c>
      <c r="E63" s="25" t="s">
        <v>337</v>
      </c>
      <c r="F63" s="25" t="s">
        <v>337</v>
      </c>
      <c r="G63" s="25">
        <f>SUM(G55:G62)</f>
        <v>117</v>
      </c>
      <c r="H63" s="25">
        <f>SUM(H55:H62)</f>
        <v>117</v>
      </c>
      <c r="I63" s="25"/>
      <c r="J63" s="25" t="s">
        <v>337</v>
      </c>
      <c r="K63" s="25" t="s">
        <v>337</v>
      </c>
      <c r="L63" s="25" t="s">
        <v>337</v>
      </c>
      <c r="M63" s="25" t="s">
        <v>337</v>
      </c>
      <c r="N63" s="25" t="s">
        <v>337</v>
      </c>
      <c r="O63" s="25" t="s">
        <v>337</v>
      </c>
      <c r="P63" s="25" t="s">
        <v>337</v>
      </c>
      <c r="Q63" s="25" t="s">
        <v>337</v>
      </c>
      <c r="R63" s="25" t="s">
        <v>337</v>
      </c>
      <c r="S63" s="25" t="s">
        <v>337</v>
      </c>
      <c r="T63" s="25" t="s">
        <v>337</v>
      </c>
      <c r="U63" s="25" t="s">
        <v>337</v>
      </c>
      <c r="V63" s="25" t="s">
        <v>337</v>
      </c>
      <c r="W63" s="25" t="s">
        <v>337</v>
      </c>
      <c r="X63" s="25" t="s">
        <v>337</v>
      </c>
      <c r="Y63" s="25" t="s">
        <v>337</v>
      </c>
      <c r="Z63" s="25" t="s">
        <v>337</v>
      </c>
      <c r="AA63" s="25" t="s">
        <v>337</v>
      </c>
      <c r="AB63" s="83" t="s">
        <v>337</v>
      </c>
      <c r="AC63" s="54"/>
      <c r="AD63" s="69"/>
      <c r="AE63" s="72"/>
      <c r="AF63" s="73" t="s">
        <v>199</v>
      </c>
      <c r="AG63" s="106" t="s">
        <v>541</v>
      </c>
      <c r="AH63" s="94">
        <v>4</v>
      </c>
      <c r="AI63" s="94">
        <v>6</v>
      </c>
      <c r="AJ63" s="94">
        <v>4</v>
      </c>
      <c r="AK63" s="94">
        <v>2</v>
      </c>
      <c r="AL63" s="94">
        <v>1</v>
      </c>
      <c r="AM63" s="114"/>
      <c r="AN63" s="96">
        <f t="shared" si="0"/>
        <v>1</v>
      </c>
      <c r="AO63" s="120"/>
      <c r="AP63" s="131"/>
      <c r="AQ63" s="128"/>
      <c r="AR63" s="130"/>
    </row>
    <row r="64" ht="30" customHeight="1" spans="1:44">
      <c r="A64" s="37" t="s">
        <v>98</v>
      </c>
      <c r="B64" s="33" t="s">
        <v>84</v>
      </c>
      <c r="C64" s="33">
        <f>H64/G64</f>
        <v>1</v>
      </c>
      <c r="D64" s="26">
        <f>H64</f>
        <v>45</v>
      </c>
      <c r="E64" s="33" t="s">
        <v>334</v>
      </c>
      <c r="F64" s="33" t="s">
        <v>361</v>
      </c>
      <c r="G64" s="24">
        <v>45</v>
      </c>
      <c r="H64" s="24">
        <v>45</v>
      </c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2" t="s">
        <v>337</v>
      </c>
      <c r="Y64" s="42"/>
      <c r="Z64" s="42"/>
      <c r="AA64" s="42"/>
      <c r="AB64" s="66"/>
      <c r="AC64" s="54"/>
      <c r="AD64" s="69"/>
      <c r="AE64" s="72"/>
      <c r="AF64" s="73" t="s">
        <v>200</v>
      </c>
      <c r="AG64" s="106" t="s">
        <v>621</v>
      </c>
      <c r="AH64" s="94">
        <v>4</v>
      </c>
      <c r="AI64" s="94">
        <v>6</v>
      </c>
      <c r="AJ64" s="94">
        <v>4</v>
      </c>
      <c r="AK64" s="94">
        <v>2</v>
      </c>
      <c r="AL64" s="94">
        <v>1</v>
      </c>
      <c r="AM64" s="114"/>
      <c r="AN64" s="96">
        <f t="shared" si="0"/>
        <v>1</v>
      </c>
      <c r="AO64" s="120"/>
      <c r="AP64" s="131"/>
      <c r="AQ64" s="128"/>
      <c r="AR64" s="130"/>
    </row>
    <row r="65" ht="30" customHeight="1" spans="1:44">
      <c r="A65" s="37"/>
      <c r="B65" s="33" t="s">
        <v>336</v>
      </c>
      <c r="C65" s="33" t="s">
        <v>336</v>
      </c>
      <c r="D65" s="26" t="s">
        <v>336</v>
      </c>
      <c r="E65" s="33" t="s">
        <v>336</v>
      </c>
      <c r="F65" s="33" t="s">
        <v>336</v>
      </c>
      <c r="G65" s="24"/>
      <c r="H65" s="24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2"/>
      <c r="Y65" s="42"/>
      <c r="Z65" s="42"/>
      <c r="AA65" s="42"/>
      <c r="AB65" s="66"/>
      <c r="AC65" s="54"/>
      <c r="AD65" s="69"/>
      <c r="AE65" s="72"/>
      <c r="AF65" s="72" t="s">
        <v>201</v>
      </c>
      <c r="AG65" s="103" t="s">
        <v>544</v>
      </c>
      <c r="AH65" s="94">
        <v>2</v>
      </c>
      <c r="AI65" s="94">
        <v>3</v>
      </c>
      <c r="AJ65" s="94">
        <v>2</v>
      </c>
      <c r="AK65" s="94">
        <v>1</v>
      </c>
      <c r="AL65" s="94">
        <v>0.5</v>
      </c>
      <c r="AM65" s="114"/>
      <c r="AN65" s="96">
        <f t="shared" si="0"/>
        <v>1</v>
      </c>
      <c r="AO65" s="120"/>
      <c r="AP65" s="131"/>
      <c r="AQ65" s="128"/>
      <c r="AR65" s="130"/>
    </row>
    <row r="66" ht="30" customHeight="1" spans="1:44">
      <c r="A66" s="37"/>
      <c r="B66" s="33" t="s">
        <v>336</v>
      </c>
      <c r="C66" s="33" t="s">
        <v>336</v>
      </c>
      <c r="D66" s="26" t="s">
        <v>336</v>
      </c>
      <c r="E66" s="33" t="s">
        <v>336</v>
      </c>
      <c r="F66" s="33" t="s">
        <v>336</v>
      </c>
      <c r="G66" s="24"/>
      <c r="H66" s="24"/>
      <c r="I66" s="41"/>
      <c r="J66" s="41"/>
      <c r="K66" s="41"/>
      <c r="L66" s="41"/>
      <c r="M66" s="41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42"/>
      <c r="Y66" s="42"/>
      <c r="Z66" s="42"/>
      <c r="AA66" s="42"/>
      <c r="AB66" s="66"/>
      <c r="AC66" s="54"/>
      <c r="AD66" s="69"/>
      <c r="AE66" s="72"/>
      <c r="AF66" s="72" t="s">
        <v>202</v>
      </c>
      <c r="AG66" s="101" t="s">
        <v>545</v>
      </c>
      <c r="AH66" s="94">
        <v>2</v>
      </c>
      <c r="AI66" s="94">
        <v>3</v>
      </c>
      <c r="AJ66" s="94">
        <v>2</v>
      </c>
      <c r="AK66" s="94">
        <v>1</v>
      </c>
      <c r="AL66" s="94">
        <v>0.5</v>
      </c>
      <c r="AM66" s="114"/>
      <c r="AN66" s="96">
        <f t="shared" si="0"/>
        <v>1</v>
      </c>
      <c r="AO66" s="120"/>
      <c r="AP66" s="131"/>
      <c r="AQ66" s="122">
        <f>IF($AM$66=$AJ$66,-1%,IF($AM$66=$AI$66,-3%,0))</f>
        <v>0</v>
      </c>
      <c r="AR66" s="130"/>
    </row>
    <row r="67" ht="30" customHeight="1" spans="1:44">
      <c r="A67" s="37"/>
      <c r="B67" s="33" t="s">
        <v>85</v>
      </c>
      <c r="C67" s="33">
        <f>H67/G67</f>
        <v>1</v>
      </c>
      <c r="D67" s="26">
        <f>H67</f>
        <v>45</v>
      </c>
      <c r="E67" s="33" t="s">
        <v>334</v>
      </c>
      <c r="F67" s="33" t="s">
        <v>362</v>
      </c>
      <c r="G67" s="24">
        <v>45</v>
      </c>
      <c r="H67" s="24">
        <v>45</v>
      </c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2"/>
      <c r="Y67" s="42"/>
      <c r="Z67" s="42"/>
      <c r="AA67" s="42"/>
      <c r="AB67" s="66"/>
      <c r="AC67" s="54"/>
      <c r="AD67" s="69"/>
      <c r="AE67" s="72"/>
      <c r="AF67" s="72" t="s">
        <v>203</v>
      </c>
      <c r="AG67" s="103" t="s">
        <v>546</v>
      </c>
      <c r="AH67" s="94">
        <v>4</v>
      </c>
      <c r="AI67" s="94">
        <v>6</v>
      </c>
      <c r="AJ67" s="94">
        <v>4</v>
      </c>
      <c r="AK67" s="94">
        <v>2</v>
      </c>
      <c r="AL67" s="94">
        <v>1</v>
      </c>
      <c r="AM67" s="114"/>
      <c r="AN67" s="96">
        <f t="shared" si="0"/>
        <v>1</v>
      </c>
      <c r="AO67" s="120"/>
      <c r="AP67" s="131"/>
      <c r="AR67" s="130"/>
    </row>
    <row r="68" ht="30" customHeight="1" spans="1:44">
      <c r="A68" s="37"/>
      <c r="B68" s="33" t="s">
        <v>336</v>
      </c>
      <c r="C68" s="33"/>
      <c r="D68" s="26"/>
      <c r="E68" s="33" t="s">
        <v>336</v>
      </c>
      <c r="F68" s="33" t="s">
        <v>336</v>
      </c>
      <c r="G68" s="24"/>
      <c r="H68" s="24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2"/>
      <c r="Y68" s="42"/>
      <c r="Z68" s="42"/>
      <c r="AA68" s="42"/>
      <c r="AB68" s="66"/>
      <c r="AC68" s="54"/>
      <c r="AD68" s="69"/>
      <c r="AE68" s="72"/>
      <c r="AF68" s="73" t="s">
        <v>204</v>
      </c>
      <c r="AG68" s="105" t="s">
        <v>547</v>
      </c>
      <c r="AH68" s="94">
        <v>6</v>
      </c>
      <c r="AI68" s="94">
        <v>9</v>
      </c>
      <c r="AJ68" s="94">
        <v>6</v>
      </c>
      <c r="AK68" s="94">
        <v>4</v>
      </c>
      <c r="AL68" s="94">
        <v>2</v>
      </c>
      <c r="AM68" s="114"/>
      <c r="AN68" s="96">
        <f t="shared" si="0"/>
        <v>1</v>
      </c>
      <c r="AO68" s="120"/>
      <c r="AP68" s="131"/>
      <c r="AQ68" s="122">
        <f>IF($AM$68=$AJ$68,-1%,IF($AM$68=$AI$68,-3%,0))</f>
        <v>0</v>
      </c>
      <c r="AR68" s="130"/>
    </row>
    <row r="69" ht="30" customHeight="1" spans="1:44">
      <c r="A69" s="37"/>
      <c r="B69" s="33" t="s">
        <v>336</v>
      </c>
      <c r="C69" s="33"/>
      <c r="D69" s="26"/>
      <c r="E69" s="33" t="s">
        <v>336</v>
      </c>
      <c r="F69" s="33" t="s">
        <v>336</v>
      </c>
      <c r="G69" s="24"/>
      <c r="H69" s="24"/>
      <c r="I69" s="41"/>
      <c r="J69" s="41"/>
      <c r="K69" s="41"/>
      <c r="L69" s="41"/>
      <c r="M69" s="41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42"/>
      <c r="Y69" s="42"/>
      <c r="Z69" s="42"/>
      <c r="AA69" s="42"/>
      <c r="AB69" s="66"/>
      <c r="AC69" s="54"/>
      <c r="AD69" s="69"/>
      <c r="AE69" s="72"/>
      <c r="AF69" s="72" t="s">
        <v>205</v>
      </c>
      <c r="AG69" s="101" t="s">
        <v>548</v>
      </c>
      <c r="AH69" s="94">
        <v>4</v>
      </c>
      <c r="AI69" s="94">
        <v>6</v>
      </c>
      <c r="AJ69" s="94">
        <v>4</v>
      </c>
      <c r="AK69" s="94">
        <v>2</v>
      </c>
      <c r="AL69" s="94">
        <v>1</v>
      </c>
      <c r="AM69" s="114"/>
      <c r="AN69" s="96">
        <f t="shared" si="0"/>
        <v>1</v>
      </c>
      <c r="AO69" s="120"/>
      <c r="AP69" s="131"/>
      <c r="AQ69" s="122">
        <f>IF($AM$69=$AJ$69,-1%,IF($AM$69=$AI$69,-3%,0))</f>
        <v>0</v>
      </c>
      <c r="AR69" s="130"/>
    </row>
    <row r="70" ht="30" customHeight="1" spans="1:44">
      <c r="A70" s="37"/>
      <c r="B70" s="33" t="s">
        <v>86</v>
      </c>
      <c r="C70" s="33">
        <f t="shared" ref="C70:C76" si="6">H70/G70</f>
        <v>1</v>
      </c>
      <c r="D70" s="26">
        <f t="shared" ref="D70:D76" si="7">G70</f>
        <v>30</v>
      </c>
      <c r="E70" s="33" t="s">
        <v>334</v>
      </c>
      <c r="F70" s="33" t="s">
        <v>363</v>
      </c>
      <c r="G70" s="24">
        <v>30</v>
      </c>
      <c r="H70" s="24">
        <v>30</v>
      </c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2"/>
      <c r="Y70" s="42"/>
      <c r="Z70" s="42"/>
      <c r="AA70" s="42"/>
      <c r="AB70" s="66"/>
      <c r="AC70" s="54"/>
      <c r="AD70" s="69"/>
      <c r="AE70" s="72"/>
      <c r="AF70" s="73" t="s">
        <v>206</v>
      </c>
      <c r="AG70" s="106" t="s">
        <v>549</v>
      </c>
      <c r="AH70" s="94">
        <v>2</v>
      </c>
      <c r="AI70" s="94">
        <v>3</v>
      </c>
      <c r="AJ70" s="94">
        <v>2</v>
      </c>
      <c r="AK70" s="94">
        <v>1</v>
      </c>
      <c r="AL70" s="94">
        <v>0.5</v>
      </c>
      <c r="AM70" s="114"/>
      <c r="AN70" s="96">
        <f t="shared" si="0"/>
        <v>1</v>
      </c>
      <c r="AO70" s="120"/>
      <c r="AP70" s="131"/>
      <c r="AR70" s="130"/>
    </row>
    <row r="71" ht="30" customHeight="1" spans="1:44">
      <c r="A71" s="37"/>
      <c r="B71" s="33"/>
      <c r="C71" s="33"/>
      <c r="D71" s="26"/>
      <c r="E71" s="33"/>
      <c r="F71" s="33"/>
      <c r="G71" s="24"/>
      <c r="H71" s="24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2"/>
      <c r="Y71" s="42"/>
      <c r="Z71" s="42"/>
      <c r="AA71" s="42"/>
      <c r="AB71" s="66"/>
      <c r="AC71" s="54"/>
      <c r="AD71" s="69"/>
      <c r="AE71" s="72"/>
      <c r="AF71" s="72" t="s">
        <v>207</v>
      </c>
      <c r="AG71" s="103" t="s">
        <v>550</v>
      </c>
      <c r="AH71" s="94">
        <v>4</v>
      </c>
      <c r="AI71" s="94">
        <v>6</v>
      </c>
      <c r="AJ71" s="94">
        <v>4</v>
      </c>
      <c r="AK71" s="94">
        <v>2</v>
      </c>
      <c r="AL71" s="94">
        <v>1</v>
      </c>
      <c r="AM71" s="114"/>
      <c r="AN71" s="96">
        <f t="shared" si="0"/>
        <v>1</v>
      </c>
      <c r="AO71" s="120"/>
      <c r="AP71" s="131"/>
      <c r="AQ71" s="125"/>
      <c r="AR71" s="130"/>
    </row>
    <row r="72" ht="30" customHeight="1" spans="1:44">
      <c r="A72" s="37"/>
      <c r="B72" s="33" t="s">
        <v>336</v>
      </c>
      <c r="C72" s="33" t="s">
        <v>336</v>
      </c>
      <c r="D72" s="26" t="s">
        <v>336</v>
      </c>
      <c r="E72" s="33" t="s">
        <v>336</v>
      </c>
      <c r="F72" s="33" t="s">
        <v>336</v>
      </c>
      <c r="G72" s="24"/>
      <c r="H72" s="24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2"/>
      <c r="Y72" s="42"/>
      <c r="Z72" s="42"/>
      <c r="AA72" s="42"/>
      <c r="AB72" s="66"/>
      <c r="AC72" s="54"/>
      <c r="AD72" s="69"/>
      <c r="AE72" s="72"/>
      <c r="AF72" s="72" t="s">
        <v>208</v>
      </c>
      <c r="AG72" s="103" t="s">
        <v>551</v>
      </c>
      <c r="AH72" s="94">
        <v>4</v>
      </c>
      <c r="AI72" s="94">
        <v>6</v>
      </c>
      <c r="AJ72" s="94">
        <v>4</v>
      </c>
      <c r="AK72" s="94">
        <v>2</v>
      </c>
      <c r="AL72" s="94">
        <v>1</v>
      </c>
      <c r="AM72" s="114"/>
      <c r="AN72" s="96">
        <f t="shared" si="0"/>
        <v>1</v>
      </c>
      <c r="AO72" s="120"/>
      <c r="AP72" s="131"/>
      <c r="AQ72" s="125"/>
      <c r="AR72" s="130"/>
    </row>
    <row r="73" ht="30" customHeight="1" spans="1:44">
      <c r="A73" s="37"/>
      <c r="B73" s="33" t="s">
        <v>87</v>
      </c>
      <c r="C73" s="33">
        <f t="shared" si="6"/>
        <v>1</v>
      </c>
      <c r="D73" s="26">
        <f t="shared" si="7"/>
        <v>8</v>
      </c>
      <c r="E73" s="33" t="s">
        <v>358</v>
      </c>
      <c r="F73" s="33" t="s">
        <v>87</v>
      </c>
      <c r="G73" s="24">
        <v>8</v>
      </c>
      <c r="H73" s="24">
        <v>8</v>
      </c>
      <c r="I73" s="41"/>
      <c r="J73" s="41"/>
      <c r="K73" s="41"/>
      <c r="L73" s="41"/>
      <c r="M73" s="41"/>
      <c r="N73" s="41"/>
      <c r="O73" s="41"/>
      <c r="P73" s="41"/>
      <c r="Q73" s="42" t="s">
        <v>337</v>
      </c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66"/>
      <c r="AC73" s="54"/>
      <c r="AD73" s="69"/>
      <c r="AE73" s="72"/>
      <c r="AF73" s="72" t="s">
        <v>209</v>
      </c>
      <c r="AG73" s="103" t="s">
        <v>552</v>
      </c>
      <c r="AH73" s="94">
        <v>2</v>
      </c>
      <c r="AI73" s="94">
        <v>3</v>
      </c>
      <c r="AJ73" s="94">
        <v>2</v>
      </c>
      <c r="AK73" s="94">
        <v>1</v>
      </c>
      <c r="AL73" s="94">
        <v>0.5</v>
      </c>
      <c r="AM73" s="114"/>
      <c r="AN73" s="96">
        <f t="shared" si="0"/>
        <v>1</v>
      </c>
      <c r="AO73" s="120"/>
      <c r="AP73" s="131"/>
      <c r="AQ73" s="125"/>
      <c r="AR73" s="130"/>
    </row>
    <row r="74" ht="30" customHeight="1" spans="1:44">
      <c r="A74" s="37"/>
      <c r="B74" s="33" t="s">
        <v>88</v>
      </c>
      <c r="C74" s="33">
        <f t="shared" si="6"/>
        <v>1</v>
      </c>
      <c r="D74" s="26">
        <f t="shared" si="7"/>
        <v>8</v>
      </c>
      <c r="E74" s="33" t="s">
        <v>358</v>
      </c>
      <c r="F74" s="33" t="s">
        <v>88</v>
      </c>
      <c r="G74" s="24">
        <v>8</v>
      </c>
      <c r="H74" s="24">
        <v>8</v>
      </c>
      <c r="I74" s="41"/>
      <c r="J74" s="41"/>
      <c r="K74" s="41"/>
      <c r="L74" s="41"/>
      <c r="M74" s="41"/>
      <c r="N74" s="41"/>
      <c r="O74" s="41"/>
      <c r="P74" s="41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66"/>
      <c r="AC74" s="54"/>
      <c r="AD74" s="69"/>
      <c r="AE74" s="72"/>
      <c r="AF74" s="140" t="s">
        <v>210</v>
      </c>
      <c r="AG74" s="146" t="s">
        <v>622</v>
      </c>
      <c r="AH74" s="94">
        <v>2</v>
      </c>
      <c r="AI74" s="94">
        <v>3</v>
      </c>
      <c r="AJ74" s="94">
        <v>2</v>
      </c>
      <c r="AK74" s="94">
        <v>1</v>
      </c>
      <c r="AL74" s="94">
        <v>0.5</v>
      </c>
      <c r="AM74" s="114"/>
      <c r="AN74" s="96">
        <f t="shared" ref="AN74:AN137" si="8">IF(AM74=" "," ",1-AM74/AH74)</f>
        <v>1</v>
      </c>
      <c r="AO74" s="120"/>
      <c r="AP74" s="131"/>
      <c r="AQ74" s="125"/>
      <c r="AR74" s="130"/>
    </row>
    <row r="75" ht="30" customHeight="1" spans="1:44">
      <c r="A75" s="37"/>
      <c r="B75" s="33" t="s">
        <v>89</v>
      </c>
      <c r="C75" s="33">
        <f t="shared" si="6"/>
        <v>1</v>
      </c>
      <c r="D75" s="26">
        <f t="shared" si="7"/>
        <v>8</v>
      </c>
      <c r="E75" s="33" t="s">
        <v>358</v>
      </c>
      <c r="F75" s="33" t="s">
        <v>89</v>
      </c>
      <c r="G75" s="24">
        <v>8</v>
      </c>
      <c r="H75" s="24">
        <v>8</v>
      </c>
      <c r="I75" s="41"/>
      <c r="J75" s="41"/>
      <c r="K75" s="41"/>
      <c r="L75" s="41"/>
      <c r="M75" s="41"/>
      <c r="N75" s="41"/>
      <c r="O75" s="41"/>
      <c r="P75" s="41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66"/>
      <c r="AC75" s="54"/>
      <c r="AD75" s="69"/>
      <c r="AE75" s="141" t="s">
        <v>215</v>
      </c>
      <c r="AF75" s="87" t="s">
        <v>212</v>
      </c>
      <c r="AG75" s="106" t="s">
        <v>554</v>
      </c>
      <c r="AH75" s="94">
        <v>2</v>
      </c>
      <c r="AI75" s="94">
        <v>3</v>
      </c>
      <c r="AJ75" s="94">
        <v>2</v>
      </c>
      <c r="AK75" s="94">
        <v>1</v>
      </c>
      <c r="AL75" s="94">
        <v>0.5</v>
      </c>
      <c r="AM75" s="114"/>
      <c r="AN75" s="96">
        <f t="shared" si="8"/>
        <v>1</v>
      </c>
      <c r="AO75" s="120">
        <f>1-SUM(AM75:AM77)/SUM(AH75:AH77)</f>
        <v>1</v>
      </c>
      <c r="AP75" s="131"/>
      <c r="AQ75" s="125"/>
      <c r="AR75" s="130"/>
    </row>
    <row r="76" ht="30" customHeight="1" spans="1:44">
      <c r="A76" s="37"/>
      <c r="B76" s="33" t="s">
        <v>90</v>
      </c>
      <c r="C76" s="33">
        <f t="shared" si="6"/>
        <v>1</v>
      </c>
      <c r="D76" s="26">
        <f t="shared" si="7"/>
        <v>45</v>
      </c>
      <c r="E76" s="33" t="s">
        <v>341</v>
      </c>
      <c r="F76" s="33" t="s">
        <v>90</v>
      </c>
      <c r="G76" s="24">
        <v>45</v>
      </c>
      <c r="H76" s="24">
        <v>45</v>
      </c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2" t="s">
        <v>337</v>
      </c>
      <c r="Y76" s="42"/>
      <c r="Z76" s="42"/>
      <c r="AA76" s="42"/>
      <c r="AB76" s="66"/>
      <c r="AC76" s="54"/>
      <c r="AD76" s="69"/>
      <c r="AE76" s="141"/>
      <c r="AF76" s="141" t="s">
        <v>213</v>
      </c>
      <c r="AG76" s="103" t="s">
        <v>555</v>
      </c>
      <c r="AH76" s="94">
        <v>2</v>
      </c>
      <c r="AI76" s="94">
        <v>3</v>
      </c>
      <c r="AJ76" s="94">
        <v>2</v>
      </c>
      <c r="AK76" s="94">
        <v>1</v>
      </c>
      <c r="AL76" s="94">
        <v>0.5</v>
      </c>
      <c r="AM76" s="114"/>
      <c r="AN76" s="96">
        <f t="shared" si="8"/>
        <v>1</v>
      </c>
      <c r="AO76" s="120"/>
      <c r="AP76" s="131"/>
      <c r="AQ76" s="125"/>
      <c r="AR76" s="130"/>
    </row>
    <row r="77" ht="30" customHeight="1" spans="1:44">
      <c r="A77" s="37"/>
      <c r="B77" s="33" t="s">
        <v>336</v>
      </c>
      <c r="C77" s="33" t="s">
        <v>336</v>
      </c>
      <c r="D77" s="26" t="s">
        <v>336</v>
      </c>
      <c r="E77" s="33" t="s">
        <v>336</v>
      </c>
      <c r="F77" s="33" t="s">
        <v>336</v>
      </c>
      <c r="G77" s="24"/>
      <c r="H77" s="24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2"/>
      <c r="Y77" s="42"/>
      <c r="Z77" s="42"/>
      <c r="AA77" s="42"/>
      <c r="AB77" s="66"/>
      <c r="AC77" s="54"/>
      <c r="AD77" s="69"/>
      <c r="AE77" s="141"/>
      <c r="AF77" s="141" t="s">
        <v>214</v>
      </c>
      <c r="AG77" s="103" t="s">
        <v>556</v>
      </c>
      <c r="AH77" s="94">
        <v>4</v>
      </c>
      <c r="AI77" s="94">
        <v>6</v>
      </c>
      <c r="AJ77" s="94">
        <v>4</v>
      </c>
      <c r="AK77" s="94">
        <v>2</v>
      </c>
      <c r="AL77" s="94">
        <v>1</v>
      </c>
      <c r="AM77" s="114"/>
      <c r="AN77" s="96">
        <f t="shared" si="8"/>
        <v>1</v>
      </c>
      <c r="AO77" s="120"/>
      <c r="AP77" s="131"/>
      <c r="AQ77" s="125"/>
      <c r="AR77" s="130"/>
    </row>
    <row r="78" ht="30" customHeight="1" spans="1:44">
      <c r="A78" s="37"/>
      <c r="B78" s="33" t="s">
        <v>336</v>
      </c>
      <c r="C78" s="33" t="s">
        <v>336</v>
      </c>
      <c r="D78" s="26" t="s">
        <v>336</v>
      </c>
      <c r="E78" s="33" t="s">
        <v>336</v>
      </c>
      <c r="F78" s="33" t="s">
        <v>336</v>
      </c>
      <c r="G78" s="24"/>
      <c r="H78" s="24"/>
      <c r="I78" s="41"/>
      <c r="J78" s="41"/>
      <c r="K78" s="41"/>
      <c r="L78" s="41"/>
      <c r="M78" s="41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42"/>
      <c r="Y78" s="42"/>
      <c r="Z78" s="42"/>
      <c r="AA78" s="42"/>
      <c r="AB78" s="66"/>
      <c r="AC78" s="54"/>
      <c r="AD78" s="69"/>
      <c r="AE78" s="141" t="s">
        <v>219</v>
      </c>
      <c r="AF78" s="141" t="s">
        <v>216</v>
      </c>
      <c r="AG78" s="103" t="s">
        <v>557</v>
      </c>
      <c r="AH78" s="94">
        <v>2</v>
      </c>
      <c r="AI78" s="94">
        <v>3</v>
      </c>
      <c r="AJ78" s="94">
        <v>2</v>
      </c>
      <c r="AK78" s="94">
        <v>1</v>
      </c>
      <c r="AL78" s="94">
        <v>0.5</v>
      </c>
      <c r="AM78" s="114"/>
      <c r="AN78" s="96">
        <f t="shared" si="8"/>
        <v>1</v>
      </c>
      <c r="AO78" s="120">
        <f>1-SUM(AM78:AM80)/SUM(AH78:AH80)</f>
        <v>1</v>
      </c>
      <c r="AP78" s="131"/>
      <c r="AQ78" s="125"/>
      <c r="AR78" s="130"/>
    </row>
    <row r="79" ht="30" customHeight="1" spans="1:44">
      <c r="A79" s="37"/>
      <c r="B79" s="33" t="s">
        <v>91</v>
      </c>
      <c r="C79" s="33">
        <f t="shared" ref="C79:C89" si="9">H79/G79</f>
        <v>1</v>
      </c>
      <c r="D79" s="26">
        <f t="shared" ref="D79:D89" si="10">G79</f>
        <v>45</v>
      </c>
      <c r="E79" s="33" t="s">
        <v>341</v>
      </c>
      <c r="F79" s="33" t="s">
        <v>91</v>
      </c>
      <c r="G79" s="24">
        <v>45</v>
      </c>
      <c r="H79" s="24">
        <v>45</v>
      </c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2"/>
      <c r="Y79" s="42"/>
      <c r="Z79" s="42"/>
      <c r="AA79" s="42"/>
      <c r="AB79" s="66"/>
      <c r="AC79" s="54"/>
      <c r="AD79" s="69"/>
      <c r="AE79" s="141"/>
      <c r="AF79" s="141" t="s">
        <v>217</v>
      </c>
      <c r="AG79" s="103" t="s">
        <v>558</v>
      </c>
      <c r="AH79" s="94">
        <v>2</v>
      </c>
      <c r="AI79" s="94">
        <v>3</v>
      </c>
      <c r="AJ79" s="94">
        <v>2</v>
      </c>
      <c r="AK79" s="94">
        <v>1</v>
      </c>
      <c r="AL79" s="94">
        <v>0.5</v>
      </c>
      <c r="AM79" s="114"/>
      <c r="AN79" s="96">
        <f t="shared" si="8"/>
        <v>1</v>
      </c>
      <c r="AO79" s="120"/>
      <c r="AP79" s="131"/>
      <c r="AQ79" s="125"/>
      <c r="AR79" s="130"/>
    </row>
    <row r="80" ht="30" customHeight="1" spans="1:44">
      <c r="A80" s="37"/>
      <c r="B80" s="33" t="s">
        <v>336</v>
      </c>
      <c r="C80" s="33"/>
      <c r="D80" s="26"/>
      <c r="E80" s="33" t="s">
        <v>336</v>
      </c>
      <c r="F80" s="33" t="s">
        <v>336</v>
      </c>
      <c r="G80" s="24"/>
      <c r="H80" s="24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2"/>
      <c r="Y80" s="42"/>
      <c r="Z80" s="42"/>
      <c r="AA80" s="42"/>
      <c r="AB80" s="66"/>
      <c r="AC80" s="54"/>
      <c r="AD80" s="69"/>
      <c r="AE80" s="141"/>
      <c r="AF80" s="141" t="s">
        <v>218</v>
      </c>
      <c r="AG80" s="103" t="s">
        <v>559</v>
      </c>
      <c r="AH80" s="94">
        <v>2</v>
      </c>
      <c r="AI80" s="94">
        <v>3</v>
      </c>
      <c r="AJ80" s="94">
        <v>2</v>
      </c>
      <c r="AK80" s="94">
        <v>1</v>
      </c>
      <c r="AL80" s="94">
        <v>0.5</v>
      </c>
      <c r="AM80" s="114"/>
      <c r="AN80" s="96">
        <f t="shared" si="8"/>
        <v>1</v>
      </c>
      <c r="AO80" s="120"/>
      <c r="AP80" s="131"/>
      <c r="AQ80" s="125"/>
      <c r="AR80" s="130"/>
    </row>
    <row r="81" ht="30" customHeight="1" spans="1:44">
      <c r="A81" s="37"/>
      <c r="B81" s="33" t="s">
        <v>336</v>
      </c>
      <c r="C81" s="33"/>
      <c r="D81" s="26"/>
      <c r="E81" s="33" t="s">
        <v>336</v>
      </c>
      <c r="F81" s="33" t="s">
        <v>336</v>
      </c>
      <c r="G81" s="24"/>
      <c r="H81" s="24"/>
      <c r="I81" s="41"/>
      <c r="J81" s="41"/>
      <c r="K81" s="41"/>
      <c r="L81" s="41"/>
      <c r="M81" s="41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42"/>
      <c r="Y81" s="42"/>
      <c r="Z81" s="42"/>
      <c r="AA81" s="42"/>
      <c r="AB81" s="66"/>
      <c r="AC81" s="54"/>
      <c r="AD81" s="69" t="s">
        <v>262</v>
      </c>
      <c r="AE81" s="141" t="s">
        <v>223</v>
      </c>
      <c r="AF81" s="72" t="s">
        <v>221</v>
      </c>
      <c r="AG81" s="103" t="s">
        <v>623</v>
      </c>
      <c r="AH81" s="94">
        <v>2</v>
      </c>
      <c r="AI81" s="94">
        <v>3</v>
      </c>
      <c r="AJ81" s="94">
        <v>2</v>
      </c>
      <c r="AK81" s="94">
        <v>1</v>
      </c>
      <c r="AL81" s="94">
        <v>0.5</v>
      </c>
      <c r="AM81" s="114"/>
      <c r="AN81" s="96">
        <f t="shared" si="8"/>
        <v>1</v>
      </c>
      <c r="AO81" s="120">
        <f>1-SUM(AM81:AM82)/SUM(AH81:AH82)</f>
        <v>1</v>
      </c>
      <c r="AP81" s="131">
        <f>1-SUM(AM81:AM116)/SUM(AH81:AH116)</f>
        <v>1</v>
      </c>
      <c r="AQ81" s="125"/>
      <c r="AR81" s="130"/>
    </row>
    <row r="82" ht="30" customHeight="1" spans="1:44">
      <c r="A82" s="37"/>
      <c r="B82" s="33" t="s">
        <v>92</v>
      </c>
      <c r="C82" s="33">
        <f t="shared" si="9"/>
        <v>1</v>
      </c>
      <c r="D82" s="26">
        <f t="shared" si="10"/>
        <v>30</v>
      </c>
      <c r="E82" s="33" t="s">
        <v>341</v>
      </c>
      <c r="F82" s="33" t="s">
        <v>92</v>
      </c>
      <c r="G82" s="24">
        <v>30</v>
      </c>
      <c r="H82" s="24">
        <v>30</v>
      </c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2"/>
      <c r="Y82" s="42"/>
      <c r="Z82" s="42"/>
      <c r="AA82" s="42"/>
      <c r="AB82" s="66"/>
      <c r="AC82" s="54"/>
      <c r="AD82" s="69"/>
      <c r="AE82" s="141"/>
      <c r="AF82" s="141" t="s">
        <v>222</v>
      </c>
      <c r="AG82" s="103" t="s">
        <v>624</v>
      </c>
      <c r="AH82" s="94">
        <v>4</v>
      </c>
      <c r="AI82" s="94">
        <v>6</v>
      </c>
      <c r="AJ82" s="94">
        <v>4</v>
      </c>
      <c r="AK82" s="94">
        <v>2</v>
      </c>
      <c r="AL82" s="94">
        <v>1</v>
      </c>
      <c r="AM82" s="114"/>
      <c r="AN82" s="96">
        <f t="shared" si="8"/>
        <v>1</v>
      </c>
      <c r="AO82" s="120"/>
      <c r="AP82" s="131"/>
      <c r="AQ82" s="125"/>
      <c r="AR82" s="130"/>
    </row>
    <row r="83" ht="30" customHeight="1" spans="1:44">
      <c r="A83" s="37"/>
      <c r="B83" s="33" t="s">
        <v>336</v>
      </c>
      <c r="C83" s="33" t="s">
        <v>336</v>
      </c>
      <c r="D83" s="26" t="s">
        <v>336</v>
      </c>
      <c r="E83" s="33" t="s">
        <v>336</v>
      </c>
      <c r="F83" s="33" t="s">
        <v>336</v>
      </c>
      <c r="G83" s="24"/>
      <c r="H83" s="24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136"/>
      <c r="T83" s="136"/>
      <c r="U83" s="136"/>
      <c r="V83" s="136"/>
      <c r="W83" s="136"/>
      <c r="X83" s="42"/>
      <c r="Y83" s="42"/>
      <c r="Z83" s="42"/>
      <c r="AA83" s="42"/>
      <c r="AB83" s="66"/>
      <c r="AC83" s="54"/>
      <c r="AD83" s="69"/>
      <c r="AE83" s="86" t="s">
        <v>625</v>
      </c>
      <c r="AF83" s="86" t="s">
        <v>224</v>
      </c>
      <c r="AG83" s="103" t="s">
        <v>626</v>
      </c>
      <c r="AH83" s="94">
        <v>4</v>
      </c>
      <c r="AI83" s="94">
        <v>6</v>
      </c>
      <c r="AJ83" s="94">
        <v>4</v>
      </c>
      <c r="AK83" s="94">
        <v>2</v>
      </c>
      <c r="AL83" s="94">
        <v>1</v>
      </c>
      <c r="AM83" s="114"/>
      <c r="AN83" s="96">
        <f t="shared" si="8"/>
        <v>1</v>
      </c>
      <c r="AO83" s="120">
        <f>1-SUM(AM83:AM94)/SUM(AH83:AH94)</f>
        <v>1</v>
      </c>
      <c r="AP83" s="131"/>
      <c r="AQ83" s="125"/>
      <c r="AR83" s="130"/>
    </row>
    <row r="84" ht="30" customHeight="1" spans="1:44">
      <c r="A84" s="37"/>
      <c r="B84" s="33" t="s">
        <v>93</v>
      </c>
      <c r="C84" s="33">
        <f t="shared" si="9"/>
        <v>1</v>
      </c>
      <c r="D84" s="26">
        <f t="shared" si="10"/>
        <v>8</v>
      </c>
      <c r="E84" s="33" t="s">
        <v>356</v>
      </c>
      <c r="F84" s="33" t="s">
        <v>93</v>
      </c>
      <c r="G84" s="24">
        <v>8</v>
      </c>
      <c r="H84" s="24">
        <v>8</v>
      </c>
      <c r="I84" s="41"/>
      <c r="J84" s="41"/>
      <c r="K84" s="41"/>
      <c r="L84" s="41"/>
      <c r="M84" s="41"/>
      <c r="N84" s="41"/>
      <c r="O84" s="41"/>
      <c r="P84" s="41"/>
      <c r="Q84" s="42" t="s">
        <v>337</v>
      </c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66"/>
      <c r="AC84" s="54"/>
      <c r="AD84" s="69"/>
      <c r="AE84" s="86"/>
      <c r="AF84" s="86" t="s">
        <v>225</v>
      </c>
      <c r="AG84" s="103" t="s">
        <v>627</v>
      </c>
      <c r="AH84" s="94">
        <v>4</v>
      </c>
      <c r="AI84" s="94">
        <v>6</v>
      </c>
      <c r="AJ84" s="94">
        <v>4</v>
      </c>
      <c r="AK84" s="94">
        <v>2</v>
      </c>
      <c r="AL84" s="94">
        <v>1</v>
      </c>
      <c r="AM84" s="114"/>
      <c r="AN84" s="96">
        <f t="shared" si="8"/>
        <v>1</v>
      </c>
      <c r="AO84" s="120"/>
      <c r="AP84" s="131"/>
      <c r="AQ84" s="125"/>
      <c r="AR84" s="130"/>
    </row>
    <row r="85" ht="30" customHeight="1" spans="1:44">
      <c r="A85" s="37"/>
      <c r="B85" s="33" t="s">
        <v>94</v>
      </c>
      <c r="C85" s="33">
        <f t="shared" si="9"/>
        <v>1</v>
      </c>
      <c r="D85" s="26">
        <f t="shared" si="10"/>
        <v>8</v>
      </c>
      <c r="E85" s="33" t="s">
        <v>356</v>
      </c>
      <c r="F85" s="33" t="s">
        <v>94</v>
      </c>
      <c r="G85" s="24">
        <v>8</v>
      </c>
      <c r="H85" s="24">
        <v>8</v>
      </c>
      <c r="I85" s="41"/>
      <c r="J85" s="41"/>
      <c r="K85" s="41"/>
      <c r="L85" s="41"/>
      <c r="M85" s="41"/>
      <c r="N85" s="41"/>
      <c r="O85" s="41"/>
      <c r="P85" s="41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66"/>
      <c r="AC85" s="54"/>
      <c r="AD85" s="69"/>
      <c r="AE85" s="86"/>
      <c r="AF85" s="86" t="s">
        <v>226</v>
      </c>
      <c r="AG85" s="103" t="s">
        <v>628</v>
      </c>
      <c r="AH85" s="94">
        <v>4</v>
      </c>
      <c r="AI85" s="94">
        <v>6</v>
      </c>
      <c r="AJ85" s="94">
        <v>4</v>
      </c>
      <c r="AK85" s="94">
        <v>2</v>
      </c>
      <c r="AL85" s="94">
        <v>1</v>
      </c>
      <c r="AM85" s="114"/>
      <c r="AN85" s="96">
        <f t="shared" si="8"/>
        <v>1</v>
      </c>
      <c r="AO85" s="120"/>
      <c r="AP85" s="131"/>
      <c r="AQ85" s="125"/>
      <c r="AR85" s="130"/>
    </row>
    <row r="86" ht="30" customHeight="1" spans="1:44">
      <c r="A86" s="37"/>
      <c r="B86" s="33" t="s">
        <v>95</v>
      </c>
      <c r="C86" s="33">
        <f t="shared" si="9"/>
        <v>1</v>
      </c>
      <c r="D86" s="26">
        <f t="shared" si="10"/>
        <v>8</v>
      </c>
      <c r="E86" s="33" t="s">
        <v>356</v>
      </c>
      <c r="F86" s="33" t="s">
        <v>95</v>
      </c>
      <c r="G86" s="24">
        <v>8</v>
      </c>
      <c r="H86" s="24">
        <v>8</v>
      </c>
      <c r="I86" s="41"/>
      <c r="J86" s="41"/>
      <c r="K86" s="41"/>
      <c r="L86" s="41"/>
      <c r="M86" s="41"/>
      <c r="N86" s="41"/>
      <c r="O86" s="41"/>
      <c r="P86" s="41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66"/>
      <c r="AC86" s="54"/>
      <c r="AD86" s="69"/>
      <c r="AE86" s="86"/>
      <c r="AF86" s="86" t="s">
        <v>227</v>
      </c>
      <c r="AG86" s="103" t="s">
        <v>629</v>
      </c>
      <c r="AH86" s="94">
        <v>4</v>
      </c>
      <c r="AI86" s="94">
        <v>6</v>
      </c>
      <c r="AJ86" s="94">
        <v>4</v>
      </c>
      <c r="AK86" s="94">
        <v>2</v>
      </c>
      <c r="AL86" s="94">
        <v>1</v>
      </c>
      <c r="AM86" s="114"/>
      <c r="AN86" s="96">
        <f t="shared" si="8"/>
        <v>1</v>
      </c>
      <c r="AO86" s="120"/>
      <c r="AP86" s="131"/>
      <c r="AQ86" s="128"/>
      <c r="AR86" s="130"/>
    </row>
    <row r="87" ht="30" customHeight="1" spans="1:44">
      <c r="A87" s="37"/>
      <c r="B87" s="33" t="s">
        <v>96</v>
      </c>
      <c r="C87" s="33">
        <f t="shared" si="9"/>
        <v>1</v>
      </c>
      <c r="D87" s="26">
        <f t="shared" si="10"/>
        <v>8</v>
      </c>
      <c r="E87" s="33" t="s">
        <v>358</v>
      </c>
      <c r="F87" s="33" t="s">
        <v>96</v>
      </c>
      <c r="G87" s="24">
        <v>8</v>
      </c>
      <c r="H87" s="24">
        <v>8</v>
      </c>
      <c r="I87" s="41"/>
      <c r="J87" s="41"/>
      <c r="K87" s="41"/>
      <c r="L87" s="41"/>
      <c r="M87" s="41"/>
      <c r="N87" s="41"/>
      <c r="O87" s="41"/>
      <c r="P87" s="41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66"/>
      <c r="AC87" s="54"/>
      <c r="AD87" s="69"/>
      <c r="AE87" s="86"/>
      <c r="AF87" s="86" t="s">
        <v>228</v>
      </c>
      <c r="AG87" s="103" t="s">
        <v>630</v>
      </c>
      <c r="AH87" s="94">
        <v>4</v>
      </c>
      <c r="AI87" s="94">
        <v>6</v>
      </c>
      <c r="AJ87" s="94">
        <v>4</v>
      </c>
      <c r="AK87" s="94">
        <v>2</v>
      </c>
      <c r="AL87" s="94">
        <v>1</v>
      </c>
      <c r="AM87" s="114"/>
      <c r="AN87" s="96">
        <f t="shared" si="8"/>
        <v>1</v>
      </c>
      <c r="AO87" s="120"/>
      <c r="AP87" s="131"/>
      <c r="AQ87" s="125"/>
      <c r="AR87" s="130"/>
    </row>
    <row r="88" ht="30" customHeight="1" spans="1:44">
      <c r="A88" s="37"/>
      <c r="B88" s="33" t="s">
        <v>97</v>
      </c>
      <c r="C88" s="33">
        <f t="shared" si="9"/>
        <v>1</v>
      </c>
      <c r="D88" s="26">
        <f t="shared" si="10"/>
        <v>6</v>
      </c>
      <c r="E88" s="33" t="s">
        <v>341</v>
      </c>
      <c r="F88" s="33" t="s">
        <v>97</v>
      </c>
      <c r="G88" s="24">
        <v>6</v>
      </c>
      <c r="H88" s="24">
        <v>6</v>
      </c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36"/>
      <c r="X88" s="136"/>
      <c r="Y88" s="136"/>
      <c r="Z88" s="136"/>
      <c r="AA88" s="42" t="s">
        <v>337</v>
      </c>
      <c r="AB88" s="66"/>
      <c r="AC88" s="54"/>
      <c r="AD88" s="69"/>
      <c r="AE88" s="86"/>
      <c r="AF88" s="86" t="s">
        <v>229</v>
      </c>
      <c r="AG88" s="103" t="s">
        <v>631</v>
      </c>
      <c r="AH88" s="94">
        <v>4</v>
      </c>
      <c r="AI88" s="94">
        <v>6</v>
      </c>
      <c r="AJ88" s="94">
        <v>4</v>
      </c>
      <c r="AK88" s="94">
        <v>2</v>
      </c>
      <c r="AL88" s="94">
        <v>1</v>
      </c>
      <c r="AM88" s="114"/>
      <c r="AN88" s="96">
        <f t="shared" si="8"/>
        <v>1</v>
      </c>
      <c r="AO88" s="120"/>
      <c r="AP88" s="131"/>
      <c r="AQ88" s="125"/>
      <c r="AR88" s="130"/>
    </row>
    <row r="89" ht="30" customHeight="1" spans="1:44">
      <c r="A89" s="37"/>
      <c r="B89" s="33" t="s">
        <v>72</v>
      </c>
      <c r="C89" s="33">
        <f t="shared" si="9"/>
        <v>1</v>
      </c>
      <c r="D89" s="26">
        <f t="shared" si="10"/>
        <v>45</v>
      </c>
      <c r="E89" s="33" t="s">
        <v>344</v>
      </c>
      <c r="F89" s="33" t="s">
        <v>72</v>
      </c>
      <c r="G89" s="24">
        <v>45</v>
      </c>
      <c r="H89" s="24">
        <v>45</v>
      </c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2" t="s">
        <v>337</v>
      </c>
      <c r="Y89" s="42"/>
      <c r="Z89" s="42"/>
      <c r="AA89" s="42"/>
      <c r="AB89" s="66"/>
      <c r="AC89" s="54"/>
      <c r="AD89" s="69"/>
      <c r="AE89" s="86"/>
      <c r="AF89" s="86" t="s">
        <v>230</v>
      </c>
      <c r="AG89" s="101" t="s">
        <v>632</v>
      </c>
      <c r="AH89" s="94">
        <v>4</v>
      </c>
      <c r="AI89" s="94">
        <v>6</v>
      </c>
      <c r="AJ89" s="94">
        <v>4</v>
      </c>
      <c r="AK89" s="94">
        <v>2</v>
      </c>
      <c r="AL89" s="94">
        <v>1</v>
      </c>
      <c r="AM89" s="114"/>
      <c r="AN89" s="96">
        <f t="shared" si="8"/>
        <v>1</v>
      </c>
      <c r="AO89" s="120"/>
      <c r="AP89" s="131"/>
      <c r="AQ89" s="122">
        <f>IF($AM$89=$AJ$89,-1%,IF($AM$89=$AI$89,-3%,0))</f>
        <v>0</v>
      </c>
      <c r="AR89" s="130"/>
    </row>
    <row r="90" ht="30" customHeight="1" spans="1:44">
      <c r="A90" s="37"/>
      <c r="B90" s="33" t="s">
        <v>336</v>
      </c>
      <c r="C90" s="33" t="s">
        <v>336</v>
      </c>
      <c r="D90" s="26" t="s">
        <v>336</v>
      </c>
      <c r="E90" s="33" t="s">
        <v>336</v>
      </c>
      <c r="F90" s="33" t="s">
        <v>336</v>
      </c>
      <c r="G90" s="24"/>
      <c r="H90" s="24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2"/>
      <c r="Y90" s="42"/>
      <c r="Z90" s="42"/>
      <c r="AA90" s="42"/>
      <c r="AB90" s="66"/>
      <c r="AC90" s="54"/>
      <c r="AD90" s="69"/>
      <c r="AE90" s="86"/>
      <c r="AF90" s="86" t="s">
        <v>231</v>
      </c>
      <c r="AG90" s="103" t="s">
        <v>633</v>
      </c>
      <c r="AH90" s="94">
        <v>4</v>
      </c>
      <c r="AI90" s="94">
        <v>6</v>
      </c>
      <c r="AJ90" s="94">
        <v>4</v>
      </c>
      <c r="AK90" s="94">
        <v>2</v>
      </c>
      <c r="AL90" s="94">
        <v>1</v>
      </c>
      <c r="AM90" s="114"/>
      <c r="AN90" s="96">
        <f t="shared" si="8"/>
        <v>1</v>
      </c>
      <c r="AO90" s="120"/>
      <c r="AP90" s="131"/>
      <c r="AR90" s="130"/>
    </row>
    <row r="91" ht="30" customHeight="1" spans="1:44">
      <c r="A91" s="37"/>
      <c r="B91" s="33" t="s">
        <v>336</v>
      </c>
      <c r="C91" s="33" t="s">
        <v>336</v>
      </c>
      <c r="D91" s="26" t="s">
        <v>336</v>
      </c>
      <c r="E91" s="33" t="s">
        <v>336</v>
      </c>
      <c r="F91" s="33" t="s">
        <v>336</v>
      </c>
      <c r="G91" s="24"/>
      <c r="H91" s="24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2"/>
      <c r="Y91" s="42"/>
      <c r="Z91" s="42"/>
      <c r="AA91" s="42"/>
      <c r="AB91" s="66"/>
      <c r="AC91" s="54"/>
      <c r="AD91" s="69"/>
      <c r="AE91" s="86"/>
      <c r="AF91" s="86" t="s">
        <v>232</v>
      </c>
      <c r="AG91" s="103" t="s">
        <v>634</v>
      </c>
      <c r="AH91" s="94">
        <v>2</v>
      </c>
      <c r="AI91" s="94">
        <v>3</v>
      </c>
      <c r="AJ91" s="94">
        <v>2</v>
      </c>
      <c r="AK91" s="94">
        <v>1</v>
      </c>
      <c r="AL91" s="94">
        <v>0.5</v>
      </c>
      <c r="AM91" s="114"/>
      <c r="AN91" s="96">
        <f t="shared" si="8"/>
        <v>1</v>
      </c>
      <c r="AO91" s="120"/>
      <c r="AP91" s="131"/>
      <c r="AQ91" s="125"/>
      <c r="AR91" s="130"/>
    </row>
    <row r="92" ht="30" customHeight="1" spans="1:44">
      <c r="A92" s="37"/>
      <c r="B92" s="33" t="s">
        <v>73</v>
      </c>
      <c r="C92" s="33">
        <f t="shared" ref="C92:C96" si="11">H92/G92</f>
        <v>1</v>
      </c>
      <c r="D92" s="26">
        <f t="shared" ref="D92:D96" si="12">G92</f>
        <v>20</v>
      </c>
      <c r="E92" s="33" t="s">
        <v>344</v>
      </c>
      <c r="F92" s="33" t="s">
        <v>73</v>
      </c>
      <c r="G92" s="24">
        <v>20</v>
      </c>
      <c r="H92" s="24">
        <v>20</v>
      </c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60"/>
      <c r="AC92" s="54"/>
      <c r="AD92" s="69"/>
      <c r="AE92" s="86"/>
      <c r="AF92" s="86" t="s">
        <v>233</v>
      </c>
      <c r="AG92" s="103" t="s">
        <v>635</v>
      </c>
      <c r="AH92" s="94">
        <v>2</v>
      </c>
      <c r="AI92" s="94">
        <v>3</v>
      </c>
      <c r="AJ92" s="94">
        <v>2</v>
      </c>
      <c r="AK92" s="94">
        <v>1</v>
      </c>
      <c r="AL92" s="94">
        <v>0.5</v>
      </c>
      <c r="AM92" s="114"/>
      <c r="AN92" s="96">
        <f t="shared" si="8"/>
        <v>1</v>
      </c>
      <c r="AO92" s="120"/>
      <c r="AP92" s="131"/>
      <c r="AQ92" s="128"/>
      <c r="AR92" s="130"/>
    </row>
    <row r="93" ht="30" customHeight="1" spans="1:44">
      <c r="A93" s="23" t="s">
        <v>636</v>
      </c>
      <c r="B93" s="33">
        <f>H93/G93</f>
        <v>1</v>
      </c>
      <c r="C93" s="25" t="s">
        <v>337</v>
      </c>
      <c r="D93" s="36" t="s">
        <v>337</v>
      </c>
      <c r="E93" s="25" t="s">
        <v>337</v>
      </c>
      <c r="F93" s="25" t="s">
        <v>337</v>
      </c>
      <c r="G93" s="25">
        <f>SUM(G64:G92)</f>
        <v>367</v>
      </c>
      <c r="H93" s="25">
        <f>SUM(H64:H92)</f>
        <v>367</v>
      </c>
      <c r="I93" s="25"/>
      <c r="J93" s="25" t="s">
        <v>337</v>
      </c>
      <c r="K93" s="25" t="s">
        <v>337</v>
      </c>
      <c r="L93" s="25" t="s">
        <v>337</v>
      </c>
      <c r="M93" s="25" t="s">
        <v>337</v>
      </c>
      <c r="N93" s="25" t="s">
        <v>337</v>
      </c>
      <c r="O93" s="25" t="s">
        <v>337</v>
      </c>
      <c r="P93" s="25" t="s">
        <v>337</v>
      </c>
      <c r="Q93" s="25" t="s">
        <v>337</v>
      </c>
      <c r="R93" s="25" t="s">
        <v>337</v>
      </c>
      <c r="S93" s="25" t="s">
        <v>337</v>
      </c>
      <c r="T93" s="25" t="s">
        <v>337</v>
      </c>
      <c r="U93" s="25" t="s">
        <v>337</v>
      </c>
      <c r="V93" s="25" t="s">
        <v>337</v>
      </c>
      <c r="W93" s="25" t="s">
        <v>337</v>
      </c>
      <c r="X93" s="25" t="s">
        <v>337</v>
      </c>
      <c r="Y93" s="25" t="s">
        <v>337</v>
      </c>
      <c r="Z93" s="25" t="s">
        <v>337</v>
      </c>
      <c r="AA93" s="25" t="s">
        <v>337</v>
      </c>
      <c r="AB93" s="83" t="s">
        <v>337</v>
      </c>
      <c r="AC93" s="54"/>
      <c r="AD93" s="69"/>
      <c r="AE93" s="86"/>
      <c r="AF93" s="86" t="s">
        <v>234</v>
      </c>
      <c r="AG93" s="101" t="s">
        <v>637</v>
      </c>
      <c r="AH93" s="94">
        <v>4</v>
      </c>
      <c r="AI93" s="94">
        <v>6</v>
      </c>
      <c r="AJ93" s="94">
        <v>4</v>
      </c>
      <c r="AK93" s="94">
        <v>2</v>
      </c>
      <c r="AL93" s="94">
        <v>1</v>
      </c>
      <c r="AM93" s="114"/>
      <c r="AN93" s="96">
        <f t="shared" si="8"/>
        <v>1</v>
      </c>
      <c r="AO93" s="120"/>
      <c r="AP93" s="131"/>
      <c r="AQ93" s="122">
        <f>IF($AM$93=$AJ$93,-1%,IF($AM$93=$AI$93,-3%,0))</f>
        <v>0</v>
      </c>
      <c r="AR93" s="130"/>
    </row>
    <row r="94" ht="30" customHeight="1" spans="1:44">
      <c r="A94" s="37" t="s">
        <v>102</v>
      </c>
      <c r="B94" s="33" t="s">
        <v>99</v>
      </c>
      <c r="C94" s="33">
        <f t="shared" si="11"/>
        <v>1</v>
      </c>
      <c r="D94" s="26">
        <f t="shared" si="12"/>
        <v>9</v>
      </c>
      <c r="E94" s="33" t="s">
        <v>365</v>
      </c>
      <c r="F94" s="33" t="s">
        <v>366</v>
      </c>
      <c r="G94" s="24">
        <v>9</v>
      </c>
      <c r="H94" s="24">
        <v>9</v>
      </c>
      <c r="I94" s="137" t="s">
        <v>350</v>
      </c>
      <c r="J94" s="137" t="s">
        <v>350</v>
      </c>
      <c r="K94" s="137" t="s">
        <v>350</v>
      </c>
      <c r="L94" s="137" t="s">
        <v>350</v>
      </c>
      <c r="M94" s="137" t="s">
        <v>350</v>
      </c>
      <c r="N94" s="137" t="s">
        <v>350</v>
      </c>
      <c r="O94" s="137" t="s">
        <v>350</v>
      </c>
      <c r="P94" s="137" t="s">
        <v>350</v>
      </c>
      <c r="Q94" s="137" t="s">
        <v>350</v>
      </c>
      <c r="R94" s="42" t="s">
        <v>337</v>
      </c>
      <c r="S94" s="42"/>
      <c r="T94" s="42"/>
      <c r="U94" s="42"/>
      <c r="V94" s="42"/>
      <c r="W94" s="42"/>
      <c r="X94" s="42"/>
      <c r="Y94" s="42"/>
      <c r="Z94" s="42"/>
      <c r="AA94" s="42"/>
      <c r="AB94" s="66"/>
      <c r="AC94" s="54"/>
      <c r="AD94" s="69"/>
      <c r="AE94" s="86"/>
      <c r="AF94" s="140" t="s">
        <v>210</v>
      </c>
      <c r="AG94" s="146" t="s">
        <v>622</v>
      </c>
      <c r="AH94" s="94">
        <v>2</v>
      </c>
      <c r="AI94" s="94">
        <v>3</v>
      </c>
      <c r="AJ94" s="94">
        <v>2</v>
      </c>
      <c r="AK94" s="94">
        <v>1</v>
      </c>
      <c r="AL94" s="94">
        <v>0.5</v>
      </c>
      <c r="AM94" s="114"/>
      <c r="AN94" s="96">
        <f t="shared" si="8"/>
        <v>1</v>
      </c>
      <c r="AO94" s="120"/>
      <c r="AP94" s="131"/>
      <c r="AR94" s="130"/>
    </row>
    <row r="95" ht="30" customHeight="1" spans="1:44">
      <c r="A95" s="37"/>
      <c r="B95" s="33" t="s">
        <v>336</v>
      </c>
      <c r="C95" s="33" t="s">
        <v>336</v>
      </c>
      <c r="D95" s="26" t="s">
        <v>336</v>
      </c>
      <c r="E95" s="33" t="s">
        <v>336</v>
      </c>
      <c r="F95" s="33" t="s">
        <v>336</v>
      </c>
      <c r="G95" s="24"/>
      <c r="H95" s="24"/>
      <c r="I95" s="138"/>
      <c r="J95" s="138"/>
      <c r="K95" s="138"/>
      <c r="L95" s="138"/>
      <c r="M95" s="138"/>
      <c r="N95" s="138"/>
      <c r="O95" s="138"/>
      <c r="P95" s="138"/>
      <c r="Q95" s="136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66"/>
      <c r="AC95" s="54"/>
      <c r="AD95" s="69"/>
      <c r="AE95" s="141" t="s">
        <v>239</v>
      </c>
      <c r="AF95" s="141" t="s">
        <v>236</v>
      </c>
      <c r="AG95" s="101" t="s">
        <v>638</v>
      </c>
      <c r="AH95" s="94">
        <v>4</v>
      </c>
      <c r="AI95" s="94">
        <v>6</v>
      </c>
      <c r="AJ95" s="94">
        <v>4</v>
      </c>
      <c r="AK95" s="94">
        <v>2</v>
      </c>
      <c r="AL95" s="94">
        <v>1</v>
      </c>
      <c r="AM95" s="114"/>
      <c r="AN95" s="96">
        <f t="shared" si="8"/>
        <v>1</v>
      </c>
      <c r="AO95" s="120">
        <f>1-SUM(AM95:AM97)/SUM(AH95:AH97)</f>
        <v>1</v>
      </c>
      <c r="AP95" s="131"/>
      <c r="AQ95" s="122">
        <f>IF($AM$95=$AJ$95,-1%,IF($AM$95=$AI$95,-3%,0))</f>
        <v>0</v>
      </c>
      <c r="AR95" s="130"/>
    </row>
    <row r="96" ht="30" customHeight="1" spans="1:44">
      <c r="A96" s="37"/>
      <c r="B96" s="33" t="s">
        <v>100</v>
      </c>
      <c r="C96" s="33">
        <f t="shared" si="11"/>
        <v>1</v>
      </c>
      <c r="D96" s="26">
        <f t="shared" si="12"/>
        <v>5</v>
      </c>
      <c r="E96" s="33" t="s">
        <v>367</v>
      </c>
      <c r="F96" s="33" t="s">
        <v>100</v>
      </c>
      <c r="G96" s="24">
        <v>5</v>
      </c>
      <c r="H96" s="24">
        <v>5</v>
      </c>
      <c r="I96" s="41"/>
      <c r="J96" s="41"/>
      <c r="K96" s="41"/>
      <c r="L96" s="41"/>
      <c r="M96" s="41"/>
      <c r="N96" s="135" t="s">
        <v>337</v>
      </c>
      <c r="O96" s="135" t="s">
        <v>337</v>
      </c>
      <c r="P96" s="135" t="s">
        <v>337</v>
      </c>
      <c r="Q96" s="135" t="s">
        <v>337</v>
      </c>
      <c r="R96" s="135" t="s">
        <v>337</v>
      </c>
      <c r="S96" s="135" t="s">
        <v>337</v>
      </c>
      <c r="T96" s="135" t="s">
        <v>337</v>
      </c>
      <c r="U96" s="135" t="s">
        <v>337</v>
      </c>
      <c r="V96" s="135" t="s">
        <v>337</v>
      </c>
      <c r="W96" s="135" t="s">
        <v>337</v>
      </c>
      <c r="X96" s="135" t="s">
        <v>337</v>
      </c>
      <c r="Y96" s="135" t="s">
        <v>337</v>
      </c>
      <c r="Z96" s="135" t="s">
        <v>337</v>
      </c>
      <c r="AA96" s="135" t="s">
        <v>337</v>
      </c>
      <c r="AB96" s="142" t="s">
        <v>337</v>
      </c>
      <c r="AC96" s="54"/>
      <c r="AD96" s="69"/>
      <c r="AE96" s="141"/>
      <c r="AF96" s="141" t="s">
        <v>237</v>
      </c>
      <c r="AG96" s="103" t="s">
        <v>639</v>
      </c>
      <c r="AH96" s="94">
        <v>4</v>
      </c>
      <c r="AI96" s="94">
        <v>6</v>
      </c>
      <c r="AJ96" s="94">
        <v>4</v>
      </c>
      <c r="AK96" s="94">
        <v>2</v>
      </c>
      <c r="AL96" s="94">
        <v>1</v>
      </c>
      <c r="AM96" s="114"/>
      <c r="AN96" s="96">
        <f t="shared" si="8"/>
        <v>1</v>
      </c>
      <c r="AO96" s="120"/>
      <c r="AP96" s="131"/>
      <c r="AR96" s="130"/>
    </row>
    <row r="97" ht="30" customHeight="1" spans="1:44">
      <c r="A97" s="37"/>
      <c r="B97" s="33" t="s">
        <v>336</v>
      </c>
      <c r="C97" s="33" t="s">
        <v>336</v>
      </c>
      <c r="D97" s="26" t="s">
        <v>336</v>
      </c>
      <c r="E97" s="33" t="s">
        <v>336</v>
      </c>
      <c r="F97" s="33" t="s">
        <v>336</v>
      </c>
      <c r="G97" s="24"/>
      <c r="H97" s="24"/>
      <c r="I97" s="139"/>
      <c r="J97" s="139"/>
      <c r="K97" s="139"/>
      <c r="L97" s="139"/>
      <c r="M97" s="139"/>
      <c r="N97" s="42" t="s">
        <v>337</v>
      </c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66"/>
      <c r="AC97" s="54"/>
      <c r="AD97" s="69"/>
      <c r="AE97" s="141"/>
      <c r="AF97" s="141" t="s">
        <v>238</v>
      </c>
      <c r="AG97" s="103" t="s">
        <v>640</v>
      </c>
      <c r="AH97" s="94">
        <v>4</v>
      </c>
      <c r="AI97" s="94">
        <v>6</v>
      </c>
      <c r="AJ97" s="94">
        <v>4</v>
      </c>
      <c r="AK97" s="94">
        <v>2</v>
      </c>
      <c r="AL97" s="94">
        <v>1</v>
      </c>
      <c r="AM97" s="114"/>
      <c r="AN97" s="96">
        <f t="shared" si="8"/>
        <v>1</v>
      </c>
      <c r="AO97" s="120"/>
      <c r="AP97" s="131"/>
      <c r="AQ97" s="125"/>
      <c r="AR97" s="130"/>
    </row>
    <row r="98" ht="30" customHeight="1" spans="1:44">
      <c r="A98" s="37"/>
      <c r="B98" s="33" t="s">
        <v>101</v>
      </c>
      <c r="C98" s="33">
        <f>H98/G98</f>
        <v>1</v>
      </c>
      <c r="D98" s="26">
        <f>G98</f>
        <v>5</v>
      </c>
      <c r="E98" s="33" t="s">
        <v>356</v>
      </c>
      <c r="F98" s="33" t="s">
        <v>101</v>
      </c>
      <c r="G98" s="24">
        <v>5</v>
      </c>
      <c r="H98" s="24">
        <v>5</v>
      </c>
      <c r="I98" s="41"/>
      <c r="J98" s="41"/>
      <c r="K98" s="41"/>
      <c r="L98" s="41"/>
      <c r="M98" s="41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66"/>
      <c r="AC98" s="54"/>
      <c r="AD98" s="69"/>
      <c r="AE98" s="86" t="s">
        <v>243</v>
      </c>
      <c r="AF98" s="86" t="s">
        <v>240</v>
      </c>
      <c r="AG98" s="103" t="s">
        <v>641</v>
      </c>
      <c r="AH98" s="94">
        <v>2</v>
      </c>
      <c r="AI98" s="94">
        <v>3</v>
      </c>
      <c r="AJ98" s="94">
        <v>2</v>
      </c>
      <c r="AK98" s="94">
        <v>1</v>
      </c>
      <c r="AL98" s="94">
        <v>0.5</v>
      </c>
      <c r="AM98" s="114"/>
      <c r="AN98" s="96">
        <f t="shared" si="8"/>
        <v>1</v>
      </c>
      <c r="AO98" s="120">
        <f>1-SUM(AM98:AM100)/SUM(AH98:AH100)</f>
        <v>1</v>
      </c>
      <c r="AP98" s="131"/>
      <c r="AQ98" s="125"/>
      <c r="AR98" s="130"/>
    </row>
    <row r="99" ht="30" customHeight="1" spans="1:44">
      <c r="A99" s="23" t="s">
        <v>642</v>
      </c>
      <c r="B99" s="33">
        <f>H99/G99</f>
        <v>1</v>
      </c>
      <c r="C99" s="25" t="s">
        <v>337</v>
      </c>
      <c r="D99" s="36" t="s">
        <v>337</v>
      </c>
      <c r="E99" s="25" t="s">
        <v>337</v>
      </c>
      <c r="F99" s="25" t="s">
        <v>337</v>
      </c>
      <c r="G99" s="25">
        <f>SUM(G94:G98)</f>
        <v>19</v>
      </c>
      <c r="H99" s="25">
        <f>SUM(H94:H98)</f>
        <v>19</v>
      </c>
      <c r="I99" s="25"/>
      <c r="J99" s="25" t="s">
        <v>337</v>
      </c>
      <c r="K99" s="25" t="s">
        <v>337</v>
      </c>
      <c r="L99" s="25" t="s">
        <v>337</v>
      </c>
      <c r="M99" s="25" t="s">
        <v>337</v>
      </c>
      <c r="N99" s="25" t="s">
        <v>337</v>
      </c>
      <c r="O99" s="25" t="s">
        <v>337</v>
      </c>
      <c r="P99" s="25" t="s">
        <v>337</v>
      </c>
      <c r="Q99" s="25" t="s">
        <v>337</v>
      </c>
      <c r="R99" s="25" t="s">
        <v>337</v>
      </c>
      <c r="S99" s="25" t="s">
        <v>337</v>
      </c>
      <c r="T99" s="25" t="s">
        <v>337</v>
      </c>
      <c r="U99" s="25" t="s">
        <v>337</v>
      </c>
      <c r="V99" s="25" t="s">
        <v>337</v>
      </c>
      <c r="W99" s="25" t="s">
        <v>337</v>
      </c>
      <c r="X99" s="25" t="s">
        <v>337</v>
      </c>
      <c r="Y99" s="25" t="s">
        <v>337</v>
      </c>
      <c r="Z99" s="25" t="s">
        <v>337</v>
      </c>
      <c r="AA99" s="25" t="s">
        <v>337</v>
      </c>
      <c r="AB99" s="83" t="s">
        <v>337</v>
      </c>
      <c r="AC99" s="54"/>
      <c r="AD99" s="69"/>
      <c r="AE99" s="86"/>
      <c r="AF99" s="86" t="s">
        <v>241</v>
      </c>
      <c r="AG99" s="103" t="s">
        <v>643</v>
      </c>
      <c r="AH99" s="94">
        <v>4</v>
      </c>
      <c r="AI99" s="94">
        <v>6</v>
      </c>
      <c r="AJ99" s="94">
        <v>4</v>
      </c>
      <c r="AK99" s="94">
        <v>2</v>
      </c>
      <c r="AL99" s="94">
        <v>1</v>
      </c>
      <c r="AM99" s="114"/>
      <c r="AN99" s="96">
        <f t="shared" si="8"/>
        <v>1</v>
      </c>
      <c r="AO99" s="120"/>
      <c r="AP99" s="131"/>
      <c r="AQ99" s="125"/>
      <c r="AR99" s="130"/>
    </row>
    <row r="100" ht="30" customHeight="1" spans="1:44">
      <c r="A100" s="37" t="s">
        <v>108</v>
      </c>
      <c r="B100" s="33" t="s">
        <v>103</v>
      </c>
      <c r="C100" s="33">
        <f>H100/G100</f>
        <v>1</v>
      </c>
      <c r="D100" s="26">
        <f t="shared" ref="D100:D111" si="13">G100</f>
        <v>60</v>
      </c>
      <c r="E100" s="33" t="s">
        <v>360</v>
      </c>
      <c r="F100" s="33" t="s">
        <v>103</v>
      </c>
      <c r="G100" s="24">
        <v>60</v>
      </c>
      <c r="H100" s="24">
        <v>60</v>
      </c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54"/>
      <c r="AD100" s="69"/>
      <c r="AE100" s="86"/>
      <c r="AF100" s="86" t="s">
        <v>242</v>
      </c>
      <c r="AG100" s="107" t="s">
        <v>644</v>
      </c>
      <c r="AH100" s="94">
        <v>4</v>
      </c>
      <c r="AI100" s="94">
        <v>6</v>
      </c>
      <c r="AJ100" s="94">
        <v>4</v>
      </c>
      <c r="AK100" s="94">
        <v>2</v>
      </c>
      <c r="AL100" s="94">
        <v>1</v>
      </c>
      <c r="AM100" s="114"/>
      <c r="AN100" s="96">
        <f t="shared" si="8"/>
        <v>1</v>
      </c>
      <c r="AO100" s="120"/>
      <c r="AP100" s="131"/>
      <c r="AQ100" s="128"/>
      <c r="AR100" s="130"/>
    </row>
    <row r="101" ht="30" customHeight="1" spans="1:44">
      <c r="A101" s="37"/>
      <c r="B101" s="33" t="s">
        <v>336</v>
      </c>
      <c r="C101" s="33" t="s">
        <v>336</v>
      </c>
      <c r="D101" s="26" t="s">
        <v>336</v>
      </c>
      <c r="E101" s="33" t="s">
        <v>336</v>
      </c>
      <c r="F101" s="33" t="s">
        <v>336</v>
      </c>
      <c r="G101" s="24"/>
      <c r="H101" s="24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54"/>
      <c r="AD101" s="69"/>
      <c r="AE101" s="86" t="s">
        <v>248</v>
      </c>
      <c r="AF101" s="86" t="s">
        <v>244</v>
      </c>
      <c r="AG101" s="103" t="s">
        <v>645</v>
      </c>
      <c r="AH101" s="94">
        <v>4</v>
      </c>
      <c r="AI101" s="94">
        <v>6</v>
      </c>
      <c r="AJ101" s="94">
        <v>4</v>
      </c>
      <c r="AK101" s="94">
        <v>2</v>
      </c>
      <c r="AL101" s="94">
        <v>1</v>
      </c>
      <c r="AM101" s="114"/>
      <c r="AN101" s="96">
        <f t="shared" si="8"/>
        <v>1</v>
      </c>
      <c r="AO101" s="120">
        <f>1-SUM(AM101:AM105)/SUM(AH101:AH105)</f>
        <v>1</v>
      </c>
      <c r="AP101" s="131"/>
      <c r="AQ101" s="125"/>
      <c r="AR101" s="130"/>
    </row>
    <row r="102" ht="30" customHeight="1" spans="1:44">
      <c r="A102" s="37"/>
      <c r="B102" s="33"/>
      <c r="C102" s="33"/>
      <c r="D102" s="26"/>
      <c r="E102" s="33"/>
      <c r="F102" s="33"/>
      <c r="G102" s="24"/>
      <c r="H102" s="24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54"/>
      <c r="AD102" s="69"/>
      <c r="AE102" s="86"/>
      <c r="AF102" s="86" t="s">
        <v>245</v>
      </c>
      <c r="AG102" s="103" t="s">
        <v>646</v>
      </c>
      <c r="AH102" s="94">
        <v>2</v>
      </c>
      <c r="AI102" s="94">
        <v>3</v>
      </c>
      <c r="AJ102" s="94">
        <v>2</v>
      </c>
      <c r="AK102" s="94">
        <v>1</v>
      </c>
      <c r="AL102" s="94">
        <v>0.5</v>
      </c>
      <c r="AM102" s="114"/>
      <c r="AN102" s="96">
        <f t="shared" si="8"/>
        <v>1</v>
      </c>
      <c r="AO102" s="120"/>
      <c r="AP102" s="131"/>
      <c r="AQ102" s="125"/>
      <c r="AR102" s="130"/>
    </row>
    <row r="103" ht="30" customHeight="1" spans="1:44">
      <c r="A103" s="37"/>
      <c r="B103" s="33" t="s">
        <v>336</v>
      </c>
      <c r="C103" s="33" t="s">
        <v>336</v>
      </c>
      <c r="D103" s="26" t="s">
        <v>336</v>
      </c>
      <c r="E103" s="33" t="s">
        <v>336</v>
      </c>
      <c r="F103" s="33" t="s">
        <v>336</v>
      </c>
      <c r="G103" s="24"/>
      <c r="H103" s="2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54"/>
      <c r="AD103" s="69"/>
      <c r="AE103" s="86"/>
      <c r="AF103" s="87" t="s">
        <v>647</v>
      </c>
      <c r="AG103" s="105" t="s">
        <v>648</v>
      </c>
      <c r="AH103" s="94">
        <v>4</v>
      </c>
      <c r="AI103" s="94">
        <v>6</v>
      </c>
      <c r="AJ103" s="94">
        <v>4</v>
      </c>
      <c r="AK103" s="94">
        <v>2</v>
      </c>
      <c r="AL103" s="94">
        <v>1</v>
      </c>
      <c r="AM103" s="104"/>
      <c r="AN103" s="96">
        <f t="shared" si="8"/>
        <v>1</v>
      </c>
      <c r="AO103" s="120"/>
      <c r="AP103" s="131"/>
      <c r="AQ103" s="122">
        <f>IF($AM$103=$AJ$103,-1%,IF($AM$103=$AI$103,-3%,0))</f>
        <v>0</v>
      </c>
      <c r="AR103" s="130"/>
    </row>
    <row r="104" ht="30" customHeight="1" spans="1:44">
      <c r="A104" s="37"/>
      <c r="B104" s="33" t="s">
        <v>104</v>
      </c>
      <c r="C104" s="33">
        <f>SUM(H104:H106)/SUM(G104:G106)</f>
        <v>1</v>
      </c>
      <c r="D104" s="26">
        <f t="shared" si="13"/>
        <v>18</v>
      </c>
      <c r="E104" s="33" t="s">
        <v>341</v>
      </c>
      <c r="F104" s="33" t="s">
        <v>369</v>
      </c>
      <c r="G104" s="24">
        <v>18</v>
      </c>
      <c r="H104" s="24">
        <v>18</v>
      </c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2" t="s">
        <v>337</v>
      </c>
      <c r="AB104" s="66"/>
      <c r="AC104" s="54"/>
      <c r="AD104" s="69"/>
      <c r="AE104" s="86"/>
      <c r="AF104" s="86" t="s">
        <v>247</v>
      </c>
      <c r="AG104" s="103" t="s">
        <v>649</v>
      </c>
      <c r="AH104" s="94">
        <v>2</v>
      </c>
      <c r="AI104" s="94">
        <v>3</v>
      </c>
      <c r="AJ104" s="94">
        <v>2</v>
      </c>
      <c r="AK104" s="94">
        <v>1</v>
      </c>
      <c r="AL104" s="94">
        <v>0.5</v>
      </c>
      <c r="AM104" s="104"/>
      <c r="AN104" s="96">
        <f t="shared" si="8"/>
        <v>1</v>
      </c>
      <c r="AO104" s="120"/>
      <c r="AP104" s="131"/>
      <c r="AR104" s="130"/>
    </row>
    <row r="105" ht="30" customHeight="1" spans="1:44">
      <c r="A105" s="37"/>
      <c r="B105" s="33"/>
      <c r="C105" s="33"/>
      <c r="D105" s="26">
        <f t="shared" si="13"/>
        <v>18</v>
      </c>
      <c r="E105" s="33" t="s">
        <v>341</v>
      </c>
      <c r="F105" s="33" t="s">
        <v>370</v>
      </c>
      <c r="G105" s="24">
        <v>18</v>
      </c>
      <c r="H105" s="24">
        <v>18</v>
      </c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2"/>
      <c r="AB105" s="66"/>
      <c r="AC105" s="54"/>
      <c r="AD105" s="69"/>
      <c r="AE105" s="86"/>
      <c r="AF105" s="140" t="s">
        <v>210</v>
      </c>
      <c r="AG105" s="146" t="s">
        <v>650</v>
      </c>
      <c r="AH105" s="94">
        <v>2</v>
      </c>
      <c r="AI105" s="94">
        <v>3</v>
      </c>
      <c r="AJ105" s="94">
        <v>2</v>
      </c>
      <c r="AK105" s="94">
        <v>1</v>
      </c>
      <c r="AL105" s="94">
        <v>0.5</v>
      </c>
      <c r="AM105" s="104"/>
      <c r="AN105" s="96">
        <f t="shared" si="8"/>
        <v>1</v>
      </c>
      <c r="AO105" s="120"/>
      <c r="AP105" s="131"/>
      <c r="AQ105" s="125"/>
      <c r="AR105" s="130"/>
    </row>
    <row r="106" ht="30" customHeight="1" spans="1:44">
      <c r="A106" s="37"/>
      <c r="B106" s="33"/>
      <c r="C106" s="33"/>
      <c r="D106" s="26">
        <f t="shared" si="13"/>
        <v>18</v>
      </c>
      <c r="E106" s="33" t="s">
        <v>341</v>
      </c>
      <c r="F106" s="33" t="s">
        <v>371</v>
      </c>
      <c r="G106" s="24">
        <v>18</v>
      </c>
      <c r="H106" s="24">
        <v>18</v>
      </c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2"/>
      <c r="AB106" s="66"/>
      <c r="AC106" s="54"/>
      <c r="AD106" s="69"/>
      <c r="AE106" s="86" t="s">
        <v>254</v>
      </c>
      <c r="AF106" s="86" t="s">
        <v>249</v>
      </c>
      <c r="AG106" s="103" t="s">
        <v>651</v>
      </c>
      <c r="AH106" s="94">
        <v>4</v>
      </c>
      <c r="AI106" s="94">
        <v>6</v>
      </c>
      <c r="AJ106" s="94">
        <v>4</v>
      </c>
      <c r="AK106" s="94">
        <v>2</v>
      </c>
      <c r="AL106" s="94">
        <v>1</v>
      </c>
      <c r="AM106" s="104"/>
      <c r="AN106" s="96">
        <f t="shared" si="8"/>
        <v>1</v>
      </c>
      <c r="AO106" s="120">
        <f>1-SUM(AM106:AM110)/SUM(AH106:AH110)</f>
        <v>1</v>
      </c>
      <c r="AP106" s="131"/>
      <c r="AQ106" s="125"/>
      <c r="AR106" s="130"/>
    </row>
    <row r="107" ht="30" customHeight="1" spans="1:44">
      <c r="A107" s="37"/>
      <c r="B107" s="33" t="s">
        <v>105</v>
      </c>
      <c r="C107" s="33">
        <f>SUM(H107:H109)/SUM(G107:G109)</f>
        <v>1</v>
      </c>
      <c r="D107" s="26">
        <f t="shared" si="13"/>
        <v>9</v>
      </c>
      <c r="E107" s="33" t="s">
        <v>356</v>
      </c>
      <c r="F107" s="33" t="s">
        <v>369</v>
      </c>
      <c r="G107" s="24">
        <v>9</v>
      </c>
      <c r="H107" s="24">
        <v>9</v>
      </c>
      <c r="I107" s="41"/>
      <c r="J107" s="41"/>
      <c r="K107" s="41"/>
      <c r="L107" s="41"/>
      <c r="M107" s="41"/>
      <c r="N107" s="136"/>
      <c r="O107" s="136"/>
      <c r="P107" s="136"/>
      <c r="Q107" s="136"/>
      <c r="R107" s="42" t="s">
        <v>337</v>
      </c>
      <c r="S107" s="42"/>
      <c r="T107" s="42"/>
      <c r="U107" s="42"/>
      <c r="V107" s="42"/>
      <c r="W107" s="42"/>
      <c r="X107" s="42"/>
      <c r="Y107" s="42"/>
      <c r="Z107" s="42"/>
      <c r="AA107" s="42"/>
      <c r="AB107" s="66"/>
      <c r="AC107" s="54"/>
      <c r="AD107" s="69"/>
      <c r="AE107" s="86"/>
      <c r="AF107" s="86" t="s">
        <v>250</v>
      </c>
      <c r="AG107" s="103" t="s">
        <v>652</v>
      </c>
      <c r="AH107" s="94">
        <v>4</v>
      </c>
      <c r="AI107" s="94">
        <v>6</v>
      </c>
      <c r="AJ107" s="94">
        <v>4</v>
      </c>
      <c r="AK107" s="94">
        <v>2</v>
      </c>
      <c r="AL107" s="94">
        <v>1</v>
      </c>
      <c r="AM107" s="104"/>
      <c r="AN107" s="96">
        <f t="shared" si="8"/>
        <v>1</v>
      </c>
      <c r="AO107" s="120"/>
      <c r="AP107" s="131"/>
      <c r="AQ107" s="125"/>
      <c r="AR107" s="130"/>
    </row>
    <row r="108" ht="30" customHeight="1" spans="1:44">
      <c r="A108" s="37"/>
      <c r="B108" s="33"/>
      <c r="C108" s="33"/>
      <c r="D108" s="26">
        <f t="shared" si="13"/>
        <v>5</v>
      </c>
      <c r="E108" s="33" t="s">
        <v>358</v>
      </c>
      <c r="F108" s="33" t="s">
        <v>370</v>
      </c>
      <c r="G108" s="24">
        <v>5</v>
      </c>
      <c r="H108" s="24">
        <v>5</v>
      </c>
      <c r="I108" s="135" t="s">
        <v>337</v>
      </c>
      <c r="J108" s="135" t="s">
        <v>337</v>
      </c>
      <c r="K108" s="135" t="s">
        <v>337</v>
      </c>
      <c r="L108" s="135" t="s">
        <v>337</v>
      </c>
      <c r="M108" s="135" t="s">
        <v>337</v>
      </c>
      <c r="N108" s="42" t="s">
        <v>337</v>
      </c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66"/>
      <c r="AC108" s="54"/>
      <c r="AD108" s="69"/>
      <c r="AE108" s="86"/>
      <c r="AF108" s="86" t="s">
        <v>251</v>
      </c>
      <c r="AG108" s="103" t="s">
        <v>653</v>
      </c>
      <c r="AH108" s="94">
        <v>2</v>
      </c>
      <c r="AI108" s="94">
        <v>3</v>
      </c>
      <c r="AJ108" s="94">
        <v>2</v>
      </c>
      <c r="AK108" s="94">
        <v>1</v>
      </c>
      <c r="AL108" s="94">
        <v>0.5</v>
      </c>
      <c r="AM108" s="104"/>
      <c r="AN108" s="96">
        <f t="shared" si="8"/>
        <v>1</v>
      </c>
      <c r="AO108" s="120"/>
      <c r="AP108" s="131"/>
      <c r="AQ108" s="125"/>
      <c r="AR108" s="130"/>
    </row>
    <row r="109" ht="30" customHeight="1" spans="1:44">
      <c r="A109" s="37"/>
      <c r="B109" s="33"/>
      <c r="C109" s="33"/>
      <c r="D109" s="26">
        <f t="shared" si="13"/>
        <v>6</v>
      </c>
      <c r="E109" s="33" t="s">
        <v>358</v>
      </c>
      <c r="F109" s="33" t="s">
        <v>371</v>
      </c>
      <c r="G109" s="24">
        <v>6</v>
      </c>
      <c r="H109" s="24">
        <v>6</v>
      </c>
      <c r="I109" s="135" t="s">
        <v>337</v>
      </c>
      <c r="J109" s="135" t="s">
        <v>337</v>
      </c>
      <c r="K109" s="135" t="s">
        <v>337</v>
      </c>
      <c r="L109" s="135" t="s">
        <v>337</v>
      </c>
      <c r="M109" s="135" t="s">
        <v>337</v>
      </c>
      <c r="N109" s="135" t="s">
        <v>337</v>
      </c>
      <c r="O109" s="42" t="s">
        <v>337</v>
      </c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66"/>
      <c r="AC109" s="54"/>
      <c r="AD109" s="69"/>
      <c r="AE109" s="86"/>
      <c r="AF109" s="86" t="s">
        <v>252</v>
      </c>
      <c r="AG109" s="103" t="s">
        <v>654</v>
      </c>
      <c r="AH109" s="94">
        <v>4</v>
      </c>
      <c r="AI109" s="94">
        <v>6</v>
      </c>
      <c r="AJ109" s="94">
        <v>4</v>
      </c>
      <c r="AK109" s="94">
        <v>2</v>
      </c>
      <c r="AL109" s="94">
        <v>1</v>
      </c>
      <c r="AM109" s="114"/>
      <c r="AN109" s="96">
        <f t="shared" si="8"/>
        <v>1</v>
      </c>
      <c r="AO109" s="120"/>
      <c r="AP109" s="131"/>
      <c r="AQ109" s="125"/>
      <c r="AR109" s="130"/>
    </row>
    <row r="110" ht="30" customHeight="1" spans="1:44">
      <c r="A110" s="37"/>
      <c r="B110" s="133" t="s">
        <v>106</v>
      </c>
      <c r="C110" s="133">
        <f>H110/G110</f>
        <v>1</v>
      </c>
      <c r="D110" s="134">
        <f t="shared" si="13"/>
        <v>5</v>
      </c>
      <c r="E110" s="133" t="s">
        <v>344</v>
      </c>
      <c r="F110" s="133" t="s">
        <v>372</v>
      </c>
      <c r="G110" s="135">
        <v>5</v>
      </c>
      <c r="H110" s="135">
        <v>5</v>
      </c>
      <c r="I110" s="41"/>
      <c r="J110" s="41"/>
      <c r="K110" s="41"/>
      <c r="L110" s="41"/>
      <c r="M110" s="41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66"/>
      <c r="AC110" s="54"/>
      <c r="AD110" s="69"/>
      <c r="AE110" s="86"/>
      <c r="AF110" s="86" t="s">
        <v>253</v>
      </c>
      <c r="AG110" s="103" t="s">
        <v>655</v>
      </c>
      <c r="AH110" s="94">
        <v>2</v>
      </c>
      <c r="AI110" s="94">
        <v>3</v>
      </c>
      <c r="AJ110" s="94">
        <v>2</v>
      </c>
      <c r="AK110" s="94">
        <v>1</v>
      </c>
      <c r="AL110" s="94">
        <v>0.5</v>
      </c>
      <c r="AM110" s="114"/>
      <c r="AN110" s="96">
        <f t="shared" si="8"/>
        <v>1</v>
      </c>
      <c r="AO110" s="120"/>
      <c r="AP110" s="131"/>
      <c r="AQ110" s="125"/>
      <c r="AR110" s="130"/>
    </row>
    <row r="111" ht="30" customHeight="1" spans="1:44">
      <c r="A111" s="37"/>
      <c r="B111" s="133" t="s">
        <v>107</v>
      </c>
      <c r="C111" s="133">
        <f>H111/G111</f>
        <v>1</v>
      </c>
      <c r="D111" s="134">
        <f t="shared" si="13"/>
        <v>5</v>
      </c>
      <c r="E111" s="133" t="s">
        <v>344</v>
      </c>
      <c r="F111" s="133" t="s">
        <v>373</v>
      </c>
      <c r="G111" s="135">
        <v>5</v>
      </c>
      <c r="H111" s="135">
        <v>5</v>
      </c>
      <c r="I111" s="41"/>
      <c r="J111" s="41"/>
      <c r="K111" s="41"/>
      <c r="L111" s="41"/>
      <c r="M111" s="41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66"/>
      <c r="AC111" s="54"/>
      <c r="AD111" s="69"/>
      <c r="AE111" s="86" t="s">
        <v>261</v>
      </c>
      <c r="AF111" s="86" t="s">
        <v>255</v>
      </c>
      <c r="AG111" s="103" t="s">
        <v>656</v>
      </c>
      <c r="AH111" s="94">
        <v>4</v>
      </c>
      <c r="AI111" s="94">
        <v>6</v>
      </c>
      <c r="AJ111" s="94">
        <v>4</v>
      </c>
      <c r="AK111" s="94">
        <v>2</v>
      </c>
      <c r="AL111" s="94">
        <v>1</v>
      </c>
      <c r="AM111" s="114"/>
      <c r="AN111" s="96">
        <f t="shared" si="8"/>
        <v>1</v>
      </c>
      <c r="AO111" s="120">
        <f>1-SUM(AM111:AM116)/SUM(AH111:AH116)</f>
        <v>1</v>
      </c>
      <c r="AP111" s="131"/>
      <c r="AQ111" s="125"/>
      <c r="AR111" s="130"/>
    </row>
    <row r="112" ht="30" customHeight="1" spans="1:44">
      <c r="A112" s="23" t="s">
        <v>657</v>
      </c>
      <c r="B112" s="33">
        <f>H112/G112</f>
        <v>1</v>
      </c>
      <c r="C112" s="25" t="s">
        <v>337</v>
      </c>
      <c r="D112" s="36" t="s">
        <v>337</v>
      </c>
      <c r="E112" s="25" t="s">
        <v>337</v>
      </c>
      <c r="F112" s="25" t="s">
        <v>337</v>
      </c>
      <c r="G112" s="25">
        <f>SUM(G100:G111)</f>
        <v>144</v>
      </c>
      <c r="H112" s="25">
        <f>SUM(H100:H111)</f>
        <v>144</v>
      </c>
      <c r="I112" s="25"/>
      <c r="J112" s="25" t="s">
        <v>337</v>
      </c>
      <c r="K112" s="25" t="s">
        <v>337</v>
      </c>
      <c r="L112" s="25" t="s">
        <v>337</v>
      </c>
      <c r="M112" s="25" t="s">
        <v>337</v>
      </c>
      <c r="N112" s="25" t="s">
        <v>337</v>
      </c>
      <c r="O112" s="25" t="s">
        <v>337</v>
      </c>
      <c r="P112" s="25" t="s">
        <v>337</v>
      </c>
      <c r="Q112" s="25" t="s">
        <v>337</v>
      </c>
      <c r="R112" s="25" t="s">
        <v>337</v>
      </c>
      <c r="S112" s="25" t="s">
        <v>337</v>
      </c>
      <c r="T112" s="25" t="s">
        <v>337</v>
      </c>
      <c r="U112" s="25" t="s">
        <v>337</v>
      </c>
      <c r="V112" s="25" t="s">
        <v>337</v>
      </c>
      <c r="W112" s="25" t="s">
        <v>337</v>
      </c>
      <c r="X112" s="25" t="s">
        <v>337</v>
      </c>
      <c r="Y112" s="25" t="s">
        <v>337</v>
      </c>
      <c r="Z112" s="25" t="s">
        <v>337</v>
      </c>
      <c r="AA112" s="25" t="s">
        <v>337</v>
      </c>
      <c r="AB112" s="83" t="s">
        <v>337</v>
      </c>
      <c r="AC112" s="54"/>
      <c r="AD112" s="69"/>
      <c r="AE112" s="86"/>
      <c r="AF112" s="86" t="s">
        <v>256</v>
      </c>
      <c r="AG112" s="103" t="s">
        <v>658</v>
      </c>
      <c r="AH112" s="94">
        <v>2</v>
      </c>
      <c r="AI112" s="94">
        <v>3</v>
      </c>
      <c r="AJ112" s="94">
        <v>2</v>
      </c>
      <c r="AK112" s="94">
        <v>1</v>
      </c>
      <c r="AL112" s="94">
        <v>0.5</v>
      </c>
      <c r="AM112" s="114"/>
      <c r="AN112" s="96">
        <f t="shared" si="8"/>
        <v>1</v>
      </c>
      <c r="AO112" s="120"/>
      <c r="AP112" s="131"/>
      <c r="AQ112" s="125"/>
      <c r="AR112" s="130"/>
    </row>
    <row r="113" ht="30" customHeight="1" spans="1:44">
      <c r="A113" s="37" t="s">
        <v>111</v>
      </c>
      <c r="B113" s="33" t="s">
        <v>67</v>
      </c>
      <c r="C113" s="33">
        <f>SUM(H113:H117)/SUM(G113:G117)</f>
        <v>1</v>
      </c>
      <c r="D113" s="26">
        <f t="shared" ref="D113:D132" si="14">G113</f>
        <v>18</v>
      </c>
      <c r="E113" s="33" t="s">
        <v>358</v>
      </c>
      <c r="F113" s="33" t="s">
        <v>375</v>
      </c>
      <c r="G113" s="24">
        <v>18</v>
      </c>
      <c r="H113" s="24">
        <v>18</v>
      </c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2" t="s">
        <v>337</v>
      </c>
      <c r="AB113" s="66"/>
      <c r="AC113" s="54"/>
      <c r="AD113" s="69"/>
      <c r="AE113" s="86"/>
      <c r="AF113" s="86" t="s">
        <v>257</v>
      </c>
      <c r="AG113" s="103" t="s">
        <v>659</v>
      </c>
      <c r="AH113" s="94">
        <v>2</v>
      </c>
      <c r="AI113" s="94">
        <v>3</v>
      </c>
      <c r="AJ113" s="94">
        <v>2</v>
      </c>
      <c r="AK113" s="94">
        <v>1</v>
      </c>
      <c r="AL113" s="94">
        <v>0.5</v>
      </c>
      <c r="AM113" s="114"/>
      <c r="AN113" s="96">
        <f t="shared" si="8"/>
        <v>1</v>
      </c>
      <c r="AO113" s="120"/>
      <c r="AP113" s="131"/>
      <c r="AQ113" s="125"/>
      <c r="AR113" s="130"/>
    </row>
    <row r="114" ht="30" customHeight="1" spans="1:44">
      <c r="A114" s="37"/>
      <c r="B114" s="33" t="s">
        <v>336</v>
      </c>
      <c r="C114" s="33" t="s">
        <v>336</v>
      </c>
      <c r="D114" s="26">
        <f t="shared" si="14"/>
        <v>18</v>
      </c>
      <c r="E114" s="33" t="s">
        <v>358</v>
      </c>
      <c r="F114" s="33" t="s">
        <v>376</v>
      </c>
      <c r="G114" s="24">
        <v>18</v>
      </c>
      <c r="H114" s="24">
        <v>18</v>
      </c>
      <c r="I114" s="41"/>
      <c r="J114" s="41"/>
      <c r="K114" s="41"/>
      <c r="L114" s="41"/>
      <c r="M114" s="41"/>
      <c r="N114" s="41"/>
      <c r="O114" s="136"/>
      <c r="P114" s="136"/>
      <c r="Q114" s="136"/>
      <c r="R114" s="136"/>
      <c r="S114" s="136"/>
      <c r="T114" s="136"/>
      <c r="U114" s="41"/>
      <c r="V114" s="41"/>
      <c r="W114" s="41"/>
      <c r="X114" s="41"/>
      <c r="Y114" s="41"/>
      <c r="Z114" s="41"/>
      <c r="AA114" s="42"/>
      <c r="AB114" s="66"/>
      <c r="AC114" s="54"/>
      <c r="AD114" s="69"/>
      <c r="AE114" s="86"/>
      <c r="AF114" s="86" t="s">
        <v>258</v>
      </c>
      <c r="AG114" s="103" t="s">
        <v>660</v>
      </c>
      <c r="AH114" s="94">
        <v>2</v>
      </c>
      <c r="AI114" s="94">
        <v>3</v>
      </c>
      <c r="AJ114" s="94">
        <v>2</v>
      </c>
      <c r="AK114" s="94">
        <v>1</v>
      </c>
      <c r="AL114" s="94">
        <v>0.5</v>
      </c>
      <c r="AM114" s="114"/>
      <c r="AN114" s="96">
        <f t="shared" si="8"/>
        <v>1</v>
      </c>
      <c r="AO114" s="120"/>
      <c r="AP114" s="131"/>
      <c r="AQ114" s="128"/>
      <c r="AR114" s="130"/>
    </row>
    <row r="115" ht="30" customHeight="1" spans="1:44">
      <c r="A115" s="37"/>
      <c r="B115" s="33" t="s">
        <v>336</v>
      </c>
      <c r="C115" s="33" t="s">
        <v>336</v>
      </c>
      <c r="D115" s="26">
        <f t="shared" si="14"/>
        <v>18</v>
      </c>
      <c r="E115" s="33" t="s">
        <v>341</v>
      </c>
      <c r="F115" s="33" t="s">
        <v>377</v>
      </c>
      <c r="G115" s="24">
        <v>18</v>
      </c>
      <c r="H115" s="24">
        <v>18</v>
      </c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2"/>
      <c r="AB115" s="66"/>
      <c r="AC115" s="54"/>
      <c r="AD115" s="69"/>
      <c r="AE115" s="86"/>
      <c r="AF115" s="86" t="s">
        <v>259</v>
      </c>
      <c r="AG115" s="103" t="s">
        <v>661</v>
      </c>
      <c r="AH115" s="94">
        <v>2</v>
      </c>
      <c r="AI115" s="94">
        <v>3</v>
      </c>
      <c r="AJ115" s="94">
        <v>2</v>
      </c>
      <c r="AK115" s="94">
        <v>1</v>
      </c>
      <c r="AL115" s="94">
        <v>0.5</v>
      </c>
      <c r="AM115" s="114"/>
      <c r="AN115" s="96">
        <f t="shared" si="8"/>
        <v>1</v>
      </c>
      <c r="AO115" s="120"/>
      <c r="AP115" s="131"/>
      <c r="AQ115" s="125"/>
      <c r="AR115" s="130"/>
    </row>
    <row r="116" ht="30" customHeight="1" spans="1:44">
      <c r="A116" s="37"/>
      <c r="B116" s="33" t="s">
        <v>336</v>
      </c>
      <c r="C116" s="33" t="s">
        <v>336</v>
      </c>
      <c r="D116" s="26">
        <f t="shared" si="14"/>
        <v>18</v>
      </c>
      <c r="E116" s="33" t="s">
        <v>356</v>
      </c>
      <c r="F116" s="33" t="s">
        <v>378</v>
      </c>
      <c r="G116" s="24">
        <v>18</v>
      </c>
      <c r="H116" s="24">
        <v>18</v>
      </c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2"/>
      <c r="AB116" s="66"/>
      <c r="AC116" s="54"/>
      <c r="AD116" s="69"/>
      <c r="AE116" s="86"/>
      <c r="AF116" s="86" t="s">
        <v>260</v>
      </c>
      <c r="AG116" s="103" t="s">
        <v>662</v>
      </c>
      <c r="AH116" s="94">
        <v>2</v>
      </c>
      <c r="AI116" s="94">
        <v>3</v>
      </c>
      <c r="AJ116" s="94">
        <v>2</v>
      </c>
      <c r="AK116" s="94">
        <v>1</v>
      </c>
      <c r="AL116" s="94">
        <v>0.5</v>
      </c>
      <c r="AM116" s="104"/>
      <c r="AN116" s="96">
        <f t="shared" si="8"/>
        <v>1</v>
      </c>
      <c r="AO116" s="120"/>
      <c r="AP116" s="131"/>
      <c r="AQ116" s="125"/>
      <c r="AR116" s="130"/>
    </row>
    <row r="117" ht="30" customHeight="1" spans="1:44">
      <c r="A117" s="37"/>
      <c r="B117" s="33" t="s">
        <v>336</v>
      </c>
      <c r="C117" s="33" t="s">
        <v>336</v>
      </c>
      <c r="D117" s="26">
        <f t="shared" si="14"/>
        <v>18</v>
      </c>
      <c r="E117" s="33" t="s">
        <v>341</v>
      </c>
      <c r="F117" s="33" t="s">
        <v>379</v>
      </c>
      <c r="G117" s="24">
        <v>18</v>
      </c>
      <c r="H117" s="24">
        <v>18</v>
      </c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2"/>
      <c r="AB117" s="66"/>
      <c r="AC117" s="54"/>
      <c r="AD117" s="76" t="s">
        <v>278</v>
      </c>
      <c r="AE117" s="86" t="s">
        <v>267</v>
      </c>
      <c r="AF117" s="86" t="s">
        <v>263</v>
      </c>
      <c r="AG117" s="101" t="s">
        <v>663</v>
      </c>
      <c r="AH117" s="94">
        <v>2</v>
      </c>
      <c r="AI117" s="94">
        <v>3</v>
      </c>
      <c r="AJ117" s="94">
        <v>2</v>
      </c>
      <c r="AK117" s="94">
        <v>1</v>
      </c>
      <c r="AL117" s="94">
        <v>0.5</v>
      </c>
      <c r="AM117" s="104"/>
      <c r="AN117" s="96">
        <f t="shared" si="8"/>
        <v>1</v>
      </c>
      <c r="AO117" s="120">
        <f>1-SUM(AM117:AM120)/SUM(AH117:AH120)</f>
        <v>1</v>
      </c>
      <c r="AP117" s="131">
        <f>1-SUM(AM117:AM128)/SUM(AH117:AH128)</f>
        <v>1</v>
      </c>
      <c r="AQ117" s="122">
        <f>IF($AM$117=$AJ$117,-1%,IF($AM$117=$AI$117,-3%,0))</f>
        <v>0</v>
      </c>
      <c r="AR117" s="130"/>
    </row>
    <row r="118" ht="30" customHeight="1" spans="1:44">
      <c r="A118" s="37"/>
      <c r="B118" s="33" t="s">
        <v>68</v>
      </c>
      <c r="C118" s="33">
        <f>SUM(H118:H121)/SUM(G118:G121)</f>
        <v>1</v>
      </c>
      <c r="D118" s="26">
        <f t="shared" si="14"/>
        <v>18</v>
      </c>
      <c r="E118" s="33" t="s">
        <v>358</v>
      </c>
      <c r="F118" s="33" t="s">
        <v>375</v>
      </c>
      <c r="G118" s="24">
        <v>18</v>
      </c>
      <c r="H118" s="24">
        <v>18</v>
      </c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2"/>
      <c r="AB118" s="66"/>
      <c r="AC118" s="54"/>
      <c r="AD118" s="79"/>
      <c r="AE118" s="86"/>
      <c r="AF118" s="86" t="s">
        <v>264</v>
      </c>
      <c r="AG118" s="103" t="s">
        <v>664</v>
      </c>
      <c r="AH118" s="94">
        <v>2</v>
      </c>
      <c r="AI118" s="94">
        <v>3</v>
      </c>
      <c r="AJ118" s="94">
        <v>2</v>
      </c>
      <c r="AK118" s="94">
        <v>1</v>
      </c>
      <c r="AL118" s="94">
        <v>0.5</v>
      </c>
      <c r="AM118" s="104"/>
      <c r="AN118" s="96">
        <f t="shared" si="8"/>
        <v>1</v>
      </c>
      <c r="AO118" s="120"/>
      <c r="AP118" s="131"/>
      <c r="AR118" s="130"/>
    </row>
    <row r="119" ht="30" customHeight="1" spans="1:44">
      <c r="A119" s="37"/>
      <c r="B119" s="33" t="s">
        <v>336</v>
      </c>
      <c r="C119" s="33" t="s">
        <v>336</v>
      </c>
      <c r="D119" s="26">
        <f t="shared" si="14"/>
        <v>18</v>
      </c>
      <c r="E119" s="33" t="s">
        <v>358</v>
      </c>
      <c r="F119" s="33" t="s">
        <v>377</v>
      </c>
      <c r="G119" s="24">
        <v>18</v>
      </c>
      <c r="H119" s="24">
        <v>18</v>
      </c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2"/>
      <c r="AB119" s="66"/>
      <c r="AC119" s="54"/>
      <c r="AD119" s="79"/>
      <c r="AE119" s="86"/>
      <c r="AF119" s="86" t="s">
        <v>265</v>
      </c>
      <c r="AG119" s="103" t="s">
        <v>665</v>
      </c>
      <c r="AH119" s="102">
        <v>4</v>
      </c>
      <c r="AI119" s="102">
        <v>6</v>
      </c>
      <c r="AJ119" s="102">
        <v>4</v>
      </c>
      <c r="AK119" s="102">
        <v>2</v>
      </c>
      <c r="AL119" s="102">
        <v>1</v>
      </c>
      <c r="AM119" s="104"/>
      <c r="AN119" s="96">
        <f t="shared" si="8"/>
        <v>1</v>
      </c>
      <c r="AO119" s="120"/>
      <c r="AP119" s="131"/>
      <c r="AQ119" s="125"/>
      <c r="AR119" s="130"/>
    </row>
    <row r="120" ht="30" customHeight="1" spans="1:44">
      <c r="A120" s="37"/>
      <c r="B120" s="33" t="s">
        <v>336</v>
      </c>
      <c r="C120" s="33" t="s">
        <v>336</v>
      </c>
      <c r="D120" s="26">
        <f t="shared" si="14"/>
        <v>18</v>
      </c>
      <c r="E120" s="33" t="s">
        <v>358</v>
      </c>
      <c r="F120" s="33" t="s">
        <v>378</v>
      </c>
      <c r="G120" s="24">
        <v>18</v>
      </c>
      <c r="H120" s="24">
        <v>18</v>
      </c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2"/>
      <c r="AB120" s="66"/>
      <c r="AC120" s="54"/>
      <c r="AD120" s="79"/>
      <c r="AE120" s="86"/>
      <c r="AF120" s="86" t="s">
        <v>266</v>
      </c>
      <c r="AG120" s="103" t="s">
        <v>666</v>
      </c>
      <c r="AH120" s="102">
        <v>4</v>
      </c>
      <c r="AI120" s="102">
        <v>6</v>
      </c>
      <c r="AJ120" s="102">
        <v>4</v>
      </c>
      <c r="AK120" s="102">
        <v>2</v>
      </c>
      <c r="AL120" s="102">
        <v>1</v>
      </c>
      <c r="AM120" s="104"/>
      <c r="AN120" s="96">
        <f t="shared" si="8"/>
        <v>1</v>
      </c>
      <c r="AO120" s="120"/>
      <c r="AP120" s="131"/>
      <c r="AQ120" s="125"/>
      <c r="AR120" s="130"/>
    </row>
    <row r="121" ht="30" customHeight="1" spans="1:44">
      <c r="A121" s="37"/>
      <c r="B121" s="33" t="s">
        <v>336</v>
      </c>
      <c r="C121" s="33" t="s">
        <v>336</v>
      </c>
      <c r="D121" s="26">
        <f t="shared" si="14"/>
        <v>18</v>
      </c>
      <c r="E121" s="33" t="s">
        <v>341</v>
      </c>
      <c r="F121" s="33" t="s">
        <v>379</v>
      </c>
      <c r="G121" s="24">
        <v>18</v>
      </c>
      <c r="H121" s="24">
        <v>18</v>
      </c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2"/>
      <c r="AB121" s="66"/>
      <c r="AC121" s="54"/>
      <c r="AD121" s="79"/>
      <c r="AE121" s="86" t="s">
        <v>268</v>
      </c>
      <c r="AF121" s="86" t="s">
        <v>268</v>
      </c>
      <c r="AG121" s="103" t="s">
        <v>667</v>
      </c>
      <c r="AH121" s="102">
        <v>2</v>
      </c>
      <c r="AI121" s="102">
        <v>3</v>
      </c>
      <c r="AJ121" s="102">
        <v>2</v>
      </c>
      <c r="AK121" s="102">
        <v>1</v>
      </c>
      <c r="AL121" s="102">
        <v>0.5</v>
      </c>
      <c r="AM121" s="104"/>
      <c r="AN121" s="96">
        <f t="shared" si="8"/>
        <v>1</v>
      </c>
      <c r="AO121" s="120">
        <f>1-SUM(AM121:AM121)/SUM(AH121:AH121)</f>
        <v>1</v>
      </c>
      <c r="AP121" s="131"/>
      <c r="AQ121" s="125"/>
      <c r="AR121" s="130"/>
    </row>
    <row r="122" ht="30" customHeight="1" spans="1:44">
      <c r="A122" s="37"/>
      <c r="B122" s="33" t="s">
        <v>69</v>
      </c>
      <c r="C122" s="33">
        <f>SUM(H122:H125)/SUM(G122:G125)</f>
        <v>1</v>
      </c>
      <c r="D122" s="26">
        <f t="shared" si="14"/>
        <v>18</v>
      </c>
      <c r="E122" s="33" t="s">
        <v>358</v>
      </c>
      <c r="F122" s="33" t="s">
        <v>375</v>
      </c>
      <c r="G122" s="24">
        <v>18</v>
      </c>
      <c r="H122" s="24">
        <v>18</v>
      </c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2"/>
      <c r="AB122" s="66"/>
      <c r="AC122" s="54"/>
      <c r="AD122" s="79"/>
      <c r="AE122" s="143" t="s">
        <v>274</v>
      </c>
      <c r="AF122" s="86" t="s">
        <v>269</v>
      </c>
      <c r="AG122" s="103" t="s">
        <v>668</v>
      </c>
      <c r="AH122" s="102">
        <v>2</v>
      </c>
      <c r="AI122" s="102">
        <v>3</v>
      </c>
      <c r="AJ122" s="102">
        <v>2</v>
      </c>
      <c r="AK122" s="102">
        <v>1</v>
      </c>
      <c r="AL122" s="102">
        <v>0.5</v>
      </c>
      <c r="AM122" s="104"/>
      <c r="AN122" s="96">
        <f t="shared" si="8"/>
        <v>1</v>
      </c>
      <c r="AO122" s="120">
        <f>1-SUM(AM122:AM126)/SUM(AH122:AH126)</f>
        <v>1</v>
      </c>
      <c r="AP122" s="131"/>
      <c r="AQ122" s="125"/>
      <c r="AR122" s="130"/>
    </row>
    <row r="123" ht="30" customHeight="1" spans="1:44">
      <c r="A123" s="37"/>
      <c r="B123" s="33" t="s">
        <v>336</v>
      </c>
      <c r="C123" s="33" t="s">
        <v>336</v>
      </c>
      <c r="D123" s="26">
        <f t="shared" si="14"/>
        <v>18</v>
      </c>
      <c r="E123" s="33" t="s">
        <v>341</v>
      </c>
      <c r="F123" s="33" t="s">
        <v>377</v>
      </c>
      <c r="G123" s="24">
        <v>18</v>
      </c>
      <c r="H123" s="24">
        <v>18</v>
      </c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2"/>
      <c r="AB123" s="66"/>
      <c r="AC123" s="54"/>
      <c r="AD123" s="79"/>
      <c r="AE123" s="144"/>
      <c r="AF123" s="84" t="s">
        <v>270</v>
      </c>
      <c r="AG123" s="103" t="s">
        <v>669</v>
      </c>
      <c r="AH123" s="102">
        <v>4</v>
      </c>
      <c r="AI123" s="102">
        <v>6</v>
      </c>
      <c r="AJ123" s="102">
        <v>4</v>
      </c>
      <c r="AK123" s="102">
        <v>2</v>
      </c>
      <c r="AL123" s="102">
        <v>1</v>
      </c>
      <c r="AM123" s="104"/>
      <c r="AN123" s="96">
        <f t="shared" si="8"/>
        <v>1</v>
      </c>
      <c r="AO123" s="120"/>
      <c r="AP123" s="131"/>
      <c r="AQ123" s="125"/>
      <c r="AR123" s="130"/>
    </row>
    <row r="124" ht="30" customHeight="1" spans="1:44">
      <c r="A124" s="37"/>
      <c r="B124" s="33" t="s">
        <v>336</v>
      </c>
      <c r="C124" s="33" t="s">
        <v>336</v>
      </c>
      <c r="D124" s="26">
        <f t="shared" si="14"/>
        <v>18</v>
      </c>
      <c r="E124" s="33" t="s">
        <v>358</v>
      </c>
      <c r="F124" s="33" t="s">
        <v>378</v>
      </c>
      <c r="G124" s="24">
        <v>18</v>
      </c>
      <c r="H124" s="24">
        <v>18</v>
      </c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2"/>
      <c r="AB124" s="66"/>
      <c r="AC124" s="54"/>
      <c r="AD124" s="79"/>
      <c r="AE124" s="144"/>
      <c r="AF124" s="86" t="s">
        <v>271</v>
      </c>
      <c r="AG124" s="103" t="s">
        <v>670</v>
      </c>
      <c r="AH124" s="102">
        <v>4</v>
      </c>
      <c r="AI124" s="102">
        <v>6</v>
      </c>
      <c r="AJ124" s="102">
        <v>4</v>
      </c>
      <c r="AK124" s="102">
        <v>2</v>
      </c>
      <c r="AL124" s="102">
        <v>1</v>
      </c>
      <c r="AM124" s="104"/>
      <c r="AN124" s="96">
        <f t="shared" si="8"/>
        <v>1</v>
      </c>
      <c r="AO124" s="120"/>
      <c r="AP124" s="131"/>
      <c r="AQ124" s="125"/>
      <c r="AR124" s="130"/>
    </row>
    <row r="125" ht="30" customHeight="1" spans="1:44">
      <c r="A125" s="37"/>
      <c r="B125" s="33" t="s">
        <v>336</v>
      </c>
      <c r="C125" s="33" t="s">
        <v>336</v>
      </c>
      <c r="D125" s="26">
        <f t="shared" si="14"/>
        <v>18</v>
      </c>
      <c r="E125" s="33" t="s">
        <v>341</v>
      </c>
      <c r="F125" s="33" t="s">
        <v>379</v>
      </c>
      <c r="G125" s="24">
        <v>18</v>
      </c>
      <c r="H125" s="24">
        <v>18</v>
      </c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2"/>
      <c r="AB125" s="66"/>
      <c r="AC125" s="54"/>
      <c r="AD125" s="79"/>
      <c r="AE125" s="144"/>
      <c r="AF125" s="86" t="s">
        <v>272</v>
      </c>
      <c r="AG125" s="103" t="s">
        <v>671</v>
      </c>
      <c r="AH125" s="102">
        <v>4</v>
      </c>
      <c r="AI125" s="102">
        <v>6</v>
      </c>
      <c r="AJ125" s="102">
        <v>4</v>
      </c>
      <c r="AK125" s="102">
        <v>2</v>
      </c>
      <c r="AL125" s="102">
        <v>1</v>
      </c>
      <c r="AM125" s="104"/>
      <c r="AN125" s="96">
        <f t="shared" si="8"/>
        <v>1</v>
      </c>
      <c r="AO125" s="120"/>
      <c r="AP125" s="131"/>
      <c r="AQ125" s="125"/>
      <c r="AR125" s="130"/>
    </row>
    <row r="126" ht="30" customHeight="1" spans="1:44">
      <c r="A126" s="37"/>
      <c r="B126" s="33" t="s">
        <v>109</v>
      </c>
      <c r="C126" s="33">
        <f>SUM(H126:H128)/SUM(G126:G128)</f>
        <v>1</v>
      </c>
      <c r="D126" s="26">
        <f t="shared" si="14"/>
        <v>18</v>
      </c>
      <c r="E126" s="33" t="s">
        <v>380</v>
      </c>
      <c r="F126" s="33" t="s">
        <v>375</v>
      </c>
      <c r="G126" s="24">
        <v>18</v>
      </c>
      <c r="H126" s="24">
        <v>18</v>
      </c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2"/>
      <c r="AB126" s="66"/>
      <c r="AC126" s="54"/>
      <c r="AD126" s="79"/>
      <c r="AE126" s="145"/>
      <c r="AF126" s="86" t="s">
        <v>273</v>
      </c>
      <c r="AG126" s="103" t="s">
        <v>672</v>
      </c>
      <c r="AH126" s="102">
        <v>2</v>
      </c>
      <c r="AI126" s="102">
        <v>3</v>
      </c>
      <c r="AJ126" s="102">
        <v>2</v>
      </c>
      <c r="AK126" s="102">
        <v>1</v>
      </c>
      <c r="AL126" s="102">
        <v>0.5</v>
      </c>
      <c r="AM126" s="104"/>
      <c r="AN126" s="96">
        <f t="shared" si="8"/>
        <v>1</v>
      </c>
      <c r="AO126" s="120"/>
      <c r="AP126" s="131"/>
      <c r="AQ126" s="128"/>
      <c r="AR126" s="130"/>
    </row>
    <row r="127" ht="30" customHeight="1" spans="1:44">
      <c r="A127" s="37"/>
      <c r="B127" s="33" t="s">
        <v>336</v>
      </c>
      <c r="C127" s="33" t="s">
        <v>336</v>
      </c>
      <c r="D127" s="26">
        <f t="shared" si="14"/>
        <v>18</v>
      </c>
      <c r="E127" s="33" t="s">
        <v>356</v>
      </c>
      <c r="F127" s="33" t="s">
        <v>377</v>
      </c>
      <c r="G127" s="24">
        <v>18</v>
      </c>
      <c r="H127" s="24">
        <v>18</v>
      </c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2"/>
      <c r="AB127" s="66"/>
      <c r="AC127" s="54"/>
      <c r="AD127" s="79"/>
      <c r="AE127" s="141" t="s">
        <v>277</v>
      </c>
      <c r="AF127" s="141" t="s">
        <v>275</v>
      </c>
      <c r="AG127" s="107" t="s">
        <v>673</v>
      </c>
      <c r="AH127" s="102">
        <v>2</v>
      </c>
      <c r="AI127" s="102">
        <v>3</v>
      </c>
      <c r="AJ127" s="102">
        <v>2</v>
      </c>
      <c r="AK127" s="102">
        <v>1</v>
      </c>
      <c r="AL127" s="102">
        <v>0.5</v>
      </c>
      <c r="AM127" s="104"/>
      <c r="AN127" s="96">
        <f t="shared" si="8"/>
        <v>1</v>
      </c>
      <c r="AO127" s="120">
        <f>1-SUM(AM127:AM128)/SUM(AH127:AH128)</f>
        <v>1</v>
      </c>
      <c r="AP127" s="131"/>
      <c r="AQ127" s="128"/>
      <c r="AR127" s="130"/>
    </row>
    <row r="128" ht="30" customHeight="1" spans="1:44">
      <c r="A128" s="37"/>
      <c r="B128" s="33" t="s">
        <v>336</v>
      </c>
      <c r="C128" s="33" t="s">
        <v>336</v>
      </c>
      <c r="D128" s="26">
        <f t="shared" si="14"/>
        <v>18</v>
      </c>
      <c r="E128" s="33" t="s">
        <v>356</v>
      </c>
      <c r="F128" s="33" t="s">
        <v>378</v>
      </c>
      <c r="G128" s="24">
        <v>18</v>
      </c>
      <c r="H128" s="24">
        <v>18</v>
      </c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2"/>
      <c r="AB128" s="66"/>
      <c r="AC128" s="54"/>
      <c r="AD128" s="88"/>
      <c r="AE128" s="141"/>
      <c r="AF128" s="141" t="s">
        <v>276</v>
      </c>
      <c r="AG128" s="107" t="s">
        <v>674</v>
      </c>
      <c r="AH128" s="102">
        <v>2</v>
      </c>
      <c r="AI128" s="102">
        <v>3</v>
      </c>
      <c r="AJ128" s="102">
        <v>2</v>
      </c>
      <c r="AK128" s="102">
        <v>1</v>
      </c>
      <c r="AL128" s="102">
        <v>0.5</v>
      </c>
      <c r="AM128" s="104"/>
      <c r="AN128" s="96">
        <f t="shared" si="8"/>
        <v>1</v>
      </c>
      <c r="AO128" s="120"/>
      <c r="AP128" s="131"/>
      <c r="AQ128" s="125"/>
      <c r="AR128" s="130"/>
    </row>
    <row r="129" ht="30" customHeight="1" spans="1:44">
      <c r="A129" s="37"/>
      <c r="B129" s="33" t="s">
        <v>110</v>
      </c>
      <c r="C129" s="33">
        <f>SUM(H129:H132)/SUM(G129:G132)</f>
        <v>1</v>
      </c>
      <c r="D129" s="26">
        <f t="shared" si="14"/>
        <v>18</v>
      </c>
      <c r="E129" s="33" t="s">
        <v>356</v>
      </c>
      <c r="F129" s="33" t="s">
        <v>375</v>
      </c>
      <c r="G129" s="24">
        <v>18</v>
      </c>
      <c r="H129" s="24">
        <v>18</v>
      </c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2"/>
      <c r="AB129" s="66"/>
      <c r="AC129" s="54"/>
      <c r="AD129" s="76" t="s">
        <v>312</v>
      </c>
      <c r="AE129" s="157" t="s">
        <v>127</v>
      </c>
      <c r="AF129" s="140" t="s">
        <v>279</v>
      </c>
      <c r="AG129" s="179" t="s">
        <v>675</v>
      </c>
      <c r="AH129" s="102">
        <v>4</v>
      </c>
      <c r="AI129" s="102">
        <v>6</v>
      </c>
      <c r="AJ129" s="102">
        <v>4</v>
      </c>
      <c r="AK129" s="102">
        <v>2</v>
      </c>
      <c r="AL129" s="102">
        <v>1</v>
      </c>
      <c r="AM129" s="104"/>
      <c r="AN129" s="96">
        <f t="shared" si="8"/>
        <v>1</v>
      </c>
      <c r="AO129" s="120">
        <f>1-SUM(AM129:AM137)/SUM(AH129:AH137)</f>
        <v>1</v>
      </c>
      <c r="AP129" s="131">
        <f>1-SUM(AM129:AM162)/SUM(AH129:AH162)</f>
        <v>1</v>
      </c>
      <c r="AQ129" s="122">
        <f>IF($AM$129=$AJ$129,-1%,IF($AM$129=$AI$129,-3%,0))</f>
        <v>0</v>
      </c>
      <c r="AR129" s="130"/>
    </row>
    <row r="130" ht="30" customHeight="1" spans="1:44">
      <c r="A130" s="37"/>
      <c r="B130" s="33"/>
      <c r="C130" s="33"/>
      <c r="D130" s="26">
        <f t="shared" si="14"/>
        <v>18</v>
      </c>
      <c r="E130" s="33" t="s">
        <v>356</v>
      </c>
      <c r="F130" s="33" t="s">
        <v>377</v>
      </c>
      <c r="G130" s="24">
        <v>18</v>
      </c>
      <c r="H130" s="24">
        <v>18</v>
      </c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2"/>
      <c r="AB130" s="66"/>
      <c r="AC130" s="54"/>
      <c r="AD130" s="79"/>
      <c r="AE130" s="158"/>
      <c r="AF130" s="159" t="s">
        <v>280</v>
      </c>
      <c r="AG130" s="103" t="s">
        <v>561</v>
      </c>
      <c r="AH130" s="102">
        <v>4</v>
      </c>
      <c r="AI130" s="102">
        <v>6</v>
      </c>
      <c r="AJ130" s="102">
        <v>4</v>
      </c>
      <c r="AK130" s="102">
        <v>2</v>
      </c>
      <c r="AL130" s="102">
        <v>1</v>
      </c>
      <c r="AM130" s="104"/>
      <c r="AN130" s="96">
        <f t="shared" si="8"/>
        <v>1</v>
      </c>
      <c r="AO130" s="120"/>
      <c r="AP130" s="131"/>
      <c r="AR130" s="130"/>
    </row>
    <row r="131" ht="30" customHeight="1" spans="1:44">
      <c r="A131" s="37"/>
      <c r="B131" s="33"/>
      <c r="C131" s="33"/>
      <c r="D131" s="26">
        <f t="shared" si="14"/>
        <v>18</v>
      </c>
      <c r="E131" s="33" t="s">
        <v>356</v>
      </c>
      <c r="F131" s="33" t="s">
        <v>378</v>
      </c>
      <c r="G131" s="24">
        <v>18</v>
      </c>
      <c r="H131" s="24">
        <v>18</v>
      </c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2"/>
      <c r="AB131" s="66"/>
      <c r="AC131" s="54"/>
      <c r="AD131" s="79"/>
      <c r="AE131" s="158"/>
      <c r="AF131" s="160" t="s">
        <v>281</v>
      </c>
      <c r="AG131" s="103" t="s">
        <v>562</v>
      </c>
      <c r="AH131" s="102">
        <v>2</v>
      </c>
      <c r="AI131" s="102">
        <v>3</v>
      </c>
      <c r="AJ131" s="102">
        <v>2</v>
      </c>
      <c r="AK131" s="102">
        <v>1</v>
      </c>
      <c r="AL131" s="102">
        <v>0.5</v>
      </c>
      <c r="AM131" s="104"/>
      <c r="AN131" s="96">
        <f t="shared" si="8"/>
        <v>1</v>
      </c>
      <c r="AO131" s="120"/>
      <c r="AP131" s="131"/>
      <c r="AQ131" s="125"/>
      <c r="AR131" s="130"/>
    </row>
    <row r="132" ht="30" customHeight="1" spans="1:44">
      <c r="A132" s="37"/>
      <c r="B132" s="33"/>
      <c r="C132" s="33"/>
      <c r="D132" s="26">
        <f t="shared" si="14"/>
        <v>18</v>
      </c>
      <c r="E132" s="33" t="s">
        <v>380</v>
      </c>
      <c r="F132" s="33" t="s">
        <v>379</v>
      </c>
      <c r="G132" s="24">
        <v>18</v>
      </c>
      <c r="H132" s="24">
        <v>18</v>
      </c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2"/>
      <c r="AB132" s="66"/>
      <c r="AC132" s="54"/>
      <c r="AD132" s="79"/>
      <c r="AE132" s="158"/>
      <c r="AF132" s="141" t="s">
        <v>282</v>
      </c>
      <c r="AG132" s="103" t="s">
        <v>563</v>
      </c>
      <c r="AH132" s="102">
        <v>2</v>
      </c>
      <c r="AI132" s="102">
        <v>3</v>
      </c>
      <c r="AJ132" s="102">
        <v>2</v>
      </c>
      <c r="AK132" s="102">
        <v>1</v>
      </c>
      <c r="AL132" s="102">
        <v>0.5</v>
      </c>
      <c r="AM132" s="104"/>
      <c r="AN132" s="96">
        <f t="shared" si="8"/>
        <v>1</v>
      </c>
      <c r="AO132" s="120"/>
      <c r="AP132" s="131"/>
      <c r="AQ132" s="125"/>
      <c r="AR132" s="130"/>
    </row>
    <row r="133" ht="30" customHeight="1" spans="1:44">
      <c r="A133" s="23" t="s">
        <v>564</v>
      </c>
      <c r="B133" s="33">
        <f>H133/G133</f>
        <v>1</v>
      </c>
      <c r="C133" s="25" t="s">
        <v>337</v>
      </c>
      <c r="D133" s="36" t="s">
        <v>337</v>
      </c>
      <c r="E133" s="25" t="s">
        <v>337</v>
      </c>
      <c r="F133" s="25" t="s">
        <v>337</v>
      </c>
      <c r="G133" s="25">
        <f>SUM(G113:G132)</f>
        <v>360</v>
      </c>
      <c r="H133" s="25">
        <f>SUM(H113:H132)</f>
        <v>360</v>
      </c>
      <c r="I133" s="25"/>
      <c r="J133" s="25" t="s">
        <v>337</v>
      </c>
      <c r="K133" s="25" t="s">
        <v>337</v>
      </c>
      <c r="L133" s="25" t="s">
        <v>337</v>
      </c>
      <c r="M133" s="25" t="s">
        <v>337</v>
      </c>
      <c r="N133" s="25" t="s">
        <v>337</v>
      </c>
      <c r="O133" s="25" t="s">
        <v>337</v>
      </c>
      <c r="P133" s="25" t="s">
        <v>337</v>
      </c>
      <c r="Q133" s="25" t="s">
        <v>337</v>
      </c>
      <c r="R133" s="25" t="s">
        <v>337</v>
      </c>
      <c r="S133" s="25" t="s">
        <v>337</v>
      </c>
      <c r="T133" s="25" t="s">
        <v>337</v>
      </c>
      <c r="U133" s="25" t="s">
        <v>337</v>
      </c>
      <c r="V133" s="25" t="s">
        <v>337</v>
      </c>
      <c r="W133" s="25" t="s">
        <v>337</v>
      </c>
      <c r="X133" s="25" t="s">
        <v>337</v>
      </c>
      <c r="Y133" s="25" t="s">
        <v>337</v>
      </c>
      <c r="Z133" s="25" t="s">
        <v>337</v>
      </c>
      <c r="AA133" s="25" t="s">
        <v>337</v>
      </c>
      <c r="AB133" s="83" t="s">
        <v>337</v>
      </c>
      <c r="AC133" s="54"/>
      <c r="AD133" s="79"/>
      <c r="AE133" s="158"/>
      <c r="AF133" s="141" t="s">
        <v>283</v>
      </c>
      <c r="AG133" s="103" t="s">
        <v>676</v>
      </c>
      <c r="AH133" s="102">
        <v>4</v>
      </c>
      <c r="AI133" s="102">
        <v>6</v>
      </c>
      <c r="AJ133" s="102">
        <v>4</v>
      </c>
      <c r="AK133" s="102">
        <v>2</v>
      </c>
      <c r="AL133" s="102">
        <v>1</v>
      </c>
      <c r="AM133" s="104"/>
      <c r="AN133" s="96">
        <f t="shared" si="8"/>
        <v>1</v>
      </c>
      <c r="AO133" s="120"/>
      <c r="AP133" s="131"/>
      <c r="AQ133" s="125"/>
      <c r="AR133" s="130"/>
    </row>
    <row r="134" ht="30" customHeight="1" spans="1:44">
      <c r="A134" s="37" t="s">
        <v>117</v>
      </c>
      <c r="B134" s="33" t="s">
        <v>67</v>
      </c>
      <c r="C134" s="33">
        <f t="shared" ref="C134:C138" si="15">H134/G134</f>
        <v>1</v>
      </c>
      <c r="D134" s="26">
        <f t="shared" ref="D134:D138" si="16">G134</f>
        <v>18</v>
      </c>
      <c r="E134" s="33" t="s">
        <v>341</v>
      </c>
      <c r="F134" s="33" t="s">
        <v>67</v>
      </c>
      <c r="G134" s="24">
        <v>18</v>
      </c>
      <c r="H134" s="24">
        <v>18</v>
      </c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2" t="s">
        <v>337</v>
      </c>
      <c r="AB134" s="66"/>
      <c r="AC134" s="54"/>
      <c r="AD134" s="79"/>
      <c r="AE134" s="158"/>
      <c r="AF134" s="87" t="s">
        <v>284</v>
      </c>
      <c r="AG134" s="106" t="s">
        <v>567</v>
      </c>
      <c r="AH134" s="102">
        <v>4</v>
      </c>
      <c r="AI134" s="102">
        <v>6</v>
      </c>
      <c r="AJ134" s="102">
        <v>4</v>
      </c>
      <c r="AK134" s="102">
        <v>2</v>
      </c>
      <c r="AL134" s="102">
        <v>1</v>
      </c>
      <c r="AM134" s="104"/>
      <c r="AN134" s="96">
        <f t="shared" si="8"/>
        <v>1</v>
      </c>
      <c r="AO134" s="120"/>
      <c r="AP134" s="131"/>
      <c r="AQ134" s="128"/>
      <c r="AR134" s="130"/>
    </row>
    <row r="135" ht="30" customHeight="1" spans="1:44">
      <c r="A135" s="38"/>
      <c r="B135" s="33" t="s">
        <v>68</v>
      </c>
      <c r="C135" s="33">
        <f t="shared" si="15"/>
        <v>1</v>
      </c>
      <c r="D135" s="26">
        <f t="shared" si="16"/>
        <v>18</v>
      </c>
      <c r="E135" s="33" t="s">
        <v>358</v>
      </c>
      <c r="F135" s="33" t="s">
        <v>68</v>
      </c>
      <c r="G135" s="24">
        <v>18</v>
      </c>
      <c r="H135" s="24">
        <v>18</v>
      </c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2"/>
      <c r="AB135" s="66"/>
      <c r="AC135" s="54"/>
      <c r="AD135" s="79"/>
      <c r="AE135" s="158"/>
      <c r="AF135" s="141" t="s">
        <v>285</v>
      </c>
      <c r="AG135" s="103" t="s">
        <v>677</v>
      </c>
      <c r="AH135" s="102">
        <v>4</v>
      </c>
      <c r="AI135" s="102">
        <v>6</v>
      </c>
      <c r="AJ135" s="102">
        <v>4</v>
      </c>
      <c r="AK135" s="102">
        <v>2</v>
      </c>
      <c r="AL135" s="102">
        <v>1</v>
      </c>
      <c r="AM135" s="104"/>
      <c r="AN135" s="96">
        <f t="shared" si="8"/>
        <v>1</v>
      </c>
      <c r="AO135" s="120"/>
      <c r="AP135" s="131"/>
      <c r="AQ135" s="128"/>
      <c r="AR135" s="130"/>
    </row>
    <row r="136" ht="30" customHeight="1" spans="1:44">
      <c r="A136" s="38"/>
      <c r="B136" s="33" t="s">
        <v>69</v>
      </c>
      <c r="C136" s="33">
        <f t="shared" si="15"/>
        <v>1</v>
      </c>
      <c r="D136" s="26">
        <f t="shared" si="16"/>
        <v>18</v>
      </c>
      <c r="E136" s="33" t="s">
        <v>341</v>
      </c>
      <c r="F136" s="33" t="s">
        <v>69</v>
      </c>
      <c r="G136" s="24">
        <v>18</v>
      </c>
      <c r="H136" s="24">
        <v>18</v>
      </c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2"/>
      <c r="AB136" s="66"/>
      <c r="AC136" s="54"/>
      <c r="AD136" s="79"/>
      <c r="AE136" s="158"/>
      <c r="AF136" s="140" t="s">
        <v>210</v>
      </c>
      <c r="AG136" s="146" t="s">
        <v>569</v>
      </c>
      <c r="AH136" s="102">
        <v>4</v>
      </c>
      <c r="AI136" s="102">
        <v>6</v>
      </c>
      <c r="AJ136" s="102">
        <v>4</v>
      </c>
      <c r="AK136" s="102">
        <v>2</v>
      </c>
      <c r="AL136" s="102">
        <v>1</v>
      </c>
      <c r="AM136" s="104"/>
      <c r="AN136" s="96">
        <f t="shared" si="8"/>
        <v>1</v>
      </c>
      <c r="AO136" s="120"/>
      <c r="AP136" s="131"/>
      <c r="AQ136" s="128"/>
      <c r="AR136" s="130"/>
    </row>
    <row r="137" ht="30" customHeight="1" spans="1:44">
      <c r="A137" s="38"/>
      <c r="B137" s="33" t="s">
        <v>109</v>
      </c>
      <c r="C137" s="33">
        <f t="shared" si="15"/>
        <v>1</v>
      </c>
      <c r="D137" s="26">
        <f t="shared" si="16"/>
        <v>18</v>
      </c>
      <c r="E137" s="33" t="s">
        <v>356</v>
      </c>
      <c r="F137" s="33" t="s">
        <v>109</v>
      </c>
      <c r="G137" s="24">
        <v>18</v>
      </c>
      <c r="H137" s="24">
        <v>18</v>
      </c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2"/>
      <c r="AB137" s="66"/>
      <c r="AC137" s="54"/>
      <c r="AD137" s="79"/>
      <c r="AE137" s="161"/>
      <c r="AF137" s="141" t="s">
        <v>286</v>
      </c>
      <c r="AG137" s="101" t="s">
        <v>570</v>
      </c>
      <c r="AH137" s="102">
        <v>2</v>
      </c>
      <c r="AI137" s="102">
        <v>3</v>
      </c>
      <c r="AJ137" s="102">
        <v>2</v>
      </c>
      <c r="AK137" s="102">
        <v>1</v>
      </c>
      <c r="AL137" s="102">
        <v>0.5</v>
      </c>
      <c r="AM137" s="104"/>
      <c r="AN137" s="96">
        <f t="shared" si="8"/>
        <v>1</v>
      </c>
      <c r="AO137" s="120"/>
      <c r="AP137" s="131"/>
      <c r="AQ137" s="122">
        <f>IF($AM$137=$AJ$137,-1%,IF($AM$137=$AI$137,-3%,0))</f>
        <v>0</v>
      </c>
      <c r="AR137" s="130"/>
    </row>
    <row r="138" ht="30" customHeight="1" spans="1:44">
      <c r="A138" s="38"/>
      <c r="B138" s="33" t="s">
        <v>382</v>
      </c>
      <c r="C138" s="33">
        <f t="shared" si="15"/>
        <v>1</v>
      </c>
      <c r="D138" s="26">
        <f t="shared" si="16"/>
        <v>18</v>
      </c>
      <c r="E138" s="33" t="s">
        <v>344</v>
      </c>
      <c r="F138" s="33" t="s">
        <v>382</v>
      </c>
      <c r="G138" s="24">
        <v>18</v>
      </c>
      <c r="H138" s="24">
        <v>18</v>
      </c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136"/>
      <c r="Y138" s="136"/>
      <c r="Z138" s="136"/>
      <c r="AA138" s="42"/>
      <c r="AB138" s="66"/>
      <c r="AC138" s="54"/>
      <c r="AD138" s="79"/>
      <c r="AE138" s="141" t="s">
        <v>133</v>
      </c>
      <c r="AF138" s="141" t="s">
        <v>287</v>
      </c>
      <c r="AG138" s="103" t="s">
        <v>678</v>
      </c>
      <c r="AH138" s="102">
        <v>4</v>
      </c>
      <c r="AI138" s="102">
        <v>6</v>
      </c>
      <c r="AJ138" s="102">
        <v>4</v>
      </c>
      <c r="AK138" s="102">
        <v>2</v>
      </c>
      <c r="AL138" s="102">
        <v>1</v>
      </c>
      <c r="AM138" s="104"/>
      <c r="AN138" s="96">
        <f t="shared" ref="AN138:AN162" si="17">IF(AM138=" "," ",1-AM138/AH138)</f>
        <v>1</v>
      </c>
      <c r="AO138" s="120">
        <f>1-SUM(AM138:AM141)/SUM(AH138:AH141)</f>
        <v>1</v>
      </c>
      <c r="AP138" s="131"/>
      <c r="AR138" s="130"/>
    </row>
    <row r="139" ht="30" customHeight="1" spans="1:44">
      <c r="A139" s="23" t="s">
        <v>679</v>
      </c>
      <c r="B139" s="33">
        <f>H139/G139</f>
        <v>1</v>
      </c>
      <c r="C139" s="25" t="s">
        <v>337</v>
      </c>
      <c r="D139" s="36" t="s">
        <v>337</v>
      </c>
      <c r="E139" s="25" t="s">
        <v>337</v>
      </c>
      <c r="F139" s="25" t="s">
        <v>337</v>
      </c>
      <c r="G139" s="25">
        <f>SUM(G134:G138)</f>
        <v>90</v>
      </c>
      <c r="H139" s="25">
        <f>SUM(H134:H138)</f>
        <v>90</v>
      </c>
      <c r="I139" s="25"/>
      <c r="J139" s="25" t="s">
        <v>337</v>
      </c>
      <c r="K139" s="25" t="s">
        <v>337</v>
      </c>
      <c r="L139" s="25" t="s">
        <v>337</v>
      </c>
      <c r="M139" s="25" t="s">
        <v>337</v>
      </c>
      <c r="N139" s="25" t="s">
        <v>337</v>
      </c>
      <c r="O139" s="25" t="s">
        <v>337</v>
      </c>
      <c r="P139" s="25" t="s">
        <v>337</v>
      </c>
      <c r="Q139" s="25" t="s">
        <v>337</v>
      </c>
      <c r="R139" s="25" t="s">
        <v>337</v>
      </c>
      <c r="S139" s="25" t="s">
        <v>337</v>
      </c>
      <c r="T139" s="25" t="s">
        <v>337</v>
      </c>
      <c r="U139" s="25" t="s">
        <v>337</v>
      </c>
      <c r="V139" s="25" t="s">
        <v>337</v>
      </c>
      <c r="W139" s="25" t="s">
        <v>337</v>
      </c>
      <c r="X139" s="25" t="s">
        <v>337</v>
      </c>
      <c r="Y139" s="25" t="s">
        <v>337</v>
      </c>
      <c r="Z139" s="25" t="s">
        <v>337</v>
      </c>
      <c r="AA139" s="25" t="s">
        <v>337</v>
      </c>
      <c r="AB139" s="83" t="s">
        <v>337</v>
      </c>
      <c r="AC139" s="54"/>
      <c r="AD139" s="79"/>
      <c r="AE139" s="141"/>
      <c r="AF139" s="141" t="s">
        <v>288</v>
      </c>
      <c r="AG139" s="103" t="s">
        <v>680</v>
      </c>
      <c r="AH139" s="102">
        <v>4</v>
      </c>
      <c r="AI139" s="102">
        <v>6</v>
      </c>
      <c r="AJ139" s="102">
        <v>4</v>
      </c>
      <c r="AK139" s="102">
        <v>2</v>
      </c>
      <c r="AL139" s="102">
        <v>1</v>
      </c>
      <c r="AM139" s="104"/>
      <c r="AN139" s="96">
        <f t="shared" si="17"/>
        <v>1</v>
      </c>
      <c r="AO139" s="120"/>
      <c r="AP139" s="131"/>
      <c r="AQ139" s="128"/>
      <c r="AR139" s="130"/>
    </row>
    <row r="140" ht="30" customHeight="1" spans="1:44">
      <c r="A140" s="37" t="s">
        <v>121</v>
      </c>
      <c r="B140" s="33" t="s">
        <v>128</v>
      </c>
      <c r="C140" s="33">
        <f>SUM(H140:H141)/SUM(G140:G141)</f>
        <v>1</v>
      </c>
      <c r="D140" s="26">
        <f t="shared" ref="D140:D143" si="18">G140</f>
        <v>18</v>
      </c>
      <c r="E140" s="33" t="s">
        <v>358</v>
      </c>
      <c r="F140" s="33" t="s">
        <v>384</v>
      </c>
      <c r="G140" s="24">
        <v>18</v>
      </c>
      <c r="H140" s="24">
        <v>18</v>
      </c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2" t="s">
        <v>337</v>
      </c>
      <c r="AB140" s="66"/>
      <c r="AC140" s="54"/>
      <c r="AD140" s="79"/>
      <c r="AE140" s="141"/>
      <c r="AF140" s="141" t="s">
        <v>289</v>
      </c>
      <c r="AG140" s="101" t="s">
        <v>681</v>
      </c>
      <c r="AH140" s="102">
        <v>4</v>
      </c>
      <c r="AI140" s="102">
        <v>6</v>
      </c>
      <c r="AJ140" s="102">
        <v>4</v>
      </c>
      <c r="AK140" s="102">
        <v>2</v>
      </c>
      <c r="AL140" s="102">
        <v>1</v>
      </c>
      <c r="AM140" s="104"/>
      <c r="AN140" s="96">
        <f t="shared" si="17"/>
        <v>1</v>
      </c>
      <c r="AO140" s="120"/>
      <c r="AP140" s="131"/>
      <c r="AQ140" s="122">
        <f>IF($AM$140=$AJ$140,-1%,IF($AM$140=$AI$140,-3%,0))</f>
        <v>0</v>
      </c>
      <c r="AR140" s="130"/>
    </row>
    <row r="141" ht="30" customHeight="1" spans="1:44">
      <c r="A141" s="38"/>
      <c r="B141" s="33" t="s">
        <v>336</v>
      </c>
      <c r="C141" s="33" t="s">
        <v>336</v>
      </c>
      <c r="D141" s="26">
        <f t="shared" si="18"/>
        <v>18</v>
      </c>
      <c r="E141" s="33" t="s">
        <v>356</v>
      </c>
      <c r="F141" s="33" t="s">
        <v>385</v>
      </c>
      <c r="G141" s="24">
        <v>18</v>
      </c>
      <c r="H141" s="24">
        <v>18</v>
      </c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2"/>
      <c r="AB141" s="66"/>
      <c r="AC141" s="54"/>
      <c r="AD141" s="79"/>
      <c r="AE141" s="141"/>
      <c r="AF141" s="140" t="s">
        <v>210</v>
      </c>
      <c r="AG141" s="146" t="s">
        <v>682</v>
      </c>
      <c r="AH141" s="102">
        <v>2</v>
      </c>
      <c r="AI141" s="102">
        <v>3</v>
      </c>
      <c r="AJ141" s="102">
        <v>2</v>
      </c>
      <c r="AK141" s="102">
        <v>1</v>
      </c>
      <c r="AL141" s="102">
        <v>0.5</v>
      </c>
      <c r="AM141" s="104"/>
      <c r="AN141" s="96">
        <f t="shared" si="17"/>
        <v>1</v>
      </c>
      <c r="AO141" s="120"/>
      <c r="AP141" s="131"/>
      <c r="AR141" s="130"/>
    </row>
    <row r="142" ht="30" customHeight="1" spans="1:44">
      <c r="A142" s="38"/>
      <c r="B142" s="33" t="s">
        <v>109</v>
      </c>
      <c r="C142" s="33">
        <f t="shared" ref="C142:C149" si="19">H142/G142</f>
        <v>1</v>
      </c>
      <c r="D142" s="26">
        <f t="shared" si="18"/>
        <v>18</v>
      </c>
      <c r="E142" s="33" t="s">
        <v>380</v>
      </c>
      <c r="F142" s="33" t="s">
        <v>109</v>
      </c>
      <c r="G142" s="24">
        <v>18</v>
      </c>
      <c r="H142" s="24">
        <v>18</v>
      </c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2"/>
      <c r="AB142" s="66"/>
      <c r="AC142" s="54"/>
      <c r="AD142" s="79"/>
      <c r="AE142" s="141" t="s">
        <v>293</v>
      </c>
      <c r="AF142" s="162" t="s">
        <v>290</v>
      </c>
      <c r="AG142" s="146" t="s">
        <v>571</v>
      </c>
      <c r="AH142" s="180">
        <v>2</v>
      </c>
      <c r="AI142" s="180">
        <v>3</v>
      </c>
      <c r="AJ142" s="180">
        <v>2</v>
      </c>
      <c r="AK142" s="180">
        <v>1</v>
      </c>
      <c r="AL142" s="180">
        <v>0.5</v>
      </c>
      <c r="AM142" s="104"/>
      <c r="AN142" s="96">
        <f t="shared" si="17"/>
        <v>1</v>
      </c>
      <c r="AO142" s="120">
        <f>1-SUM(AM142:AM144)/SUM(AH142:AH144)</f>
        <v>1</v>
      </c>
      <c r="AP142" s="131"/>
      <c r="AQ142" s="125"/>
      <c r="AR142" s="130"/>
    </row>
    <row r="143" ht="30" customHeight="1" spans="1:44">
      <c r="A143" s="38"/>
      <c r="B143" s="33" t="s">
        <v>382</v>
      </c>
      <c r="C143" s="33">
        <f t="shared" si="19"/>
        <v>1</v>
      </c>
      <c r="D143" s="26">
        <f t="shared" si="18"/>
        <v>18</v>
      </c>
      <c r="E143" s="33" t="s">
        <v>344</v>
      </c>
      <c r="F143" s="33" t="s">
        <v>382</v>
      </c>
      <c r="G143" s="24">
        <v>18</v>
      </c>
      <c r="H143" s="24">
        <v>18</v>
      </c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2"/>
      <c r="AB143" s="66"/>
      <c r="AC143" s="54"/>
      <c r="AD143" s="79"/>
      <c r="AE143" s="141"/>
      <c r="AF143" s="141" t="s">
        <v>291</v>
      </c>
      <c r="AG143" s="103" t="s">
        <v>572</v>
      </c>
      <c r="AH143" s="102">
        <v>4</v>
      </c>
      <c r="AI143" s="102">
        <v>6</v>
      </c>
      <c r="AJ143" s="102">
        <v>4</v>
      </c>
      <c r="AK143" s="102">
        <v>2</v>
      </c>
      <c r="AL143" s="102">
        <v>1</v>
      </c>
      <c r="AM143" s="104"/>
      <c r="AN143" s="96">
        <f t="shared" si="17"/>
        <v>1</v>
      </c>
      <c r="AO143" s="120"/>
      <c r="AP143" s="131"/>
      <c r="AQ143" s="125"/>
      <c r="AR143" s="130"/>
    </row>
    <row r="144" ht="30" customHeight="1" spans="1:44">
      <c r="A144" s="23" t="s">
        <v>574</v>
      </c>
      <c r="B144" s="33">
        <f>H144/G144</f>
        <v>1</v>
      </c>
      <c r="C144" s="25" t="s">
        <v>337</v>
      </c>
      <c r="D144" s="36" t="s">
        <v>337</v>
      </c>
      <c r="E144" s="25" t="s">
        <v>337</v>
      </c>
      <c r="F144" s="25" t="s">
        <v>337</v>
      </c>
      <c r="G144" s="25">
        <f>SUM(G140:G143)</f>
        <v>72</v>
      </c>
      <c r="H144" s="25">
        <f>SUM(H140:H143)</f>
        <v>72</v>
      </c>
      <c r="I144" s="25"/>
      <c r="J144" s="25" t="s">
        <v>337</v>
      </c>
      <c r="K144" s="25" t="s">
        <v>337</v>
      </c>
      <c r="L144" s="25" t="s">
        <v>337</v>
      </c>
      <c r="M144" s="25" t="s">
        <v>337</v>
      </c>
      <c r="N144" s="25" t="s">
        <v>337</v>
      </c>
      <c r="O144" s="25" t="s">
        <v>337</v>
      </c>
      <c r="P144" s="25" t="s">
        <v>337</v>
      </c>
      <c r="Q144" s="25" t="s">
        <v>337</v>
      </c>
      <c r="R144" s="25" t="s">
        <v>337</v>
      </c>
      <c r="S144" s="25" t="s">
        <v>337</v>
      </c>
      <c r="T144" s="25" t="s">
        <v>337</v>
      </c>
      <c r="U144" s="25" t="s">
        <v>337</v>
      </c>
      <c r="V144" s="25" t="s">
        <v>337</v>
      </c>
      <c r="W144" s="25" t="s">
        <v>337</v>
      </c>
      <c r="X144" s="25" t="s">
        <v>337</v>
      </c>
      <c r="Y144" s="25" t="s">
        <v>337</v>
      </c>
      <c r="Z144" s="25" t="s">
        <v>337</v>
      </c>
      <c r="AA144" s="25" t="s">
        <v>337</v>
      </c>
      <c r="AB144" s="83" t="s">
        <v>337</v>
      </c>
      <c r="AC144" s="54"/>
      <c r="AD144" s="79"/>
      <c r="AE144" s="141"/>
      <c r="AF144" s="87" t="s">
        <v>292</v>
      </c>
      <c r="AG144" s="106" t="s">
        <v>573</v>
      </c>
      <c r="AH144" s="102">
        <v>2</v>
      </c>
      <c r="AI144" s="102">
        <v>3</v>
      </c>
      <c r="AJ144" s="102">
        <v>2</v>
      </c>
      <c r="AK144" s="102">
        <v>1</v>
      </c>
      <c r="AL144" s="102">
        <v>0.5</v>
      </c>
      <c r="AM144" s="104"/>
      <c r="AN144" s="96">
        <f t="shared" si="17"/>
        <v>1</v>
      </c>
      <c r="AO144" s="120"/>
      <c r="AP144" s="131"/>
      <c r="AQ144" s="125"/>
      <c r="AR144" s="130"/>
    </row>
    <row r="145" ht="30" customHeight="1" spans="1:44">
      <c r="A145" s="37" t="s">
        <v>127</v>
      </c>
      <c r="B145" s="33" t="s">
        <v>122</v>
      </c>
      <c r="C145" s="33">
        <f t="shared" si="19"/>
        <v>1</v>
      </c>
      <c r="D145" s="26">
        <f t="shared" ref="D145:D149" si="20">G145</f>
        <v>15</v>
      </c>
      <c r="E145" s="33" t="s">
        <v>356</v>
      </c>
      <c r="F145" s="33" t="s">
        <v>122</v>
      </c>
      <c r="G145" s="24">
        <v>15</v>
      </c>
      <c r="H145" s="24">
        <v>15</v>
      </c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2" t="s">
        <v>337</v>
      </c>
      <c r="Y145" s="42"/>
      <c r="Z145" s="42"/>
      <c r="AA145" s="42"/>
      <c r="AB145" s="66"/>
      <c r="AC145" s="54"/>
      <c r="AD145" s="79"/>
      <c r="AE145" s="141" t="s">
        <v>299</v>
      </c>
      <c r="AF145" s="87" t="s">
        <v>294</v>
      </c>
      <c r="AG145" s="106" t="s">
        <v>577</v>
      </c>
      <c r="AH145" s="102">
        <v>2</v>
      </c>
      <c r="AI145" s="102">
        <v>3</v>
      </c>
      <c r="AJ145" s="102">
        <v>2</v>
      </c>
      <c r="AK145" s="102">
        <v>1</v>
      </c>
      <c r="AL145" s="102">
        <v>0.5</v>
      </c>
      <c r="AM145" s="104"/>
      <c r="AN145" s="96">
        <f t="shared" si="17"/>
        <v>1</v>
      </c>
      <c r="AO145" s="120">
        <f>1-SUM(AM145:AM149)/SUM(AH145:AH149)</f>
        <v>1</v>
      </c>
      <c r="AP145" s="131"/>
      <c r="AQ145" s="128"/>
      <c r="AR145" s="130"/>
    </row>
    <row r="146" ht="30" customHeight="1" spans="1:44">
      <c r="A146" s="37"/>
      <c r="B146" s="33" t="s">
        <v>123</v>
      </c>
      <c r="C146" s="33">
        <f t="shared" si="19"/>
        <v>1</v>
      </c>
      <c r="D146" s="26">
        <f t="shared" si="20"/>
        <v>15</v>
      </c>
      <c r="E146" s="33" t="s">
        <v>386</v>
      </c>
      <c r="F146" s="33" t="s">
        <v>123</v>
      </c>
      <c r="G146" s="24">
        <v>15</v>
      </c>
      <c r="H146" s="24">
        <v>15</v>
      </c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2"/>
      <c r="Y146" s="42"/>
      <c r="Z146" s="42"/>
      <c r="AA146" s="42"/>
      <c r="AB146" s="66"/>
      <c r="AC146" s="54"/>
      <c r="AD146" s="79"/>
      <c r="AE146" s="141"/>
      <c r="AF146" s="141" t="s">
        <v>295</v>
      </c>
      <c r="AG146" s="103" t="s">
        <v>578</v>
      </c>
      <c r="AH146" s="102">
        <v>2</v>
      </c>
      <c r="AI146" s="102">
        <v>3</v>
      </c>
      <c r="AJ146" s="102">
        <v>2</v>
      </c>
      <c r="AK146" s="102">
        <v>1</v>
      </c>
      <c r="AL146" s="102">
        <v>0.5</v>
      </c>
      <c r="AM146" s="104"/>
      <c r="AN146" s="96">
        <f t="shared" si="17"/>
        <v>1</v>
      </c>
      <c r="AO146" s="120"/>
      <c r="AP146" s="131"/>
      <c r="AQ146" s="125"/>
      <c r="AR146" s="130"/>
    </row>
    <row r="147" ht="30" customHeight="1" spans="1:44">
      <c r="A147" s="37"/>
      <c r="B147" s="33" t="s">
        <v>124</v>
      </c>
      <c r="C147" s="33">
        <f t="shared" si="19"/>
        <v>1</v>
      </c>
      <c r="D147" s="26">
        <f t="shared" si="20"/>
        <v>15</v>
      </c>
      <c r="E147" s="33" t="s">
        <v>386</v>
      </c>
      <c r="F147" s="33" t="s">
        <v>124</v>
      </c>
      <c r="G147" s="24">
        <v>15</v>
      </c>
      <c r="H147" s="24">
        <v>15</v>
      </c>
      <c r="I147" s="41"/>
      <c r="J147" s="41"/>
      <c r="K147" s="41"/>
      <c r="L147" s="41"/>
      <c r="M147" s="41"/>
      <c r="N147" s="41"/>
      <c r="O147" s="41"/>
      <c r="P147" s="41"/>
      <c r="Q147" s="41"/>
      <c r="R147" s="136"/>
      <c r="S147" s="136"/>
      <c r="T147" s="136"/>
      <c r="U147" s="136"/>
      <c r="V147" s="136"/>
      <c r="W147" s="136"/>
      <c r="X147" s="42"/>
      <c r="Y147" s="42"/>
      <c r="Z147" s="42"/>
      <c r="AA147" s="42"/>
      <c r="AB147" s="66"/>
      <c r="AC147" s="54"/>
      <c r="AD147" s="79"/>
      <c r="AE147" s="141"/>
      <c r="AF147" s="87" t="s">
        <v>296</v>
      </c>
      <c r="AG147" s="106" t="s">
        <v>579</v>
      </c>
      <c r="AH147" s="102">
        <v>2</v>
      </c>
      <c r="AI147" s="102">
        <v>3</v>
      </c>
      <c r="AJ147" s="102">
        <v>2</v>
      </c>
      <c r="AK147" s="102">
        <v>1</v>
      </c>
      <c r="AL147" s="102">
        <v>0.5</v>
      </c>
      <c r="AM147" s="104"/>
      <c r="AN147" s="96">
        <f t="shared" si="17"/>
        <v>1</v>
      </c>
      <c r="AO147" s="120"/>
      <c r="AP147" s="131"/>
      <c r="AQ147" s="125"/>
      <c r="AR147" s="130"/>
    </row>
    <row r="148" ht="30" customHeight="1" spans="1:44">
      <c r="A148" s="37"/>
      <c r="B148" s="33" t="s">
        <v>125</v>
      </c>
      <c r="C148" s="33">
        <f t="shared" si="19"/>
        <v>1</v>
      </c>
      <c r="D148" s="26">
        <f t="shared" si="20"/>
        <v>15</v>
      </c>
      <c r="E148" s="33" t="s">
        <v>387</v>
      </c>
      <c r="F148" s="33" t="s">
        <v>125</v>
      </c>
      <c r="G148" s="24">
        <v>15</v>
      </c>
      <c r="H148" s="24">
        <v>15</v>
      </c>
      <c r="I148" s="41"/>
      <c r="J148" s="41"/>
      <c r="K148" s="41"/>
      <c r="L148" s="41"/>
      <c r="M148" s="41"/>
      <c r="N148" s="41"/>
      <c r="O148" s="41"/>
      <c r="P148" s="41"/>
      <c r="Q148" s="41"/>
      <c r="R148" s="136"/>
      <c r="S148" s="136"/>
      <c r="T148" s="136"/>
      <c r="U148" s="136"/>
      <c r="V148" s="136"/>
      <c r="W148" s="136"/>
      <c r="X148" s="42"/>
      <c r="Y148" s="42"/>
      <c r="Z148" s="42"/>
      <c r="AA148" s="42"/>
      <c r="AB148" s="66"/>
      <c r="AC148" s="54"/>
      <c r="AD148" s="79"/>
      <c r="AE148" s="141"/>
      <c r="AF148" s="159" t="s">
        <v>297</v>
      </c>
      <c r="AG148" s="101" t="s">
        <v>580</v>
      </c>
      <c r="AH148" s="102">
        <v>4</v>
      </c>
      <c r="AI148" s="102">
        <v>6</v>
      </c>
      <c r="AJ148" s="102">
        <v>4</v>
      </c>
      <c r="AK148" s="102">
        <v>2</v>
      </c>
      <c r="AL148" s="102">
        <v>1</v>
      </c>
      <c r="AM148" s="104"/>
      <c r="AN148" s="96">
        <f t="shared" si="17"/>
        <v>1</v>
      </c>
      <c r="AO148" s="120"/>
      <c r="AP148" s="131"/>
      <c r="AQ148" s="122">
        <f>IF($AM$148=$AJ$148,-1%,IF($AM$148=$AI$148,-3%,0))</f>
        <v>0</v>
      </c>
      <c r="AR148" s="130"/>
    </row>
    <row r="149" ht="30" customHeight="1" spans="1:44">
      <c r="A149" s="37"/>
      <c r="B149" s="133" t="s">
        <v>126</v>
      </c>
      <c r="C149" s="133">
        <f t="shared" si="19"/>
        <v>1</v>
      </c>
      <c r="D149" s="134">
        <f t="shared" si="20"/>
        <v>5</v>
      </c>
      <c r="E149" s="133" t="s">
        <v>344</v>
      </c>
      <c r="F149" s="133" t="s">
        <v>388</v>
      </c>
      <c r="G149" s="135">
        <v>5</v>
      </c>
      <c r="H149" s="135">
        <v>5</v>
      </c>
      <c r="I149" s="41"/>
      <c r="J149" s="41"/>
      <c r="K149" s="41"/>
      <c r="L149" s="41"/>
      <c r="M149" s="41"/>
      <c r="N149" s="42" t="s">
        <v>337</v>
      </c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66"/>
      <c r="AC149" s="54"/>
      <c r="AD149" s="79"/>
      <c r="AE149" s="141"/>
      <c r="AF149" s="159" t="s">
        <v>298</v>
      </c>
      <c r="AG149" s="103" t="s">
        <v>581</v>
      </c>
      <c r="AH149" s="102">
        <v>4</v>
      </c>
      <c r="AI149" s="102">
        <v>6</v>
      </c>
      <c r="AJ149" s="102">
        <v>4</v>
      </c>
      <c r="AK149" s="102">
        <v>2</v>
      </c>
      <c r="AL149" s="102">
        <v>1</v>
      </c>
      <c r="AM149" s="114"/>
      <c r="AN149" s="96">
        <f t="shared" si="17"/>
        <v>1</v>
      </c>
      <c r="AO149" s="120"/>
      <c r="AP149" s="131"/>
      <c r="AR149" s="130"/>
    </row>
    <row r="150" ht="30" customHeight="1" spans="1:44">
      <c r="A150" s="23" t="s">
        <v>582</v>
      </c>
      <c r="B150" s="33">
        <f>H150/G150</f>
        <v>1</v>
      </c>
      <c r="C150" s="25" t="s">
        <v>337</v>
      </c>
      <c r="D150" s="36" t="s">
        <v>337</v>
      </c>
      <c r="E150" s="25" t="s">
        <v>337</v>
      </c>
      <c r="F150" s="25" t="s">
        <v>337</v>
      </c>
      <c r="G150" s="25">
        <f>SUM(G145:G149)</f>
        <v>65</v>
      </c>
      <c r="H150" s="25">
        <f>SUM(H145:H149)</f>
        <v>65</v>
      </c>
      <c r="I150" s="25"/>
      <c r="J150" s="25" t="s">
        <v>337</v>
      </c>
      <c r="K150" s="25" t="s">
        <v>337</v>
      </c>
      <c r="L150" s="25" t="s">
        <v>337</v>
      </c>
      <c r="M150" s="25" t="s">
        <v>337</v>
      </c>
      <c r="N150" s="25" t="s">
        <v>337</v>
      </c>
      <c r="O150" s="25" t="s">
        <v>337</v>
      </c>
      <c r="P150" s="25" t="s">
        <v>337</v>
      </c>
      <c r="Q150" s="25" t="s">
        <v>337</v>
      </c>
      <c r="R150" s="25" t="s">
        <v>337</v>
      </c>
      <c r="S150" s="25" t="s">
        <v>337</v>
      </c>
      <c r="T150" s="25" t="s">
        <v>337</v>
      </c>
      <c r="U150" s="25" t="s">
        <v>337</v>
      </c>
      <c r="V150" s="25" t="s">
        <v>337</v>
      </c>
      <c r="W150" s="25" t="s">
        <v>337</v>
      </c>
      <c r="X150" s="25" t="s">
        <v>337</v>
      </c>
      <c r="Y150" s="25" t="s">
        <v>337</v>
      </c>
      <c r="Z150" s="25" t="s">
        <v>337</v>
      </c>
      <c r="AA150" s="25" t="s">
        <v>337</v>
      </c>
      <c r="AB150" s="83" t="s">
        <v>337</v>
      </c>
      <c r="AC150" s="54"/>
      <c r="AD150" s="79"/>
      <c r="AE150" s="157" t="s">
        <v>311</v>
      </c>
      <c r="AF150" s="141" t="s">
        <v>300</v>
      </c>
      <c r="AG150" s="103" t="s">
        <v>583</v>
      </c>
      <c r="AH150" s="102">
        <v>2</v>
      </c>
      <c r="AI150" s="102">
        <v>3</v>
      </c>
      <c r="AJ150" s="102">
        <v>2</v>
      </c>
      <c r="AK150" s="102">
        <v>1</v>
      </c>
      <c r="AL150" s="102">
        <v>0.5</v>
      </c>
      <c r="AM150" s="104"/>
      <c r="AN150" s="96">
        <f t="shared" si="17"/>
        <v>1</v>
      </c>
      <c r="AO150" s="120">
        <f>1-SUM(AM150:AM162)/SUM(AH150:AH162)</f>
        <v>1</v>
      </c>
      <c r="AP150" s="131"/>
      <c r="AQ150" s="125"/>
      <c r="AR150" s="130"/>
    </row>
    <row r="151" ht="30" customHeight="1" spans="1:44">
      <c r="A151" s="37" t="s">
        <v>389</v>
      </c>
      <c r="B151" s="33" t="s">
        <v>128</v>
      </c>
      <c r="C151" s="33">
        <f t="shared" ref="C151:C156" si="21">H151/G151</f>
        <v>1</v>
      </c>
      <c r="D151" s="26">
        <f t="shared" ref="D151:D161" si="22">G151</f>
        <v>36</v>
      </c>
      <c r="E151" s="33" t="s">
        <v>358</v>
      </c>
      <c r="F151" s="33" t="s">
        <v>128</v>
      </c>
      <c r="G151" s="24">
        <v>36</v>
      </c>
      <c r="H151" s="24">
        <v>36</v>
      </c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2" t="s">
        <v>337</v>
      </c>
      <c r="AB151" s="66"/>
      <c r="AC151" s="54"/>
      <c r="AD151" s="79"/>
      <c r="AE151" s="158"/>
      <c r="AF151" s="141" t="s">
        <v>301</v>
      </c>
      <c r="AG151" s="103" t="s">
        <v>584</v>
      </c>
      <c r="AH151" s="102">
        <v>2</v>
      </c>
      <c r="AI151" s="102">
        <v>3</v>
      </c>
      <c r="AJ151" s="102">
        <v>2</v>
      </c>
      <c r="AK151" s="102">
        <v>1</v>
      </c>
      <c r="AL151" s="102">
        <v>0.5</v>
      </c>
      <c r="AM151" s="104"/>
      <c r="AN151" s="96">
        <f t="shared" si="17"/>
        <v>1</v>
      </c>
      <c r="AO151" s="120"/>
      <c r="AP151" s="131"/>
      <c r="AQ151" s="125"/>
      <c r="AR151" s="130"/>
    </row>
    <row r="152" ht="30" customHeight="1" spans="1:44">
      <c r="A152" s="38"/>
      <c r="B152" s="33" t="s">
        <v>336</v>
      </c>
      <c r="C152" s="33" t="s">
        <v>336</v>
      </c>
      <c r="D152" s="26" t="s">
        <v>336</v>
      </c>
      <c r="E152" s="33" t="s">
        <v>336</v>
      </c>
      <c r="F152" s="33" t="s">
        <v>336</v>
      </c>
      <c r="G152" s="24"/>
      <c r="H152" s="24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2"/>
      <c r="AB152" s="66"/>
      <c r="AC152" s="54"/>
      <c r="AD152" s="79"/>
      <c r="AE152" s="158"/>
      <c r="AF152" s="141" t="s">
        <v>302</v>
      </c>
      <c r="AG152" s="103" t="s">
        <v>585</v>
      </c>
      <c r="AH152" s="102">
        <v>2</v>
      </c>
      <c r="AI152" s="102">
        <v>3</v>
      </c>
      <c r="AJ152" s="102">
        <v>2</v>
      </c>
      <c r="AK152" s="102">
        <v>1</v>
      </c>
      <c r="AL152" s="102">
        <v>0.5</v>
      </c>
      <c r="AM152" s="104"/>
      <c r="AN152" s="96">
        <f t="shared" si="17"/>
        <v>1</v>
      </c>
      <c r="AO152" s="120"/>
      <c r="AP152" s="131"/>
      <c r="AQ152" s="125"/>
      <c r="AR152" s="130"/>
    </row>
    <row r="153" ht="30" customHeight="1" spans="1:44">
      <c r="A153" s="38"/>
      <c r="B153" s="33" t="s">
        <v>129</v>
      </c>
      <c r="C153" s="33">
        <f t="shared" si="21"/>
        <v>1</v>
      </c>
      <c r="D153" s="26">
        <f t="shared" si="22"/>
        <v>60</v>
      </c>
      <c r="E153" s="33" t="s">
        <v>360</v>
      </c>
      <c r="F153" s="33" t="s">
        <v>129</v>
      </c>
      <c r="G153" s="24">
        <v>60</v>
      </c>
      <c r="H153" s="24">
        <v>60</v>
      </c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60"/>
      <c r="AC153" s="54"/>
      <c r="AD153" s="79"/>
      <c r="AE153" s="158"/>
      <c r="AF153" s="141" t="s">
        <v>303</v>
      </c>
      <c r="AG153" s="103" t="s">
        <v>683</v>
      </c>
      <c r="AH153" s="102">
        <v>4</v>
      </c>
      <c r="AI153" s="102">
        <v>6</v>
      </c>
      <c r="AJ153" s="102">
        <v>4</v>
      </c>
      <c r="AK153" s="102">
        <v>2</v>
      </c>
      <c r="AL153" s="102">
        <v>1</v>
      </c>
      <c r="AM153" s="104"/>
      <c r="AN153" s="96">
        <f t="shared" si="17"/>
        <v>1</v>
      </c>
      <c r="AO153" s="120"/>
      <c r="AP153" s="131"/>
      <c r="AQ153" s="125"/>
      <c r="AR153" s="130"/>
    </row>
    <row r="154" ht="30" customHeight="1" spans="1:44">
      <c r="A154" s="38"/>
      <c r="B154" s="33" t="s">
        <v>336</v>
      </c>
      <c r="C154" s="33" t="s">
        <v>336</v>
      </c>
      <c r="D154" s="26" t="s">
        <v>336</v>
      </c>
      <c r="E154" s="33" t="s">
        <v>336</v>
      </c>
      <c r="F154" s="33" t="s">
        <v>336</v>
      </c>
      <c r="G154" s="24"/>
      <c r="H154" s="24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60"/>
      <c r="AC154" s="54"/>
      <c r="AD154" s="79"/>
      <c r="AE154" s="158"/>
      <c r="AF154" s="141" t="s">
        <v>304</v>
      </c>
      <c r="AG154" s="103" t="s">
        <v>587</v>
      </c>
      <c r="AH154" s="102">
        <v>2</v>
      </c>
      <c r="AI154" s="102">
        <v>3</v>
      </c>
      <c r="AJ154" s="102">
        <v>2</v>
      </c>
      <c r="AK154" s="102">
        <v>1</v>
      </c>
      <c r="AL154" s="102">
        <v>0.5</v>
      </c>
      <c r="AM154" s="104"/>
      <c r="AN154" s="96">
        <f t="shared" si="17"/>
        <v>1</v>
      </c>
      <c r="AO154" s="120"/>
      <c r="AP154" s="131"/>
      <c r="AQ154" s="128"/>
      <c r="AR154" s="130"/>
    </row>
    <row r="155" ht="30" customHeight="1" spans="1:44">
      <c r="A155" s="38"/>
      <c r="B155" s="33" t="s">
        <v>336</v>
      </c>
      <c r="C155" s="33" t="s">
        <v>336</v>
      </c>
      <c r="D155" s="26" t="s">
        <v>336</v>
      </c>
      <c r="E155" s="33" t="s">
        <v>336</v>
      </c>
      <c r="F155" s="33" t="s">
        <v>336</v>
      </c>
      <c r="G155" s="24"/>
      <c r="H155" s="24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60"/>
      <c r="AC155" s="54"/>
      <c r="AD155" s="79"/>
      <c r="AE155" s="158"/>
      <c r="AF155" s="141" t="s">
        <v>305</v>
      </c>
      <c r="AG155" s="103" t="s">
        <v>588</v>
      </c>
      <c r="AH155" s="102">
        <v>4</v>
      </c>
      <c r="AI155" s="102">
        <v>6</v>
      </c>
      <c r="AJ155" s="102">
        <v>4</v>
      </c>
      <c r="AK155" s="102">
        <v>2</v>
      </c>
      <c r="AL155" s="102">
        <v>1</v>
      </c>
      <c r="AM155" s="104"/>
      <c r="AN155" s="96">
        <f t="shared" si="17"/>
        <v>1</v>
      </c>
      <c r="AO155" s="120"/>
      <c r="AP155" s="131"/>
      <c r="AQ155" s="125"/>
      <c r="AR155" s="130"/>
    </row>
    <row r="156" ht="30" customHeight="1" spans="1:44">
      <c r="A156" s="38"/>
      <c r="B156" s="33" t="s">
        <v>130</v>
      </c>
      <c r="C156" s="33">
        <f t="shared" si="21"/>
        <v>1</v>
      </c>
      <c r="D156" s="26">
        <f t="shared" si="22"/>
        <v>9</v>
      </c>
      <c r="E156" s="33" t="s">
        <v>358</v>
      </c>
      <c r="F156" s="33" t="s">
        <v>130</v>
      </c>
      <c r="G156" s="24">
        <v>9</v>
      </c>
      <c r="H156" s="24">
        <v>9</v>
      </c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2" t="s">
        <v>337</v>
      </c>
      <c r="AB156" s="66"/>
      <c r="AC156" s="54"/>
      <c r="AD156" s="79"/>
      <c r="AE156" s="158"/>
      <c r="AF156" s="141" t="s">
        <v>306</v>
      </c>
      <c r="AG156" s="103" t="s">
        <v>589</v>
      </c>
      <c r="AH156" s="102">
        <v>2</v>
      </c>
      <c r="AI156" s="102">
        <v>3</v>
      </c>
      <c r="AJ156" s="102">
        <v>2</v>
      </c>
      <c r="AK156" s="102">
        <v>1</v>
      </c>
      <c r="AL156" s="102">
        <v>0.5</v>
      </c>
      <c r="AM156" s="104"/>
      <c r="AN156" s="96">
        <f t="shared" si="17"/>
        <v>1</v>
      </c>
      <c r="AO156" s="120"/>
      <c r="AP156" s="131"/>
      <c r="AQ156" s="125"/>
      <c r="AR156" s="130"/>
    </row>
    <row r="157" ht="30" customHeight="1" spans="1:44">
      <c r="A157" s="38"/>
      <c r="B157" s="33" t="s">
        <v>131</v>
      </c>
      <c r="C157" s="33">
        <f>SUM(H157:H161)/SUM(G157:G161)</f>
        <v>1</v>
      </c>
      <c r="D157" s="26">
        <f t="shared" si="22"/>
        <v>18</v>
      </c>
      <c r="E157" s="33" t="s">
        <v>380</v>
      </c>
      <c r="F157" s="33" t="s">
        <v>390</v>
      </c>
      <c r="G157" s="24">
        <v>18</v>
      </c>
      <c r="H157" s="24">
        <v>18</v>
      </c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2"/>
      <c r="AB157" s="66"/>
      <c r="AC157" s="54"/>
      <c r="AD157" s="79"/>
      <c r="AE157" s="158"/>
      <c r="AF157" s="163" t="s">
        <v>307</v>
      </c>
      <c r="AG157" s="105" t="s">
        <v>684</v>
      </c>
      <c r="AH157" s="102">
        <v>2</v>
      </c>
      <c r="AI157" s="102">
        <v>3</v>
      </c>
      <c r="AJ157" s="102">
        <v>2</v>
      </c>
      <c r="AK157" s="102">
        <v>1</v>
      </c>
      <c r="AL157" s="102">
        <v>0.5</v>
      </c>
      <c r="AM157" s="104"/>
      <c r="AN157" s="96">
        <f t="shared" si="17"/>
        <v>1</v>
      </c>
      <c r="AO157" s="120"/>
      <c r="AP157" s="131"/>
      <c r="AQ157" s="122">
        <f>IF($AM$157=$AJ$157,-1%,IF($AM$157=$AI$157,-3%,0))</f>
        <v>0</v>
      </c>
      <c r="AR157" s="130"/>
    </row>
    <row r="158" ht="30" customHeight="1" spans="1:44">
      <c r="A158" s="38"/>
      <c r="B158" s="33" t="s">
        <v>336</v>
      </c>
      <c r="C158" s="33" t="s">
        <v>336</v>
      </c>
      <c r="D158" s="26">
        <f t="shared" si="22"/>
        <v>18</v>
      </c>
      <c r="E158" s="33" t="s">
        <v>356</v>
      </c>
      <c r="F158" s="33" t="s">
        <v>391</v>
      </c>
      <c r="G158" s="24">
        <v>18</v>
      </c>
      <c r="H158" s="24">
        <v>18</v>
      </c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2"/>
      <c r="AB158" s="66"/>
      <c r="AC158" s="54"/>
      <c r="AD158" s="79"/>
      <c r="AE158" s="158"/>
      <c r="AF158" s="160" t="s">
        <v>308</v>
      </c>
      <c r="AG158" s="103" t="s">
        <v>591</v>
      </c>
      <c r="AH158" s="102">
        <v>2</v>
      </c>
      <c r="AI158" s="102">
        <v>3</v>
      </c>
      <c r="AJ158" s="102">
        <v>2</v>
      </c>
      <c r="AK158" s="102">
        <v>1</v>
      </c>
      <c r="AL158" s="102">
        <v>0.5</v>
      </c>
      <c r="AM158" s="104"/>
      <c r="AN158" s="96">
        <f t="shared" si="17"/>
        <v>1</v>
      </c>
      <c r="AO158" s="120"/>
      <c r="AP158" s="131"/>
      <c r="AR158" s="130"/>
    </row>
    <row r="159" ht="30" customHeight="1" spans="1:44">
      <c r="A159" s="38"/>
      <c r="B159" s="33" t="s">
        <v>336</v>
      </c>
      <c r="C159" s="33" t="s">
        <v>336</v>
      </c>
      <c r="D159" s="26">
        <f t="shared" si="22"/>
        <v>18</v>
      </c>
      <c r="E159" s="33" t="s">
        <v>380</v>
      </c>
      <c r="F159" s="33" t="s">
        <v>392</v>
      </c>
      <c r="G159" s="24">
        <v>18</v>
      </c>
      <c r="H159" s="24">
        <v>18</v>
      </c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2"/>
      <c r="AB159" s="66"/>
      <c r="AC159" s="54"/>
      <c r="AD159" s="79"/>
      <c r="AE159" s="158"/>
      <c r="AF159" s="141" t="s">
        <v>309</v>
      </c>
      <c r="AG159" s="103" t="s">
        <v>592</v>
      </c>
      <c r="AH159" s="102">
        <v>2</v>
      </c>
      <c r="AI159" s="102">
        <v>3</v>
      </c>
      <c r="AJ159" s="102">
        <v>2</v>
      </c>
      <c r="AK159" s="102">
        <v>1</v>
      </c>
      <c r="AL159" s="102">
        <v>0.5</v>
      </c>
      <c r="AM159" s="104"/>
      <c r="AN159" s="96">
        <f t="shared" si="17"/>
        <v>1</v>
      </c>
      <c r="AO159" s="120"/>
      <c r="AP159" s="131"/>
      <c r="AQ159" s="125"/>
      <c r="AR159" s="130"/>
    </row>
    <row r="160" ht="30" customHeight="1" spans="1:44">
      <c r="A160" s="38"/>
      <c r="B160" s="33" t="s">
        <v>336</v>
      </c>
      <c r="C160" s="33" t="s">
        <v>336</v>
      </c>
      <c r="D160" s="26">
        <f t="shared" si="22"/>
        <v>18</v>
      </c>
      <c r="E160" s="33" t="s">
        <v>393</v>
      </c>
      <c r="F160" s="33" t="s">
        <v>394</v>
      </c>
      <c r="G160" s="24">
        <v>18</v>
      </c>
      <c r="H160" s="24">
        <v>18</v>
      </c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2"/>
      <c r="AB160" s="66"/>
      <c r="AC160" s="54"/>
      <c r="AD160" s="79"/>
      <c r="AE160" s="161"/>
      <c r="AF160" s="141" t="s">
        <v>310</v>
      </c>
      <c r="AG160" s="181" t="s">
        <v>593</v>
      </c>
      <c r="AH160" s="102">
        <v>2</v>
      </c>
      <c r="AI160" s="102">
        <v>3</v>
      </c>
      <c r="AJ160" s="102">
        <v>2</v>
      </c>
      <c r="AK160" s="102">
        <v>1</v>
      </c>
      <c r="AL160" s="102">
        <v>0.5</v>
      </c>
      <c r="AM160" s="104"/>
      <c r="AN160" s="96">
        <f t="shared" si="17"/>
        <v>1</v>
      </c>
      <c r="AO160" s="120"/>
      <c r="AP160" s="131"/>
      <c r="AQ160" s="125"/>
      <c r="AR160" s="130"/>
    </row>
    <row r="161" ht="30" customHeight="1" spans="1:44">
      <c r="A161" s="38"/>
      <c r="B161" s="33" t="s">
        <v>132</v>
      </c>
      <c r="C161" s="33">
        <f t="shared" ref="C161:C169" si="23">H161/G161</f>
        <v>1</v>
      </c>
      <c r="D161" s="26">
        <f t="shared" si="22"/>
        <v>18</v>
      </c>
      <c r="E161" s="33" t="s">
        <v>380</v>
      </c>
      <c r="F161" s="33" t="s">
        <v>132</v>
      </c>
      <c r="G161" s="24">
        <v>18</v>
      </c>
      <c r="H161" s="24">
        <v>18</v>
      </c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2"/>
      <c r="AB161" s="66"/>
      <c r="AC161" s="54"/>
      <c r="AD161" s="79"/>
      <c r="AE161" s="157" t="s">
        <v>594</v>
      </c>
      <c r="AF161" s="141" t="s">
        <v>595</v>
      </c>
      <c r="AG161" s="181" t="s">
        <v>596</v>
      </c>
      <c r="AH161" s="102">
        <v>2</v>
      </c>
      <c r="AI161" s="102">
        <v>3</v>
      </c>
      <c r="AJ161" s="102">
        <v>2</v>
      </c>
      <c r="AK161" s="102">
        <v>1</v>
      </c>
      <c r="AL161" s="102">
        <v>0.5</v>
      </c>
      <c r="AM161" s="104"/>
      <c r="AN161" s="96">
        <f t="shared" si="17"/>
        <v>1</v>
      </c>
      <c r="AO161" s="120">
        <f>1-SUM(AM161:AM162)/SUM(AH161:AH162)</f>
        <v>1</v>
      </c>
      <c r="AP161" s="131"/>
      <c r="AQ161" s="125"/>
      <c r="AR161" s="130"/>
    </row>
    <row r="162" ht="30" customHeight="1" spans="1:44">
      <c r="A162" s="23" t="s">
        <v>597</v>
      </c>
      <c r="B162" s="33">
        <f>H162/G162</f>
        <v>1</v>
      </c>
      <c r="C162" s="25" t="s">
        <v>337</v>
      </c>
      <c r="D162" s="36" t="s">
        <v>337</v>
      </c>
      <c r="E162" s="25" t="s">
        <v>337</v>
      </c>
      <c r="F162" s="25" t="s">
        <v>337</v>
      </c>
      <c r="G162" s="25">
        <f>SUM(G151:G161)</f>
        <v>195</v>
      </c>
      <c r="H162" s="25">
        <f>SUM(H151:H161)</f>
        <v>195</v>
      </c>
      <c r="I162" s="25"/>
      <c r="J162" s="25" t="s">
        <v>337</v>
      </c>
      <c r="K162" s="25" t="s">
        <v>337</v>
      </c>
      <c r="L162" s="25" t="s">
        <v>337</v>
      </c>
      <c r="M162" s="25" t="s">
        <v>337</v>
      </c>
      <c r="N162" s="25" t="s">
        <v>337</v>
      </c>
      <c r="O162" s="25" t="s">
        <v>337</v>
      </c>
      <c r="P162" s="25" t="s">
        <v>337</v>
      </c>
      <c r="Q162" s="25" t="s">
        <v>337</v>
      </c>
      <c r="R162" s="25" t="s">
        <v>337</v>
      </c>
      <c r="S162" s="25" t="s">
        <v>337</v>
      </c>
      <c r="T162" s="25" t="s">
        <v>337</v>
      </c>
      <c r="U162" s="25" t="s">
        <v>337</v>
      </c>
      <c r="V162" s="25" t="s">
        <v>337</v>
      </c>
      <c r="W162" s="25" t="s">
        <v>337</v>
      </c>
      <c r="X162" s="25" t="s">
        <v>337</v>
      </c>
      <c r="Y162" s="25" t="s">
        <v>337</v>
      </c>
      <c r="Z162" s="25" t="s">
        <v>337</v>
      </c>
      <c r="AA162" s="25" t="s">
        <v>337</v>
      </c>
      <c r="AB162" s="83" t="s">
        <v>337</v>
      </c>
      <c r="AC162" s="54"/>
      <c r="AD162" s="88"/>
      <c r="AE162" s="161"/>
      <c r="AF162" s="141" t="s">
        <v>598</v>
      </c>
      <c r="AG162" s="181" t="s">
        <v>599</v>
      </c>
      <c r="AH162" s="102">
        <v>2</v>
      </c>
      <c r="AI162" s="102">
        <v>3</v>
      </c>
      <c r="AJ162" s="102">
        <v>2</v>
      </c>
      <c r="AK162" s="102">
        <v>1</v>
      </c>
      <c r="AL162" s="102">
        <v>0.5</v>
      </c>
      <c r="AM162" s="104"/>
      <c r="AN162" s="96">
        <f t="shared" si="17"/>
        <v>1</v>
      </c>
      <c r="AO162" s="120"/>
      <c r="AP162" s="131"/>
      <c r="AQ162" s="125"/>
      <c r="AR162" s="130"/>
    </row>
    <row r="163" ht="30" customHeight="1" spans="1:44">
      <c r="A163" s="37" t="s">
        <v>139</v>
      </c>
      <c r="B163" s="33" t="s">
        <v>134</v>
      </c>
      <c r="C163" s="147">
        <f t="shared" si="23"/>
        <v>1</v>
      </c>
      <c r="D163" s="148">
        <f t="shared" ref="D163:D169" si="24">G163</f>
        <v>18</v>
      </c>
      <c r="E163" s="33" t="s">
        <v>367</v>
      </c>
      <c r="F163" s="33" t="s">
        <v>134</v>
      </c>
      <c r="G163" s="24">
        <v>18</v>
      </c>
      <c r="H163" s="24">
        <v>18</v>
      </c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3"/>
      <c r="T163" s="153"/>
      <c r="U163" s="153"/>
      <c r="V163" s="153"/>
      <c r="W163" s="153"/>
      <c r="X163" s="153"/>
      <c r="Y163" s="153"/>
      <c r="Z163" s="153"/>
      <c r="AA163" s="164" t="s">
        <v>337</v>
      </c>
      <c r="AB163" s="165"/>
      <c r="AC163" s="54"/>
      <c r="AD163" s="166" t="s">
        <v>600</v>
      </c>
      <c r="AE163" s="167"/>
      <c r="AF163" s="167"/>
      <c r="AG163" s="167"/>
      <c r="AH163" s="182">
        <f>SUM(AH10:AH162)</f>
        <v>460</v>
      </c>
      <c r="AI163" s="182"/>
      <c r="AJ163" s="182"/>
      <c r="AK163" s="182"/>
      <c r="AL163" s="182"/>
      <c r="AM163" s="94">
        <f>SUM(AM10:AM162)</f>
        <v>0</v>
      </c>
      <c r="AN163" s="183"/>
      <c r="AO163" s="183"/>
      <c r="AP163" s="185"/>
      <c r="AQ163" s="186">
        <f>SUM(AQ10:AQ162)</f>
        <v>0</v>
      </c>
      <c r="AR163" s="130"/>
    </row>
    <row r="164" ht="30" customHeight="1" spans="1:44">
      <c r="A164" s="38"/>
      <c r="B164" s="33" t="s">
        <v>336</v>
      </c>
      <c r="C164" s="147" t="s">
        <v>336</v>
      </c>
      <c r="D164" s="148"/>
      <c r="E164" s="33" t="s">
        <v>336</v>
      </c>
      <c r="F164" s="33" t="s">
        <v>336</v>
      </c>
      <c r="G164" s="24"/>
      <c r="H164" s="24"/>
      <c r="I164" s="154"/>
      <c r="J164" s="154"/>
      <c r="K164" s="154"/>
      <c r="L164" s="154"/>
      <c r="M164" s="154"/>
      <c r="N164" s="154"/>
      <c r="O164" s="154"/>
      <c r="P164" s="154"/>
      <c r="Q164" s="154"/>
      <c r="R164" s="154"/>
      <c r="S164" s="154"/>
      <c r="T164" s="154"/>
      <c r="U164" s="154"/>
      <c r="V164" s="154"/>
      <c r="W164" s="154"/>
      <c r="X164" s="154"/>
      <c r="Y164" s="154"/>
      <c r="Z164" s="154"/>
      <c r="AA164" s="168"/>
      <c r="AB164" s="169"/>
      <c r="AC164" s="54"/>
      <c r="AD164" s="170" t="s">
        <v>601</v>
      </c>
      <c r="AE164" s="171"/>
      <c r="AF164" s="171"/>
      <c r="AG164" s="171"/>
      <c r="AH164" s="184"/>
      <c r="AI164" s="184"/>
      <c r="AJ164" s="184"/>
      <c r="AK164" s="184"/>
      <c r="AL164" s="184"/>
      <c r="AM164" s="184"/>
      <c r="AN164" s="183"/>
      <c r="AO164" s="183"/>
      <c r="AP164" s="185"/>
      <c r="AQ164" s="187">
        <f>SUM(AH163-AM163)/AH163*100%+SUM(AQ10:AQ162)</f>
        <v>1</v>
      </c>
      <c r="AR164" s="130"/>
    </row>
    <row r="165" ht="30" customHeight="1" spans="1:44">
      <c r="A165" s="38"/>
      <c r="B165" s="33" t="s">
        <v>336</v>
      </c>
      <c r="C165" s="147" t="s">
        <v>336</v>
      </c>
      <c r="D165" s="148"/>
      <c r="E165" s="33" t="s">
        <v>336</v>
      </c>
      <c r="F165" s="33" t="s">
        <v>336</v>
      </c>
      <c r="G165" s="24"/>
      <c r="H165" s="24"/>
      <c r="I165" s="155"/>
      <c r="J165" s="155"/>
      <c r="K165" s="155"/>
      <c r="L165" s="155"/>
      <c r="M165" s="155"/>
      <c r="N165" s="155"/>
      <c r="O165" s="155"/>
      <c r="P165" s="155"/>
      <c r="Q165" s="155"/>
      <c r="R165" s="155"/>
      <c r="S165" s="155"/>
      <c r="T165" s="155"/>
      <c r="U165" s="155"/>
      <c r="V165" s="155"/>
      <c r="W165" s="155"/>
      <c r="X165" s="155"/>
      <c r="Y165" s="155"/>
      <c r="Z165" s="155"/>
      <c r="AA165" s="172"/>
      <c r="AB165" s="173"/>
      <c r="AC165" s="54"/>
      <c r="AD165" s="174" t="s">
        <v>602</v>
      </c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88"/>
      <c r="AR165" s="189"/>
    </row>
    <row r="166" ht="30" customHeight="1" spans="1:43">
      <c r="A166" s="38"/>
      <c r="B166" s="33" t="s">
        <v>135</v>
      </c>
      <c r="C166" s="147">
        <f t="shared" si="23"/>
        <v>1</v>
      </c>
      <c r="D166" s="148">
        <f t="shared" si="24"/>
        <v>8</v>
      </c>
      <c r="E166" s="33" t="s">
        <v>380</v>
      </c>
      <c r="F166" s="33" t="s">
        <v>135</v>
      </c>
      <c r="G166" s="24">
        <v>8</v>
      </c>
      <c r="H166" s="24">
        <v>8</v>
      </c>
      <c r="I166" s="41"/>
      <c r="J166" s="41"/>
      <c r="K166" s="41"/>
      <c r="L166" s="41"/>
      <c r="M166" s="41"/>
      <c r="N166" s="41"/>
      <c r="O166" s="41"/>
      <c r="P166" s="41"/>
      <c r="Q166" s="42" t="s">
        <v>337</v>
      </c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66"/>
      <c r="AC166" s="176"/>
      <c r="AQ166" s="3" t="s">
        <v>50</v>
      </c>
    </row>
    <row r="167" ht="30" customHeight="1" spans="1:43">
      <c r="A167" s="38"/>
      <c r="B167" s="33" t="s">
        <v>136</v>
      </c>
      <c r="C167" s="147">
        <f t="shared" si="23"/>
        <v>1</v>
      </c>
      <c r="D167" s="148">
        <f t="shared" si="24"/>
        <v>8</v>
      </c>
      <c r="E167" s="33" t="s">
        <v>356</v>
      </c>
      <c r="F167" s="33" t="s">
        <v>136</v>
      </c>
      <c r="G167" s="24">
        <v>8</v>
      </c>
      <c r="H167" s="24">
        <v>8</v>
      </c>
      <c r="I167" s="41"/>
      <c r="J167" s="41"/>
      <c r="K167" s="41"/>
      <c r="L167" s="41"/>
      <c r="M167" s="41"/>
      <c r="N167" s="41"/>
      <c r="O167" s="41"/>
      <c r="P167" s="41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66"/>
      <c r="AC167" s="176"/>
      <c r="AQ167" s="3">
        <f>SUM(AH18:AH162)</f>
        <v>442</v>
      </c>
    </row>
    <row r="168" ht="30" customHeight="1" spans="1:43">
      <c r="A168" s="38"/>
      <c r="B168" s="33" t="s">
        <v>137</v>
      </c>
      <c r="C168" s="147">
        <f t="shared" si="23"/>
        <v>1</v>
      </c>
      <c r="D168" s="148">
        <f t="shared" si="24"/>
        <v>8</v>
      </c>
      <c r="E168" s="33" t="s">
        <v>396</v>
      </c>
      <c r="F168" s="33" t="s">
        <v>137</v>
      </c>
      <c r="G168" s="24">
        <v>8</v>
      </c>
      <c r="H168" s="24">
        <v>8</v>
      </c>
      <c r="I168" s="41"/>
      <c r="J168" s="41"/>
      <c r="K168" s="41"/>
      <c r="L168" s="41"/>
      <c r="M168" s="41"/>
      <c r="N168" s="41"/>
      <c r="O168" s="41"/>
      <c r="P168" s="41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66"/>
      <c r="AC168" s="176"/>
      <c r="AQ168" s="3">
        <f>SUM(AM18:AM162)</f>
        <v>0</v>
      </c>
    </row>
    <row r="169" ht="30" customHeight="1" spans="1:43">
      <c r="A169" s="38"/>
      <c r="B169" s="33" t="s">
        <v>138</v>
      </c>
      <c r="C169" s="147">
        <f t="shared" si="23"/>
        <v>1</v>
      </c>
      <c r="D169" s="148">
        <f t="shared" si="24"/>
        <v>8</v>
      </c>
      <c r="E169" s="33" t="s">
        <v>341</v>
      </c>
      <c r="F169" s="33" t="s">
        <v>138</v>
      </c>
      <c r="G169" s="24">
        <v>8</v>
      </c>
      <c r="H169" s="24">
        <v>8</v>
      </c>
      <c r="I169" s="41"/>
      <c r="J169" s="41"/>
      <c r="K169" s="41"/>
      <c r="L169" s="41"/>
      <c r="M169" s="41"/>
      <c r="N169" s="41"/>
      <c r="O169" s="41"/>
      <c r="P169" s="41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66"/>
      <c r="AC169" s="176"/>
      <c r="AQ169" s="187">
        <f>SUM(AQ167-AQ168)/AQ167*100%+SUM(AQ18:AQ162)</f>
        <v>1</v>
      </c>
    </row>
    <row r="170" ht="30" customHeight="1" spans="1:43">
      <c r="A170" s="23" t="s">
        <v>603</v>
      </c>
      <c r="B170" s="33">
        <f t="shared" ref="B170:B175" si="25">H170/G170</f>
        <v>1</v>
      </c>
      <c r="C170" s="25" t="s">
        <v>337</v>
      </c>
      <c r="D170" s="36" t="s">
        <v>337</v>
      </c>
      <c r="E170" s="25" t="s">
        <v>337</v>
      </c>
      <c r="F170" s="25" t="s">
        <v>337</v>
      </c>
      <c r="G170" s="25">
        <f>SUM(G163:G169)</f>
        <v>50</v>
      </c>
      <c r="H170" s="25">
        <f>SUM(H163:H169)</f>
        <v>50</v>
      </c>
      <c r="I170" s="25"/>
      <c r="J170" s="25" t="s">
        <v>337</v>
      </c>
      <c r="K170" s="25" t="s">
        <v>337</v>
      </c>
      <c r="L170" s="25" t="s">
        <v>337</v>
      </c>
      <c r="M170" s="25" t="s">
        <v>337</v>
      </c>
      <c r="N170" s="25" t="s">
        <v>337</v>
      </c>
      <c r="O170" s="25" t="s">
        <v>337</v>
      </c>
      <c r="P170" s="25" t="s">
        <v>337</v>
      </c>
      <c r="Q170" s="25" t="s">
        <v>337</v>
      </c>
      <c r="R170" s="25" t="s">
        <v>337</v>
      </c>
      <c r="S170" s="25" t="s">
        <v>337</v>
      </c>
      <c r="T170" s="25" t="s">
        <v>337</v>
      </c>
      <c r="U170" s="25" t="s">
        <v>337</v>
      </c>
      <c r="V170" s="25" t="s">
        <v>337</v>
      </c>
      <c r="W170" s="25" t="s">
        <v>337</v>
      </c>
      <c r="X170" s="25" t="s">
        <v>337</v>
      </c>
      <c r="Y170" s="25" t="s">
        <v>337</v>
      </c>
      <c r="Z170" s="25" t="s">
        <v>337</v>
      </c>
      <c r="AA170" s="25" t="s">
        <v>337</v>
      </c>
      <c r="AB170" s="83" t="s">
        <v>337</v>
      </c>
      <c r="AC170" s="176"/>
      <c r="AQ170" s="3" t="s">
        <v>604</v>
      </c>
    </row>
    <row r="171" ht="30" customHeight="1" spans="1:43">
      <c r="A171" s="37" t="s">
        <v>143</v>
      </c>
      <c r="B171" s="33" t="s">
        <v>605</v>
      </c>
      <c r="C171" s="33">
        <f t="shared" ref="C171:C173" si="26">H171/G171</f>
        <v>1</v>
      </c>
      <c r="D171" s="26">
        <f t="shared" ref="D171:D173" si="27">G171</f>
        <v>9</v>
      </c>
      <c r="E171" s="33" t="s">
        <v>344</v>
      </c>
      <c r="F171" s="33" t="s">
        <v>399</v>
      </c>
      <c r="G171" s="24">
        <v>9</v>
      </c>
      <c r="H171" s="24">
        <v>9</v>
      </c>
      <c r="I171" s="41"/>
      <c r="J171" s="41"/>
      <c r="K171" s="41"/>
      <c r="L171" s="41"/>
      <c r="M171" s="41"/>
      <c r="N171" s="41"/>
      <c r="O171" s="41"/>
      <c r="P171" s="41"/>
      <c r="Q171" s="41"/>
      <c r="R171" s="42" t="s">
        <v>337</v>
      </c>
      <c r="S171" s="42"/>
      <c r="T171" s="42"/>
      <c r="U171" s="42"/>
      <c r="V171" s="42"/>
      <c r="W171" s="42"/>
      <c r="X171" s="42"/>
      <c r="Y171" s="42"/>
      <c r="Z171" s="42"/>
      <c r="AA171" s="42"/>
      <c r="AB171" s="66"/>
      <c r="AC171" s="176"/>
      <c r="AQ171" s="3">
        <f>SUM(AH10:AH17)</f>
        <v>18</v>
      </c>
    </row>
    <row r="172" ht="30" customHeight="1" spans="1:43">
      <c r="A172" s="37"/>
      <c r="B172" s="133" t="s">
        <v>606</v>
      </c>
      <c r="C172" s="133">
        <f t="shared" si="26"/>
        <v>1</v>
      </c>
      <c r="D172" s="134">
        <f t="shared" si="27"/>
        <v>5</v>
      </c>
      <c r="E172" s="133" t="s">
        <v>344</v>
      </c>
      <c r="F172" s="133" t="s">
        <v>401</v>
      </c>
      <c r="G172" s="135">
        <v>5</v>
      </c>
      <c r="H172" s="135">
        <v>5</v>
      </c>
      <c r="I172" s="135" t="s">
        <v>337</v>
      </c>
      <c r="J172" s="41"/>
      <c r="K172" s="41"/>
      <c r="L172" s="41"/>
      <c r="M172" s="41"/>
      <c r="N172" s="42" t="s">
        <v>337</v>
      </c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66"/>
      <c r="AC172" s="176"/>
      <c r="AQ172" s="3">
        <f>SUM(AM10:AM17)</f>
        <v>0</v>
      </c>
    </row>
    <row r="173" ht="30" customHeight="1" spans="1:43">
      <c r="A173" s="37"/>
      <c r="B173" s="133" t="s">
        <v>607</v>
      </c>
      <c r="C173" s="133">
        <f t="shared" si="26"/>
        <v>1</v>
      </c>
      <c r="D173" s="134">
        <f t="shared" si="27"/>
        <v>5</v>
      </c>
      <c r="E173" s="133" t="s">
        <v>344</v>
      </c>
      <c r="F173" s="133" t="s">
        <v>403</v>
      </c>
      <c r="G173" s="135">
        <v>5</v>
      </c>
      <c r="H173" s="135">
        <v>5</v>
      </c>
      <c r="I173" s="135"/>
      <c r="J173" s="41"/>
      <c r="K173" s="41"/>
      <c r="L173" s="41"/>
      <c r="M173" s="41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66"/>
      <c r="AC173" s="176"/>
      <c r="AQ173" s="187">
        <f>SUM(AQ171-AQ172)/AQ171*100%+SUM(AQ10:AQ17)</f>
        <v>1</v>
      </c>
    </row>
    <row r="174" ht="30" customHeight="1" spans="1:29">
      <c r="A174" s="23" t="s">
        <v>608</v>
      </c>
      <c r="B174" s="33">
        <f t="shared" si="25"/>
        <v>1</v>
      </c>
      <c r="C174" s="25" t="s">
        <v>337</v>
      </c>
      <c r="D174" s="36" t="s">
        <v>337</v>
      </c>
      <c r="E174" s="25" t="s">
        <v>337</v>
      </c>
      <c r="F174" s="25" t="s">
        <v>337</v>
      </c>
      <c r="G174" s="25">
        <f>SUM(G171:G173)</f>
        <v>19</v>
      </c>
      <c r="H174" s="25">
        <f>SUM(H171:H173)</f>
        <v>19</v>
      </c>
      <c r="I174" s="25"/>
      <c r="J174" s="25" t="s">
        <v>337</v>
      </c>
      <c r="K174" s="25" t="s">
        <v>337</v>
      </c>
      <c r="L174" s="25" t="s">
        <v>337</v>
      </c>
      <c r="M174" s="25" t="s">
        <v>337</v>
      </c>
      <c r="N174" s="25" t="s">
        <v>337</v>
      </c>
      <c r="O174" s="25" t="s">
        <v>337</v>
      </c>
      <c r="P174" s="25" t="s">
        <v>337</v>
      </c>
      <c r="Q174" s="25" t="s">
        <v>337</v>
      </c>
      <c r="R174" s="25" t="s">
        <v>337</v>
      </c>
      <c r="S174" s="25" t="s">
        <v>337</v>
      </c>
      <c r="T174" s="25" t="s">
        <v>337</v>
      </c>
      <c r="U174" s="25" t="s">
        <v>337</v>
      </c>
      <c r="V174" s="25" t="s">
        <v>337</v>
      </c>
      <c r="W174" s="25" t="s">
        <v>337</v>
      </c>
      <c r="X174" s="25" t="s">
        <v>337</v>
      </c>
      <c r="Y174" s="25" t="s">
        <v>337</v>
      </c>
      <c r="Z174" s="25" t="s">
        <v>337</v>
      </c>
      <c r="AA174" s="25" t="s">
        <v>337</v>
      </c>
      <c r="AB174" s="83" t="s">
        <v>337</v>
      </c>
      <c r="AC174" s="176"/>
    </row>
    <row r="175" ht="30" customHeight="1" spans="1:29">
      <c r="A175" s="149" t="s">
        <v>609</v>
      </c>
      <c r="B175" s="150">
        <f t="shared" si="25"/>
        <v>1</v>
      </c>
      <c r="C175" s="151" t="s">
        <v>337</v>
      </c>
      <c r="D175" s="152" t="s">
        <v>337</v>
      </c>
      <c r="E175" s="151" t="s">
        <v>337</v>
      </c>
      <c r="F175" s="151" t="s">
        <v>337</v>
      </c>
      <c r="G175" s="151">
        <f>SUM(G41,G54,G63,G93,G99,G112,G133,G139,G144,G150,G162,G170,G174)</f>
        <v>1827</v>
      </c>
      <c r="H175" s="151">
        <f>SUM(H41,H54,H63,H93,H99,H112,H133,H139,H144,H150,H162,H170,H174)</f>
        <v>1827</v>
      </c>
      <c r="I175" s="156"/>
      <c r="J175" s="156" t="s">
        <v>337</v>
      </c>
      <c r="K175" s="156" t="s">
        <v>337</v>
      </c>
      <c r="L175" s="156" t="s">
        <v>337</v>
      </c>
      <c r="M175" s="156" t="s">
        <v>337</v>
      </c>
      <c r="N175" s="156" t="s">
        <v>337</v>
      </c>
      <c r="O175" s="156" t="s">
        <v>337</v>
      </c>
      <c r="P175" s="156" t="s">
        <v>337</v>
      </c>
      <c r="Q175" s="156" t="s">
        <v>337</v>
      </c>
      <c r="R175" s="156" t="s">
        <v>337</v>
      </c>
      <c r="S175" s="156" t="s">
        <v>337</v>
      </c>
      <c r="T175" s="156" t="s">
        <v>337</v>
      </c>
      <c r="U175" s="156" t="s">
        <v>337</v>
      </c>
      <c r="V175" s="156" t="s">
        <v>337</v>
      </c>
      <c r="W175" s="156" t="s">
        <v>337</v>
      </c>
      <c r="X175" s="156" t="s">
        <v>337</v>
      </c>
      <c r="Y175" s="156" t="s">
        <v>337</v>
      </c>
      <c r="Z175" s="156" t="s">
        <v>337</v>
      </c>
      <c r="AA175" s="156" t="s">
        <v>337</v>
      </c>
      <c r="AB175" s="177" t="s">
        <v>337</v>
      </c>
      <c r="AC175" s="176"/>
    </row>
    <row r="176" ht="30" hidden="1" customHeight="1" spans="29:29">
      <c r="AC176" s="178"/>
    </row>
  </sheetData>
  <mergeCells count="506">
    <mergeCell ref="A1:C1"/>
    <mergeCell ref="D1:E1"/>
    <mergeCell ref="A2:C2"/>
    <mergeCell ref="D2:E2"/>
    <mergeCell ref="A3:C3"/>
    <mergeCell ref="D3:E3"/>
    <mergeCell ref="A4:C4"/>
    <mergeCell ref="D4:E4"/>
    <mergeCell ref="A5:C5"/>
    <mergeCell ref="D5:E5"/>
    <mergeCell ref="F7:H7"/>
    <mergeCell ref="I7:K7"/>
    <mergeCell ref="L7:N7"/>
    <mergeCell ref="O7:Q7"/>
    <mergeCell ref="R7:T7"/>
    <mergeCell ref="U7:W7"/>
    <mergeCell ref="X7:AB7"/>
    <mergeCell ref="AD7:AP7"/>
    <mergeCell ref="F8:H8"/>
    <mergeCell ref="I8:K8"/>
    <mergeCell ref="L8:N8"/>
    <mergeCell ref="O8:Q8"/>
    <mergeCell ref="R8:T8"/>
    <mergeCell ref="U8:W8"/>
    <mergeCell ref="X8:AB8"/>
    <mergeCell ref="AI8:AL8"/>
    <mergeCell ref="F9:H9"/>
    <mergeCell ref="I9:K9"/>
    <mergeCell ref="L9:N9"/>
    <mergeCell ref="O9:Q9"/>
    <mergeCell ref="R9:AB9"/>
    <mergeCell ref="E10:F10"/>
    <mergeCell ref="I10:AB10"/>
    <mergeCell ref="N17:AB17"/>
    <mergeCell ref="N20:AB20"/>
    <mergeCell ref="I24:J24"/>
    <mergeCell ref="K24:L24"/>
    <mergeCell ref="M24:N24"/>
    <mergeCell ref="O24:P24"/>
    <mergeCell ref="Q24:R24"/>
    <mergeCell ref="S24:T24"/>
    <mergeCell ref="I26:J26"/>
    <mergeCell ref="K26:L26"/>
    <mergeCell ref="M26:N26"/>
    <mergeCell ref="O26:P26"/>
    <mergeCell ref="Q26:R26"/>
    <mergeCell ref="S26:T26"/>
    <mergeCell ref="I28:J28"/>
    <mergeCell ref="K28:L28"/>
    <mergeCell ref="M28:N28"/>
    <mergeCell ref="O28:P28"/>
    <mergeCell ref="Q28:R28"/>
    <mergeCell ref="S28:T28"/>
    <mergeCell ref="I30:J30"/>
    <mergeCell ref="K30:L30"/>
    <mergeCell ref="M30:N30"/>
    <mergeCell ref="O30:P30"/>
    <mergeCell ref="Q30:R30"/>
    <mergeCell ref="S30:T30"/>
    <mergeCell ref="B41:F41"/>
    <mergeCell ref="I41:AB41"/>
    <mergeCell ref="I43:J43"/>
    <mergeCell ref="K43:L43"/>
    <mergeCell ref="M43:N43"/>
    <mergeCell ref="O43:P43"/>
    <mergeCell ref="Q43:R43"/>
    <mergeCell ref="S43:T43"/>
    <mergeCell ref="U43:V43"/>
    <mergeCell ref="W43:X43"/>
    <mergeCell ref="Y43:Z43"/>
    <mergeCell ref="I45:J45"/>
    <mergeCell ref="K45:L45"/>
    <mergeCell ref="M45:N45"/>
    <mergeCell ref="O45:P45"/>
    <mergeCell ref="Q45:R45"/>
    <mergeCell ref="S45:T45"/>
    <mergeCell ref="U45:V45"/>
    <mergeCell ref="W45:X45"/>
    <mergeCell ref="Y45:Z45"/>
    <mergeCell ref="I46:M46"/>
    <mergeCell ref="N46:R46"/>
    <mergeCell ref="S46:W46"/>
    <mergeCell ref="X46:AB46"/>
    <mergeCell ref="I48:M48"/>
    <mergeCell ref="N48:R48"/>
    <mergeCell ref="S48:W48"/>
    <mergeCell ref="X48:AB48"/>
    <mergeCell ref="I50:M50"/>
    <mergeCell ref="N50:R50"/>
    <mergeCell ref="S50:W50"/>
    <mergeCell ref="X50:AB50"/>
    <mergeCell ref="B54:F54"/>
    <mergeCell ref="I54:AB54"/>
    <mergeCell ref="B63:F63"/>
    <mergeCell ref="I63:AB63"/>
    <mergeCell ref="AA88:AB88"/>
    <mergeCell ref="B93:F93"/>
    <mergeCell ref="I93:AB93"/>
    <mergeCell ref="B99:F99"/>
    <mergeCell ref="I99:AB99"/>
    <mergeCell ref="R107:AB107"/>
    <mergeCell ref="N108:AB108"/>
    <mergeCell ref="O109:AB109"/>
    <mergeCell ref="B112:F112"/>
    <mergeCell ref="I112:AB112"/>
    <mergeCell ref="B133:F133"/>
    <mergeCell ref="I133:AB133"/>
    <mergeCell ref="B139:F139"/>
    <mergeCell ref="I139:AB139"/>
    <mergeCell ref="B144:F144"/>
    <mergeCell ref="I144:AB144"/>
    <mergeCell ref="N149:AB149"/>
    <mergeCell ref="B150:F150"/>
    <mergeCell ref="I150:AB150"/>
    <mergeCell ref="B162:F162"/>
    <mergeCell ref="I162:AB162"/>
    <mergeCell ref="AD163:AG163"/>
    <mergeCell ref="AD164:AG164"/>
    <mergeCell ref="AH164:AM164"/>
    <mergeCell ref="AD165:AP165"/>
    <mergeCell ref="B170:F170"/>
    <mergeCell ref="I170:AB170"/>
    <mergeCell ref="R171:AB171"/>
    <mergeCell ref="B174:F174"/>
    <mergeCell ref="I174:AB174"/>
    <mergeCell ref="B175:F175"/>
    <mergeCell ref="I175:AB175"/>
    <mergeCell ref="A11:A40"/>
    <mergeCell ref="A42:A53"/>
    <mergeCell ref="A55:A62"/>
    <mergeCell ref="A64:A92"/>
    <mergeCell ref="A94:A98"/>
    <mergeCell ref="A100:A111"/>
    <mergeCell ref="A113:A132"/>
    <mergeCell ref="A134:A138"/>
    <mergeCell ref="A140:A143"/>
    <mergeCell ref="A145:A149"/>
    <mergeCell ref="A151:A161"/>
    <mergeCell ref="A163:A169"/>
    <mergeCell ref="A171:A173"/>
    <mergeCell ref="B11:B17"/>
    <mergeCell ref="B18:B20"/>
    <mergeCell ref="B21:B22"/>
    <mergeCell ref="B23:B30"/>
    <mergeCell ref="B31:B36"/>
    <mergeCell ref="B37:B39"/>
    <mergeCell ref="B42:B45"/>
    <mergeCell ref="B46:B51"/>
    <mergeCell ref="B52:B53"/>
    <mergeCell ref="B55:B58"/>
    <mergeCell ref="B59:B62"/>
    <mergeCell ref="B64:B66"/>
    <mergeCell ref="B67:B69"/>
    <mergeCell ref="B70:B72"/>
    <mergeCell ref="B76:B78"/>
    <mergeCell ref="B79:B81"/>
    <mergeCell ref="B82:B83"/>
    <mergeCell ref="B89:B91"/>
    <mergeCell ref="B94:B95"/>
    <mergeCell ref="B96:B97"/>
    <mergeCell ref="B100:B103"/>
    <mergeCell ref="B104:B106"/>
    <mergeCell ref="B107:B109"/>
    <mergeCell ref="B113:B117"/>
    <mergeCell ref="B118:B121"/>
    <mergeCell ref="B122:B125"/>
    <mergeCell ref="B126:B128"/>
    <mergeCell ref="B129:B132"/>
    <mergeCell ref="B140:B141"/>
    <mergeCell ref="B151:B152"/>
    <mergeCell ref="B153:B155"/>
    <mergeCell ref="B157:B160"/>
    <mergeCell ref="B163:B165"/>
    <mergeCell ref="C11:C17"/>
    <mergeCell ref="C18:C20"/>
    <mergeCell ref="C21:C22"/>
    <mergeCell ref="C23:C30"/>
    <mergeCell ref="C31:C36"/>
    <mergeCell ref="C37:C39"/>
    <mergeCell ref="C42:C45"/>
    <mergeCell ref="C46:C51"/>
    <mergeCell ref="C52:C53"/>
    <mergeCell ref="C55:C56"/>
    <mergeCell ref="C59:C62"/>
    <mergeCell ref="C64:C66"/>
    <mergeCell ref="C67:C69"/>
    <mergeCell ref="C70:C72"/>
    <mergeCell ref="C76:C78"/>
    <mergeCell ref="C79:C81"/>
    <mergeCell ref="C82:C83"/>
    <mergeCell ref="C89:C91"/>
    <mergeCell ref="C94:C95"/>
    <mergeCell ref="C96:C97"/>
    <mergeCell ref="C100:C103"/>
    <mergeCell ref="C104:C106"/>
    <mergeCell ref="C107:C109"/>
    <mergeCell ref="C113:C117"/>
    <mergeCell ref="C118:C121"/>
    <mergeCell ref="C122:C125"/>
    <mergeCell ref="C126:C128"/>
    <mergeCell ref="C129:C132"/>
    <mergeCell ref="C140:C141"/>
    <mergeCell ref="C151:C152"/>
    <mergeCell ref="C153:C155"/>
    <mergeCell ref="C157:C160"/>
    <mergeCell ref="C163:C165"/>
    <mergeCell ref="D11:D17"/>
    <mergeCell ref="D18:D20"/>
    <mergeCell ref="D21:D22"/>
    <mergeCell ref="D23:D26"/>
    <mergeCell ref="D27:D30"/>
    <mergeCell ref="D31:D33"/>
    <mergeCell ref="D34:D36"/>
    <mergeCell ref="D37:D39"/>
    <mergeCell ref="D42:D43"/>
    <mergeCell ref="D44:D45"/>
    <mergeCell ref="D46:D51"/>
    <mergeCell ref="D52:D53"/>
    <mergeCell ref="D55:D56"/>
    <mergeCell ref="D59:D62"/>
    <mergeCell ref="D64:D66"/>
    <mergeCell ref="D67:D69"/>
    <mergeCell ref="D70:D72"/>
    <mergeCell ref="D76:D78"/>
    <mergeCell ref="D79:D81"/>
    <mergeCell ref="D82:D83"/>
    <mergeCell ref="D89:D91"/>
    <mergeCell ref="D94:D95"/>
    <mergeCell ref="D96:D97"/>
    <mergeCell ref="D100:D103"/>
    <mergeCell ref="D151:D152"/>
    <mergeCell ref="D153:D155"/>
    <mergeCell ref="D163:D165"/>
    <mergeCell ref="E11:E17"/>
    <mergeCell ref="E18:E20"/>
    <mergeCell ref="E21:E22"/>
    <mergeCell ref="E23:E26"/>
    <mergeCell ref="E27:E30"/>
    <mergeCell ref="E31:E33"/>
    <mergeCell ref="E34:E36"/>
    <mergeCell ref="E37:E39"/>
    <mergeCell ref="E42:E43"/>
    <mergeCell ref="E44:E45"/>
    <mergeCell ref="E46:E51"/>
    <mergeCell ref="E52:E53"/>
    <mergeCell ref="E55:E56"/>
    <mergeCell ref="E59:E62"/>
    <mergeCell ref="E64:E66"/>
    <mergeCell ref="E67:E69"/>
    <mergeCell ref="E70:E72"/>
    <mergeCell ref="E76:E78"/>
    <mergeCell ref="E79:E81"/>
    <mergeCell ref="E82:E83"/>
    <mergeCell ref="E89:E91"/>
    <mergeCell ref="E94:E95"/>
    <mergeCell ref="E96:E97"/>
    <mergeCell ref="E100:E103"/>
    <mergeCell ref="E151:E152"/>
    <mergeCell ref="E153:E155"/>
    <mergeCell ref="E163:E165"/>
    <mergeCell ref="F11:F17"/>
    <mergeCell ref="F18:F20"/>
    <mergeCell ref="F21:F22"/>
    <mergeCell ref="F23:F26"/>
    <mergeCell ref="F27:F30"/>
    <mergeCell ref="F31:F33"/>
    <mergeCell ref="F34:F36"/>
    <mergeCell ref="F37:F39"/>
    <mergeCell ref="F42:F43"/>
    <mergeCell ref="F44:F45"/>
    <mergeCell ref="F46:F51"/>
    <mergeCell ref="F52:F53"/>
    <mergeCell ref="F55:F56"/>
    <mergeCell ref="F59:F62"/>
    <mergeCell ref="F64:F66"/>
    <mergeCell ref="F67:F69"/>
    <mergeCell ref="F70:F72"/>
    <mergeCell ref="F76:F78"/>
    <mergeCell ref="F79:F81"/>
    <mergeCell ref="F82:F83"/>
    <mergeCell ref="F89:F91"/>
    <mergeCell ref="F94:F95"/>
    <mergeCell ref="F96:F97"/>
    <mergeCell ref="F100:F103"/>
    <mergeCell ref="F151:F152"/>
    <mergeCell ref="F153:F155"/>
    <mergeCell ref="F163:F165"/>
    <mergeCell ref="G11:G17"/>
    <mergeCell ref="G18:G20"/>
    <mergeCell ref="G21:G22"/>
    <mergeCell ref="G23:G26"/>
    <mergeCell ref="G27:G30"/>
    <mergeCell ref="G31:G33"/>
    <mergeCell ref="G34:G36"/>
    <mergeCell ref="G37:G39"/>
    <mergeCell ref="G42:G43"/>
    <mergeCell ref="G44:G45"/>
    <mergeCell ref="G46:G51"/>
    <mergeCell ref="G52:G53"/>
    <mergeCell ref="G55:G56"/>
    <mergeCell ref="G59:G62"/>
    <mergeCell ref="G64:G66"/>
    <mergeCell ref="G67:G69"/>
    <mergeCell ref="G70:G72"/>
    <mergeCell ref="G76:G78"/>
    <mergeCell ref="G79:G81"/>
    <mergeCell ref="G82:G83"/>
    <mergeCell ref="G89:G91"/>
    <mergeCell ref="G94:G95"/>
    <mergeCell ref="G96:G97"/>
    <mergeCell ref="G100:G103"/>
    <mergeCell ref="G151:G152"/>
    <mergeCell ref="G153:G155"/>
    <mergeCell ref="G163:G165"/>
    <mergeCell ref="H11:H17"/>
    <mergeCell ref="H18:H20"/>
    <mergeCell ref="H21:H22"/>
    <mergeCell ref="H23:H26"/>
    <mergeCell ref="H27:H30"/>
    <mergeCell ref="H31:H33"/>
    <mergeCell ref="H34:H36"/>
    <mergeCell ref="H37:H39"/>
    <mergeCell ref="H42:H43"/>
    <mergeCell ref="H44:H45"/>
    <mergeCell ref="H46:H51"/>
    <mergeCell ref="H52:H53"/>
    <mergeCell ref="H55:H56"/>
    <mergeCell ref="H59:H62"/>
    <mergeCell ref="H64:H66"/>
    <mergeCell ref="H67:H69"/>
    <mergeCell ref="H70:H72"/>
    <mergeCell ref="H76:H78"/>
    <mergeCell ref="H79:H81"/>
    <mergeCell ref="H82:H83"/>
    <mergeCell ref="H89:H91"/>
    <mergeCell ref="H94:H95"/>
    <mergeCell ref="H96:H97"/>
    <mergeCell ref="H100:H103"/>
    <mergeCell ref="H151:H152"/>
    <mergeCell ref="H153:H155"/>
    <mergeCell ref="H163:H165"/>
    <mergeCell ref="I61:I62"/>
    <mergeCell ref="I102:I103"/>
    <mergeCell ref="I163:I165"/>
    <mergeCell ref="J61:J62"/>
    <mergeCell ref="J102:J103"/>
    <mergeCell ref="J163:J165"/>
    <mergeCell ref="K61:K62"/>
    <mergeCell ref="K102:K103"/>
    <mergeCell ref="K163:K165"/>
    <mergeCell ref="L61:L62"/>
    <mergeCell ref="L102:L103"/>
    <mergeCell ref="L163:L165"/>
    <mergeCell ref="M61:M62"/>
    <mergeCell ref="M102:M103"/>
    <mergeCell ref="M163:M165"/>
    <mergeCell ref="N61:N62"/>
    <mergeCell ref="N102:N103"/>
    <mergeCell ref="N163:N165"/>
    <mergeCell ref="O61:O62"/>
    <mergeCell ref="O102:O103"/>
    <mergeCell ref="O163:O165"/>
    <mergeCell ref="P61:P62"/>
    <mergeCell ref="P102:P103"/>
    <mergeCell ref="P163:P165"/>
    <mergeCell ref="Q61:Q62"/>
    <mergeCell ref="Q102:Q103"/>
    <mergeCell ref="Q163:Q165"/>
    <mergeCell ref="R61:R62"/>
    <mergeCell ref="R102:R103"/>
    <mergeCell ref="R163:R165"/>
    <mergeCell ref="S61:S62"/>
    <mergeCell ref="S102:S103"/>
    <mergeCell ref="S163:S165"/>
    <mergeCell ref="T61:T62"/>
    <mergeCell ref="T102:T103"/>
    <mergeCell ref="T163:T165"/>
    <mergeCell ref="U61:U62"/>
    <mergeCell ref="U102:U103"/>
    <mergeCell ref="U163:U165"/>
    <mergeCell ref="V61:V62"/>
    <mergeCell ref="V102:V103"/>
    <mergeCell ref="V163:V165"/>
    <mergeCell ref="W61:W62"/>
    <mergeCell ref="W102:W103"/>
    <mergeCell ref="W163:W165"/>
    <mergeCell ref="X102:X103"/>
    <mergeCell ref="X163:X165"/>
    <mergeCell ref="Y102:Y103"/>
    <mergeCell ref="Y163:Y165"/>
    <mergeCell ref="Z102:Z103"/>
    <mergeCell ref="Z163:Z165"/>
    <mergeCell ref="AA102:AA103"/>
    <mergeCell ref="AB102:AB103"/>
    <mergeCell ref="AC7:AC176"/>
    <mergeCell ref="AD8:AD9"/>
    <mergeCell ref="AD10:AD17"/>
    <mergeCell ref="AD18:AD25"/>
    <mergeCell ref="AD26:AD30"/>
    <mergeCell ref="AD31:AD51"/>
    <mergeCell ref="AD52:AD56"/>
    <mergeCell ref="AD57:AD80"/>
    <mergeCell ref="AD81:AD116"/>
    <mergeCell ref="AD117:AD128"/>
    <mergeCell ref="AD129:AD162"/>
    <mergeCell ref="AE8:AE9"/>
    <mergeCell ref="AE11:AE12"/>
    <mergeCell ref="AE14:AE16"/>
    <mergeCell ref="AE21:AE25"/>
    <mergeCell ref="AE26:AE30"/>
    <mergeCell ref="AE31:AE37"/>
    <mergeCell ref="AE38:AE46"/>
    <mergeCell ref="AE47:AE51"/>
    <mergeCell ref="AE52:AE56"/>
    <mergeCell ref="AE57:AE59"/>
    <mergeCell ref="AE60:AE61"/>
    <mergeCell ref="AE62:AE74"/>
    <mergeCell ref="AE75:AE77"/>
    <mergeCell ref="AE78:AE80"/>
    <mergeCell ref="AE81:AE82"/>
    <mergeCell ref="AE83:AE94"/>
    <mergeCell ref="AE95:AE97"/>
    <mergeCell ref="AE98:AE100"/>
    <mergeCell ref="AE101:AE105"/>
    <mergeCell ref="AE106:AE110"/>
    <mergeCell ref="AE111:AE116"/>
    <mergeCell ref="AE117:AE120"/>
    <mergeCell ref="AE122:AE126"/>
    <mergeCell ref="AE127:AE128"/>
    <mergeCell ref="AE129:AE137"/>
    <mergeCell ref="AE138:AE141"/>
    <mergeCell ref="AE142:AE144"/>
    <mergeCell ref="AE145:AE149"/>
    <mergeCell ref="AE150:AE160"/>
    <mergeCell ref="AE161:AE162"/>
    <mergeCell ref="AF8:AF9"/>
    <mergeCell ref="AG8:AG9"/>
    <mergeCell ref="AH8:AH9"/>
    <mergeCell ref="AM8:AM9"/>
    <mergeCell ref="AN8:AN9"/>
    <mergeCell ref="AO8:AO9"/>
    <mergeCell ref="AO11:AO12"/>
    <mergeCell ref="AO14:AO16"/>
    <mergeCell ref="AO21:AO25"/>
    <mergeCell ref="AO26:AO30"/>
    <mergeCell ref="AO31:AO37"/>
    <mergeCell ref="AO38:AO46"/>
    <mergeCell ref="AO47:AO51"/>
    <mergeCell ref="AO52:AO56"/>
    <mergeCell ref="AO57:AO59"/>
    <mergeCell ref="AO60:AO61"/>
    <mergeCell ref="AO62:AO74"/>
    <mergeCell ref="AO75:AO77"/>
    <mergeCell ref="AO78:AO80"/>
    <mergeCell ref="AO81:AO82"/>
    <mergeCell ref="AO83:AO94"/>
    <mergeCell ref="AO95:AO97"/>
    <mergeCell ref="AO98:AO100"/>
    <mergeCell ref="AO101:AO105"/>
    <mergeCell ref="AO106:AO110"/>
    <mergeCell ref="AO111:AO116"/>
    <mergeCell ref="AO117:AO120"/>
    <mergeCell ref="AO122:AO126"/>
    <mergeCell ref="AO127:AO128"/>
    <mergeCell ref="AO129:AO137"/>
    <mergeCell ref="AO138:AO141"/>
    <mergeCell ref="AO142:AO144"/>
    <mergeCell ref="AO145:AO149"/>
    <mergeCell ref="AO150:AO160"/>
    <mergeCell ref="AO161:AO162"/>
    <mergeCell ref="AP8:AP9"/>
    <mergeCell ref="AP10:AP17"/>
    <mergeCell ref="AP18:AP25"/>
    <mergeCell ref="AP26:AP30"/>
    <mergeCell ref="AP31:AP51"/>
    <mergeCell ref="AP52:AP56"/>
    <mergeCell ref="AP57:AP80"/>
    <mergeCell ref="AP81:AP116"/>
    <mergeCell ref="AP117:AP128"/>
    <mergeCell ref="AP129:AP162"/>
    <mergeCell ref="AR7:AR165"/>
    <mergeCell ref="U23:AB30"/>
    <mergeCell ref="X31:AB39"/>
    <mergeCell ref="AA42:AB45"/>
    <mergeCell ref="AA52:AB53"/>
    <mergeCell ref="AA55:AB58"/>
    <mergeCell ref="X59:AB62"/>
    <mergeCell ref="X64:AB72"/>
    <mergeCell ref="Q73:AB75"/>
    <mergeCell ref="X76:AB83"/>
    <mergeCell ref="Q84:AB87"/>
    <mergeCell ref="X89:AB91"/>
    <mergeCell ref="R94:AB95"/>
    <mergeCell ref="N97:AB98"/>
    <mergeCell ref="AA104:AB106"/>
    <mergeCell ref="N110:AB111"/>
    <mergeCell ref="AA113:AB132"/>
    <mergeCell ref="AA134:AB138"/>
    <mergeCell ref="AA140:AB143"/>
    <mergeCell ref="X145:AB148"/>
    <mergeCell ref="AA151:AB152"/>
    <mergeCell ref="AA156:AB161"/>
    <mergeCell ref="AA163:AB165"/>
    <mergeCell ref="AN163:AP164"/>
    <mergeCell ref="Q166:AB169"/>
    <mergeCell ref="N172:AB173"/>
  </mergeCells>
  <pageMargins left="0.7" right="0.7" top="0.75" bottom="0.75" header="0.3" footer="0.3"/>
  <pageSetup paperSize="8" scale="5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快报 </vt:lpstr>
      <vt:lpstr>分部分项汇总表</vt:lpstr>
      <vt:lpstr>实测实量</vt:lpstr>
      <vt:lpstr>质量风险</vt:lpstr>
      <vt:lpstr>实测实量（旧表）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济公</cp:lastModifiedBy>
  <cp:revision>1</cp:revision>
  <dcterms:created xsi:type="dcterms:W3CDTF">1996-12-17T01:32:00Z</dcterms:created>
  <cp:lastPrinted>2017-08-27T05:26:00Z</cp:lastPrinted>
  <dcterms:modified xsi:type="dcterms:W3CDTF">2024-09-18T10:43:01Z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46D151B24A964D0F9B37CF823F5D3846</vt:lpwstr>
  </property>
</Properties>
</file>