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96"/>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<sst xmlns="http://schemas.openxmlformats.org/spreadsheetml/2006/main" count="413" uniqueCount="275">
  <si>
    <t>单位工程汇总表</t>
  </si>
  <si>
    <t>工程名称：4#冷库地下室-通风空调工程—低温空调系统、制冷机房事故通风系统</t>
  </si>
  <si>
    <t>标段：</t>
  </si>
  <si>
    <t>第 1 页  共 1 页</t>
  </si>
  <si>
    <t>序号</t>
  </si>
  <si>
    <t>汇总内容</t>
  </si>
  <si>
    <t>限价金额:(元)</t>
  </si>
  <si>
    <t>投标报价金额:(元)</t>
  </si>
  <si>
    <t>备注</t>
  </si>
  <si>
    <t>1</t>
  </si>
  <si>
    <t>分部分项合计</t>
  </si>
  <si>
    <t>1.1</t>
  </si>
  <si>
    <t>空调水工程</t>
  </si>
  <si>
    <t>1.2</t>
  </si>
  <si>
    <t>空调通风工程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</si>
  <si>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</si>
  <si>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</si>
  <si>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</si>
  <si>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</si>
  <si>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</si>
  <si>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</si>
  <si>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</si>
  <si>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</si>
  <si>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</si>
  <si>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</si>
  <si>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</si>
  <si>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</si>
  <si>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</si>
  <si>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</si>
  <si>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</si>
  <si>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</si>
  <si>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</si>
  <si>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</si>
  <si>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</si>
  <si>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</si>
  <si>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</si>
  <si>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</si>
  <si>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</si>
  <si>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</si>
  <si>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</si>
  <si>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</si>
  <si>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</si>
  <si>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</si>
  <si>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</si>
  <si>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</si>
  <si>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</si>
  <si>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</si>
  <si>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</si>
  <si>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</si>
  <si>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</si>
  <si>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</si>
  <si>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3,430,207.23</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</si>
  <si>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</si>
  <si>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</si>
  <si>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</si>
  <si>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</si>
  <si>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</si>
  <si>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</si>
  <si>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</si>
  <si>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</si>
  <si>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</si>
  <si>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</si>
  <si>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031001002001</t>
  </si>
  <si>
    <t>无缝钢管</t>
  </si>
  <si>
    <t>1.名称：无缝钢管
2.规格、型号：DN250
3.含管件及相关附件制作安装
4.其他: 包括根据图纸及规范要求完成该清单项目所需要的其他附属工作内容，并综合考虑其他完成本工作涉及的所有费用</t>
  </si>
  <si>
    <t>m</t>
  </si>
  <si>
    <t>031001002002</t>
  </si>
  <si>
    <t>1.名称：无缝钢管
2.规格、型号：DN200
3.含管件及相关附件制作安装
4.其他: 包括根据图纸及规范要求完成该清单项目所需要的其他附属工作内容，并综合考虑其他完成本工作涉及的所有费用</t>
  </si>
  <si>
    <t>031001002003</t>
  </si>
  <si>
    <t>1.名称：无缝钢管
2.规格、型号：DN150
3.含管件及相关附件制作安装
4.其他: 包括根据图纸及规范要求完成该清单项目所需要的其他附属工作内容，并综合考虑其他完成本工作涉及的所有费用</t>
  </si>
  <si>
    <t>031001002004</t>
  </si>
  <si>
    <t>1.名称：无缝钢管
2.规格、型号：DN100
3.含管件及相关附件制作安装
4.其他: 包括根据图纸及规范要求完成该清单项目所需要的其他附属工作内容，并综合考虑其他完成本工作涉及的所有费用</t>
  </si>
  <si>
    <t>031001002005</t>
  </si>
  <si>
    <t>1.名称：无缝钢管
2.规格、型号：DN80
3.含管件及相关附件制作安装
4.其他: 包括根据图纸及规范要求完成该清单项目所需要的其他附属工作内容，并综合考虑其他完成本工作涉及的所有费用</t>
  </si>
  <si>
    <t>031001002006</t>
  </si>
  <si>
    <t>1.名称：无缝钢管
2.规格、型号：DN70
3.含管件及相关附件制作安装
4.其他: 包括根据图纸及规范要求完成该清单项目所需要的其他附属工作内容，并综合考虑其他完成本工作涉及的所有费用</t>
  </si>
  <si>
    <t>031003003001</t>
  </si>
  <si>
    <t>蝶阀 DN70</t>
  </si>
  <si>
    <t>1.类型:蝶阀
2.材质:碳钢
3.规格、压力等级:DN70
4.连接形式:法兰
5.其他: 包括根据图纸及规范要求完成该清单项目所需要的其他附属工作内容，并综合考虑其他完成本工作涉及的所有费用</t>
  </si>
  <si>
    <t>个</t>
  </si>
  <si>
    <t>031003003002</t>
  </si>
  <si>
    <t>蝶阀 DN80</t>
  </si>
  <si>
    <t>1.类型:蝶阀
2.材质:碳钢
3.规格、压力等级:DN80
4.连接形式:法兰
5.其他: 包括根据图纸及规范要求完成该清单项目所需要的其他附属工作内容，并综合考虑其他完成本工作涉及的所有费用</t>
  </si>
  <si>
    <t>031003003003</t>
  </si>
  <si>
    <t>蝶阀 DN100</t>
  </si>
  <si>
    <t>1.类型:蝶阀
2.材质:碳钢
3.规格、压力等级:DN100
4.连接形式:法兰
5.其他: 包括根据图纸及规范要求完成该清单项目所需要的其他附属工作内容，并综合考虑其他完成本工作涉及的所有费用</t>
  </si>
  <si>
    <t>031003003004</t>
  </si>
  <si>
    <t>蝶阀 DN125</t>
  </si>
  <si>
    <t>1.类型:蝶阀
2.材质:碳钢
3.规格、压力等级:DN125
4.连接形式:法兰
5.其他: 包括根据图纸及规范要求完成该清单项目所需要的其他附属工作内容，并综合考虑其他完成本工作涉及的所有费用</t>
  </si>
  <si>
    <t>031003003005</t>
  </si>
  <si>
    <t>蝶阀 DN150</t>
  </si>
  <si>
    <t>1.类型:蝶阀
2.材质:碳钢
3.规格、压力等级:DN150
4.连接形式:法兰
5.其他: 包括根据图纸及规范要求完成该清单项目所需要的其他附属工作内容，并综合考虑其他完成本工作涉及的所有费用</t>
  </si>
  <si>
    <t>031003003006</t>
  </si>
  <si>
    <t>蝶阀 DN200</t>
  </si>
  <si>
    <t>1.类型:蝶阀
2.材质:碳钢
3.规格、压力等级:DN200
4.连接形式:法兰
5.其他: 包括根据图纸及规范要求完成该清单项目所需要的其他附属工作内容，并综合考虑其他完成本工作涉及的所有费用</t>
  </si>
  <si>
    <t>031003003007</t>
  </si>
  <si>
    <t>蝶阀 DN250</t>
  </si>
  <si>
    <t>1.类型:蝶阀
2.材质:碳钢
3.规格、压力等级:DN250
4.连接形式:法兰
5.其他: 包括根据图纸及规范要求完成该清单项目所需要的其他附属工作内容，并综合考虑其他完成本工作涉及的所有费用</t>
  </si>
  <si>
    <t>030807004001</t>
  </si>
  <si>
    <t>静态流量平衡阀 DN80</t>
  </si>
  <si>
    <t>1.名称:静态流量平衡阀
2.材质:碳钢
3.型号、规格:DN80
4.连接形式:法兰连接
5.其他: 包括根据图纸及规范要求完成该清单项目所需要的其他附属工作内容，并综合考虑其他完成本工作涉及的所有费用</t>
  </si>
  <si>
    <t>030807004002</t>
  </si>
  <si>
    <t>静态流量平衡阀 DN100</t>
  </si>
  <si>
    <t>1.名称:静态流量平衡阀
2.材质:碳钢
3.型号、规格:DN100
4.连接形式:法兰连接
5.其他: 包括根据图纸及规范要求完成该清单项目所需要的其他附属工作内容，并综合考虑其他完成本工作涉及的所有费用</t>
  </si>
  <si>
    <t>030807004003</t>
  </si>
  <si>
    <t>静态流量平衡阀 DN125</t>
  </si>
  <si>
    <t>1.名称:静态流量平衡阀
2.材质:碳钢
3.型号、规格:DN125
4.连接形式:法兰连接
5.其他: 包括根据图纸及规范要求完成该清单项目所需要的其他附属工作内容，并综合考虑其他完成本工作涉及的所有费用</t>
  </si>
  <si>
    <t>030807004004</t>
  </si>
  <si>
    <t>静态流量平衡阀 DN200</t>
  </si>
  <si>
    <t>1.名称:静态流量平衡阀
2.材质:碳钢
3.型号、规格:DN200
4.连接形式:法兰连接
5.其他: 包括根据图纸及规范要求完成该清单项目所需要的其他附属工作内容，并综合考虑其他完成本工作涉及的所有费用</t>
  </si>
  <si>
    <t>030807004005</t>
  </si>
  <si>
    <t>静态流量平衡阀 DN250</t>
  </si>
  <si>
    <t>1.名称:静态流量平衡阀
2.材质:碳钢
3.型号、规格:DN250
4.连接形式:法兰连接
5.其他: 包括根据图纸及规范要求完成该清单项目所需要的其他附属工作内容，并综合考虑其他完成本工作涉及的所有费用</t>
  </si>
  <si>
    <t>031003001001</t>
  </si>
  <si>
    <t>自动排气阀DN25</t>
  </si>
  <si>
    <t>1.名称:自动排气阀
2.规格、型号:DN25
3.其他: 包括根据图纸及规范要求完成该清单项目所需要的其他附属工作内容，并综合考虑其他完成本工作涉及的所有费用</t>
  </si>
  <si>
    <t>031002001001</t>
  </si>
  <si>
    <t>支架制作安装</t>
  </si>
  <si>
    <t>1.名称:支架制作安装
2.除锈、刷油设计要求:按设计及规范要求
3.其他: 包括根据图纸及规范要求完成该清单项目所需要的其他附属工作内容，并综合考虑其他完成本工作涉及的所有费用</t>
  </si>
  <si>
    <t>kg</t>
  </si>
  <si>
    <t>031009002001</t>
  </si>
  <si>
    <t>空调水工程系统调试</t>
  </si>
  <si>
    <t>1.空调水工程系统调试
2.其他: 包括根据图纸及规范要求完成该清单项目所需要的其他附属工作内容，并综合考虑其他完成本工作涉及的所有费用</t>
  </si>
  <si>
    <t>系统</t>
  </si>
  <si>
    <t>030108003001</t>
  </si>
  <si>
    <t>LFJ-1吊顶式冷风机</t>
  </si>
  <si>
    <t>1.设备名称:LFJ-1吊顶式冷风机
2.技术参数：L=18590m3/h Q =45KW N=1.9kWx4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</si>
  <si>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台</t>
  </si>
  <si>
    <t>030108003002</t>
  </si>
  <si>
    <t>LFJ-2吊顶式冷风机</t>
  </si>
  <si>
    <t>1.设备名称:LFJ-2吊顶式冷风机
2.技术参数：L=35044m3/h Q =69KW N=2.9kWx4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</si>
  <si>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030108003003</t>
  </si>
  <si>
    <t>XF-1吊顶式热回收新风机组(自带控制箱)</t>
  </si>
  <si>
    <t>1.设备名称:XF-1吊顶式热回收新风机组(自带控制箱)
2.技术参数：L=5000m3/h Q =106KW
机外余压 N=5.5KWx2 机外余压450Pa
3.本体及成套附件(配件、减振、软接头等)
4.支架制安及刷油除锈：满足设计及技术要求
5.其他: 包括根据图纸及规范要求完成该清单项目所需要的其他附属工作内容，并综合考虑其他完成本工作涉及的所有费用</t>
  </si>
  <si>
    <t>030702001001</t>
  </si>
  <si>
    <t>矩形镀锌风管 0.5mm</t>
  </si>
  <si>
    <t>1.名称:矩形镀锌风管 0.5mm
2.材质:镀锌钢板
3.形状:矩形
4.规格:长边长(mm) ≤320
5.板材厚度:0.5mm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</si>
  <si>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m2</t>
  </si>
  <si>
    <t>030702001002</t>
  </si>
  <si>
    <t>矩形镀锌风管 0.6mm</t>
  </si>
  <si>
    <t>1.名称:矩形镀锌风管 0.6mm
2.材质:镀锌钢板
3.形状:矩形
4.规格:长边长(mm) ≤1000
5.板材厚度:0.6mm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</si>
  <si>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030702001004</t>
  </si>
  <si>
    <t>矩形镀锌风管 1.0mm</t>
  </si>
  <si>
    <t>1.名称:矩形镀锌风管 1.0mm
2.材质:镀锌钢板
3.形状:矩形
4.规格:长边长(mm) ≤1250
5.板材厚度:1.0mm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</si>
  <si>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030702001006</t>
  </si>
  <si>
    <t>矩形镀锌风管 1.5mm</t>
  </si>
  <si>
    <t>1.名称:矩形镀锌风管 1.5mm
2.材质:镀锌钢板
3.形状:矩形
4.规格:长边长(mm) ≤2000
5.板材厚度:1.5mm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</si>
  <si>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030703001001</t>
  </si>
  <si>
    <t>70℃电动防火阀-630*400</t>
  </si>
  <si>
    <t>1.名称:70°C防火阀
2.规格、型号:70℃电动防火阀-630*400
3.其他: 包括根据图纸及规范要求完成该清单项目所需要的其他附属工作内容，并综合考虑其他完成本工作涉及的所有费用</t>
  </si>
  <si>
    <t>030703001002</t>
  </si>
  <si>
    <t>70℃电动防火阀-800*400</t>
  </si>
  <si>
    <t>1.名称:70°C防火阀
2.规格、型号:70℃电动防火阀-800*400
3.其他: 包括根据图纸及规范要求完成该清单项目所需要的其他附属工作内容，并综合考虑其他完成本工作涉及的所有费用</t>
  </si>
  <si>
    <t>030703001003</t>
  </si>
  <si>
    <t>对开多叶调节阀-630*320</t>
  </si>
  <si>
    <t>1.名称:70°C防火阀
2.规格、型号:对开多叶调节阀-630*320
3.其他: 包括根据图纸及规范要求完成该清单项目所需要的其他附属工作内容，并综合考虑其他完成本工作涉及的所有费用</t>
  </si>
  <si>
    <t>030703001004</t>
  </si>
  <si>
    <t>对开多叶调节阀-800*400</t>
  </si>
  <si>
    <t>1.名称:70°C防火阀
2.规格、型号:对开多叶调节阀-800*400
3.其他: 包括根据图纸及规范要求完成该清单项目所需要的其他附属工作内容，并综合考虑其他完成本工作涉及的所有费用</t>
  </si>
  <si>
    <t>030703001007</t>
  </si>
  <si>
    <t>排烟阀-500*320</t>
  </si>
  <si>
    <t>1.名称:排烟阀-500*320
2.规格、型号:500*320
3.其他: 包括根据图纸及规范要求完成该清单项目所需要的其他附属工作内容，并综合考虑其他完成本工作涉及的所有费用</t>
  </si>
  <si>
    <t>030703001008</t>
  </si>
  <si>
    <t>排烟阀-630*400</t>
  </si>
  <si>
    <t>1.名称:排烟阀-630*400
2.规格、型号:630*400
3.其他: 包括根据图纸及规范要求完成该清单项目所需要的其他附属工作内容，并综合考虑其他完成本工作涉及的所有费用</t>
  </si>
  <si>
    <t>030703007003</t>
  </si>
  <si>
    <t>单层百叶风口-600*400</t>
  </si>
  <si>
    <t>1.名称:单层百叶风口-600*400
2.规格、型号:单层百叶风口-600*400
3.其他: 包括根据图纸及规范要求完成该清单项目所需要的其他附属工作内容，并综合考虑其他完成本工作涉及的所有费用</t>
  </si>
  <si>
    <t>030703007004</t>
  </si>
  <si>
    <t>防雨百叶风口-800*400</t>
  </si>
  <si>
    <t>1.名称:防雨百叶排风口
2.规格、型号:防雨百叶风口-800*400
3.其他: 包括根据图纸及规范要求完成该清单项目所需要的其他附属工作内容，并综合考虑其他完成本工作涉及的所有费用</t>
  </si>
  <si>
    <t>030703001018</t>
  </si>
  <si>
    <t>双层百叶风口-300*200</t>
  </si>
  <si>
    <t>1.名称:双层百叶风口-300*200
2.规格、型号:双层百叶风口-300*200
3.其他: 包括根据图纸及规范要求完成该清单项目所需要的其他附属工作内容，并综合考虑其他完成本工作涉及的所有费用</t>
  </si>
  <si>
    <t>030703001019</t>
  </si>
  <si>
    <t>双层百叶风口-500*250</t>
  </si>
  <si>
    <t>1.名称:双层百叶风口-500*250
2.规格、型号:双层百叶风口-500*250
3.其他: 包括根据图纸及规范要求完成该清单项目所需要的其他附属工作内容，并综合考虑其他完成本工作涉及的所有费用</t>
  </si>
  <si>
    <t>030703001020</t>
  </si>
  <si>
    <t>单层百叶风口-800*500</t>
  </si>
  <si>
    <t>1.名称:单层百叶风口-800*500
2.规格、型号:单层百叶风口-800*500
3.其他: 包括根据图纸及规范要求完成该清单项目所需要的其他附属工作内容，并综合考虑其他完成本工作涉及的所有费用</t>
  </si>
  <si>
    <t>030703020001</t>
  </si>
  <si>
    <t>阻抗复合式消声器-630*400*800</t>
  </si>
  <si>
    <t>1.类型及规格：阻抗复合式消声器-630*400*800
2.周长：3000mm以内
3.本体及其配件安装
4.其他: 包括根据图纸及规范要求完成该清单项目所需要的其他附属工作内容，并综合考虑其他完成本工作涉及的所有费用</t>
  </si>
  <si>
    <t>030704001001</t>
  </si>
  <si>
    <t>通风工程检测、调试</t>
  </si>
  <si>
    <t>1.通风工程检测、调试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</si>
  <si>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</si>
  <si>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</si>
  <si>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</si>
  <si>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</si>
  <si>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</si>
  <si>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</si>
  <si>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</si>
  <si>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</si>
  <si>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</si>
  <si>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</si>
  <si>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</si>
  <si>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</si>
  <si>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</si>
  <si>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</si>
  <si>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</si>
  <si>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</si>
  <si>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</si>
  <si>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</si>
  <si>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</si>
  <si>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</si>
  <si>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</si>
  <si>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</si>
  <si>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</si>
  <si>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</si>
  <si>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</si>
  <si>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</si>
  <si>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</si>
  <si>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</si>
  <si>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</si>
  <si>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</si>
  <si>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</si>
  <si>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</si>
  <si>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</si>
  <si>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</si>
  <si>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</si>
  <si>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</si>
  <si>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</si>
  <si>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</si>
  <si>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</si>
  <si>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</si>
  <si>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</si>
  <si>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</si>
  <si>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</si>
  <si>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</si>
  <si>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</si>
  <si>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</si>
  <si>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</si>
  <si>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</si>
  <si>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</si>
  <si>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</si>
  <si>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</si>
  <si>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</si>
  <si>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</si>
  <si>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</si>
  <si>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</si>
  <si>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</si>
  <si>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</si>
  <si>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</si>
  <si>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</si>
  <si>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</si>
  <si>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</si>
  <si>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</si>
  <si>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</si>
  <si>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</si>
  <si>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</si>
  <si>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</si>
  <si>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</si>
  <si>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</si>
  <si>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</si>
  <si>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</si>
  <si>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</si>
  <si>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161529.85</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</si>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</sst>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auto="1"/>
      </left>
      <right style="thin">
        <color auto="1"/>
      </right>
      <top style="medium">
        <color auto="1"/>
      </top>
      <bottom style="thin">
        <color auto="1"/>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auto="1"/>
      </left>
      <right style="medium">
        <color auto="1"/>
      </right>
      <top style="medium">
        <color auto="1"/>
      </top>
      <bottom style="thin">
        <color auto="1"/>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4" borderId="17" applyNumberFormat="0" applyAlignment="0" applyProtection="0">
      <alignment vertical="center"/>
    </xf>
    <xf numFmtId="0" fontId="16" fillId="5" borderId="18" applyNumberFormat="0" applyAlignment="0" applyProtection="0">
      <alignment vertical="center"/>
    </xf>
    <xf numFmtId="0" fontId="17" fillId="5" borderId="17" applyNumberFormat="0" applyAlignment="0" applyProtection="0">
      <alignment vertical="center"/>
    </xf>
    <xf numFmtId="0" fontId="18" fillId="6"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7">
    <xf numFmtId="0" fontId="0" fillId="0" borderId="0" xfId="49"/>
    <xf numFmtId="176" fontId="0" fillId="0" borderId="0" xfId="49" applyNumberFormat="1"/>
    <xf numFmtId="0" fontId="1" fillId="2" borderId="0" xfId="49" applyFont="1" applyFill="1" applyAlignment="1">
      <alignment horizontal="center" vertical="center" wrapText="1"/>
    </xf>
    <xf numFmtId="176" fontId="1" fillId="2" borderId="0" xfId="49" applyNumberFormat="1"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176" fontId="2" fillId="2" borderId="0" xfId="49" applyNumberFormat="1" applyFont="1" applyFill="1" applyAlignment="1">
      <alignment horizontal="center"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left" vertical="center" wrapText="1"/>
    </xf>
    <xf numFmtId="176" fontId="2" fillId="2" borderId="5" xfId="49" applyNumberFormat="1" applyFont="1" applyFill="1" applyBorder="1" applyAlignment="1">
      <alignment horizontal="right" vertical="center" wrapText="1"/>
    </xf>
    <xf numFmtId="0" fontId="2" fillId="2" borderId="5" xfId="49" applyFont="1" applyFill="1" applyBorder="1" applyAlignment="1">
      <alignment horizontal="right" vertical="center" wrapText="1"/>
    </xf>
    <xf numFmtId="0" fontId="3" fillId="2" borderId="6" xfId="49" applyFont="1" applyFill="1" applyBorder="1" applyAlignment="1">
      <alignment horizontal="center" vertical="center" wrapText="1"/>
    </xf>
    <xf numFmtId="0" fontId="3" fillId="2" borderId="7" xfId="49" applyFont="1" applyFill="1" applyBorder="1" applyAlignment="1">
      <alignment horizontal="center" vertical="center" wrapText="1"/>
    </xf>
    <xf numFmtId="176" fontId="3" fillId="2" borderId="7" xfId="49" applyNumberFormat="1" applyFont="1" applyFill="1" applyBorder="1" applyAlignment="1">
      <alignment horizontal="center" vertical="center"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176" fontId="3" fillId="2" borderId="0" xfId="49" applyNumberFormat="1" applyFont="1" applyFill="1" applyAlignment="1">
      <alignment horizontal="center" vertical="center" wrapText="1"/>
    </xf>
    <xf numFmtId="0" fontId="3" fillId="2" borderId="0" xfId="49" applyFont="1" applyFill="1" applyAlignment="1">
      <alignment horizontal="right"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right" wrapText="1"/>
    </xf>
    <xf numFmtId="176" fontId="2" fillId="2" borderId="8" xfId="49" applyNumberFormat="1" applyFont="1" applyFill="1" applyBorder="1" applyAlignment="1">
      <alignment horizontal="center"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3" fillId="2" borderId="11" xfId="49" applyNumberFormat="1" applyFont="1" applyFill="1" applyBorder="1" applyAlignment="1">
      <alignment horizontal="center" vertical="center" wrapText="1"/>
    </xf>
    <xf numFmtId="176" fontId="3" fillId="2" borderId="12" xfId="49" applyNumberFormat="1" applyFont="1" applyFill="1" applyBorder="1" applyAlignment="1">
      <alignment horizontal="right" vertical="center" wrapText="1"/>
    </xf>
    <xf numFmtId="176" fontId="3" fillId="2" borderId="0" xfId="49" applyNumberFormat="1" applyFont="1" applyFill="1" applyAlignment="1">
      <alignment horizontal="right" wrapText="1"/>
    </xf>
    <xf numFmtId="0" fontId="3" fillId="2" borderId="0" xfId="49" applyFont="1" applyFill="1" applyAlignment="1">
      <alignment horizontal="right" vertical="center" wrapText="1"/>
    </xf>
    <xf numFmtId="0" fontId="2" fillId="2" borderId="13"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10"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4" fillId="2" borderId="7"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7"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0" fontId="5" fillId="2" borderId="0" xfId="49" applyFont="1" applyFill="1" applyAlignment="1">
      <alignment horizontal="center" vertical="center"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0" fontId="5" fillId="2" borderId="0" xfId="49" applyFont="1" applyFill="1" applyAlignment="1">
      <alignment horizontal="left" vertical="center" wrapText="1"/>
    </xf>
    <xf numFmtId="176" fontId="2" fillId="2" borderId="0" xfId="49" applyNumberFormat="1" applyFont="1" applyFill="1" applyAlignment="1">
      <alignment horizontal="left" wrapText="1"/>
    </xf>
    <xf numFmtId="176" fontId="2" fillId="2" borderId="2" xfId="49" applyNumberFormat="1" applyFont="1" applyFill="1" applyBorder="1" applyAlignment="1">
      <alignment horizontal="center" vertical="center" wrapText="1"/>
    </xf>
    <xf numFmtId="0" fontId="2" fillId="2" borderId="5" xfId="49" applyNumberFormat="1" applyFont="1" applyFill="1" applyBorder="1" applyAlignment="1">
      <alignment horizontal="right" vertical="center" wrapText="1"/>
    </xf>
    <xf numFmtId="0" fontId="3" fillId="2" borderId="6" xfId="49" applyFont="1" applyFill="1" applyBorder="1" applyAlignment="1">
      <alignment horizontal="left" vertical="center" wrapText="1"/>
    </xf>
    <xf numFmtId="0" fontId="2" fillId="2" borderId="7" xfId="49" applyFont="1" applyFill="1" applyBorder="1" applyAlignment="1">
      <alignment horizontal="left" vertical="center" wrapText="1"/>
    </xf>
    <xf numFmtId="0" fontId="2" fillId="2" borderId="7" xfId="49" applyNumberFormat="1" applyFont="1" applyFill="1" applyBorder="1" applyAlignment="1">
      <alignment horizontal="right" vertical="center" wrapText="1"/>
    </xf>
    <xf numFmtId="176" fontId="2" fillId="2" borderId="7" xfId="49" applyNumberFormat="1" applyFont="1" applyFill="1" applyBorder="1" applyAlignment="1">
      <alignment horizontal="right" vertical="center" wrapText="1"/>
    </xf>
    <xf numFmtId="0" fontId="3" fillId="2" borderId="7" xfId="49" applyFont="1" applyFill="1" applyBorder="1" applyAlignment="1">
      <alignment horizontal="left"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left" wrapText="1"/>
    </xf>
    <xf numFmtId="0" fontId="2" fillId="2" borderId="10" xfId="49" applyFont="1" applyFill="1" applyBorder="1" applyAlignment="1">
      <alignment horizontal="left" vertical="center" wrapText="1"/>
    </xf>
    <xf numFmtId="0" fontId="3" fillId="2" borderId="12" xfId="49" applyFont="1" applyFill="1" applyBorder="1" applyAlignment="1">
      <alignment horizontal="center" vertical="center" wrapText="1"/>
    </xf>
    <xf numFmtId="0" fontId="2" fillId="2" borderId="12" xfId="49" applyFont="1" applyFill="1" applyBorder="1" applyAlignment="1">
      <alignment horizontal="left" vertical="center" wrapText="1"/>
    </xf>
    <xf numFmtId="176" fontId="2" fillId="2" borderId="5" xfId="49" applyNumberFormat="1" applyFont="1" applyFill="1" applyBorder="1" applyAlignment="1">
      <alignment horizontal="center" vertical="center" wrapText="1"/>
    </xf>
    <xf numFmtId="176" fontId="2" fillId="2" borderId="7"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0" xfId="49" applyNumberFormat="1" applyFont="1" applyFill="1" applyBorder="1" applyAlignment="1">
      <alignment horizontal="center" vertical="center" wrapText="1"/>
    </xf>
    <xf numFmtId="176" fontId="2" fillId="2" borderId="12"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xf numFmtId="0" fontId="2" fillId="2" borderId="10" xfId="49" applyFont="1" applyFill="1" applyBorder="1" applyAlignment="1">
      <alignment horizontal="right" vertical="center" wrapText="1"/>
    </xf>
    <xf numFmtId="0" fontId="2" fillId="2" borderId="12" xfId="49"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abSelected="1" workbookViewId="0">
      <selection activeCell="N14" sqref="N14"/>
    </sheetView>
  </sheetViews>
  <sheetFormatPr defaultColWidth="9" defaultRowHeight="12"/>
  <cols>
    <col min="1" max="1" width="12.8285714285714" customWidth="1"/>
    <col min="2" max="2" width="30.7142857142857"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customWidth="1"/>
  </cols>
  <sheetData>
    <row r="1" ht="39.75" customHeight="1" spans="1:9">
      <c r="A1" s="2" t="s">
        <v>0</v>
      </c>
      <c r="B1" s="2"/>
      <c r="C1" s="3"/>
      <c r="D1" s="3"/>
      <c r="E1" s="23"/>
      <c r="F1" s="3"/>
      <c r="G1" s="3"/>
      <c r="H1" s="23"/>
      <c r="I1" s="4"/>
    </row>
    <row r="2" ht="28.5" customHeight="1" spans="1:9">
      <c r="A2" s="5" t="s">
        <v>1</v>
      </c>
      <c r="B2" s="5"/>
      <c r="C2" s="46"/>
      <c r="D2" s="46" t="s">
        <v>2</v>
      </c>
      <c r="E2" s="24" t="s">
        <v>3</v>
      </c>
      <c r="F2" s="46"/>
      <c r="G2" s="46" t="s">
        <v>2</v>
      </c>
      <c r="H2" s="24" t="s">
        <v>3</v>
      </c>
      <c r="I2" s="8"/>
    </row>
    <row r="3" ht="18.75" customHeight="1" spans="1:9">
      <c r="A3" s="9" t="s">
        <v>4</v>
      </c>
      <c r="B3" s="10" t="s">
        <v>5</v>
      </c>
      <c r="C3" s="47" t="s">
        <v>6</v>
      </c>
      <c r="D3" s="47"/>
      <c r="E3" s="47"/>
      <c r="F3" s="47" t="s">
        <v>7</v>
      </c>
      <c r="G3" s="47"/>
      <c r="H3" s="47"/>
      <c r="I3" s="61" t="s">
        <v>8</v>
      </c>
    </row>
    <row r="4" ht="18" customHeight="1" spans="1:9">
      <c r="A4" s="12" t="s">
        <v>9</v>
      </c>
      <c r="B4" s="13" t="s">
        <v>10</v>
      </c>
      <c r="C4" s="48">
        <v>2869117.03</v>
      </c>
      <c r="D4" s="14"/>
      <c r="E4" s="14"/>
      <c r="F4" s="14">
        <f>F5+F6</f>
        <v>0</v>
      </c>
      <c r="G4" s="14"/>
      <c r="H4" s="14"/>
      <c r="I4" s="65"/>
    </row>
    <row r="5" ht="18" customHeight="1" spans="1:9">
      <c r="A5" s="12" t="s">
        <v>11</v>
      </c>
      <c r="B5" s="13" t="s">
        <v>12</v>
      </c>
      <c r="C5" s="48">
        <v>443943.47</v>
      </c>
      <c r="D5" s="14"/>
      <c r="E5" s="14"/>
      <c r="F5" s="14">
        <f>'表-08 分部分项工程和单价措施项目清单与计价表'!I4</f>
        <v>0</v>
      </c>
      <c r="G5" s="14"/>
      <c r="H5" s="14"/>
      <c r="I5" s="65"/>
    </row>
    <row r="6" ht="18" customHeight="1" spans="1:9">
      <c r="A6" s="12" t="s">
        <v>13</v>
      </c>
      <c r="B6" s="13" t="s">
        <v>14</v>
      </c>
      <c r="C6" s="48">
        <v>2425173.56</v>
      </c>
      <c r="D6" s="14"/>
      <c r="E6" s="14"/>
      <c r="F6" s="14">
        <f>'表-08 分部分项工程和单价措施项目清单与计价表'!I26</f>
        <v>0</v>
      </c>
      <c r="G6" s="14"/>
      <c r="H6" s="14"/>
      <c r="I6" s="65"/>
    </row>
    <row r="7" ht="18" customHeight="1" spans="1:9">
      <c r="A7" s="12" t="s">
        <v>15</v>
      </c>
      <c r="B7" s="13" t="s">
        <v>16</v>
      </c>
      <c r="C7" s="48">
        <v>116332.23</v>
      </c>
      <c r="D7" s="14"/>
      <c r="E7" s="14"/>
      <c r="F7" s="14">
        <f>F8+F9</f>
        <v>64650.69</v>
      </c>
      <c r="G7" s="14"/>
      <c r="H7" s="14"/>
      <c r="I7" s="65"/>
    </row>
    <row r="8" ht="18" customHeight="1" spans="1:9">
      <c r="A8" s="12" t="s">
        <v>17</v>
      </c>
      <c r="B8" s="13" t="s">
        <v>18</v>
      </c>
      <c r="C8" s="48">
        <v>64650.69</v>
      </c>
      <c r="D8" s="14"/>
      <c r="E8" s="14"/>
      <c r="F8" s="14">
        <f>'表-11 总价措施项目清单与计价表'!H4</f>
        <v>64650.69</v>
      </c>
      <c r="G8" s="14"/>
      <c r="H8" s="14"/>
      <c r="I8" s="65"/>
    </row>
    <row r="9" ht="18" customHeight="1" spans="1:9">
      <c r="A9" s="12" t="s">
        <v>19</v>
      </c>
      <c r="B9" s="13" t="s">
        <v>20</v>
      </c>
      <c r="C9" s="48">
        <v>51681.54</v>
      </c>
      <c r="D9" s="14"/>
      <c r="E9" s="14"/>
      <c r="F9" s="14">
        <f>'表-08 分部分项工程和单价措施项目清单与计价表'!I47+'表-11 总价措施项目清单与计价表'!H47-'表-11 总价措施项目清单与计价表'!H4</f>
        <v>0</v>
      </c>
      <c r="G9" s="14"/>
      <c r="H9" s="14"/>
      <c r="I9" s="65"/>
    </row>
    <row r="10" ht="18" customHeight="1" spans="1:9">
      <c r="A10" s="12" t="s">
        <v>21</v>
      </c>
      <c r="B10" s="13" t="s">
        <v>22</v>
      </c>
      <c r="C10" s="48">
        <v>161529.85</v>
      </c>
      <c r="D10" s="14"/>
      <c r="E10" s="14"/>
      <c r="F10" s="14">
        <f>SUM(F11:H20)</f>
        <v>143455.85</v>
      </c>
      <c r="G10" s="14"/>
      <c r="H10" s="14"/>
      <c r="I10" s="65" t="s">
        <v>23</v>
      </c>
    </row>
    <row r="11" ht="18" customHeight="1" spans="1:9">
      <c r="A11" s="12" t="s">
        <v>24</v>
      </c>
      <c r="B11" s="13" t="s">
        <v>25</v>
      </c>
      <c r="C11" s="48">
        <v>143455.85</v>
      </c>
      <c r="D11" s="14"/>
      <c r="E11" s="14"/>
      <c r="F11" s="14">
        <f>'表-12 其他项目清单与计价汇总表'!E5</f>
        <v>143455.85</v>
      </c>
      <c r="G11" s="14"/>
      <c r="H11" s="14"/>
      <c r="I11" s="65"/>
    </row>
    <row r="12" ht="18" customHeight="1" spans="1:9">
      <c r="A12" s="12" t="s">
        <v>26</v>
      </c>
      <c r="B12" s="13" t="s">
        <v>27</v>
      </c>
      <c r="C12" s="14"/>
      <c r="D12" s="14"/>
      <c r="E12" s="14"/>
      <c r="F12" s="14">
        <f>'表-12 其他项目清单与计价汇总表'!E6</f>
        <v>0</v>
      </c>
      <c r="G12" s="14"/>
      <c r="H12" s="14"/>
      <c r="I12" s="65"/>
    </row>
    <row r="13" ht="18" customHeight="1" spans="1:9">
      <c r="A13" s="12" t="s">
        <v>28</v>
      </c>
      <c r="B13" s="13" t="s">
        <v>29</v>
      </c>
      <c r="C13" s="14"/>
      <c r="D13" s="14"/>
      <c r="E13" s="14"/>
      <c r="F13" s="14">
        <f>'表-12 其他项目清单与计价汇总表'!E9</f>
        <v>0</v>
      </c>
      <c r="G13" s="14"/>
      <c r="H13" s="14"/>
      <c r="I13" s="65"/>
    </row>
    <row r="14" ht="18" customHeight="1" spans="1:9">
      <c r="A14" s="12" t="s">
        <v>30</v>
      </c>
      <c r="B14" s="13" t="s">
        <v>31</v>
      </c>
      <c r="C14" s="14"/>
      <c r="D14" s="14"/>
      <c r="E14" s="14"/>
      <c r="F14" s="14">
        <f>'表-12 其他项目清单与计价汇总表'!E10</f>
        <v>0</v>
      </c>
      <c r="G14" s="14"/>
      <c r="H14" s="14"/>
      <c r="I14" s="65"/>
    </row>
    <row r="15" ht="18" customHeight="1" spans="1:9">
      <c r="A15" s="12" t="s">
        <v>32</v>
      </c>
      <c r="B15" s="13" t="s">
        <v>33</v>
      </c>
      <c r="C15" s="48">
        <v>18074</v>
      </c>
      <c r="D15" s="14"/>
      <c r="E15" s="14"/>
      <c r="F15" s="14">
        <f>'表-12 其他项目清单与计价汇总表'!E11</f>
        <v>0</v>
      </c>
      <c r="G15" s="14"/>
      <c r="H15" s="14"/>
      <c r="I15" s="65"/>
    </row>
    <row r="16" ht="18" customHeight="1" spans="1:9">
      <c r="A16" s="12" t="s">
        <v>34</v>
      </c>
      <c r="B16" s="13" t="s">
        <v>35</v>
      </c>
      <c r="C16" s="14"/>
      <c r="D16" s="14"/>
      <c r="E16" s="14"/>
      <c r="F16" s="14">
        <f>'表-12 其他项目清单与计价汇总表'!E12</f>
        <v>0</v>
      </c>
      <c r="G16" s="14"/>
      <c r="H16" s="14"/>
      <c r="I16" s="65"/>
    </row>
    <row r="17" ht="18" customHeight="1" spans="1:9">
      <c r="A17" s="12" t="s">
        <v>36</v>
      </c>
      <c r="B17" s="13" t="s">
        <v>37</v>
      </c>
      <c r="C17" s="14"/>
      <c r="D17" s="14"/>
      <c r="E17" s="14"/>
      <c r="F17" s="14">
        <f>'表-12 其他项目清单与计价汇总表'!E13</f>
        <v>0</v>
      </c>
      <c r="G17" s="14"/>
      <c r="H17" s="14"/>
      <c r="I17" s="65"/>
    </row>
    <row r="18" ht="18" customHeight="1" spans="1:9">
      <c r="A18" s="12" t="s">
        <v>38</v>
      </c>
      <c r="B18" s="13" t="s">
        <v>39</v>
      </c>
      <c r="C18" s="14"/>
      <c r="D18" s="14"/>
      <c r="E18" s="14"/>
      <c r="F18" s="14">
        <f>'表-12 其他项目清单与计价汇总表'!E15</f>
        <v>0</v>
      </c>
      <c r="G18" s="14"/>
      <c r="H18" s="14"/>
      <c r="I18" s="65"/>
    </row>
    <row r="19" ht="18" customHeight="1" spans="1:9">
      <c r="A19" s="12" t="s">
        <v>40</v>
      </c>
      <c r="B19" s="13" t="s">
        <v>41</v>
      </c>
      <c r="C19" s="14"/>
      <c r="D19" s="14"/>
      <c r="E19" s="14"/>
      <c r="F19" s="14">
        <f>'表-12 其他项目清单与计价汇总表'!E14</f>
        <v>0</v>
      </c>
      <c r="G19" s="14"/>
      <c r="H19" s="14"/>
      <c r="I19" s="65"/>
    </row>
    <row r="20" ht="18" customHeight="1" spans="1:9">
      <c r="A20" s="12" t="s">
        <v>42</v>
      </c>
      <c r="B20" s="13" t="s">
        <v>43</v>
      </c>
      <c r="C20" s="14"/>
      <c r="D20" s="14"/>
      <c r="E20" s="14"/>
      <c r="F20" s="14">
        <f>'表-12 其他项目清单与计价汇总表'!E16</f>
        <v>0</v>
      </c>
      <c r="G20" s="14"/>
      <c r="H20" s="14"/>
      <c r="I20" s="65"/>
    </row>
    <row r="21" ht="18" customHeight="1" spans="1:9">
      <c r="A21" s="12" t="s">
        <v>44</v>
      </c>
      <c r="B21" s="13" t="s">
        <v>45</v>
      </c>
      <c r="C21" s="48">
        <v>3146979.11</v>
      </c>
      <c r="D21" s="14"/>
      <c r="E21" s="14"/>
      <c r="F21" s="14">
        <f>F4+F7+F10</f>
        <v>208106.54</v>
      </c>
      <c r="G21" s="14"/>
      <c r="H21" s="14"/>
      <c r="I21" s="65"/>
    </row>
    <row r="22" ht="18" customHeight="1" spans="1:9">
      <c r="A22" s="12" t="s">
        <v>46</v>
      </c>
      <c r="B22" s="13" t="s">
        <v>47</v>
      </c>
      <c r="C22" s="48">
        <v>283228.12</v>
      </c>
      <c r="D22" s="14"/>
      <c r="E22" s="14"/>
      <c r="F22" s="14">
        <f>'表-13 规费、税金项目清单与计价表'!J35</f>
        <v>0</v>
      </c>
      <c r="G22" s="14"/>
      <c r="H22" s="14"/>
      <c r="I22" s="65" t="s">
        <v>23</v>
      </c>
    </row>
    <row r="23" ht="18" customHeight="1" spans="1:9">
      <c r="A23" s="12" t="s">
        <v>48</v>
      </c>
      <c r="B23" s="13" t="s">
        <v>49</v>
      </c>
      <c r="C23" s="48">
        <v>3430207.23</v>
      </c>
      <c r="D23" s="14"/>
      <c r="E23" s="14"/>
      <c r="F23" s="14">
        <f>F21+F22</f>
        <v>208106.54</v>
      </c>
      <c r="G23" s="14"/>
      <c r="H23" s="14"/>
      <c r="I23" s="65"/>
    </row>
    <row r="24" ht="18" customHeight="1" spans="1:9">
      <c r="A24" s="12"/>
      <c r="B24" s="13"/>
      <c r="C24" s="14"/>
      <c r="D24" s="14"/>
      <c r="E24" s="14"/>
      <c r="F24" s="14"/>
      <c r="G24" s="14"/>
      <c r="H24" s="14"/>
      <c r="I24" s="65"/>
    </row>
    <row r="25" ht="18" customHeight="1" spans="1:9">
      <c r="A25" s="12"/>
      <c r="B25" s="13"/>
      <c r="C25" s="14"/>
      <c r="D25" s="14"/>
      <c r="E25" s="14"/>
      <c r="F25" s="14"/>
      <c r="G25" s="14"/>
      <c r="H25" s="14"/>
      <c r="I25" s="65"/>
    </row>
    <row r="26" ht="18" customHeight="1" spans="1:9">
      <c r="A26" s="12"/>
      <c r="B26" s="13"/>
      <c r="C26" s="14"/>
      <c r="D26" s="14"/>
      <c r="E26" s="14"/>
      <c r="F26" s="14"/>
      <c r="G26" s="14"/>
      <c r="H26" s="14"/>
      <c r="I26" s="65"/>
    </row>
    <row r="27" ht="18" customHeight="1" spans="1:9">
      <c r="A27" s="12"/>
      <c r="B27" s="13"/>
      <c r="C27" s="14"/>
      <c r="D27" s="14"/>
      <c r="E27" s="14"/>
      <c r="F27" s="14"/>
      <c r="G27" s="14"/>
      <c r="H27" s="14"/>
      <c r="I27" s="65"/>
    </row>
    <row r="28" ht="18" customHeight="1" spans="1:9">
      <c r="A28" s="12"/>
      <c r="B28" s="13"/>
      <c r="C28" s="14"/>
      <c r="D28" s="14"/>
      <c r="E28" s="14"/>
      <c r="F28" s="14"/>
      <c r="G28" s="14"/>
      <c r="H28" s="14"/>
      <c r="I28" s="65"/>
    </row>
    <row r="29" ht="18" customHeight="1" spans="1:9">
      <c r="A29" s="12"/>
      <c r="B29" s="13"/>
      <c r="C29" s="14"/>
      <c r="D29" s="14"/>
      <c r="E29" s="14"/>
      <c r="F29" s="14"/>
      <c r="G29" s="14"/>
      <c r="H29" s="14"/>
      <c r="I29" s="65"/>
    </row>
    <row r="30" ht="18" customHeight="1" spans="1:9">
      <c r="A30" s="12"/>
      <c r="B30" s="13"/>
      <c r="C30" s="14"/>
      <c r="D30" s="14"/>
      <c r="E30" s="14"/>
      <c r="F30" s="14"/>
      <c r="G30" s="14"/>
      <c r="H30" s="14"/>
      <c r="I30" s="65"/>
    </row>
    <row r="31" ht="18" customHeight="1" spans="1:9">
      <c r="A31" s="12"/>
      <c r="B31" s="13"/>
      <c r="C31" s="14"/>
      <c r="D31" s="14"/>
      <c r="E31" s="14"/>
      <c r="F31" s="14"/>
      <c r="G31" s="14"/>
      <c r="H31" s="14"/>
      <c r="I31" s="65"/>
    </row>
    <row r="32" ht="18" customHeight="1" spans="1:9">
      <c r="A32" s="12"/>
      <c r="B32" s="13"/>
      <c r="C32" s="14"/>
      <c r="D32" s="14"/>
      <c r="E32" s="14"/>
      <c r="F32" s="14"/>
      <c r="G32" s="14"/>
      <c r="H32" s="14"/>
      <c r="I32" s="65"/>
    </row>
    <row r="33" ht="18" customHeight="1" spans="1:9">
      <c r="A33" s="12"/>
      <c r="B33" s="13"/>
      <c r="C33" s="14"/>
      <c r="D33" s="14"/>
      <c r="E33" s="14"/>
      <c r="F33" s="14"/>
      <c r="G33" s="14"/>
      <c r="H33" s="14"/>
      <c r="I33" s="65"/>
    </row>
    <row r="34" ht="18" customHeight="1" spans="1:9">
      <c r="A34" s="12"/>
      <c r="B34" s="13"/>
      <c r="C34" s="14"/>
      <c r="D34" s="14"/>
      <c r="E34" s="14"/>
      <c r="F34" s="14"/>
      <c r="G34" s="14"/>
      <c r="H34" s="14"/>
      <c r="I34" s="65"/>
    </row>
    <row r="35" ht="18" customHeight="1" spans="1:9">
      <c r="A35" s="12"/>
      <c r="B35" s="13"/>
      <c r="C35" s="14"/>
      <c r="D35" s="14"/>
      <c r="E35" s="14"/>
      <c r="F35" s="14"/>
      <c r="G35" s="14"/>
      <c r="H35" s="14"/>
      <c r="I35" s="65"/>
    </row>
    <row r="36" ht="18" customHeight="1" spans="1:9">
      <c r="A36" s="35" t="s">
        <v>50</v>
      </c>
      <c r="B36" s="37"/>
      <c r="C36" s="52" t="s">
        <v>51</v>
      </c>
      <c r="D36" s="52"/>
      <c r="E36" s="52"/>
      <c r="F36" s="52">
        <f>F23</f>
        <v>208106.54</v>
      </c>
      <c r="G36" s="52"/>
      <c r="H36" s="52"/>
      <c r="I36" s="66"/>
    </row>
    <row r="37" ht="18" customHeight="1" spans="1:9">
      <c r="A37" s="40" t="s">
        <v>52</v>
      </c>
      <c r="B37" s="40"/>
      <c r="C37" s="64"/>
      <c r="D37" s="64"/>
      <c r="E37" s="64"/>
      <c r="F37" s="64"/>
      <c r="G37" s="64"/>
      <c r="H37" s="64"/>
      <c r="I37" s="40"/>
    </row>
    <row r="38" ht="18" customHeight="1" spans="1:9">
      <c r="A38" s="19"/>
      <c r="B38" s="19"/>
      <c r="C38" s="54"/>
      <c r="D38" s="21"/>
      <c r="E38" s="30" t="s">
        <v>53</v>
      </c>
      <c r="F38" s="54"/>
      <c r="G38" s="21"/>
      <c r="H38" s="30" t="s">
        <v>53</v>
      </c>
      <c r="I38" s="22"/>
    </row>
  </sheetData>
  <sheetProtection sheet="1" objects="1"/>
  <mergeCells count="75">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C35:E35"/>
    <mergeCell ref="F35:H35"/>
    <mergeCell ref="A36:B36"/>
    <mergeCell ref="C36:E36"/>
    <mergeCell ref="F36:H36"/>
    <mergeCell ref="A37:I37"/>
    <mergeCell ref="A38:C38"/>
    <mergeCell ref="E38:I38"/>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0"/>
  <sheetViews>
    <sheetView showGridLines="0" topLeftCell="A43" workbookViewId="0">
      <selection activeCell="I47" sqref="I47"/>
    </sheetView>
  </sheetViews>
  <sheetFormatPr defaultColWidth="9" defaultRowHeight="12"/>
  <cols>
    <col min="1" max="1" width="8.33333333333333" customWidth="1"/>
    <col min="2" max="2" width="17.3333333333333" customWidth="1"/>
    <col min="3" max="3" width="14.1714285714286" customWidth="1"/>
    <col min="4" max="4" width="29.8285714285714" customWidth="1"/>
    <col min="5" max="5" width="5.66666666666667" customWidth="1"/>
    <col min="6" max="6" width="10" style="1" customWidth="1"/>
    <col min="7" max="9" width="12.7142857142857" style="1" customWidth="1"/>
  </cols>
  <sheetData>
    <row r="1" ht="41.25" customHeight="1" spans="1:9">
      <c r="A1" s="9" t="s">
        <v>4</v>
      </c>
      <c r="B1" s="10" t="s">
        <v>54</v>
      </c>
      <c r="C1" s="10" t="s">
        <v>55</v>
      </c>
      <c r="D1" s="10" t="s">
        <v>56</v>
      </c>
      <c r="E1" s="10" t="s">
        <v>57</v>
      </c>
      <c r="F1" s="47" t="s">
        <v>58</v>
      </c>
      <c r="G1" s="47" t="s">
        <v>59</v>
      </c>
      <c r="H1" s="47" t="s">
        <v>60</v>
      </c>
      <c r="I1" s="61" t="s">
        <v>61</v>
      </c>
    </row>
    <row r="2" ht="28.5" customHeight="1" spans="1:9">
      <c r="A2" s="12"/>
      <c r="B2" s="33"/>
      <c r="C2" s="33"/>
      <c r="D2" s="33"/>
      <c r="E2" s="33"/>
      <c r="F2" s="59"/>
      <c r="G2" s="59"/>
      <c r="H2" s="59"/>
      <c r="I2" s="62"/>
    </row>
    <row r="3" ht="28.5" customHeight="1" spans="1:9">
      <c r="A3" s="12"/>
      <c r="B3" s="33"/>
      <c r="C3" s="33"/>
      <c r="D3" s="33"/>
      <c r="E3" s="33"/>
      <c r="F3" s="59"/>
      <c r="G3" s="59"/>
      <c r="H3" s="59"/>
      <c r="I3" s="62"/>
    </row>
    <row r="4" ht="18" customHeight="1" spans="1:9">
      <c r="A4" s="12"/>
      <c r="B4" s="13"/>
      <c r="C4" s="13" t="s">
        <v>12</v>
      </c>
      <c r="D4" s="13"/>
      <c r="E4" s="13"/>
      <c r="F4" s="14"/>
      <c r="G4" s="14"/>
      <c r="H4" s="14"/>
      <c r="I4" s="27">
        <f>SUM(I5:I25)</f>
        <v>0</v>
      </c>
    </row>
    <row r="5" ht="105" customHeight="1" spans="1:9">
      <c r="A5" s="12">
        <v>1</v>
      </c>
      <c r="B5" s="13" t="s">
        <v>62</v>
      </c>
      <c r="C5" s="13" t="s">
        <v>63</v>
      </c>
      <c r="D5" s="13" t="s">
        <v>64</v>
      </c>
      <c r="E5" s="33" t="s">
        <v>65</v>
      </c>
      <c r="F5" s="14">
        <v>51.39</v>
      </c>
      <c r="G5" s="14">
        <v>327.76</v>
      </c>
      <c r="H5" s="14"/>
      <c r="I5" s="27">
        <f>F5*H5</f>
        <v>0</v>
      </c>
    </row>
    <row r="6" ht="105" customHeight="1" spans="1:9">
      <c r="A6" s="12">
        <v>2</v>
      </c>
      <c r="B6" s="13" t="s">
        <v>66</v>
      </c>
      <c r="C6" s="13" t="s">
        <v>63</v>
      </c>
      <c r="D6" s="13" t="s">
        <v>67</v>
      </c>
      <c r="E6" s="33" t="s">
        <v>65</v>
      </c>
      <c r="F6" s="14">
        <v>264.8</v>
      </c>
      <c r="G6" s="14">
        <v>207.45</v>
      </c>
      <c r="H6" s="14"/>
      <c r="I6" s="27">
        <f t="shared" ref="I6:I49" si="0">F6*H6</f>
        <v>0</v>
      </c>
    </row>
    <row r="7" ht="105" customHeight="1" spans="1:9">
      <c r="A7" s="12">
        <v>3</v>
      </c>
      <c r="B7" s="13" t="s">
        <v>68</v>
      </c>
      <c r="C7" s="13" t="s">
        <v>63</v>
      </c>
      <c r="D7" s="13" t="s">
        <v>69</v>
      </c>
      <c r="E7" s="33" t="s">
        <v>65</v>
      </c>
      <c r="F7" s="14">
        <v>76.81</v>
      </c>
      <c r="G7" s="14">
        <v>160.9</v>
      </c>
      <c r="H7" s="14"/>
      <c r="I7" s="27">
        <f t="shared" si="0"/>
        <v>0</v>
      </c>
    </row>
    <row r="8" ht="105" customHeight="1" spans="1:9">
      <c r="A8" s="12">
        <v>4</v>
      </c>
      <c r="B8" s="13" t="s">
        <v>70</v>
      </c>
      <c r="C8" s="13" t="s">
        <v>63</v>
      </c>
      <c r="D8" s="13" t="s">
        <v>71</v>
      </c>
      <c r="E8" s="33" t="s">
        <v>65</v>
      </c>
      <c r="F8" s="14">
        <v>327.35</v>
      </c>
      <c r="G8" s="14">
        <v>105.74</v>
      </c>
      <c r="H8" s="14"/>
      <c r="I8" s="27">
        <f t="shared" si="0"/>
        <v>0</v>
      </c>
    </row>
    <row r="9" ht="105" customHeight="1" spans="1:9">
      <c r="A9" s="12">
        <v>5</v>
      </c>
      <c r="B9" s="13" t="s">
        <v>72</v>
      </c>
      <c r="C9" s="13" t="s">
        <v>63</v>
      </c>
      <c r="D9" s="13" t="s">
        <v>73</v>
      </c>
      <c r="E9" s="33" t="s">
        <v>65</v>
      </c>
      <c r="F9" s="14">
        <v>116.8</v>
      </c>
      <c r="G9" s="14">
        <v>79.32</v>
      </c>
      <c r="H9" s="14"/>
      <c r="I9" s="27">
        <f t="shared" si="0"/>
        <v>0</v>
      </c>
    </row>
    <row r="10" ht="105" customHeight="1" spans="1:9">
      <c r="A10" s="12">
        <v>6</v>
      </c>
      <c r="B10" s="13" t="s">
        <v>74</v>
      </c>
      <c r="C10" s="13" t="s">
        <v>63</v>
      </c>
      <c r="D10" s="13" t="s">
        <v>75</v>
      </c>
      <c r="E10" s="33" t="s">
        <v>65</v>
      </c>
      <c r="F10" s="14">
        <v>412.8</v>
      </c>
      <c r="G10" s="14">
        <v>63.75</v>
      </c>
      <c r="H10" s="14"/>
      <c r="I10" s="27">
        <f t="shared" si="0"/>
        <v>0</v>
      </c>
    </row>
    <row r="11" ht="117.75" customHeight="1" spans="1:9">
      <c r="A11" s="12">
        <v>7</v>
      </c>
      <c r="B11" s="13" t="s">
        <v>76</v>
      </c>
      <c r="C11" s="13" t="s">
        <v>77</v>
      </c>
      <c r="D11" s="13" t="s">
        <v>78</v>
      </c>
      <c r="E11" s="33" t="s">
        <v>79</v>
      </c>
      <c r="F11" s="14">
        <v>71</v>
      </c>
      <c r="G11" s="14">
        <v>308.4</v>
      </c>
      <c r="H11" s="14"/>
      <c r="I11" s="27">
        <f t="shared" si="0"/>
        <v>0</v>
      </c>
    </row>
    <row r="12" ht="117.75" customHeight="1" spans="1:9">
      <c r="A12" s="12">
        <v>8</v>
      </c>
      <c r="B12" s="13" t="s">
        <v>80</v>
      </c>
      <c r="C12" s="13" t="s">
        <v>81</v>
      </c>
      <c r="D12" s="13" t="s">
        <v>82</v>
      </c>
      <c r="E12" s="33" t="s">
        <v>79</v>
      </c>
      <c r="F12" s="14">
        <v>3</v>
      </c>
      <c r="G12" s="14">
        <v>374.04</v>
      </c>
      <c r="H12" s="14"/>
      <c r="I12" s="27">
        <f t="shared" si="0"/>
        <v>0</v>
      </c>
    </row>
    <row r="13" ht="117.75" customHeight="1" spans="1:9">
      <c r="A13" s="12">
        <v>9</v>
      </c>
      <c r="B13" s="13" t="s">
        <v>83</v>
      </c>
      <c r="C13" s="13" t="s">
        <v>84</v>
      </c>
      <c r="D13" s="13" t="s">
        <v>85</v>
      </c>
      <c r="E13" s="33" t="s">
        <v>79</v>
      </c>
      <c r="F13" s="14">
        <v>7</v>
      </c>
      <c r="G13" s="14">
        <v>393.04</v>
      </c>
      <c r="H13" s="14"/>
      <c r="I13" s="27">
        <f t="shared" si="0"/>
        <v>0</v>
      </c>
    </row>
    <row r="14" ht="117.75" customHeight="1" spans="1:9">
      <c r="A14" s="12">
        <v>10</v>
      </c>
      <c r="B14" s="13" t="s">
        <v>86</v>
      </c>
      <c r="C14" s="13" t="s">
        <v>87</v>
      </c>
      <c r="D14" s="13" t="s">
        <v>88</v>
      </c>
      <c r="E14" s="33" t="s">
        <v>79</v>
      </c>
      <c r="F14" s="14">
        <v>19</v>
      </c>
      <c r="G14" s="14">
        <v>576.67</v>
      </c>
      <c r="H14" s="14"/>
      <c r="I14" s="27">
        <f t="shared" si="0"/>
        <v>0</v>
      </c>
    </row>
    <row r="15" ht="117.75" customHeight="1" spans="1:9">
      <c r="A15" s="12">
        <v>11</v>
      </c>
      <c r="B15" s="13" t="s">
        <v>89</v>
      </c>
      <c r="C15" s="13" t="s">
        <v>90</v>
      </c>
      <c r="D15" s="13" t="s">
        <v>91</v>
      </c>
      <c r="E15" s="33" t="s">
        <v>79</v>
      </c>
      <c r="F15" s="14">
        <v>5</v>
      </c>
      <c r="G15" s="14">
        <v>712.8</v>
      </c>
      <c r="H15" s="14"/>
      <c r="I15" s="27">
        <f t="shared" si="0"/>
        <v>0</v>
      </c>
    </row>
    <row r="16" ht="117.75" customHeight="1" spans="1:9">
      <c r="A16" s="12">
        <v>12</v>
      </c>
      <c r="B16" s="13" t="s">
        <v>92</v>
      </c>
      <c r="C16" s="13" t="s">
        <v>93</v>
      </c>
      <c r="D16" s="13" t="s">
        <v>94</v>
      </c>
      <c r="E16" s="33" t="s">
        <v>79</v>
      </c>
      <c r="F16" s="14">
        <v>7</v>
      </c>
      <c r="G16" s="14">
        <v>1014.42</v>
      </c>
      <c r="H16" s="14"/>
      <c r="I16" s="27">
        <f t="shared" si="0"/>
        <v>0</v>
      </c>
    </row>
    <row r="17" ht="117.75" customHeight="1" spans="1:9">
      <c r="A17" s="12">
        <v>13</v>
      </c>
      <c r="B17" s="13" t="s">
        <v>95</v>
      </c>
      <c r="C17" s="13" t="s">
        <v>96</v>
      </c>
      <c r="D17" s="13" t="s">
        <v>97</v>
      </c>
      <c r="E17" s="33" t="s">
        <v>79</v>
      </c>
      <c r="F17" s="14">
        <v>6</v>
      </c>
      <c r="G17" s="14">
        <v>1068.77</v>
      </c>
      <c r="H17" s="14"/>
      <c r="I17" s="27">
        <f t="shared" si="0"/>
        <v>0</v>
      </c>
    </row>
    <row r="18" ht="117.75" customHeight="1" spans="1:9">
      <c r="A18" s="12">
        <v>14</v>
      </c>
      <c r="B18" s="13" t="s">
        <v>98</v>
      </c>
      <c r="C18" s="13" t="s">
        <v>99</v>
      </c>
      <c r="D18" s="13" t="s">
        <v>100</v>
      </c>
      <c r="E18" s="33" t="s">
        <v>79</v>
      </c>
      <c r="F18" s="14">
        <v>1</v>
      </c>
      <c r="G18" s="14">
        <v>2991.83</v>
      </c>
      <c r="H18" s="14"/>
      <c r="I18" s="27">
        <f t="shared" si="0"/>
        <v>0</v>
      </c>
    </row>
    <row r="19" ht="117.75" customHeight="1" spans="1:9">
      <c r="A19" s="12">
        <v>15</v>
      </c>
      <c r="B19" s="13" t="s">
        <v>101</v>
      </c>
      <c r="C19" s="13" t="s">
        <v>102</v>
      </c>
      <c r="D19" s="13" t="s">
        <v>103</v>
      </c>
      <c r="E19" s="33" t="s">
        <v>79</v>
      </c>
      <c r="F19" s="14">
        <v>5</v>
      </c>
      <c r="G19" s="14">
        <v>4195.59</v>
      </c>
      <c r="H19" s="14"/>
      <c r="I19" s="27">
        <f t="shared" si="0"/>
        <v>0</v>
      </c>
    </row>
    <row r="20" ht="117.75" customHeight="1" spans="1:9">
      <c r="A20" s="12">
        <v>16</v>
      </c>
      <c r="B20" s="13" t="s">
        <v>104</v>
      </c>
      <c r="C20" s="13" t="s">
        <v>105</v>
      </c>
      <c r="D20" s="13" t="s">
        <v>106</v>
      </c>
      <c r="E20" s="33" t="s">
        <v>79</v>
      </c>
      <c r="F20" s="14">
        <v>9</v>
      </c>
      <c r="G20" s="14">
        <v>4978.97</v>
      </c>
      <c r="H20" s="14"/>
      <c r="I20" s="27">
        <f t="shared" si="0"/>
        <v>0</v>
      </c>
    </row>
    <row r="21" ht="117.75" customHeight="1" spans="1:9">
      <c r="A21" s="12">
        <v>17</v>
      </c>
      <c r="B21" s="13" t="s">
        <v>107</v>
      </c>
      <c r="C21" s="13" t="s">
        <v>108</v>
      </c>
      <c r="D21" s="13" t="s">
        <v>109</v>
      </c>
      <c r="E21" s="33" t="s">
        <v>79</v>
      </c>
      <c r="F21" s="14">
        <v>3</v>
      </c>
      <c r="G21" s="14">
        <v>12659.05</v>
      </c>
      <c r="H21" s="14"/>
      <c r="I21" s="27">
        <f t="shared" si="0"/>
        <v>0</v>
      </c>
    </row>
    <row r="22" ht="117.75" customHeight="1" spans="1:9">
      <c r="A22" s="12">
        <v>18</v>
      </c>
      <c r="B22" s="13" t="s">
        <v>110</v>
      </c>
      <c r="C22" s="13" t="s">
        <v>111</v>
      </c>
      <c r="D22" s="13" t="s">
        <v>112</v>
      </c>
      <c r="E22" s="33" t="s">
        <v>79</v>
      </c>
      <c r="F22" s="14">
        <v>3</v>
      </c>
      <c r="G22" s="14">
        <v>15895.53</v>
      </c>
      <c r="H22" s="14"/>
      <c r="I22" s="27">
        <f t="shared" si="0"/>
        <v>0</v>
      </c>
    </row>
    <row r="23" ht="92.25" customHeight="1" spans="1:9">
      <c r="A23" s="12">
        <v>19</v>
      </c>
      <c r="B23" s="13" t="s">
        <v>113</v>
      </c>
      <c r="C23" s="13" t="s">
        <v>114</v>
      </c>
      <c r="D23" s="13" t="s">
        <v>115</v>
      </c>
      <c r="E23" s="33" t="s">
        <v>79</v>
      </c>
      <c r="F23" s="14">
        <v>26</v>
      </c>
      <c r="G23" s="14">
        <v>98.71</v>
      </c>
      <c r="H23" s="14"/>
      <c r="I23" s="27">
        <f t="shared" si="0"/>
        <v>0</v>
      </c>
    </row>
    <row r="24" ht="105" customHeight="1" spans="1:9">
      <c r="A24" s="12">
        <v>20</v>
      </c>
      <c r="B24" s="13" t="s">
        <v>116</v>
      </c>
      <c r="C24" s="13" t="s">
        <v>117</v>
      </c>
      <c r="D24" s="13" t="s">
        <v>118</v>
      </c>
      <c r="E24" s="33" t="s">
        <v>119</v>
      </c>
      <c r="F24" s="14">
        <v>3469.4</v>
      </c>
      <c r="G24" s="14">
        <v>20.52</v>
      </c>
      <c r="H24" s="14"/>
      <c r="I24" s="27">
        <f t="shared" si="0"/>
        <v>0</v>
      </c>
    </row>
    <row r="25" ht="79.5" customHeight="1" spans="1:9">
      <c r="A25" s="12">
        <v>21</v>
      </c>
      <c r="B25" s="13" t="s">
        <v>120</v>
      </c>
      <c r="C25" s="13" t="s">
        <v>121</v>
      </c>
      <c r="D25" s="13" t="s">
        <v>122</v>
      </c>
      <c r="E25" s="33" t="s">
        <v>123</v>
      </c>
      <c r="F25" s="14">
        <v>1</v>
      </c>
      <c r="G25" s="14">
        <v>7606.93</v>
      </c>
      <c r="H25" s="14"/>
      <c r="I25" s="27">
        <f t="shared" si="0"/>
        <v>0</v>
      </c>
    </row>
    <row r="26" ht="18" customHeight="1" spans="1:9">
      <c r="A26" s="12"/>
      <c r="B26" s="13"/>
      <c r="C26" s="13" t="s">
        <v>14</v>
      </c>
      <c r="D26" s="13"/>
      <c r="E26" s="13"/>
      <c r="F26" s="14"/>
      <c r="G26" s="14"/>
      <c r="H26" s="14"/>
      <c r="I26" s="27">
        <f>SUM(I27:I46)</f>
        <v>0</v>
      </c>
    </row>
    <row r="27" ht="181.5" customHeight="1" spans="1:9">
      <c r="A27" s="12">
        <v>22</v>
      </c>
      <c r="B27" s="13" t="s">
        <v>124</v>
      </c>
      <c r="C27" s="13" t="s">
        <v>125</v>
      </c>
      <c r="D27" s="13" t="s">
        <v>126</v>
      </c>
      <c r="E27" s="33" t="s">
        <v>127</v>
      </c>
      <c r="F27" s="14">
        <v>19</v>
      </c>
      <c r="G27" s="14">
        <v>54543.1</v>
      </c>
      <c r="H27" s="14"/>
      <c r="I27" s="27">
        <f t="shared" si="0"/>
        <v>0</v>
      </c>
    </row>
    <row r="28" ht="181.5" customHeight="1" spans="1:9">
      <c r="A28" s="12">
        <v>23</v>
      </c>
      <c r="B28" s="13" t="s">
        <v>128</v>
      </c>
      <c r="C28" s="13" t="s">
        <v>129</v>
      </c>
      <c r="D28" s="13" t="s">
        <v>130</v>
      </c>
      <c r="E28" s="33" t="s">
        <v>127</v>
      </c>
      <c r="F28" s="14">
        <v>15</v>
      </c>
      <c r="G28" s="14">
        <v>73078.1</v>
      </c>
      <c r="H28" s="14"/>
      <c r="I28" s="27">
        <f t="shared" si="0"/>
        <v>0</v>
      </c>
    </row>
    <row r="29" ht="194.25" customHeight="1" spans="1:9">
      <c r="A29" s="12">
        <v>24</v>
      </c>
      <c r="B29" s="13" t="s">
        <v>131</v>
      </c>
      <c r="C29" s="13" t="s">
        <v>132</v>
      </c>
      <c r="D29" s="13" t="s">
        <v>133</v>
      </c>
      <c r="E29" s="33" t="s">
        <v>127</v>
      </c>
      <c r="F29" s="14">
        <v>4</v>
      </c>
      <c r="G29" s="14">
        <v>28729.03</v>
      </c>
      <c r="H29" s="14"/>
      <c r="I29" s="27">
        <f t="shared" si="0"/>
        <v>0</v>
      </c>
    </row>
    <row r="30" ht="245.25" customHeight="1" spans="1:9">
      <c r="A30" s="12">
        <v>25</v>
      </c>
      <c r="B30" s="13" t="s">
        <v>134</v>
      </c>
      <c r="C30" s="13" t="s">
        <v>135</v>
      </c>
      <c r="D30" s="13" t="s">
        <v>136</v>
      </c>
      <c r="E30" s="33" t="s">
        <v>137</v>
      </c>
      <c r="F30" s="14">
        <v>54.62</v>
      </c>
      <c r="G30" s="14">
        <v>136.28</v>
      </c>
      <c r="H30" s="14"/>
      <c r="I30" s="27">
        <f t="shared" si="0"/>
        <v>0</v>
      </c>
    </row>
    <row r="31" ht="245.25" customHeight="1" spans="1:9">
      <c r="A31" s="12">
        <v>26</v>
      </c>
      <c r="B31" s="13" t="s">
        <v>138</v>
      </c>
      <c r="C31" s="13" t="s">
        <v>139</v>
      </c>
      <c r="D31" s="13" t="s">
        <v>140</v>
      </c>
      <c r="E31" s="33" t="s">
        <v>137</v>
      </c>
      <c r="F31" s="14">
        <v>1288</v>
      </c>
      <c r="G31" s="14">
        <v>89.82</v>
      </c>
      <c r="H31" s="14"/>
      <c r="I31" s="27">
        <f t="shared" si="0"/>
        <v>0</v>
      </c>
    </row>
    <row r="32" ht="245.25" customHeight="1" spans="1:9">
      <c r="A32" s="12">
        <v>27</v>
      </c>
      <c r="B32" s="13" t="s">
        <v>141</v>
      </c>
      <c r="C32" s="13" t="s">
        <v>142</v>
      </c>
      <c r="D32" s="13" t="s">
        <v>143</v>
      </c>
      <c r="E32" s="33" t="s">
        <v>137</v>
      </c>
      <c r="F32" s="14">
        <v>151.02</v>
      </c>
      <c r="G32" s="14">
        <v>113.85</v>
      </c>
      <c r="H32" s="14"/>
      <c r="I32" s="27">
        <f t="shared" si="0"/>
        <v>0</v>
      </c>
    </row>
    <row r="33" ht="245.25" customHeight="1" spans="1:9">
      <c r="A33" s="12">
        <v>28</v>
      </c>
      <c r="B33" s="13" t="s">
        <v>144</v>
      </c>
      <c r="C33" s="13" t="s">
        <v>145</v>
      </c>
      <c r="D33" s="13" t="s">
        <v>146</v>
      </c>
      <c r="E33" s="33" t="s">
        <v>137</v>
      </c>
      <c r="F33" s="14">
        <v>12.6</v>
      </c>
      <c r="G33" s="14">
        <v>144.31</v>
      </c>
      <c r="H33" s="14"/>
      <c r="I33" s="27">
        <f t="shared" si="0"/>
        <v>0</v>
      </c>
    </row>
    <row r="34" ht="105" customHeight="1" spans="1:9">
      <c r="A34" s="12">
        <v>29</v>
      </c>
      <c r="B34" s="13" t="s">
        <v>147</v>
      </c>
      <c r="C34" s="13" t="s">
        <v>148</v>
      </c>
      <c r="D34" s="13" t="s">
        <v>149</v>
      </c>
      <c r="E34" s="33" t="s">
        <v>79</v>
      </c>
      <c r="F34" s="14">
        <v>4</v>
      </c>
      <c r="G34" s="14">
        <v>335.37</v>
      </c>
      <c r="H34" s="14"/>
      <c r="I34" s="27">
        <f t="shared" si="0"/>
        <v>0</v>
      </c>
    </row>
    <row r="35" ht="105" customHeight="1" spans="1:9">
      <c r="A35" s="12">
        <v>30</v>
      </c>
      <c r="B35" s="13" t="s">
        <v>150</v>
      </c>
      <c r="C35" s="13" t="s">
        <v>151</v>
      </c>
      <c r="D35" s="13" t="s">
        <v>152</v>
      </c>
      <c r="E35" s="33" t="s">
        <v>79</v>
      </c>
      <c r="F35" s="14">
        <v>8</v>
      </c>
      <c r="G35" s="14">
        <v>529.32</v>
      </c>
      <c r="H35" s="14"/>
      <c r="I35" s="27">
        <f t="shared" si="0"/>
        <v>0</v>
      </c>
    </row>
    <row r="36" ht="105" customHeight="1" spans="1:9">
      <c r="A36" s="12">
        <v>31</v>
      </c>
      <c r="B36" s="13" t="s">
        <v>153</v>
      </c>
      <c r="C36" s="13" t="s">
        <v>154</v>
      </c>
      <c r="D36" s="13" t="s">
        <v>155</v>
      </c>
      <c r="E36" s="33" t="s">
        <v>79</v>
      </c>
      <c r="F36" s="14">
        <v>8</v>
      </c>
      <c r="G36" s="14">
        <v>221.27</v>
      </c>
      <c r="H36" s="14"/>
      <c r="I36" s="27">
        <f t="shared" si="0"/>
        <v>0</v>
      </c>
    </row>
    <row r="37" ht="105" customHeight="1" spans="1:9">
      <c r="A37" s="12">
        <v>32</v>
      </c>
      <c r="B37" s="13" t="s">
        <v>156</v>
      </c>
      <c r="C37" s="13" t="s">
        <v>157</v>
      </c>
      <c r="D37" s="13" t="s">
        <v>158</v>
      </c>
      <c r="E37" s="33" t="s">
        <v>79</v>
      </c>
      <c r="F37" s="14">
        <v>9</v>
      </c>
      <c r="G37" s="14">
        <v>317.17</v>
      </c>
      <c r="H37" s="14"/>
      <c r="I37" s="27">
        <f t="shared" si="0"/>
        <v>0</v>
      </c>
    </row>
    <row r="38" ht="92.25" customHeight="1" spans="1:9">
      <c r="A38" s="12">
        <v>33</v>
      </c>
      <c r="B38" s="13" t="s">
        <v>159</v>
      </c>
      <c r="C38" s="13" t="s">
        <v>160</v>
      </c>
      <c r="D38" s="13" t="s">
        <v>161</v>
      </c>
      <c r="E38" s="33" t="s">
        <v>79</v>
      </c>
      <c r="F38" s="14">
        <v>4</v>
      </c>
      <c r="G38" s="14">
        <v>287.34</v>
      </c>
      <c r="H38" s="14"/>
      <c r="I38" s="27">
        <f t="shared" si="0"/>
        <v>0</v>
      </c>
    </row>
    <row r="39" ht="92.25" customHeight="1" spans="1:9">
      <c r="A39" s="12">
        <v>34</v>
      </c>
      <c r="B39" s="13" t="s">
        <v>162</v>
      </c>
      <c r="C39" s="13" t="s">
        <v>163</v>
      </c>
      <c r="D39" s="13" t="s">
        <v>164</v>
      </c>
      <c r="E39" s="33" t="s">
        <v>79</v>
      </c>
      <c r="F39" s="14">
        <v>4</v>
      </c>
      <c r="G39" s="14">
        <v>434.53</v>
      </c>
      <c r="H39" s="14"/>
      <c r="I39" s="27">
        <f t="shared" si="0"/>
        <v>0</v>
      </c>
    </row>
    <row r="40" ht="117.75" customHeight="1" spans="1:9">
      <c r="A40" s="12">
        <v>35</v>
      </c>
      <c r="B40" s="13" t="s">
        <v>165</v>
      </c>
      <c r="C40" s="13" t="s">
        <v>166</v>
      </c>
      <c r="D40" s="13" t="s">
        <v>167</v>
      </c>
      <c r="E40" s="33" t="s">
        <v>79</v>
      </c>
      <c r="F40" s="14">
        <v>12</v>
      </c>
      <c r="G40" s="14">
        <v>152.37</v>
      </c>
      <c r="H40" s="14"/>
      <c r="I40" s="27">
        <f t="shared" si="0"/>
        <v>0</v>
      </c>
    </row>
    <row r="41" ht="105" customHeight="1" spans="1:9">
      <c r="A41" s="12">
        <v>36</v>
      </c>
      <c r="B41" s="13" t="s">
        <v>168</v>
      </c>
      <c r="C41" s="13" t="s">
        <v>169</v>
      </c>
      <c r="D41" s="13" t="s">
        <v>170</v>
      </c>
      <c r="E41" s="33" t="s">
        <v>79</v>
      </c>
      <c r="F41" s="14">
        <v>21</v>
      </c>
      <c r="G41" s="14">
        <v>270.13</v>
      </c>
      <c r="H41" s="14"/>
      <c r="I41" s="27">
        <f t="shared" si="0"/>
        <v>0</v>
      </c>
    </row>
    <row r="42" ht="117.75" customHeight="1" spans="1:9">
      <c r="A42" s="12">
        <v>37</v>
      </c>
      <c r="B42" s="13" t="s">
        <v>171</v>
      </c>
      <c r="C42" s="13" t="s">
        <v>172</v>
      </c>
      <c r="D42" s="13" t="s">
        <v>173</v>
      </c>
      <c r="E42" s="33" t="s">
        <v>79</v>
      </c>
      <c r="F42" s="14">
        <v>20</v>
      </c>
      <c r="G42" s="14">
        <v>52.51</v>
      </c>
      <c r="H42" s="14"/>
      <c r="I42" s="27">
        <f t="shared" si="0"/>
        <v>0</v>
      </c>
    </row>
    <row r="43" ht="117.75" customHeight="1" spans="1:9">
      <c r="A43" s="12">
        <v>38</v>
      </c>
      <c r="B43" s="13" t="s">
        <v>174</v>
      </c>
      <c r="C43" s="13" t="s">
        <v>175</v>
      </c>
      <c r="D43" s="13" t="s">
        <v>176</v>
      </c>
      <c r="E43" s="33" t="s">
        <v>79</v>
      </c>
      <c r="F43" s="14">
        <v>16</v>
      </c>
      <c r="G43" s="14">
        <v>58.89</v>
      </c>
      <c r="H43" s="14"/>
      <c r="I43" s="27">
        <f t="shared" si="0"/>
        <v>0</v>
      </c>
    </row>
    <row r="44" ht="117.75" customHeight="1" spans="1:9">
      <c r="A44" s="12">
        <v>39</v>
      </c>
      <c r="B44" s="13" t="s">
        <v>177</v>
      </c>
      <c r="C44" s="13" t="s">
        <v>178</v>
      </c>
      <c r="D44" s="13" t="s">
        <v>179</v>
      </c>
      <c r="E44" s="33" t="s">
        <v>79</v>
      </c>
      <c r="F44" s="14">
        <v>22</v>
      </c>
      <c r="G44" s="14">
        <v>117.18</v>
      </c>
      <c r="H44" s="14"/>
      <c r="I44" s="27">
        <f t="shared" si="0"/>
        <v>0</v>
      </c>
    </row>
    <row r="45" ht="117.75" customHeight="1" spans="1:9">
      <c r="A45" s="12">
        <v>40</v>
      </c>
      <c r="B45" s="13" t="s">
        <v>180</v>
      </c>
      <c r="C45" s="13" t="s">
        <v>181</v>
      </c>
      <c r="D45" s="13" t="s">
        <v>182</v>
      </c>
      <c r="E45" s="33" t="s">
        <v>79</v>
      </c>
      <c r="F45" s="14">
        <v>12</v>
      </c>
      <c r="G45" s="14">
        <v>440.21</v>
      </c>
      <c r="H45" s="14"/>
      <c r="I45" s="27">
        <f t="shared" si="0"/>
        <v>0</v>
      </c>
    </row>
    <row r="46" ht="79.5" customHeight="1" spans="1:9">
      <c r="A46" s="12">
        <v>41</v>
      </c>
      <c r="B46" s="13" t="s">
        <v>183</v>
      </c>
      <c r="C46" s="13" t="s">
        <v>184</v>
      </c>
      <c r="D46" s="13" t="s">
        <v>185</v>
      </c>
      <c r="E46" s="33" t="s">
        <v>123</v>
      </c>
      <c r="F46" s="14">
        <v>1</v>
      </c>
      <c r="G46" s="14">
        <v>5181.03</v>
      </c>
      <c r="H46" s="14"/>
      <c r="I46" s="27">
        <f t="shared" si="0"/>
        <v>0</v>
      </c>
    </row>
    <row r="47" ht="18" customHeight="1" spans="1:9">
      <c r="A47" s="12"/>
      <c r="B47" s="13"/>
      <c r="C47" s="13" t="s">
        <v>186</v>
      </c>
      <c r="D47" s="13"/>
      <c r="E47" s="13"/>
      <c r="F47" s="14"/>
      <c r="G47" s="14"/>
      <c r="H47" s="14"/>
      <c r="I47" s="27">
        <f>SUM(I48:I49)</f>
        <v>0</v>
      </c>
    </row>
    <row r="48" ht="18" customHeight="1" spans="1:9">
      <c r="A48" s="12">
        <v>42</v>
      </c>
      <c r="B48" s="13" t="s">
        <v>187</v>
      </c>
      <c r="C48" s="13" t="s">
        <v>188</v>
      </c>
      <c r="D48" s="13"/>
      <c r="E48" s="33" t="s">
        <v>189</v>
      </c>
      <c r="F48" s="14">
        <v>1</v>
      </c>
      <c r="G48" s="14"/>
      <c r="H48" s="14"/>
      <c r="I48" s="27">
        <f t="shared" si="0"/>
        <v>0</v>
      </c>
    </row>
    <row r="49" ht="18" customHeight="1" spans="1:9">
      <c r="A49" s="12">
        <v>43</v>
      </c>
      <c r="B49" s="13" t="s">
        <v>190</v>
      </c>
      <c r="C49" s="13" t="s">
        <v>191</v>
      </c>
      <c r="D49" s="13"/>
      <c r="E49" s="33" t="s">
        <v>189</v>
      </c>
      <c r="F49" s="14">
        <v>1</v>
      </c>
      <c r="G49" s="14">
        <v>5937.78</v>
      </c>
      <c r="H49" s="14"/>
      <c r="I49" s="27">
        <f t="shared" si="0"/>
        <v>0</v>
      </c>
    </row>
    <row r="50" ht="18" customHeight="1" spans="1:9">
      <c r="A50" s="35" t="s">
        <v>192</v>
      </c>
      <c r="B50" s="37"/>
      <c r="C50" s="37"/>
      <c r="D50" s="37"/>
      <c r="E50" s="37"/>
      <c r="F50" s="60"/>
      <c r="G50" s="60"/>
      <c r="H50" s="60"/>
      <c r="I50" s="63">
        <f>+I47+I26+I4</f>
        <v>0</v>
      </c>
    </row>
  </sheetData>
  <sheetProtection sheet="1" objects="1"/>
  <protectedRanges>
    <protectedRange sqref="H4:H49" name="区域1"/>
  </protectedRanges>
  <mergeCells count="10">
    <mergeCell ref="A50:H50"/>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工程名称：4#冷库地下室-通风空调工程—低温空调系统、制冷机房事故通风系统&amp;C&amp;"宋体,加粗"&amp;20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A1" sqref="A1:M1"/>
    </sheetView>
  </sheetViews>
  <sheetFormatPr defaultColWidth="9" defaultRowHeight="12"/>
  <cols>
    <col min="1" max="1" width="7.66666666666667" customWidth="1"/>
    <col min="2" max="2" width="15" customWidth="1"/>
    <col min="3" max="3" width="19.1714285714286" customWidth="1"/>
    <col min="4" max="4" width="15.3333333333333" customWidth="1"/>
    <col min="5" max="5" width="8.66666666666667" customWidth="1"/>
    <col min="6" max="6" width="0.828571428571429" style="1" customWidth="1"/>
    <col min="7" max="7" width="12.3333333333333" style="1" customWidth="1"/>
    <col min="8" max="8" width="0.828571428571429" style="1" customWidth="1"/>
    <col min="9" max="9" width="12.3333333333333" style="1" customWidth="1"/>
    <col min="10" max="10" width="8.33333333333333" customWidth="1"/>
    <col min="11" max="11" width="1.82857142857143" customWidth="1"/>
    <col min="12" max="12" width="10.1714285714286" customWidth="1"/>
    <col min="13" max="13" width="12.3333333333333" customWidth="1"/>
  </cols>
  <sheetData>
    <row r="1" ht="39.75" customHeight="1" spans="1:13">
      <c r="A1" s="2" t="s">
        <v>193</v>
      </c>
      <c r="B1" s="2"/>
      <c r="C1" s="2"/>
      <c r="D1" s="2"/>
      <c r="E1" s="2"/>
      <c r="F1" s="3"/>
      <c r="G1" s="3"/>
      <c r="H1" s="3"/>
      <c r="I1" s="3"/>
      <c r="J1" s="2"/>
      <c r="K1" s="4"/>
      <c r="L1" s="4"/>
      <c r="M1" s="4"/>
    </row>
    <row r="2" ht="41.25" customHeight="1" spans="1:13">
      <c r="A2" s="5" t="s">
        <v>1</v>
      </c>
      <c r="B2" s="5"/>
      <c r="C2" s="5"/>
      <c r="D2" s="5"/>
      <c r="E2" s="5"/>
      <c r="F2" s="46"/>
      <c r="G2" s="46" t="s">
        <v>2</v>
      </c>
      <c r="H2" s="46"/>
      <c r="I2" s="46"/>
      <c r="J2" s="5"/>
      <c r="K2" s="8" t="s">
        <v>194</v>
      </c>
      <c r="L2" s="8"/>
      <c r="M2" s="8"/>
    </row>
    <row r="3" ht="28.5" customHeight="1" spans="1:13">
      <c r="A3" s="9" t="s">
        <v>4</v>
      </c>
      <c r="B3" s="10" t="s">
        <v>54</v>
      </c>
      <c r="C3" s="10" t="s">
        <v>55</v>
      </c>
      <c r="D3" s="10" t="s">
        <v>195</v>
      </c>
      <c r="E3" s="10" t="s">
        <v>196</v>
      </c>
      <c r="F3" s="47" t="s">
        <v>197</v>
      </c>
      <c r="G3" s="47"/>
      <c r="H3" s="47" t="s">
        <v>198</v>
      </c>
      <c r="I3" s="47"/>
      <c r="J3" s="10" t="s">
        <v>199</v>
      </c>
      <c r="K3" s="10"/>
      <c r="L3" s="10" t="s">
        <v>200</v>
      </c>
      <c r="M3" s="32" t="s">
        <v>8</v>
      </c>
    </row>
    <row r="4" ht="79.5" customHeight="1" spans="1:13">
      <c r="A4" s="12" t="s">
        <v>9</v>
      </c>
      <c r="B4" s="13" t="s">
        <v>201</v>
      </c>
      <c r="C4" s="13" t="s">
        <v>18</v>
      </c>
      <c r="D4" s="33" t="s">
        <v>202</v>
      </c>
      <c r="E4" s="15" t="s">
        <v>203</v>
      </c>
      <c r="F4" s="14">
        <v>64650.69</v>
      </c>
      <c r="G4" s="14"/>
      <c r="H4" s="14">
        <f>F4</f>
        <v>64650.69</v>
      </c>
      <c r="I4" s="14"/>
      <c r="J4" s="13"/>
      <c r="K4" s="13"/>
      <c r="L4" s="13"/>
      <c r="M4" s="34" t="s">
        <v>204</v>
      </c>
    </row>
    <row r="5" ht="28.5" customHeight="1" spans="1:13">
      <c r="A5" s="12" t="s">
        <v>15</v>
      </c>
      <c r="B5" s="13" t="s">
        <v>205</v>
      </c>
      <c r="C5" s="13" t="s">
        <v>206</v>
      </c>
      <c r="D5" s="33" t="s">
        <v>207</v>
      </c>
      <c r="E5" s="15" t="s">
        <v>208</v>
      </c>
      <c r="F5" s="14"/>
      <c r="G5" s="14"/>
      <c r="H5" s="14"/>
      <c r="I5" s="14"/>
      <c r="J5" s="13"/>
      <c r="K5" s="13"/>
      <c r="L5" s="13"/>
      <c r="M5" s="34" t="s">
        <v>209</v>
      </c>
    </row>
    <row r="6" ht="28.5" customHeight="1" spans="1:13">
      <c r="A6" s="12" t="s">
        <v>21</v>
      </c>
      <c r="B6" s="13" t="s">
        <v>210</v>
      </c>
      <c r="C6" s="13" t="s">
        <v>211</v>
      </c>
      <c r="D6" s="33" t="s">
        <v>207</v>
      </c>
      <c r="E6" s="15" t="s">
        <v>208</v>
      </c>
      <c r="F6" s="14"/>
      <c r="G6" s="14"/>
      <c r="H6" s="14"/>
      <c r="I6" s="14"/>
      <c r="J6" s="13"/>
      <c r="K6" s="13"/>
      <c r="L6" s="13"/>
      <c r="M6" s="34" t="s">
        <v>209</v>
      </c>
    </row>
    <row r="7" ht="54" customHeight="1" spans="1:13">
      <c r="A7" s="12" t="s">
        <v>44</v>
      </c>
      <c r="B7" s="13" t="s">
        <v>212</v>
      </c>
      <c r="C7" s="13" t="s">
        <v>213</v>
      </c>
      <c r="D7" s="33" t="s">
        <v>207</v>
      </c>
      <c r="E7" s="15" t="s">
        <v>214</v>
      </c>
      <c r="F7" s="14">
        <v>45743.76</v>
      </c>
      <c r="G7" s="14"/>
      <c r="H7" s="14"/>
      <c r="I7" s="14"/>
      <c r="J7" s="13"/>
      <c r="K7" s="13"/>
      <c r="L7" s="13"/>
      <c r="M7" s="34" t="s">
        <v>215</v>
      </c>
    </row>
    <row r="8" ht="143.25" customHeight="1" spans="1:13">
      <c r="A8" s="12" t="s">
        <v>46</v>
      </c>
      <c r="B8" s="13" t="s">
        <v>216</v>
      </c>
      <c r="C8" s="13" t="s">
        <v>217</v>
      </c>
      <c r="D8" s="33" t="s">
        <v>202</v>
      </c>
      <c r="E8" s="15" t="s">
        <v>208</v>
      </c>
      <c r="F8" s="14"/>
      <c r="G8" s="14"/>
      <c r="H8" s="14"/>
      <c r="I8" s="14"/>
      <c r="J8" s="13"/>
      <c r="K8" s="13"/>
      <c r="L8" s="13"/>
      <c r="M8" s="34" t="s">
        <v>218</v>
      </c>
    </row>
    <row r="9" ht="54" customHeight="1" spans="1:13">
      <c r="A9" s="12" t="s">
        <v>48</v>
      </c>
      <c r="B9" s="13" t="s">
        <v>219</v>
      </c>
      <c r="C9" s="13" t="s">
        <v>220</v>
      </c>
      <c r="D9" s="33"/>
      <c r="E9" s="15" t="s">
        <v>221</v>
      </c>
      <c r="F9" s="14"/>
      <c r="G9" s="14"/>
      <c r="H9" s="14"/>
      <c r="I9" s="14"/>
      <c r="J9" s="13"/>
      <c r="K9" s="13"/>
      <c r="L9" s="13"/>
      <c r="M9" s="34" t="s">
        <v>222</v>
      </c>
    </row>
    <row r="10" ht="54" customHeight="1" spans="1:13">
      <c r="A10" s="12" t="s">
        <v>223</v>
      </c>
      <c r="B10" s="13" t="s">
        <v>224</v>
      </c>
      <c r="C10" s="13" t="s">
        <v>225</v>
      </c>
      <c r="D10" s="33"/>
      <c r="E10" s="15" t="s">
        <v>226</v>
      </c>
      <c r="F10" s="14"/>
      <c r="G10" s="14"/>
      <c r="H10" s="14"/>
      <c r="I10" s="14"/>
      <c r="J10" s="13"/>
      <c r="K10" s="13"/>
      <c r="L10" s="13"/>
      <c r="M10" s="34" t="s">
        <v>227</v>
      </c>
    </row>
    <row r="11" ht="117.75" customHeight="1" spans="1:13">
      <c r="A11" s="12" t="s">
        <v>228</v>
      </c>
      <c r="B11" s="13" t="s">
        <v>229</v>
      </c>
      <c r="C11" s="13" t="s">
        <v>230</v>
      </c>
      <c r="D11" s="33" t="s">
        <v>202</v>
      </c>
      <c r="E11" s="15" t="s">
        <v>208</v>
      </c>
      <c r="F11" s="14"/>
      <c r="G11" s="14"/>
      <c r="H11" s="14"/>
      <c r="I11" s="14"/>
      <c r="J11" s="13"/>
      <c r="K11" s="13"/>
      <c r="L11" s="13"/>
      <c r="M11" s="34" t="s">
        <v>231</v>
      </c>
    </row>
    <row r="12" ht="39.75" customHeight="1" spans="1:13">
      <c r="A12" s="35" t="s">
        <v>232</v>
      </c>
      <c r="B12" s="50" t="s">
        <v>233</v>
      </c>
      <c r="C12" s="50" t="s">
        <v>234</v>
      </c>
      <c r="D12" s="37"/>
      <c r="E12" s="38"/>
      <c r="F12" s="52"/>
      <c r="G12" s="52"/>
      <c r="H12" s="52"/>
      <c r="I12" s="52"/>
      <c r="J12" s="50"/>
      <c r="K12" s="50"/>
      <c r="L12" s="50"/>
      <c r="M12" s="39" t="s">
        <v>235</v>
      </c>
    </row>
    <row r="13" ht="18" customHeight="1" spans="1:13">
      <c r="A13" s="41" t="s">
        <v>236</v>
      </c>
      <c r="B13" s="41"/>
      <c r="C13" s="41"/>
      <c r="D13" s="41"/>
      <c r="E13" s="41"/>
      <c r="F13" s="55"/>
      <c r="G13" s="55" t="s">
        <v>237</v>
      </c>
      <c r="H13" s="55"/>
      <c r="I13" s="55"/>
      <c r="J13" s="41"/>
      <c r="K13" s="41"/>
      <c r="L13" s="41"/>
      <c r="M13" s="41"/>
    </row>
    <row r="14" ht="18" customHeight="1" spans="1:13">
      <c r="A14" s="41"/>
      <c r="B14" s="41"/>
      <c r="C14" s="41"/>
      <c r="D14" s="41"/>
      <c r="E14" s="41"/>
      <c r="F14" s="55"/>
      <c r="G14" s="55"/>
      <c r="H14" s="55"/>
      <c r="I14" s="55"/>
      <c r="J14" s="41"/>
      <c r="K14" s="31" t="s">
        <v>238</v>
      </c>
      <c r="L14" s="31"/>
      <c r="M14" s="31"/>
    </row>
    <row r="15" ht="39.75" customHeight="1" spans="1:13">
      <c r="A15" s="2" t="s">
        <v>193</v>
      </c>
      <c r="B15" s="2"/>
      <c r="C15" s="2"/>
      <c r="D15" s="2"/>
      <c r="E15" s="2"/>
      <c r="F15" s="3"/>
      <c r="G15" s="3"/>
      <c r="H15" s="3"/>
      <c r="I15" s="3"/>
      <c r="J15" s="2"/>
      <c r="K15" s="4"/>
      <c r="L15" s="4"/>
      <c r="M15" s="4"/>
    </row>
    <row r="16" ht="41.25" customHeight="1" spans="1:13">
      <c r="A16" s="5" t="s">
        <v>1</v>
      </c>
      <c r="B16" s="5"/>
      <c r="C16" s="5"/>
      <c r="D16" s="5"/>
      <c r="E16" s="5"/>
      <c r="F16" s="46"/>
      <c r="G16" s="46" t="s">
        <v>2</v>
      </c>
      <c r="H16" s="46"/>
      <c r="I16" s="46"/>
      <c r="J16" s="5"/>
      <c r="K16" s="8" t="s">
        <v>239</v>
      </c>
      <c r="L16" s="8"/>
      <c r="M16" s="8"/>
    </row>
    <row r="17" ht="28.5" customHeight="1" spans="1:13">
      <c r="A17" s="9" t="s">
        <v>4</v>
      </c>
      <c r="B17" s="10" t="s">
        <v>54</v>
      </c>
      <c r="C17" s="10" t="s">
        <v>55</v>
      </c>
      <c r="D17" s="10" t="s">
        <v>195</v>
      </c>
      <c r="E17" s="10" t="s">
        <v>196</v>
      </c>
      <c r="F17" s="47" t="s">
        <v>197</v>
      </c>
      <c r="G17" s="47"/>
      <c r="H17" s="47" t="s">
        <v>198</v>
      </c>
      <c r="I17" s="47"/>
      <c r="J17" s="10" t="s">
        <v>199</v>
      </c>
      <c r="K17" s="10"/>
      <c r="L17" s="10" t="s">
        <v>200</v>
      </c>
      <c r="M17" s="32" t="s">
        <v>8</v>
      </c>
    </row>
    <row r="18" ht="18.75" customHeight="1" spans="1:13">
      <c r="A18" s="12"/>
      <c r="B18" s="13"/>
      <c r="C18" s="13"/>
      <c r="D18" s="33"/>
      <c r="E18" s="15"/>
      <c r="F18" s="14"/>
      <c r="G18" s="14"/>
      <c r="H18" s="14"/>
      <c r="I18" s="14"/>
      <c r="J18" s="13"/>
      <c r="K18" s="13"/>
      <c r="L18" s="13"/>
      <c r="M18" s="34" t="s">
        <v>240</v>
      </c>
    </row>
    <row r="19" ht="54" customHeight="1" spans="1:13">
      <c r="A19" s="12" t="s">
        <v>226</v>
      </c>
      <c r="B19" s="13" t="s">
        <v>241</v>
      </c>
      <c r="C19" s="13" t="s">
        <v>43</v>
      </c>
      <c r="D19" s="33"/>
      <c r="E19" s="15"/>
      <c r="F19" s="14"/>
      <c r="G19" s="14"/>
      <c r="H19" s="14"/>
      <c r="I19" s="14"/>
      <c r="J19" s="13"/>
      <c r="K19" s="13"/>
      <c r="L19" s="13"/>
      <c r="M19" s="34" t="s">
        <v>242</v>
      </c>
    </row>
    <row r="20" ht="18" customHeight="1" spans="1:13">
      <c r="A20" s="12"/>
      <c r="B20" s="13"/>
      <c r="C20" s="13"/>
      <c r="D20" s="33"/>
      <c r="E20" s="15"/>
      <c r="F20" s="14"/>
      <c r="G20" s="14"/>
      <c r="H20" s="14"/>
      <c r="I20" s="14"/>
      <c r="J20" s="13"/>
      <c r="K20" s="13"/>
      <c r="L20" s="13"/>
      <c r="M20" s="34"/>
    </row>
    <row r="21" ht="18" customHeight="1" spans="1:13">
      <c r="A21" s="12"/>
      <c r="B21" s="13"/>
      <c r="C21" s="13"/>
      <c r="D21" s="33"/>
      <c r="E21" s="15"/>
      <c r="F21" s="14"/>
      <c r="G21" s="14"/>
      <c r="H21" s="14"/>
      <c r="I21" s="14"/>
      <c r="J21" s="13"/>
      <c r="K21" s="13"/>
      <c r="L21" s="13"/>
      <c r="M21" s="34"/>
    </row>
    <row r="22" ht="18" customHeight="1" spans="1:13">
      <c r="A22" s="12"/>
      <c r="B22" s="13"/>
      <c r="C22" s="13"/>
      <c r="D22" s="33"/>
      <c r="E22" s="15"/>
      <c r="F22" s="14"/>
      <c r="G22" s="14"/>
      <c r="H22" s="14"/>
      <c r="I22" s="14"/>
      <c r="J22" s="13"/>
      <c r="K22" s="13"/>
      <c r="L22" s="13"/>
      <c r="M22" s="34"/>
    </row>
    <row r="23" ht="18" customHeight="1" spans="1:13">
      <c r="A23" s="12"/>
      <c r="B23" s="13"/>
      <c r="C23" s="13"/>
      <c r="D23" s="33"/>
      <c r="E23" s="15"/>
      <c r="F23" s="14"/>
      <c r="G23" s="14"/>
      <c r="H23" s="14"/>
      <c r="I23" s="14"/>
      <c r="J23" s="13"/>
      <c r="K23" s="13"/>
      <c r="L23" s="13"/>
      <c r="M23" s="34"/>
    </row>
    <row r="24" ht="18" customHeight="1" spans="1:13">
      <c r="A24" s="12"/>
      <c r="B24" s="13"/>
      <c r="C24" s="13"/>
      <c r="D24" s="33"/>
      <c r="E24" s="15"/>
      <c r="F24" s="14"/>
      <c r="G24" s="14"/>
      <c r="H24" s="14"/>
      <c r="I24" s="14"/>
      <c r="J24" s="13"/>
      <c r="K24" s="13"/>
      <c r="L24" s="13"/>
      <c r="M24" s="34"/>
    </row>
    <row r="25" ht="18" customHeight="1" spans="1:13">
      <c r="A25" s="12"/>
      <c r="B25" s="13"/>
      <c r="C25" s="13"/>
      <c r="D25" s="33"/>
      <c r="E25" s="15"/>
      <c r="F25" s="14"/>
      <c r="G25" s="14"/>
      <c r="H25" s="14"/>
      <c r="I25" s="14"/>
      <c r="J25" s="13"/>
      <c r="K25" s="13"/>
      <c r="L25" s="13"/>
      <c r="M25" s="34"/>
    </row>
    <row r="26" ht="18" customHeight="1" spans="1:13">
      <c r="A26" s="12"/>
      <c r="B26" s="13"/>
      <c r="C26" s="13"/>
      <c r="D26" s="33"/>
      <c r="E26" s="15"/>
      <c r="F26" s="14"/>
      <c r="G26" s="14"/>
      <c r="H26" s="14"/>
      <c r="I26" s="14"/>
      <c r="J26" s="13"/>
      <c r="K26" s="13"/>
      <c r="L26" s="13"/>
      <c r="M26" s="34"/>
    </row>
    <row r="27" ht="18" customHeight="1" spans="1:13">
      <c r="A27" s="12"/>
      <c r="B27" s="13"/>
      <c r="C27" s="13"/>
      <c r="D27" s="33"/>
      <c r="E27" s="15"/>
      <c r="F27" s="14"/>
      <c r="G27" s="14"/>
      <c r="H27" s="14"/>
      <c r="I27" s="14"/>
      <c r="J27" s="13"/>
      <c r="K27" s="13"/>
      <c r="L27" s="13"/>
      <c r="M27" s="34"/>
    </row>
    <row r="28" ht="18" customHeight="1" spans="1:13">
      <c r="A28" s="12"/>
      <c r="B28" s="13"/>
      <c r="C28" s="13"/>
      <c r="D28" s="33"/>
      <c r="E28" s="15"/>
      <c r="F28" s="14"/>
      <c r="G28" s="14"/>
      <c r="H28" s="14"/>
      <c r="I28" s="14"/>
      <c r="J28" s="13"/>
      <c r="K28" s="13"/>
      <c r="L28" s="13"/>
      <c r="M28" s="34"/>
    </row>
    <row r="29" ht="18" customHeight="1" spans="1:13">
      <c r="A29" s="12"/>
      <c r="B29" s="13"/>
      <c r="C29" s="13"/>
      <c r="D29" s="33"/>
      <c r="E29" s="15"/>
      <c r="F29" s="14"/>
      <c r="G29" s="14"/>
      <c r="H29" s="14"/>
      <c r="I29" s="14"/>
      <c r="J29" s="13"/>
      <c r="K29" s="13"/>
      <c r="L29" s="13"/>
      <c r="M29" s="34"/>
    </row>
    <row r="30" ht="18" customHeight="1" spans="1:13">
      <c r="A30" s="12"/>
      <c r="B30" s="13"/>
      <c r="C30" s="13"/>
      <c r="D30" s="33"/>
      <c r="E30" s="15"/>
      <c r="F30" s="14"/>
      <c r="G30" s="14"/>
      <c r="H30" s="14"/>
      <c r="I30" s="14"/>
      <c r="J30" s="13"/>
      <c r="K30" s="13"/>
      <c r="L30" s="13"/>
      <c r="M30" s="34"/>
    </row>
    <row r="31" ht="18" customHeight="1" spans="1:13">
      <c r="A31" s="12"/>
      <c r="B31" s="13"/>
      <c r="C31" s="13"/>
      <c r="D31" s="33"/>
      <c r="E31" s="15"/>
      <c r="F31" s="14"/>
      <c r="G31" s="14"/>
      <c r="H31" s="14"/>
      <c r="I31" s="14"/>
      <c r="J31" s="13"/>
      <c r="K31" s="13"/>
      <c r="L31" s="13"/>
      <c r="M31" s="34"/>
    </row>
    <row r="32" ht="18" customHeight="1" spans="1:13">
      <c r="A32" s="12"/>
      <c r="B32" s="13"/>
      <c r="C32" s="13"/>
      <c r="D32" s="33"/>
      <c r="E32" s="15"/>
      <c r="F32" s="14"/>
      <c r="G32" s="14"/>
      <c r="H32" s="14"/>
      <c r="I32" s="14"/>
      <c r="J32" s="13"/>
      <c r="K32" s="13"/>
      <c r="L32" s="13"/>
      <c r="M32" s="34"/>
    </row>
    <row r="33" ht="18" customHeight="1" spans="1:13">
      <c r="A33" s="12"/>
      <c r="B33" s="13"/>
      <c r="C33" s="13"/>
      <c r="D33" s="33"/>
      <c r="E33" s="15"/>
      <c r="F33" s="14"/>
      <c r="G33" s="14"/>
      <c r="H33" s="14"/>
      <c r="I33" s="14"/>
      <c r="J33" s="13"/>
      <c r="K33" s="13"/>
      <c r="L33" s="13"/>
      <c r="M33" s="34"/>
    </row>
    <row r="34" ht="18" customHeight="1" spans="1:13">
      <c r="A34" s="12"/>
      <c r="B34" s="13"/>
      <c r="C34" s="13"/>
      <c r="D34" s="33"/>
      <c r="E34" s="15"/>
      <c r="F34" s="14"/>
      <c r="G34" s="14"/>
      <c r="H34" s="14"/>
      <c r="I34" s="14"/>
      <c r="J34" s="13"/>
      <c r="K34" s="13"/>
      <c r="L34" s="13"/>
      <c r="M34" s="34"/>
    </row>
    <row r="35" ht="18" customHeight="1" spans="1:13">
      <c r="A35" s="12"/>
      <c r="B35" s="13"/>
      <c r="C35" s="13"/>
      <c r="D35" s="33"/>
      <c r="E35" s="15"/>
      <c r="F35" s="14"/>
      <c r="G35" s="14"/>
      <c r="H35" s="14"/>
      <c r="I35" s="14"/>
      <c r="J35" s="13"/>
      <c r="K35" s="13"/>
      <c r="L35" s="13"/>
      <c r="M35" s="34"/>
    </row>
    <row r="36" ht="18" customHeight="1" spans="1:13">
      <c r="A36" s="12"/>
      <c r="B36" s="13"/>
      <c r="C36" s="13"/>
      <c r="D36" s="33"/>
      <c r="E36" s="15"/>
      <c r="F36" s="14"/>
      <c r="G36" s="14"/>
      <c r="H36" s="14"/>
      <c r="I36" s="14"/>
      <c r="J36" s="13"/>
      <c r="K36" s="13"/>
      <c r="L36" s="13"/>
      <c r="M36" s="34"/>
    </row>
    <row r="37" ht="18" customHeight="1" spans="1:13">
      <c r="A37" s="12"/>
      <c r="B37" s="13"/>
      <c r="C37" s="13"/>
      <c r="D37" s="33"/>
      <c r="E37" s="15"/>
      <c r="F37" s="14"/>
      <c r="G37" s="14"/>
      <c r="H37" s="14"/>
      <c r="I37" s="14"/>
      <c r="J37" s="13"/>
      <c r="K37" s="13"/>
      <c r="L37" s="13"/>
      <c r="M37" s="34"/>
    </row>
    <row r="38" ht="18" customHeight="1" spans="1:13">
      <c r="A38" s="12"/>
      <c r="B38" s="13"/>
      <c r="C38" s="13"/>
      <c r="D38" s="33"/>
      <c r="E38" s="15"/>
      <c r="F38" s="14"/>
      <c r="G38" s="14"/>
      <c r="H38" s="14"/>
      <c r="I38" s="14"/>
      <c r="J38" s="13"/>
      <c r="K38" s="13"/>
      <c r="L38" s="13"/>
      <c r="M38" s="34"/>
    </row>
    <row r="39" ht="18" customHeight="1" spans="1:13">
      <c r="A39" s="12"/>
      <c r="B39" s="13"/>
      <c r="C39" s="13"/>
      <c r="D39" s="33"/>
      <c r="E39" s="15"/>
      <c r="F39" s="14"/>
      <c r="G39" s="14"/>
      <c r="H39" s="14"/>
      <c r="I39" s="14"/>
      <c r="J39" s="13"/>
      <c r="K39" s="13"/>
      <c r="L39" s="13"/>
      <c r="M39" s="34"/>
    </row>
    <row r="40" ht="18" customHeight="1" spans="1:13">
      <c r="A40" s="12"/>
      <c r="B40" s="13"/>
      <c r="C40" s="13"/>
      <c r="D40" s="33"/>
      <c r="E40" s="15"/>
      <c r="F40" s="14"/>
      <c r="G40" s="14"/>
      <c r="H40" s="14"/>
      <c r="I40" s="14"/>
      <c r="J40" s="13"/>
      <c r="K40" s="13"/>
      <c r="L40" s="13"/>
      <c r="M40" s="34"/>
    </row>
    <row r="41" ht="18" customHeight="1" spans="1:13">
      <c r="A41" s="12"/>
      <c r="B41" s="13"/>
      <c r="C41" s="13"/>
      <c r="D41" s="33"/>
      <c r="E41" s="15"/>
      <c r="F41" s="14"/>
      <c r="G41" s="14"/>
      <c r="H41" s="14"/>
      <c r="I41" s="14"/>
      <c r="J41" s="13"/>
      <c r="K41" s="13"/>
      <c r="L41" s="13"/>
      <c r="M41" s="34"/>
    </row>
    <row r="42" ht="18" customHeight="1" spans="1:13">
      <c r="A42" s="12"/>
      <c r="B42" s="13"/>
      <c r="C42" s="13"/>
      <c r="D42" s="33"/>
      <c r="E42" s="15"/>
      <c r="F42" s="14"/>
      <c r="G42" s="14"/>
      <c r="H42" s="14"/>
      <c r="I42" s="14"/>
      <c r="J42" s="13"/>
      <c r="K42" s="13"/>
      <c r="L42" s="13"/>
      <c r="M42" s="34"/>
    </row>
    <row r="43" ht="18" customHeight="1" spans="1:13">
      <c r="A43" s="12"/>
      <c r="B43" s="13"/>
      <c r="C43" s="13"/>
      <c r="D43" s="33"/>
      <c r="E43" s="15"/>
      <c r="F43" s="14"/>
      <c r="G43" s="14"/>
      <c r="H43" s="14"/>
      <c r="I43" s="14"/>
      <c r="J43" s="13"/>
      <c r="K43" s="13"/>
      <c r="L43" s="13"/>
      <c r="M43" s="34"/>
    </row>
    <row r="44" ht="18" customHeight="1" spans="1:13">
      <c r="A44" s="12"/>
      <c r="B44" s="13"/>
      <c r="C44" s="13"/>
      <c r="D44" s="33"/>
      <c r="E44" s="15"/>
      <c r="F44" s="14"/>
      <c r="G44" s="14"/>
      <c r="H44" s="14"/>
      <c r="I44" s="14"/>
      <c r="J44" s="13"/>
      <c r="K44" s="13"/>
      <c r="L44" s="13"/>
      <c r="M44" s="34"/>
    </row>
    <row r="45" ht="18" customHeight="1" spans="1:13">
      <c r="A45" s="12"/>
      <c r="B45" s="13"/>
      <c r="C45" s="13"/>
      <c r="D45" s="33"/>
      <c r="E45" s="15"/>
      <c r="F45" s="14"/>
      <c r="G45" s="14"/>
      <c r="H45" s="14"/>
      <c r="I45" s="14"/>
      <c r="J45" s="13"/>
      <c r="K45" s="13"/>
      <c r="L45" s="13"/>
      <c r="M45" s="34"/>
    </row>
    <row r="46" ht="18" customHeight="1" spans="1:13">
      <c r="A46" s="12"/>
      <c r="B46" s="13"/>
      <c r="C46" s="13"/>
      <c r="D46" s="33"/>
      <c r="E46" s="15"/>
      <c r="F46" s="14"/>
      <c r="G46" s="14"/>
      <c r="H46" s="14"/>
      <c r="I46" s="14"/>
      <c r="J46" s="13"/>
      <c r="K46" s="13"/>
      <c r="L46" s="13"/>
      <c r="M46" s="34"/>
    </row>
    <row r="47" ht="18" customHeight="1" spans="1:13">
      <c r="A47" s="35" t="s">
        <v>243</v>
      </c>
      <c r="B47" s="36"/>
      <c r="C47" s="37"/>
      <c r="D47" s="37"/>
      <c r="E47" s="37"/>
      <c r="F47" s="52">
        <v>110394.45</v>
      </c>
      <c r="G47" s="52"/>
      <c r="H47" s="52">
        <f>SUM(H4:I12,H18:I46)</f>
        <v>64650.69</v>
      </c>
      <c r="I47" s="52"/>
      <c r="J47" s="50"/>
      <c r="K47" s="50"/>
      <c r="L47" s="50"/>
      <c r="M47" s="58"/>
    </row>
    <row r="48" ht="18" customHeight="1" spans="1:13">
      <c r="A48" s="41" t="s">
        <v>236</v>
      </c>
      <c r="B48" s="41"/>
      <c r="C48" s="41"/>
      <c r="D48" s="41"/>
      <c r="E48" s="41"/>
      <c r="F48" s="55"/>
      <c r="G48" s="55" t="s">
        <v>237</v>
      </c>
      <c r="H48" s="55"/>
      <c r="I48" s="55"/>
      <c r="J48" s="41"/>
      <c r="K48" s="41"/>
      <c r="L48" s="41"/>
      <c r="M48" s="41"/>
    </row>
    <row r="49" ht="18" customHeight="1" spans="1:13">
      <c r="A49" s="41"/>
      <c r="B49" s="41"/>
      <c r="C49" s="41"/>
      <c r="D49" s="41"/>
      <c r="E49" s="41"/>
      <c r="F49" s="55"/>
      <c r="G49" s="55"/>
      <c r="H49" s="55"/>
      <c r="I49" s="55"/>
      <c r="J49" s="41"/>
      <c r="K49" s="31" t="s">
        <v>238</v>
      </c>
      <c r="L49" s="31"/>
      <c r="M49" s="31"/>
    </row>
  </sheetData>
  <sheetProtection sheet="1" objects="1"/>
  <protectedRanges>
    <protectedRange sqref="H5:I12" name="区域1"/>
    <protectedRange sqref="H18:I46" name="区域2"/>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2" sqref="A2:I2"/>
    </sheetView>
  </sheetViews>
  <sheetFormatPr defaultColWidth="9" defaultRowHeight="12"/>
  <cols>
    <col min="1" max="1" width="11.8285714285714" customWidth="1"/>
    <col min="2" max="2" width="29.3333333333333" customWidth="1"/>
    <col min="3" max="6" width="10.5047619047619" style="1" customWidth="1"/>
    <col min="7" max="7" width="9.66666666666667" customWidth="1"/>
    <col min="8" max="8" width="9.17142857142857" customWidth="1"/>
    <col min="9" max="9" width="19.6666666666667" customWidth="1"/>
  </cols>
  <sheetData>
    <row r="1" ht="18" customHeight="1" spans="1:9">
      <c r="A1" s="42"/>
      <c r="B1" s="42"/>
      <c r="C1" s="43"/>
      <c r="D1" s="44"/>
      <c r="E1" s="43"/>
      <c r="F1" s="44"/>
      <c r="G1" s="45"/>
      <c r="H1" s="31"/>
      <c r="I1" s="31"/>
    </row>
    <row r="2" ht="39.75" customHeight="1" spans="1:9">
      <c r="A2" s="2" t="s">
        <v>244</v>
      </c>
      <c r="B2" s="2"/>
      <c r="C2" s="3"/>
      <c r="D2" s="3"/>
      <c r="E2" s="3"/>
      <c r="F2" s="3"/>
      <c r="G2" s="2"/>
      <c r="H2" s="2"/>
      <c r="I2" s="2"/>
    </row>
    <row r="3" ht="28.5" customHeight="1" spans="1:9">
      <c r="A3" s="5" t="s">
        <v>1</v>
      </c>
      <c r="B3" s="5"/>
      <c r="C3" s="46"/>
      <c r="D3" s="46" t="s">
        <v>2</v>
      </c>
      <c r="E3" s="46"/>
      <c r="F3" s="46"/>
      <c r="G3" s="5"/>
      <c r="H3" s="8" t="s">
        <v>3</v>
      </c>
      <c r="I3" s="8"/>
    </row>
    <row r="4" ht="18.75" customHeight="1" spans="1:9">
      <c r="A4" s="9" t="s">
        <v>4</v>
      </c>
      <c r="B4" s="10" t="s">
        <v>55</v>
      </c>
      <c r="C4" s="47" t="s">
        <v>245</v>
      </c>
      <c r="D4" s="47"/>
      <c r="E4" s="47" t="s">
        <v>246</v>
      </c>
      <c r="F4" s="47"/>
      <c r="G4" s="10" t="s">
        <v>247</v>
      </c>
      <c r="H4" s="10"/>
      <c r="I4" s="32" t="s">
        <v>8</v>
      </c>
    </row>
    <row r="5" ht="18" customHeight="1" spans="1:9">
      <c r="A5" s="12" t="s">
        <v>9</v>
      </c>
      <c r="B5" s="13" t="s">
        <v>25</v>
      </c>
      <c r="C5" s="48">
        <v>143455.85</v>
      </c>
      <c r="D5" s="14"/>
      <c r="E5" s="48">
        <f>C5</f>
        <v>143455.85</v>
      </c>
      <c r="F5" s="14"/>
      <c r="G5" s="15"/>
      <c r="H5" s="15"/>
      <c r="I5" s="56" t="s">
        <v>248</v>
      </c>
    </row>
    <row r="6" ht="18" customHeight="1" spans="1:9">
      <c r="A6" s="12" t="s">
        <v>15</v>
      </c>
      <c r="B6" s="13" t="s">
        <v>27</v>
      </c>
      <c r="C6" s="14"/>
      <c r="D6" s="14"/>
      <c r="E6" s="14"/>
      <c r="F6" s="14"/>
      <c r="G6" s="15"/>
      <c r="H6" s="15"/>
      <c r="I6" s="56"/>
    </row>
    <row r="7" ht="18" customHeight="1" spans="1:9">
      <c r="A7" s="12" t="s">
        <v>17</v>
      </c>
      <c r="B7" s="13" t="s">
        <v>249</v>
      </c>
      <c r="C7" s="14" t="s">
        <v>250</v>
      </c>
      <c r="D7" s="14"/>
      <c r="E7" s="14" t="s">
        <v>250</v>
      </c>
      <c r="F7" s="14"/>
      <c r="G7" s="15"/>
      <c r="H7" s="15"/>
      <c r="I7" s="56" t="s">
        <v>251</v>
      </c>
    </row>
    <row r="8" ht="18" customHeight="1" spans="1:9">
      <c r="A8" s="12" t="s">
        <v>19</v>
      </c>
      <c r="B8" s="13" t="s">
        <v>252</v>
      </c>
      <c r="C8" s="14"/>
      <c r="D8" s="14"/>
      <c r="E8" s="14"/>
      <c r="F8" s="14"/>
      <c r="G8" s="15"/>
      <c r="H8" s="15"/>
      <c r="I8" s="56" t="s">
        <v>253</v>
      </c>
    </row>
    <row r="9" ht="18" customHeight="1" spans="1:9">
      <c r="A9" s="12" t="s">
        <v>21</v>
      </c>
      <c r="B9" s="13" t="s">
        <v>29</v>
      </c>
      <c r="C9" s="14"/>
      <c r="D9" s="14"/>
      <c r="E9" s="14"/>
      <c r="F9" s="14"/>
      <c r="G9" s="15"/>
      <c r="H9" s="15"/>
      <c r="I9" s="56" t="s">
        <v>254</v>
      </c>
    </row>
    <row r="10" ht="18" customHeight="1" spans="1:9">
      <c r="A10" s="12" t="s">
        <v>44</v>
      </c>
      <c r="B10" s="13" t="s">
        <v>31</v>
      </c>
      <c r="C10" s="14"/>
      <c r="D10" s="14"/>
      <c r="E10" s="14"/>
      <c r="F10" s="14"/>
      <c r="G10" s="15"/>
      <c r="H10" s="15"/>
      <c r="I10" s="56" t="s">
        <v>255</v>
      </c>
    </row>
    <row r="11" ht="18" customHeight="1" spans="1:9">
      <c r="A11" s="12" t="s">
        <v>46</v>
      </c>
      <c r="B11" s="13" t="s">
        <v>33</v>
      </c>
      <c r="C11" s="48">
        <v>18074</v>
      </c>
      <c r="D11" s="14"/>
      <c r="E11" s="48"/>
      <c r="F11" s="14"/>
      <c r="G11" s="15"/>
      <c r="H11" s="15"/>
      <c r="I11" s="56"/>
    </row>
    <row r="12" ht="18" customHeight="1" spans="1:9">
      <c r="A12" s="12" t="s">
        <v>48</v>
      </c>
      <c r="B12" s="13" t="s">
        <v>35</v>
      </c>
      <c r="C12" s="14"/>
      <c r="D12" s="14"/>
      <c r="E12" s="14"/>
      <c r="F12" s="14"/>
      <c r="G12" s="15"/>
      <c r="H12" s="15"/>
      <c r="I12" s="56"/>
    </row>
    <row r="13" ht="18" customHeight="1" spans="1:9">
      <c r="A13" s="12" t="s">
        <v>223</v>
      </c>
      <c r="B13" s="13" t="s">
        <v>37</v>
      </c>
      <c r="C13" s="14"/>
      <c r="D13" s="14"/>
      <c r="E13" s="14"/>
      <c r="F13" s="14"/>
      <c r="G13" s="15"/>
      <c r="H13" s="15"/>
      <c r="I13" s="56"/>
    </row>
    <row r="14" ht="18" customHeight="1" spans="1:9">
      <c r="A14" s="12" t="s">
        <v>228</v>
      </c>
      <c r="B14" s="13" t="s">
        <v>41</v>
      </c>
      <c r="C14" s="14"/>
      <c r="D14" s="14"/>
      <c r="E14" s="14"/>
      <c r="F14" s="14"/>
      <c r="G14" s="15"/>
      <c r="H14" s="15"/>
      <c r="I14" s="56"/>
    </row>
    <row r="15" ht="18" customHeight="1" spans="1:9">
      <c r="A15" s="12" t="s">
        <v>232</v>
      </c>
      <c r="B15" s="13" t="s">
        <v>39</v>
      </c>
      <c r="C15" s="14"/>
      <c r="D15" s="14"/>
      <c r="E15" s="14"/>
      <c r="F15" s="14"/>
      <c r="G15" s="15"/>
      <c r="H15" s="15"/>
      <c r="I15" s="56"/>
    </row>
    <row r="16" ht="18" customHeight="1" spans="1:9">
      <c r="A16" s="12" t="s">
        <v>226</v>
      </c>
      <c r="B16" s="13" t="s">
        <v>43</v>
      </c>
      <c r="C16" s="14"/>
      <c r="D16" s="14"/>
      <c r="E16" s="14"/>
      <c r="F16" s="14"/>
      <c r="G16" s="15"/>
      <c r="H16" s="15"/>
      <c r="I16" s="56"/>
    </row>
    <row r="17" ht="18" customHeight="1" spans="1:9">
      <c r="A17" s="12"/>
      <c r="B17" s="13"/>
      <c r="C17" s="14"/>
      <c r="D17" s="14"/>
      <c r="E17" s="14"/>
      <c r="F17" s="14"/>
      <c r="G17" s="15"/>
      <c r="H17" s="15"/>
      <c r="I17" s="56"/>
    </row>
    <row r="18" ht="18" customHeight="1" spans="1:9">
      <c r="A18" s="12"/>
      <c r="B18" s="13"/>
      <c r="C18" s="14"/>
      <c r="D18" s="14"/>
      <c r="E18" s="14"/>
      <c r="F18" s="14"/>
      <c r="G18" s="15"/>
      <c r="H18" s="15"/>
      <c r="I18" s="56"/>
    </row>
    <row r="19" ht="18" customHeight="1" spans="1:9">
      <c r="A19" s="12"/>
      <c r="B19" s="13"/>
      <c r="C19" s="14"/>
      <c r="D19" s="14"/>
      <c r="E19" s="14"/>
      <c r="F19" s="14"/>
      <c r="G19" s="15"/>
      <c r="H19" s="15"/>
      <c r="I19" s="56"/>
    </row>
    <row r="20" ht="18" customHeight="1" spans="1:9">
      <c r="A20" s="12"/>
      <c r="B20" s="13"/>
      <c r="C20" s="14"/>
      <c r="D20" s="14"/>
      <c r="E20" s="14"/>
      <c r="F20" s="14"/>
      <c r="G20" s="15"/>
      <c r="H20" s="15"/>
      <c r="I20" s="56"/>
    </row>
    <row r="21" ht="18" customHeight="1" spans="1:9">
      <c r="A21" s="12"/>
      <c r="B21" s="13"/>
      <c r="C21" s="14"/>
      <c r="D21" s="14"/>
      <c r="E21" s="14"/>
      <c r="F21" s="14"/>
      <c r="G21" s="15"/>
      <c r="H21" s="15"/>
      <c r="I21" s="56"/>
    </row>
    <row r="22" ht="18" customHeight="1" spans="1:9">
      <c r="A22" s="12"/>
      <c r="B22" s="13"/>
      <c r="C22" s="14"/>
      <c r="D22" s="14"/>
      <c r="E22" s="14"/>
      <c r="F22" s="14"/>
      <c r="G22" s="15"/>
      <c r="H22" s="15"/>
      <c r="I22" s="56"/>
    </row>
    <row r="23" ht="18" customHeight="1" spans="1:9">
      <c r="A23" s="12"/>
      <c r="B23" s="13"/>
      <c r="C23" s="14"/>
      <c r="D23" s="14"/>
      <c r="E23" s="14"/>
      <c r="F23" s="14"/>
      <c r="G23" s="15"/>
      <c r="H23" s="15"/>
      <c r="I23" s="56"/>
    </row>
    <row r="24" ht="18" customHeight="1" spans="1:9">
      <c r="A24" s="12"/>
      <c r="B24" s="13"/>
      <c r="C24" s="14"/>
      <c r="D24" s="14"/>
      <c r="E24" s="14"/>
      <c r="F24" s="14"/>
      <c r="G24" s="15"/>
      <c r="H24" s="15"/>
      <c r="I24" s="56"/>
    </row>
    <row r="25" ht="18" customHeight="1" spans="1:9">
      <c r="A25" s="12"/>
      <c r="B25" s="13"/>
      <c r="C25" s="14"/>
      <c r="D25" s="14"/>
      <c r="E25" s="14"/>
      <c r="F25" s="14"/>
      <c r="G25" s="15"/>
      <c r="H25" s="15"/>
      <c r="I25" s="56"/>
    </row>
    <row r="26" ht="18" customHeight="1" spans="1:9">
      <c r="A26" s="12"/>
      <c r="B26" s="13"/>
      <c r="C26" s="14"/>
      <c r="D26" s="14"/>
      <c r="E26" s="14"/>
      <c r="F26" s="14"/>
      <c r="G26" s="15"/>
      <c r="H26" s="15"/>
      <c r="I26" s="56"/>
    </row>
    <row r="27" ht="18" customHeight="1" spans="1:9">
      <c r="A27" s="12"/>
      <c r="B27" s="13"/>
      <c r="C27" s="14"/>
      <c r="D27" s="14"/>
      <c r="E27" s="14"/>
      <c r="F27" s="14"/>
      <c r="G27" s="15"/>
      <c r="H27" s="15"/>
      <c r="I27" s="56"/>
    </row>
    <row r="28" ht="18" customHeight="1" spans="1:9">
      <c r="A28" s="12"/>
      <c r="B28" s="13"/>
      <c r="C28" s="14"/>
      <c r="D28" s="14"/>
      <c r="E28" s="14"/>
      <c r="F28" s="14"/>
      <c r="G28" s="15"/>
      <c r="H28" s="15"/>
      <c r="I28" s="56"/>
    </row>
    <row r="29" ht="18" customHeight="1" spans="1:9">
      <c r="A29" s="12"/>
      <c r="B29" s="13"/>
      <c r="C29" s="14"/>
      <c r="D29" s="14"/>
      <c r="E29" s="14"/>
      <c r="F29" s="14"/>
      <c r="G29" s="15"/>
      <c r="H29" s="15"/>
      <c r="I29" s="56"/>
    </row>
    <row r="30" ht="18" customHeight="1" spans="1:9">
      <c r="A30" s="12"/>
      <c r="B30" s="13"/>
      <c r="C30" s="14"/>
      <c r="D30" s="14"/>
      <c r="E30" s="14"/>
      <c r="F30" s="14"/>
      <c r="G30" s="15"/>
      <c r="H30" s="15"/>
      <c r="I30" s="56"/>
    </row>
    <row r="31" ht="18" customHeight="1" spans="1:9">
      <c r="A31" s="12"/>
      <c r="B31" s="13"/>
      <c r="C31" s="14"/>
      <c r="D31" s="14"/>
      <c r="E31" s="14"/>
      <c r="F31" s="14"/>
      <c r="G31" s="15"/>
      <c r="H31" s="15"/>
      <c r="I31" s="56"/>
    </row>
    <row r="32" ht="18" customHeight="1" spans="1:9">
      <c r="A32" s="12"/>
      <c r="B32" s="13"/>
      <c r="C32" s="14"/>
      <c r="D32" s="14"/>
      <c r="E32" s="14"/>
      <c r="F32" s="14"/>
      <c r="G32" s="15"/>
      <c r="H32" s="15"/>
      <c r="I32" s="56"/>
    </row>
    <row r="33" ht="18" customHeight="1" spans="1:9">
      <c r="A33" s="12"/>
      <c r="B33" s="13"/>
      <c r="C33" s="14"/>
      <c r="D33" s="14"/>
      <c r="E33" s="14"/>
      <c r="F33" s="14"/>
      <c r="G33" s="15"/>
      <c r="H33" s="15"/>
      <c r="I33" s="56"/>
    </row>
    <row r="34" ht="18" customHeight="1" spans="1:9">
      <c r="A34" s="12"/>
      <c r="B34" s="13"/>
      <c r="C34" s="14"/>
      <c r="D34" s="14"/>
      <c r="E34" s="14"/>
      <c r="F34" s="14"/>
      <c r="G34" s="15"/>
      <c r="H34" s="15"/>
      <c r="I34" s="56"/>
    </row>
    <row r="35" ht="18" customHeight="1" spans="1:9">
      <c r="A35" s="12"/>
      <c r="B35" s="13"/>
      <c r="C35" s="14"/>
      <c r="D35" s="14"/>
      <c r="E35" s="14"/>
      <c r="F35" s="14"/>
      <c r="G35" s="15"/>
      <c r="H35" s="15"/>
      <c r="I35" s="56"/>
    </row>
    <row r="36" ht="18" customHeight="1" spans="1:9">
      <c r="A36" s="49"/>
      <c r="B36" s="50" t="s">
        <v>256</v>
      </c>
      <c r="C36" s="51" t="s">
        <v>257</v>
      </c>
      <c r="D36" s="52"/>
      <c r="E36" s="52">
        <f>E5+E6+E9+E10+E11+E12+E13+E14+E15+E16</f>
        <v>143455.85</v>
      </c>
      <c r="F36" s="52"/>
      <c r="G36" s="53"/>
      <c r="H36" s="53"/>
      <c r="I36" s="57" t="s">
        <v>250</v>
      </c>
    </row>
    <row r="37" ht="18" customHeight="1" spans="1:9">
      <c r="A37" s="19" t="s">
        <v>258</v>
      </c>
      <c r="B37" s="19"/>
      <c r="C37" s="54"/>
      <c r="D37" s="54"/>
      <c r="E37" s="54"/>
      <c r="F37" s="54"/>
      <c r="G37" s="19"/>
      <c r="H37" s="19"/>
      <c r="I37" s="19"/>
    </row>
    <row r="38" ht="18" customHeight="1" spans="1:9">
      <c r="A38" s="41"/>
      <c r="B38" s="41"/>
      <c r="C38" s="55"/>
      <c r="D38" s="55"/>
      <c r="E38" s="55"/>
      <c r="F38" s="55"/>
      <c r="G38" s="41"/>
      <c r="H38" s="31" t="s">
        <v>259</v>
      </c>
      <c r="I38" s="3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2" sqref="A2:G2"/>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19"/>
      <c r="B1" s="19"/>
      <c r="C1" s="19"/>
      <c r="D1" s="19"/>
      <c r="E1" s="19"/>
      <c r="F1" s="31"/>
      <c r="G1" s="31"/>
    </row>
    <row r="2" ht="39.75" customHeight="1" spans="1:7">
      <c r="A2" s="2" t="s">
        <v>260</v>
      </c>
      <c r="B2" s="2"/>
      <c r="C2" s="2"/>
      <c r="D2" s="2"/>
      <c r="E2" s="2"/>
      <c r="F2" s="2"/>
      <c r="G2" s="2"/>
    </row>
    <row r="3" ht="28.5" customHeight="1" spans="1:7">
      <c r="A3" s="5" t="s">
        <v>1</v>
      </c>
      <c r="B3" s="5"/>
      <c r="C3" s="5"/>
      <c r="D3" s="5" t="s">
        <v>2</v>
      </c>
      <c r="E3" s="5"/>
      <c r="F3" s="8" t="s">
        <v>3</v>
      </c>
      <c r="G3" s="8"/>
    </row>
    <row r="4" ht="18.75" customHeight="1" spans="1:7">
      <c r="A4" s="9" t="s">
        <v>4</v>
      </c>
      <c r="B4" s="10" t="s">
        <v>261</v>
      </c>
      <c r="C4" s="10" t="s">
        <v>57</v>
      </c>
      <c r="D4" s="10"/>
      <c r="E4" s="10" t="s">
        <v>262</v>
      </c>
      <c r="F4" s="10"/>
      <c r="G4" s="32" t="s">
        <v>8</v>
      </c>
    </row>
    <row r="5" ht="18" customHeight="1" spans="1:7">
      <c r="A5" s="12" t="s">
        <v>9</v>
      </c>
      <c r="B5" s="13" t="s">
        <v>25</v>
      </c>
      <c r="C5" s="33" t="s">
        <v>263</v>
      </c>
      <c r="D5" s="33"/>
      <c r="E5" s="15">
        <v>143455.85</v>
      </c>
      <c r="F5" s="15"/>
      <c r="G5" s="34"/>
    </row>
    <row r="6" ht="18" customHeight="1" spans="1:7">
      <c r="A6" s="12"/>
      <c r="B6" s="13"/>
      <c r="C6" s="33"/>
      <c r="D6" s="33"/>
      <c r="E6" s="15"/>
      <c r="F6" s="15"/>
      <c r="G6" s="34"/>
    </row>
    <row r="7" ht="18" customHeight="1" spans="1:7">
      <c r="A7" s="12"/>
      <c r="B7" s="13"/>
      <c r="C7" s="33"/>
      <c r="D7" s="33"/>
      <c r="E7" s="15"/>
      <c r="F7" s="15"/>
      <c r="G7" s="34"/>
    </row>
    <row r="8" ht="18" customHeight="1" spans="1:7">
      <c r="A8" s="12"/>
      <c r="B8" s="13"/>
      <c r="C8" s="33"/>
      <c r="D8" s="33"/>
      <c r="E8" s="15"/>
      <c r="F8" s="15"/>
      <c r="G8" s="34"/>
    </row>
    <row r="9" ht="18" customHeight="1" spans="1:7">
      <c r="A9" s="12"/>
      <c r="B9" s="13"/>
      <c r="C9" s="33"/>
      <c r="D9" s="33"/>
      <c r="E9" s="15"/>
      <c r="F9" s="15"/>
      <c r="G9" s="34"/>
    </row>
    <row r="10" ht="18" customHeight="1" spans="1:7">
      <c r="A10" s="12"/>
      <c r="B10" s="13"/>
      <c r="C10" s="33"/>
      <c r="D10" s="33"/>
      <c r="E10" s="15"/>
      <c r="F10" s="15"/>
      <c r="G10" s="34"/>
    </row>
    <row r="11" ht="18" customHeight="1" spans="1:7">
      <c r="A11" s="12"/>
      <c r="B11" s="13"/>
      <c r="C11" s="33"/>
      <c r="D11" s="33"/>
      <c r="E11" s="15"/>
      <c r="F11" s="15"/>
      <c r="G11" s="34"/>
    </row>
    <row r="12" ht="18" customHeight="1" spans="1:7">
      <c r="A12" s="12"/>
      <c r="B12" s="13"/>
      <c r="C12" s="33"/>
      <c r="D12" s="33"/>
      <c r="E12" s="15"/>
      <c r="F12" s="15"/>
      <c r="G12" s="34"/>
    </row>
    <row r="13" ht="18" customHeight="1" spans="1:7">
      <c r="A13" s="12"/>
      <c r="B13" s="13"/>
      <c r="C13" s="33"/>
      <c r="D13" s="33"/>
      <c r="E13" s="15"/>
      <c r="F13" s="15"/>
      <c r="G13" s="34"/>
    </row>
    <row r="14" ht="18" customHeight="1" spans="1:7">
      <c r="A14" s="12"/>
      <c r="B14" s="13"/>
      <c r="C14" s="33"/>
      <c r="D14" s="33"/>
      <c r="E14" s="15"/>
      <c r="F14" s="15"/>
      <c r="G14" s="34"/>
    </row>
    <row r="15" ht="18" customHeight="1" spans="1:7">
      <c r="A15" s="12"/>
      <c r="B15" s="13"/>
      <c r="C15" s="33"/>
      <c r="D15" s="33"/>
      <c r="E15" s="15"/>
      <c r="F15" s="15"/>
      <c r="G15" s="34"/>
    </row>
    <row r="16" ht="18" customHeight="1" spans="1:7">
      <c r="A16" s="12"/>
      <c r="B16" s="13"/>
      <c r="C16" s="33"/>
      <c r="D16" s="33"/>
      <c r="E16" s="15"/>
      <c r="F16" s="15"/>
      <c r="G16" s="34"/>
    </row>
    <row r="17" ht="18" customHeight="1" spans="1:7">
      <c r="A17" s="12"/>
      <c r="B17" s="13"/>
      <c r="C17" s="33"/>
      <c r="D17" s="33"/>
      <c r="E17" s="15"/>
      <c r="F17" s="15"/>
      <c r="G17" s="34"/>
    </row>
    <row r="18" ht="18" customHeight="1" spans="1:7">
      <c r="A18" s="12"/>
      <c r="B18" s="13"/>
      <c r="C18" s="33"/>
      <c r="D18" s="33"/>
      <c r="E18" s="15"/>
      <c r="F18" s="15"/>
      <c r="G18" s="34"/>
    </row>
    <row r="19" ht="18" customHeight="1" spans="1:7">
      <c r="A19" s="12"/>
      <c r="B19" s="13"/>
      <c r="C19" s="33"/>
      <c r="D19" s="33"/>
      <c r="E19" s="15"/>
      <c r="F19" s="15"/>
      <c r="G19" s="34"/>
    </row>
    <row r="20" ht="18" customHeight="1" spans="1:7">
      <c r="A20" s="12"/>
      <c r="B20" s="13"/>
      <c r="C20" s="33"/>
      <c r="D20" s="33"/>
      <c r="E20" s="15"/>
      <c r="F20" s="15"/>
      <c r="G20" s="34"/>
    </row>
    <row r="21" ht="18" customHeight="1" spans="1:7">
      <c r="A21" s="12"/>
      <c r="B21" s="13"/>
      <c r="C21" s="33"/>
      <c r="D21" s="33"/>
      <c r="E21" s="15"/>
      <c r="F21" s="15"/>
      <c r="G21" s="34"/>
    </row>
    <row r="22" ht="18" customHeight="1" spans="1:7">
      <c r="A22" s="12"/>
      <c r="B22" s="13"/>
      <c r="C22" s="33"/>
      <c r="D22" s="33"/>
      <c r="E22" s="15"/>
      <c r="F22" s="15"/>
      <c r="G22" s="34"/>
    </row>
    <row r="23" ht="18" customHeight="1" spans="1:7">
      <c r="A23" s="12"/>
      <c r="B23" s="13"/>
      <c r="C23" s="33"/>
      <c r="D23" s="33"/>
      <c r="E23" s="15"/>
      <c r="F23" s="15"/>
      <c r="G23" s="34"/>
    </row>
    <row r="24" ht="18" customHeight="1" spans="1:7">
      <c r="A24" s="12"/>
      <c r="B24" s="13"/>
      <c r="C24" s="33"/>
      <c r="D24" s="33"/>
      <c r="E24" s="15"/>
      <c r="F24" s="15"/>
      <c r="G24" s="34"/>
    </row>
    <row r="25" ht="18" customHeight="1" spans="1:7">
      <c r="A25" s="12"/>
      <c r="B25" s="13"/>
      <c r="C25" s="33"/>
      <c r="D25" s="33"/>
      <c r="E25" s="15"/>
      <c r="F25" s="15"/>
      <c r="G25" s="34"/>
    </row>
    <row r="26" ht="18" customHeight="1" spans="1:7">
      <c r="A26" s="12"/>
      <c r="B26" s="13"/>
      <c r="C26" s="33"/>
      <c r="D26" s="33"/>
      <c r="E26" s="15"/>
      <c r="F26" s="15"/>
      <c r="G26" s="34"/>
    </row>
    <row r="27" ht="18" customHeight="1" spans="1:7">
      <c r="A27" s="12"/>
      <c r="B27" s="13"/>
      <c r="C27" s="33"/>
      <c r="D27" s="33"/>
      <c r="E27" s="15"/>
      <c r="F27" s="15"/>
      <c r="G27" s="34"/>
    </row>
    <row r="28" ht="18" customHeight="1" spans="1:7">
      <c r="A28" s="12"/>
      <c r="B28" s="13"/>
      <c r="C28" s="33"/>
      <c r="D28" s="33"/>
      <c r="E28" s="15"/>
      <c r="F28" s="15"/>
      <c r="G28" s="34"/>
    </row>
    <row r="29" ht="18" customHeight="1" spans="1:7">
      <c r="A29" s="12"/>
      <c r="B29" s="13"/>
      <c r="C29" s="33"/>
      <c r="D29" s="33"/>
      <c r="E29" s="15"/>
      <c r="F29" s="15"/>
      <c r="G29" s="34"/>
    </row>
    <row r="30" ht="18" customHeight="1" spans="1:7">
      <c r="A30" s="12"/>
      <c r="B30" s="13"/>
      <c r="C30" s="33"/>
      <c r="D30" s="33"/>
      <c r="E30" s="15"/>
      <c r="F30" s="15"/>
      <c r="G30" s="34"/>
    </row>
    <row r="31" ht="18" customHeight="1" spans="1:7">
      <c r="A31" s="12"/>
      <c r="B31" s="13"/>
      <c r="C31" s="33"/>
      <c r="D31" s="33"/>
      <c r="E31" s="15"/>
      <c r="F31" s="15"/>
      <c r="G31" s="34"/>
    </row>
    <row r="32" ht="18" customHeight="1" spans="1:7">
      <c r="A32" s="12"/>
      <c r="B32" s="13"/>
      <c r="C32" s="33"/>
      <c r="D32" s="33"/>
      <c r="E32" s="15"/>
      <c r="F32" s="15"/>
      <c r="G32" s="34"/>
    </row>
    <row r="33" ht="18" customHeight="1" spans="1:7">
      <c r="A33" s="12"/>
      <c r="B33" s="13"/>
      <c r="C33" s="33"/>
      <c r="D33" s="33"/>
      <c r="E33" s="15"/>
      <c r="F33" s="15"/>
      <c r="G33" s="34"/>
    </row>
    <row r="34" ht="18" customHeight="1" spans="1:7">
      <c r="A34" s="12"/>
      <c r="B34" s="13"/>
      <c r="C34" s="33"/>
      <c r="D34" s="33"/>
      <c r="E34" s="15"/>
      <c r="F34" s="15"/>
      <c r="G34" s="34"/>
    </row>
    <row r="35" ht="18" customHeight="1" spans="1:7">
      <c r="A35" s="12"/>
      <c r="B35" s="13"/>
      <c r="C35" s="33"/>
      <c r="D35" s="33"/>
      <c r="E35" s="15"/>
      <c r="F35" s="15"/>
      <c r="G35" s="34"/>
    </row>
    <row r="36" ht="18" customHeight="1" spans="1:7">
      <c r="A36" s="35" t="s">
        <v>243</v>
      </c>
      <c r="B36" s="36"/>
      <c r="C36" s="37"/>
      <c r="D36" s="37"/>
      <c r="E36" s="38">
        <v>143455.85</v>
      </c>
      <c r="F36" s="38"/>
      <c r="G36" s="39" t="s">
        <v>250</v>
      </c>
    </row>
    <row r="37" ht="18" customHeight="1" spans="1:7">
      <c r="A37" s="40" t="s">
        <v>264</v>
      </c>
      <c r="B37" s="40"/>
      <c r="C37" s="40"/>
      <c r="D37" s="40"/>
      <c r="E37" s="40"/>
      <c r="F37" s="40"/>
      <c r="G37" s="40"/>
    </row>
    <row r="38" ht="18" customHeight="1" spans="1:7">
      <c r="A38" s="41"/>
      <c r="B38" s="41"/>
      <c r="C38" s="41"/>
      <c r="D38" s="41"/>
      <c r="E38" s="41"/>
      <c r="F38" s="31" t="s">
        <v>265</v>
      </c>
      <c r="G38" s="3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5" sqref="J5"/>
    </sheetView>
  </sheetViews>
  <sheetFormatPr defaultColWidth="9" defaultRowHeight="12"/>
  <cols>
    <col min="1" max="1" width="10.1714285714286" customWidth="1"/>
    <col min="2" max="2" width="15.7142857142857" customWidth="1"/>
    <col min="3" max="3" width="29.6666666666667" customWidth="1"/>
    <col min="4" max="4" width="2.17142857142857" customWidth="1"/>
    <col min="5" max="6" width="12.7142857142857" style="1" customWidth="1"/>
    <col min="7" max="7" width="0.171428571428571" customWidth="1"/>
    <col min="8" max="8" width="11.1714285714286" customWidth="1"/>
    <col min="9" max="10" width="12.7142857142857" style="1" customWidth="1"/>
  </cols>
  <sheetData>
    <row r="1" ht="39.75" customHeight="1" spans="1:10">
      <c r="A1" s="2" t="s">
        <v>266</v>
      </c>
      <c r="B1" s="2"/>
      <c r="C1" s="2"/>
      <c r="D1" s="2"/>
      <c r="E1" s="3"/>
      <c r="F1" s="3"/>
      <c r="G1" s="2"/>
      <c r="H1" s="4"/>
      <c r="I1" s="23"/>
      <c r="J1" s="23"/>
    </row>
    <row r="2" ht="28.5" customHeight="1" spans="1:10">
      <c r="A2" s="5" t="s">
        <v>1</v>
      </c>
      <c r="B2" s="5"/>
      <c r="C2" s="5"/>
      <c r="D2" s="6" t="s">
        <v>2</v>
      </c>
      <c r="E2" s="7"/>
      <c r="F2" s="7"/>
      <c r="G2" s="6"/>
      <c r="H2" s="8" t="s">
        <v>3</v>
      </c>
      <c r="I2" s="24"/>
      <c r="J2" s="24"/>
    </row>
    <row r="3" ht="28.5" customHeight="1" spans="1:10">
      <c r="A3" s="9" t="s">
        <v>4</v>
      </c>
      <c r="B3" s="10" t="s">
        <v>55</v>
      </c>
      <c r="C3" s="10" t="s">
        <v>195</v>
      </c>
      <c r="D3" s="10"/>
      <c r="E3" s="11" t="s">
        <v>267</v>
      </c>
      <c r="F3" s="11" t="s">
        <v>268</v>
      </c>
      <c r="G3" s="11" t="s">
        <v>269</v>
      </c>
      <c r="H3" s="11"/>
      <c r="I3" s="11" t="s">
        <v>270</v>
      </c>
      <c r="J3" s="25" t="s">
        <v>271</v>
      </c>
    </row>
    <row r="4" ht="28.5" customHeight="1" spans="1:10">
      <c r="A4" s="12" t="s">
        <v>9</v>
      </c>
      <c r="B4" s="13" t="s">
        <v>47</v>
      </c>
      <c r="C4" s="13" t="s">
        <v>272</v>
      </c>
      <c r="D4" s="13"/>
      <c r="E4" s="14">
        <v>3146979.11</v>
      </c>
      <c r="F4" s="14"/>
      <c r="G4" s="15" t="s">
        <v>232</v>
      </c>
      <c r="H4" s="15"/>
      <c r="I4" s="26">
        <v>283228.12</v>
      </c>
      <c r="J4" s="27">
        <f>F4*G4%</f>
        <v>0</v>
      </c>
    </row>
    <row r="5" ht="18" customHeight="1" spans="1:10">
      <c r="A5" s="12"/>
      <c r="B5" s="13"/>
      <c r="C5" s="13"/>
      <c r="D5" s="13"/>
      <c r="E5" s="14"/>
      <c r="F5" s="14"/>
      <c r="G5" s="15"/>
      <c r="H5" s="15"/>
      <c r="I5" s="26"/>
      <c r="J5" s="27"/>
    </row>
    <row r="6" ht="18" customHeight="1" spans="1:10">
      <c r="A6" s="12"/>
      <c r="B6" s="13"/>
      <c r="C6" s="13"/>
      <c r="D6" s="13"/>
      <c r="E6" s="14"/>
      <c r="F6" s="14"/>
      <c r="G6" s="15"/>
      <c r="H6" s="15"/>
      <c r="I6" s="26"/>
      <c r="J6" s="27"/>
    </row>
    <row r="7" ht="18" customHeight="1" spans="1:10">
      <c r="A7" s="12"/>
      <c r="B7" s="13"/>
      <c r="C7" s="13"/>
      <c r="D7" s="13"/>
      <c r="E7" s="14"/>
      <c r="F7" s="14"/>
      <c r="G7" s="15"/>
      <c r="H7" s="15"/>
      <c r="I7" s="26"/>
      <c r="J7" s="27"/>
    </row>
    <row r="8" ht="18" customHeight="1" spans="1:10">
      <c r="A8" s="12"/>
      <c r="B8" s="13"/>
      <c r="C8" s="13"/>
      <c r="D8" s="13"/>
      <c r="E8" s="14"/>
      <c r="F8" s="14"/>
      <c r="G8" s="15"/>
      <c r="H8" s="15"/>
      <c r="I8" s="26"/>
      <c r="J8" s="27"/>
    </row>
    <row r="9" ht="18" customHeight="1" spans="1:10">
      <c r="A9" s="12"/>
      <c r="B9" s="13"/>
      <c r="C9" s="13"/>
      <c r="D9" s="13"/>
      <c r="E9" s="14"/>
      <c r="F9" s="14"/>
      <c r="G9" s="15"/>
      <c r="H9" s="15"/>
      <c r="I9" s="26"/>
      <c r="J9" s="27"/>
    </row>
    <row r="10" ht="18" customHeight="1" spans="1:10">
      <c r="A10" s="12"/>
      <c r="B10" s="13"/>
      <c r="C10" s="13"/>
      <c r="D10" s="13"/>
      <c r="E10" s="14"/>
      <c r="F10" s="14"/>
      <c r="G10" s="15"/>
      <c r="H10" s="15"/>
      <c r="I10" s="26"/>
      <c r="J10" s="27"/>
    </row>
    <row r="11" ht="18" customHeight="1" spans="1:10">
      <c r="A11" s="12"/>
      <c r="B11" s="13"/>
      <c r="C11" s="13"/>
      <c r="D11" s="13"/>
      <c r="E11" s="14"/>
      <c r="F11" s="14"/>
      <c r="G11" s="15"/>
      <c r="H11" s="15"/>
      <c r="I11" s="26"/>
      <c r="J11" s="27"/>
    </row>
    <row r="12" ht="18" customHeight="1" spans="1:10">
      <c r="A12" s="12"/>
      <c r="B12" s="13"/>
      <c r="C12" s="13"/>
      <c r="D12" s="13"/>
      <c r="E12" s="14"/>
      <c r="F12" s="14"/>
      <c r="G12" s="15"/>
      <c r="H12" s="15"/>
      <c r="I12" s="26"/>
      <c r="J12" s="27"/>
    </row>
    <row r="13" ht="18" customHeight="1" spans="1:10">
      <c r="A13" s="12"/>
      <c r="B13" s="13"/>
      <c r="C13" s="13"/>
      <c r="D13" s="13"/>
      <c r="E13" s="14"/>
      <c r="F13" s="14"/>
      <c r="G13" s="15"/>
      <c r="H13" s="15"/>
      <c r="I13" s="26"/>
      <c r="J13" s="27"/>
    </row>
    <row r="14" ht="18" customHeight="1" spans="1:10">
      <c r="A14" s="12"/>
      <c r="B14" s="13"/>
      <c r="C14" s="13"/>
      <c r="D14" s="13"/>
      <c r="E14" s="14"/>
      <c r="F14" s="14"/>
      <c r="G14" s="15"/>
      <c r="H14" s="15"/>
      <c r="I14" s="26"/>
      <c r="J14" s="27"/>
    </row>
    <row r="15" ht="18" customHeight="1" spans="1:10">
      <c r="A15" s="12"/>
      <c r="B15" s="13"/>
      <c r="C15" s="13"/>
      <c r="D15" s="13"/>
      <c r="E15" s="14"/>
      <c r="F15" s="14"/>
      <c r="G15" s="15"/>
      <c r="H15" s="15"/>
      <c r="I15" s="26"/>
      <c r="J15" s="27"/>
    </row>
    <row r="16" ht="18" customHeight="1" spans="1:10">
      <c r="A16" s="12"/>
      <c r="B16" s="13"/>
      <c r="C16" s="13"/>
      <c r="D16" s="13"/>
      <c r="E16" s="14"/>
      <c r="F16" s="14"/>
      <c r="G16" s="15"/>
      <c r="H16" s="15"/>
      <c r="I16" s="26"/>
      <c r="J16" s="27"/>
    </row>
    <row r="17" ht="18" customHeight="1" spans="1:10">
      <c r="A17" s="12"/>
      <c r="B17" s="13"/>
      <c r="C17" s="13"/>
      <c r="D17" s="13"/>
      <c r="E17" s="14"/>
      <c r="F17" s="14"/>
      <c r="G17" s="15"/>
      <c r="H17" s="15"/>
      <c r="I17" s="26"/>
      <c r="J17" s="27"/>
    </row>
    <row r="18" ht="18" customHeight="1" spans="1:10">
      <c r="A18" s="12"/>
      <c r="B18" s="13"/>
      <c r="C18" s="13"/>
      <c r="D18" s="13"/>
      <c r="E18" s="14"/>
      <c r="F18" s="14"/>
      <c r="G18" s="15"/>
      <c r="H18" s="15"/>
      <c r="I18" s="26"/>
      <c r="J18" s="27"/>
    </row>
    <row r="19" ht="18" customHeight="1" spans="1:10">
      <c r="A19" s="12"/>
      <c r="B19" s="13"/>
      <c r="C19" s="13"/>
      <c r="D19" s="13"/>
      <c r="E19" s="14"/>
      <c r="F19" s="14"/>
      <c r="G19" s="15"/>
      <c r="H19" s="15"/>
      <c r="I19" s="26"/>
      <c r="J19" s="27"/>
    </row>
    <row r="20" ht="18" customHeight="1" spans="1:10">
      <c r="A20" s="12"/>
      <c r="B20" s="13"/>
      <c r="C20" s="13"/>
      <c r="D20" s="13"/>
      <c r="E20" s="14"/>
      <c r="F20" s="14"/>
      <c r="G20" s="15"/>
      <c r="H20" s="15"/>
      <c r="I20" s="26"/>
      <c r="J20" s="27"/>
    </row>
    <row r="21" ht="18" customHeight="1" spans="1:10">
      <c r="A21" s="12"/>
      <c r="B21" s="13"/>
      <c r="C21" s="13"/>
      <c r="D21" s="13"/>
      <c r="E21" s="14"/>
      <c r="F21" s="14"/>
      <c r="G21" s="15"/>
      <c r="H21" s="15"/>
      <c r="I21" s="26"/>
      <c r="J21" s="27"/>
    </row>
    <row r="22" ht="18" customHeight="1" spans="1:10">
      <c r="A22" s="12"/>
      <c r="B22" s="13"/>
      <c r="C22" s="13"/>
      <c r="D22" s="13"/>
      <c r="E22" s="14"/>
      <c r="F22" s="14"/>
      <c r="G22" s="15"/>
      <c r="H22" s="15"/>
      <c r="I22" s="26"/>
      <c r="J22" s="27"/>
    </row>
    <row r="23" ht="18" customHeight="1" spans="1:10">
      <c r="A23" s="12"/>
      <c r="B23" s="13"/>
      <c r="C23" s="13"/>
      <c r="D23" s="13"/>
      <c r="E23" s="14"/>
      <c r="F23" s="14"/>
      <c r="G23" s="15"/>
      <c r="H23" s="15"/>
      <c r="I23" s="26"/>
      <c r="J23" s="27"/>
    </row>
    <row r="24" ht="18" customHeight="1" spans="1:10">
      <c r="A24" s="12"/>
      <c r="B24" s="13"/>
      <c r="C24" s="13"/>
      <c r="D24" s="13"/>
      <c r="E24" s="14"/>
      <c r="F24" s="14"/>
      <c r="G24" s="15"/>
      <c r="H24" s="15"/>
      <c r="I24" s="26"/>
      <c r="J24" s="27"/>
    </row>
    <row r="25" ht="18" customHeight="1" spans="1:10">
      <c r="A25" s="12"/>
      <c r="B25" s="13"/>
      <c r="C25" s="13"/>
      <c r="D25" s="13"/>
      <c r="E25" s="14"/>
      <c r="F25" s="14"/>
      <c r="G25" s="15"/>
      <c r="H25" s="15"/>
      <c r="I25" s="26"/>
      <c r="J25" s="27"/>
    </row>
    <row r="26" ht="18" customHeight="1" spans="1:10">
      <c r="A26" s="12"/>
      <c r="B26" s="13"/>
      <c r="C26" s="13"/>
      <c r="D26" s="13"/>
      <c r="E26" s="14"/>
      <c r="F26" s="14"/>
      <c r="G26" s="15"/>
      <c r="H26" s="15"/>
      <c r="I26" s="26"/>
      <c r="J26" s="27"/>
    </row>
    <row r="27" ht="18" customHeight="1" spans="1:10">
      <c r="A27" s="12"/>
      <c r="B27" s="13"/>
      <c r="C27" s="13"/>
      <c r="D27" s="13"/>
      <c r="E27" s="14"/>
      <c r="F27" s="14"/>
      <c r="G27" s="15"/>
      <c r="H27" s="15"/>
      <c r="I27" s="26"/>
      <c r="J27" s="27"/>
    </row>
    <row r="28" ht="18" customHeight="1" spans="1:10">
      <c r="A28" s="12"/>
      <c r="B28" s="13"/>
      <c r="C28" s="13"/>
      <c r="D28" s="13"/>
      <c r="E28" s="14"/>
      <c r="F28" s="14"/>
      <c r="G28" s="15"/>
      <c r="H28" s="15"/>
      <c r="I28" s="26"/>
      <c r="J28" s="27"/>
    </row>
    <row r="29" ht="18" customHeight="1" spans="1:10">
      <c r="A29" s="12"/>
      <c r="B29" s="13"/>
      <c r="C29" s="13"/>
      <c r="D29" s="13"/>
      <c r="E29" s="14"/>
      <c r="F29" s="14"/>
      <c r="G29" s="15"/>
      <c r="H29" s="15"/>
      <c r="I29" s="26"/>
      <c r="J29" s="27"/>
    </row>
    <row r="30" ht="18" customHeight="1" spans="1:10">
      <c r="A30" s="12"/>
      <c r="B30" s="13"/>
      <c r="C30" s="13"/>
      <c r="D30" s="13"/>
      <c r="E30" s="14"/>
      <c r="F30" s="14"/>
      <c r="G30" s="15"/>
      <c r="H30" s="15"/>
      <c r="I30" s="26"/>
      <c r="J30" s="27"/>
    </row>
    <row r="31" ht="18" customHeight="1" spans="1:10">
      <c r="A31" s="12"/>
      <c r="B31" s="13"/>
      <c r="C31" s="13"/>
      <c r="D31" s="13"/>
      <c r="E31" s="14"/>
      <c r="F31" s="14"/>
      <c r="G31" s="15"/>
      <c r="H31" s="15"/>
      <c r="I31" s="26"/>
      <c r="J31" s="27"/>
    </row>
    <row r="32" ht="18" customHeight="1" spans="1:10">
      <c r="A32" s="12"/>
      <c r="B32" s="13"/>
      <c r="C32" s="13"/>
      <c r="D32" s="13"/>
      <c r="E32" s="14"/>
      <c r="F32" s="14"/>
      <c r="G32" s="15"/>
      <c r="H32" s="15"/>
      <c r="I32" s="26"/>
      <c r="J32" s="27"/>
    </row>
    <row r="33" ht="18" customHeight="1" spans="1:10">
      <c r="A33" s="12"/>
      <c r="B33" s="13"/>
      <c r="C33" s="13"/>
      <c r="D33" s="13"/>
      <c r="E33" s="14"/>
      <c r="F33" s="14"/>
      <c r="G33" s="15"/>
      <c r="H33" s="15"/>
      <c r="I33" s="26"/>
      <c r="J33" s="27"/>
    </row>
    <row r="34" ht="18" customHeight="1" spans="1:10">
      <c r="A34" s="12"/>
      <c r="B34" s="13"/>
      <c r="C34" s="13"/>
      <c r="D34" s="13"/>
      <c r="E34" s="14"/>
      <c r="F34" s="14"/>
      <c r="G34" s="15"/>
      <c r="H34" s="15"/>
      <c r="I34" s="26"/>
      <c r="J34" s="27"/>
    </row>
    <row r="35" ht="18" customHeight="1" spans="1:10">
      <c r="A35" s="16" t="s">
        <v>243</v>
      </c>
      <c r="B35" s="17"/>
      <c r="C35" s="17"/>
      <c r="D35" s="17"/>
      <c r="E35" s="18"/>
      <c r="F35" s="18"/>
      <c r="G35" s="17"/>
      <c r="H35" s="17"/>
      <c r="I35" s="28">
        <v>283228.12</v>
      </c>
      <c r="J35" s="29">
        <f>J4</f>
        <v>0</v>
      </c>
    </row>
    <row r="36" ht="18" customHeight="1" spans="1:10">
      <c r="A36" s="19" t="s">
        <v>273</v>
      </c>
      <c r="B36" s="19"/>
      <c r="C36" s="19"/>
      <c r="D36" s="20" t="s">
        <v>237</v>
      </c>
      <c r="E36" s="21"/>
      <c r="F36" s="21"/>
      <c r="G36" s="20"/>
      <c r="H36" s="20"/>
      <c r="I36" s="21"/>
      <c r="J36" s="21"/>
    </row>
    <row r="37" ht="18" customHeight="1" spans="1:10">
      <c r="A37" s="19"/>
      <c r="B37" s="19"/>
      <c r="C37" s="19"/>
      <c r="D37" s="20"/>
      <c r="E37" s="21"/>
      <c r="F37" s="21"/>
      <c r="G37" s="20"/>
      <c r="H37" s="22" t="s">
        <v>274</v>
      </c>
      <c r="I37" s="30"/>
      <c r="J37" s="30"/>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arrUserId title="区域2"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2024-09-14T15:04:00Z</dcterms:created>
  <dcterms:modified xsi:type="dcterms:W3CDTF">2024-09-19T07:46:20Z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1DC0E74B02E44F1BA8574E7A10DB016E_12</vt:lpwstr>
  </property>
  <property fmtid="{D5CDD505-2E9C-101B-9397-08002B2CF9AE}" pid="3" name="KSOProductBuildVer">
    <vt:lpwstr>2052-12.1.0.18240</vt:lpwstr>
  </property>
</Properties>
</file>