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02"/>
  </bookViews>
  <sheets>
    <sheet name="表-04 单位工程汇总表" sheetId="1" r:id="rId1"/>
    <sheet name="表-08 分部分项工程和单价措施项目清单与计价表" sheetId="8"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分部分项工程和单价措施项目清单与计价表'!$A$1:$H$16</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<sst xmlns="http://schemas.openxmlformats.org/spreadsheetml/2006/main" count="289" uniqueCount="182">
  <si>
    <t>单位工程汇总表</t>
  </si>
  <si>
    <t>工程名称：3#冷库地下室-给排水工程制冷配套</t>
  </si>
  <si>
    <t>标段：</t>
  </si>
  <si>
    <t>第 1 页  共 1 页</t>
  </si>
  <si>
    <t>序号</t>
  </si>
  <si>
    <t>汇总内容</t>
  </si>
  <si>
    <t>限价金额:(元)</t>
  </si>
  <si>
    <t>投标报价金额:(元)</t>
  </si>
  <si>
    <t>备注</t>
  </si>
  <si>
    <t>1</t>
  </si>
  <si>
    <t>分部分项合计</t>
  </si>
  <si>
    <t>250271.33</t>
  </si>
  <si>
    <t>1.1</t>
  </si>
  <si>
    <t>给排水工程</t>
  </si>
  <si>
    <t>2</t>
  </si>
  <si>
    <t>措施合计</t>
  </si>
  <si>
    <t>38306.69</t>
  </si>
  <si>
    <t>2.1</t>
  </si>
  <si>
    <t>绿色施工安全防护措施费</t>
  </si>
  <si>
    <t>2.2</t>
  </si>
  <si>
    <t>其他措施费</t>
  </si>
  <si>
    <t>17605.92</t>
  </si>
  <si>
    <t>3</t>
  </si>
  <si>
    <t>其他项目</t>
  </si>
  <si>
    <t>18300.76</t>
  </si>
  <si>
    <t>－</t>
  </si>
  <si>
    <t>3.1</t>
  </si>
  <si>
    <t>暂列金额</t>
  </si>
  <si>
    <t>3.2</t>
  </si>
  <si>
    <t>暂估价</t>
  </si>
  <si>
    <t>3.3</t>
  </si>
  <si>
    <t>计日工</t>
  </si>
  <si>
    <t>3.4</t>
  </si>
  <si>
    <t>总承包服务费</t>
  </si>
  <si>
    <t>3.5</t>
  </si>
  <si>
    <t>预算包干费</t>
  </si>
  <si>
    <t>5787.19</t>
  </si>
  <si>
    <t>3.6</t>
  </si>
  <si>
    <t>工程优质费</t>
  </si>
  <si>
    <t>3.7</t>
  </si>
  <si>
    <t>概算幅度差</t>
  </si>
  <si>
    <t>3.8</t>
  </si>
  <si>
    <t>索赔费用</t>
  </si>
  <si>
    <t>3.9</t>
  </si>
  <si>
    <t>现场签证费用</t>
  </si>
  <si>
    <t>3.10</t>
  </si>
  <si>
    <t>其他费用</t>
  </si>
  <si>
    <t>4</t>
  </si>
  <si>
    <t>税前工程造价</t>
  </si>
  <si>
    <t>306878.78</t>
  </si>
  <si>
    <t>5</t>
  </si>
  <si>
    <t>增值税销项税额</t>
  </si>
  <si>
    <t>27619.09</t>
  </si>
  <si>
    <t>6</t>
  </si>
  <si>
    <t>总造价</t>
  </si>
  <si>
    <t>334497.87</t>
  </si>
  <si>
    <t>合计=1+2+3+5</t>
  </si>
  <si>
    <t>334,497.87</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</si>
  <si>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</si>
  <si>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</si>
  <si>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</si>
  <si>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</si>
  <si>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</si>
  <si>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</si>
  <si>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</si>
  <si>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</si>
  <si>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</si>
  <si>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</si>
  <si>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031003003026</t>
  </si>
  <si>
    <t>金属膨胀节DN200</t>
  </si>
  <si>
    <t>1.名称:金属膨胀节
2.规格、型号:DN200
3.连接形式:法兰连接
4.其他: 包括根据图纸及规范要求完成该清单项目所需要的其他附属工作内容，并综合考虑其他完成本工作涉及的所有费用</t>
  </si>
  <si>
    <t>个</t>
  </si>
  <si>
    <t>031001001010</t>
  </si>
  <si>
    <t>内外镀锌钢管</t>
  </si>
  <si>
    <t>1.安装部位:室内
2.介质:给水
3.材质、规格:内外镀锌钢管DN50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</si>
  <si>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m</t>
  </si>
  <si>
    <t>031001001012</t>
  </si>
  <si>
    <t>1.安装部位:室内
2.介质:给水
3.材质、规格:内外镀锌钢管DN100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</si>
  <si>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031001001013</t>
  </si>
  <si>
    <t>1.安装部位:室内
2.介质:给水
3.材质、规格:内外镀锌钢管DN150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</si>
  <si>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031001001014</t>
  </si>
  <si>
    <t>1.安装部位:室内
2.介质:给水
3.材质、规格:内外镀锌钢管DN200
4.连接形式:综合考虑
5.含管件及相关附件制作安装
6.压力试验及吹、洗设计要求:压力试验，消毒、清洗
7.管道刷油：满足设计及技术要求
8.其他: 包括根据图纸及规范要求完成该清单项目所需要的其他附属工作内容，并综合考虑其他完成本工作涉及的所有费用</t>
  </si>
  <si>
    <t>031002001005</t>
  </si>
  <si>
    <t>管道支架及除锈刷油</t>
  </si>
  <si>
    <t>1.材质:型钢综合
2.除锈刷油:除轻锈，刷红丹防锈漆2遍，调和漆2遍
3.其他: 包括根据图纸及规范要求完成该清单项目所需要的其他附属工作内容，并综合考虑其他完成本工作涉及的所有费用</t>
  </si>
  <si>
    <t>kg</t>
  </si>
  <si>
    <t>031208007001</t>
  </si>
  <si>
    <t>管道保温保护外壳</t>
  </si>
  <si>
    <t>1.材料:铝合金板
2.厚度:0.5
3.其他: 包括根据图纸及规范要求完成该清单项目所需要的其他附属工作内容，并综合考虑其他完成本工作涉及的所有费用</t>
  </si>
  <si>
    <t>m2</t>
  </si>
  <si>
    <t>031201001001</t>
  </si>
  <si>
    <t>管道除锈、刷油</t>
  </si>
  <si>
    <t>1.除锈级别:轻锈
2.油漆品种:红丹防锈漆
3.涂刷遍数、漆膜厚度:二遍
4.其他: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</si>
  <si>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</si>
  <si>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</si>
  <si>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</si>
  <si>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</si>
  <si>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</si>
  <si>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</si>
  <si>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</si>
  <si>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</si>
  <si>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</si>
  <si>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</si>
  <si>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</si>
  <si>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</si>
  <si>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</si>
  <si>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</si>
  <si>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</si>
  <si>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</si>
  <si>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</si>
  <si>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</si>
  <si>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</si>
  <si>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</si>
  <si>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</si>
  <si>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</si>
  <si>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</si>
  <si>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</si>
  <si>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</si>
  <si>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</si>
  <si>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</si>
  <si>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</si>
  <si>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</si>
  <si>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</si>
  <si>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</si>
  <si>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</si>
  <si>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</si>
  <si>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</si>
  <si>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</si>
  <si>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</si>
  <si>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</si>
  <si>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</si>
  <si>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</si>
  <si>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</si>
  <si>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</si>
  <si>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</si>
  <si>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</si>
  <si>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</si>
  <si>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</si>
  <si>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</si>
  <si>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</si>
  <si>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</si>
  <si>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</si>
  <si>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</si>
  <si>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</si>
  <si>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</si>
  <si>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</si>
  <si>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</si>
  <si>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</si>
  <si>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</si>
  <si>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</si>
  <si>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</si>
  <si>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</si>
  <si>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</si>
  <si>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</si>
  <si>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</si>
  <si>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12513.57</t>
  </si>
  <si>
    <t>明细详见表-12-1</t>
  </si>
  <si>
    <t>材料暂估价</t>
  </si>
  <si>
    <t>—</t>
  </si>
  <si>
    <t>明细详见表-12-2</t>
  </si>
  <si>
    <t>专业工程暂估价</t>
  </si>
  <si>
    <t>明细详见表-12-3</t>
  </si>
  <si>
    <t>明细详见表-12-4</t>
  </si>
  <si>
    <t>明细详见表-12-5</t>
  </si>
  <si>
    <t>合  计</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</si>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</sst>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2">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F22" sqref="F22:H22"/>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t="s">
        <v>11</v>
      </c>
      <c r="D4" s="28"/>
      <c r="E4" s="28"/>
      <c r="F4" s="28">
        <f>+F5</f>
        <v>0</v>
      </c>
      <c r="G4" s="28"/>
      <c r="H4" s="28"/>
      <c r="I4" s="50"/>
    </row>
    <row r="5" ht="18" customHeight="1" spans="1:9">
      <c r="A5" s="25" t="s">
        <v>12</v>
      </c>
      <c r="B5" s="26" t="s">
        <v>13</v>
      </c>
      <c r="C5" s="28" t="s">
        <v>11</v>
      </c>
      <c r="D5" s="28"/>
      <c r="E5" s="28"/>
      <c r="F5" s="28">
        <f>+'表-08 分部分项工程和单价措施项目清单与计价表'!I4</f>
        <v>0</v>
      </c>
      <c r="G5" s="28"/>
      <c r="H5" s="28"/>
      <c r="I5" s="50"/>
    </row>
    <row r="6" ht="18" customHeight="1" spans="1:9">
      <c r="A6" s="25" t="s">
        <v>14</v>
      </c>
      <c r="B6" s="26" t="s">
        <v>15</v>
      </c>
      <c r="C6" s="28" t="s">
        <v>16</v>
      </c>
      <c r="D6" s="28"/>
      <c r="E6" s="28"/>
      <c r="F6" s="28">
        <f>+F7+F8</f>
        <v>20700.77</v>
      </c>
      <c r="G6" s="28"/>
      <c r="H6" s="28"/>
      <c r="I6" s="50"/>
    </row>
    <row r="7" ht="18" customHeight="1" spans="1:9">
      <c r="A7" s="25" t="s">
        <v>17</v>
      </c>
      <c r="B7" s="26" t="s">
        <v>18</v>
      </c>
      <c r="C7" s="28">
        <v>20700.77</v>
      </c>
      <c r="D7" s="28"/>
      <c r="E7" s="28"/>
      <c r="F7" s="28">
        <v>20700.77</v>
      </c>
      <c r="G7" s="28"/>
      <c r="H7" s="28"/>
      <c r="I7" s="50"/>
    </row>
    <row r="8" ht="18" customHeight="1" spans="1:9">
      <c r="A8" s="25" t="s">
        <v>19</v>
      </c>
      <c r="B8" s="26" t="s">
        <v>20</v>
      </c>
      <c r="C8" s="28" t="s">
        <v>21</v>
      </c>
      <c r="D8" s="28"/>
      <c r="E8" s="28"/>
      <c r="F8" s="28">
        <f>+'表-08 分部分项工程和单价措施项目清单与计价表'!I13+'表-11 总价措施项目清单与计价表'!H47-'表-11 总价措施项目清单与计价表'!H4</f>
        <v>0</v>
      </c>
      <c r="G8" s="28"/>
      <c r="H8" s="28"/>
      <c r="I8" s="50"/>
    </row>
    <row r="9" ht="18" customHeight="1" spans="1:9">
      <c r="A9" s="25" t="s">
        <v>22</v>
      </c>
      <c r="B9" s="26" t="s">
        <v>23</v>
      </c>
      <c r="C9" s="28" t="s">
        <v>24</v>
      </c>
      <c r="D9" s="28"/>
      <c r="E9" s="28"/>
      <c r="F9" s="28">
        <f>+F10+F11+F12+F13+F14+F15+F16+F17+F18+F19</f>
        <v>12513.57</v>
      </c>
      <c r="G9" s="28"/>
      <c r="H9" s="28"/>
      <c r="I9" s="50" t="s">
        <v>25</v>
      </c>
    </row>
    <row r="10" ht="18" customHeight="1" spans="1:9">
      <c r="A10" s="25" t="s">
        <v>26</v>
      </c>
      <c r="B10" s="26" t="s">
        <v>27</v>
      </c>
      <c r="C10" s="28">
        <v>12513.57</v>
      </c>
      <c r="D10" s="28"/>
      <c r="E10" s="28"/>
      <c r="F10" s="28">
        <v>12513.57</v>
      </c>
      <c r="G10" s="28"/>
      <c r="H10" s="28"/>
      <c r="I10" s="50"/>
    </row>
    <row r="11" ht="18" customHeight="1" spans="1:9">
      <c r="A11" s="25" t="s">
        <v>28</v>
      </c>
      <c r="B11" s="26" t="s">
        <v>29</v>
      </c>
      <c r="C11" s="28"/>
      <c r="D11" s="28"/>
      <c r="E11" s="28"/>
      <c r="F11" s="28">
        <f>+'表-12 其他项目清单与计价汇总表'!E6</f>
        <v>0</v>
      </c>
      <c r="G11" s="28"/>
      <c r="H11" s="28"/>
      <c r="I11" s="50"/>
    </row>
    <row r="12" ht="18" customHeight="1" spans="1:9">
      <c r="A12" s="25" t="s">
        <v>30</v>
      </c>
      <c r="B12" s="26" t="s">
        <v>31</v>
      </c>
      <c r="C12" s="28"/>
      <c r="D12" s="28"/>
      <c r="E12" s="28"/>
      <c r="F12" s="28">
        <f>+'表-12 其他项目清单与计价汇总表'!E9</f>
        <v>0</v>
      </c>
      <c r="G12" s="28"/>
      <c r="H12" s="28"/>
      <c r="I12" s="50"/>
    </row>
    <row r="13" ht="18" customHeight="1" spans="1:9">
      <c r="A13" s="25" t="s">
        <v>32</v>
      </c>
      <c r="B13" s="26" t="s">
        <v>33</v>
      </c>
      <c r="C13" s="28"/>
      <c r="D13" s="28"/>
      <c r="E13" s="28"/>
      <c r="F13" s="28">
        <f>+'表-12 其他项目清单与计价汇总表'!E10</f>
        <v>0</v>
      </c>
      <c r="G13" s="28"/>
      <c r="H13" s="28"/>
      <c r="I13" s="50"/>
    </row>
    <row r="14" ht="18" customHeight="1" spans="1:9">
      <c r="A14" s="25" t="s">
        <v>34</v>
      </c>
      <c r="B14" s="26" t="s">
        <v>35</v>
      </c>
      <c r="C14" s="28" t="s">
        <v>36</v>
      </c>
      <c r="D14" s="28"/>
      <c r="E14" s="28"/>
      <c r="F14" s="28">
        <f>+'表-12 其他项目清单与计价汇总表'!E11</f>
        <v>0</v>
      </c>
      <c r="G14" s="28"/>
      <c r="H14" s="28"/>
      <c r="I14" s="50"/>
    </row>
    <row r="15" ht="18" customHeight="1" spans="1:9">
      <c r="A15" s="25" t="s">
        <v>37</v>
      </c>
      <c r="B15" s="26" t="s">
        <v>38</v>
      </c>
      <c r="C15" s="28"/>
      <c r="D15" s="28"/>
      <c r="E15" s="28"/>
      <c r="F15" s="28">
        <f>+'表-12 其他项目清单与计价汇总表'!E12</f>
        <v>0</v>
      </c>
      <c r="G15" s="28"/>
      <c r="H15" s="28"/>
      <c r="I15" s="50"/>
    </row>
    <row r="16" ht="18" customHeight="1" spans="1:9">
      <c r="A16" s="25" t="s">
        <v>39</v>
      </c>
      <c r="B16" s="26" t="s">
        <v>40</v>
      </c>
      <c r="C16" s="28"/>
      <c r="D16" s="28"/>
      <c r="E16" s="28"/>
      <c r="F16" s="28">
        <f>+'表-12 其他项目清单与计价汇总表'!E13</f>
        <v>0</v>
      </c>
      <c r="G16" s="28"/>
      <c r="H16" s="28"/>
      <c r="I16" s="50"/>
    </row>
    <row r="17" ht="18" customHeight="1" spans="1:9">
      <c r="A17" s="25" t="s">
        <v>41</v>
      </c>
      <c r="B17" s="26" t="s">
        <v>42</v>
      </c>
      <c r="C17" s="28"/>
      <c r="D17" s="28"/>
      <c r="E17" s="28"/>
      <c r="F17" s="28">
        <f>+'表-12 其他项目清单与计价汇总表'!E15</f>
        <v>0</v>
      </c>
      <c r="G17" s="28"/>
      <c r="H17" s="28"/>
      <c r="I17" s="50"/>
    </row>
    <row r="18" ht="18" customHeight="1" spans="1:9">
      <c r="A18" s="25" t="s">
        <v>43</v>
      </c>
      <c r="B18" s="26" t="s">
        <v>44</v>
      </c>
      <c r="C18" s="28"/>
      <c r="D18" s="28"/>
      <c r="E18" s="28"/>
      <c r="F18" s="28">
        <f>+'表-12 其他项目清单与计价汇总表'!E14</f>
        <v>0</v>
      </c>
      <c r="G18" s="28"/>
      <c r="H18" s="28"/>
      <c r="I18" s="50"/>
    </row>
    <row r="19" ht="18" customHeight="1" spans="1:9">
      <c r="A19" s="25" t="s">
        <v>45</v>
      </c>
      <c r="B19" s="26" t="s">
        <v>46</v>
      </c>
      <c r="C19" s="28"/>
      <c r="D19" s="28"/>
      <c r="E19" s="28"/>
      <c r="F19" s="28">
        <f>+'表-12 其他项目清单与计价汇总表'!E16</f>
        <v>0</v>
      </c>
      <c r="G19" s="28"/>
      <c r="H19" s="28"/>
      <c r="I19" s="50"/>
    </row>
    <row r="20" ht="18" customHeight="1" spans="1:9">
      <c r="A20" s="25" t="s">
        <v>47</v>
      </c>
      <c r="B20" s="26" t="s">
        <v>48</v>
      </c>
      <c r="C20" s="28" t="s">
        <v>49</v>
      </c>
      <c r="D20" s="28"/>
      <c r="E20" s="28"/>
      <c r="F20" s="28">
        <f>+F4+F6+F9</f>
        <v>33214.34</v>
      </c>
      <c r="G20" s="28"/>
      <c r="H20" s="28"/>
      <c r="I20" s="50"/>
    </row>
    <row r="21" ht="18" customHeight="1" spans="1:9">
      <c r="A21" s="25" t="s">
        <v>50</v>
      </c>
      <c r="B21" s="26" t="s">
        <v>51</v>
      </c>
      <c r="C21" s="28" t="s">
        <v>52</v>
      </c>
      <c r="D21" s="28"/>
      <c r="E21" s="28"/>
      <c r="F21" s="28">
        <f>+'表-13 规费、税金项目清单与计价表'!J35</f>
        <v>0</v>
      </c>
      <c r="G21" s="28"/>
      <c r="H21" s="28"/>
      <c r="I21" s="50" t="s">
        <v>25</v>
      </c>
    </row>
    <row r="22" ht="18" customHeight="1" spans="1:9">
      <c r="A22" s="25" t="s">
        <v>53</v>
      </c>
      <c r="B22" s="26" t="s">
        <v>54</v>
      </c>
      <c r="C22" s="28" t="s">
        <v>55</v>
      </c>
      <c r="D22" s="28"/>
      <c r="E22" s="28"/>
      <c r="F22" s="28">
        <f>+F21+F20</f>
        <v>33214.34</v>
      </c>
      <c r="G22" s="28"/>
      <c r="H22" s="28"/>
      <c r="I22" s="50"/>
    </row>
    <row r="23" ht="18" customHeight="1" spans="1:9">
      <c r="A23" s="25"/>
      <c r="B23" s="26"/>
      <c r="C23" s="28"/>
      <c r="D23" s="28"/>
      <c r="E23" s="28"/>
      <c r="F23" s="28"/>
      <c r="G23" s="28"/>
      <c r="H23" s="28"/>
      <c r="I23" s="50"/>
    </row>
    <row r="24" ht="18" customHeight="1" spans="1:9">
      <c r="A24" s="25"/>
      <c r="B24" s="26"/>
      <c r="C24" s="28"/>
      <c r="D24" s="28"/>
      <c r="E24" s="28"/>
      <c r="F24" s="28"/>
      <c r="G24" s="28"/>
      <c r="H24" s="28"/>
      <c r="I24" s="50"/>
    </row>
    <row r="25" ht="18" customHeight="1" spans="1:9">
      <c r="A25" s="25"/>
      <c r="B25" s="26"/>
      <c r="C25" s="28"/>
      <c r="D25" s="28"/>
      <c r="E25" s="28"/>
      <c r="F25" s="28"/>
      <c r="G25" s="28"/>
      <c r="H25" s="28"/>
      <c r="I25" s="50"/>
    </row>
    <row r="26" ht="18" customHeight="1" spans="1:9">
      <c r="A26" s="25"/>
      <c r="B26" s="26"/>
      <c r="C26" s="28"/>
      <c r="D26" s="28"/>
      <c r="E26" s="28"/>
      <c r="F26" s="28"/>
      <c r="G26" s="28"/>
      <c r="H26" s="28"/>
      <c r="I26" s="50"/>
    </row>
    <row r="27" ht="18" customHeight="1" spans="1:9">
      <c r="A27" s="25"/>
      <c r="B27" s="26"/>
      <c r="C27" s="28"/>
      <c r="D27" s="28"/>
      <c r="E27" s="28"/>
      <c r="F27" s="28"/>
      <c r="G27" s="28"/>
      <c r="H27" s="28"/>
      <c r="I27" s="50"/>
    </row>
    <row r="28" ht="18" customHeight="1" spans="1:9">
      <c r="A28" s="25"/>
      <c r="B28" s="26"/>
      <c r="C28" s="28"/>
      <c r="D28" s="28"/>
      <c r="E28" s="28"/>
      <c r="F28" s="28"/>
      <c r="G28" s="28"/>
      <c r="H28" s="28"/>
      <c r="I28" s="50"/>
    </row>
    <row r="29" ht="18" customHeight="1" spans="1:9">
      <c r="A29" s="25"/>
      <c r="B29" s="26"/>
      <c r="C29" s="28"/>
      <c r="D29" s="28"/>
      <c r="E29" s="28"/>
      <c r="F29" s="28"/>
      <c r="G29" s="28"/>
      <c r="H29" s="28"/>
      <c r="I29" s="50"/>
    </row>
    <row r="30" ht="18" customHeight="1" spans="1:9">
      <c r="A30" s="25"/>
      <c r="B30" s="26"/>
      <c r="C30" s="28"/>
      <c r="D30" s="28"/>
      <c r="E30" s="28"/>
      <c r="F30" s="28"/>
      <c r="G30" s="28"/>
      <c r="H30" s="28"/>
      <c r="I30" s="50"/>
    </row>
    <row r="31" ht="18" customHeight="1" spans="1:9">
      <c r="A31" s="25"/>
      <c r="B31" s="26"/>
      <c r="C31" s="28"/>
      <c r="D31" s="28"/>
      <c r="E31" s="28"/>
      <c r="F31" s="28"/>
      <c r="G31" s="28"/>
      <c r="H31" s="28"/>
      <c r="I31" s="50"/>
    </row>
    <row r="32" ht="18" customHeight="1" spans="1:9">
      <c r="A32" s="25"/>
      <c r="B32" s="26"/>
      <c r="C32" s="28"/>
      <c r="D32" s="28"/>
      <c r="E32" s="28"/>
      <c r="F32" s="28"/>
      <c r="G32" s="28"/>
      <c r="H32" s="28"/>
      <c r="I32" s="50"/>
    </row>
    <row r="33" ht="18" customHeight="1" spans="1:9">
      <c r="A33" s="25"/>
      <c r="B33" s="26"/>
      <c r="C33" s="28"/>
      <c r="D33" s="28"/>
      <c r="E33" s="28"/>
      <c r="F33" s="28"/>
      <c r="G33" s="28"/>
      <c r="H33" s="28"/>
      <c r="I33" s="50"/>
    </row>
    <row r="34" ht="18" customHeight="1" spans="1:9">
      <c r="A34" s="25"/>
      <c r="B34" s="26"/>
      <c r="C34" s="28"/>
      <c r="D34" s="28"/>
      <c r="E34" s="28"/>
      <c r="F34" s="28"/>
      <c r="G34" s="28"/>
      <c r="H34" s="28"/>
      <c r="I34" s="50"/>
    </row>
    <row r="35" ht="18" customHeight="1" spans="1:9">
      <c r="A35" s="30" t="s">
        <v>56</v>
      </c>
      <c r="B35" s="32"/>
      <c r="C35" s="33" t="s">
        <v>57</v>
      </c>
      <c r="D35" s="33"/>
      <c r="E35" s="33"/>
      <c r="F35" s="33">
        <f>+F22</f>
        <v>33214.34</v>
      </c>
      <c r="G35" s="33"/>
      <c r="H35" s="33"/>
      <c r="I35" s="51"/>
    </row>
    <row r="36" ht="18" customHeight="1" spans="1:9">
      <c r="A36" s="35" t="s">
        <v>58</v>
      </c>
      <c r="B36" s="35"/>
      <c r="C36" s="35"/>
      <c r="D36" s="35"/>
      <c r="E36" s="35"/>
      <c r="F36" s="35"/>
      <c r="G36" s="35"/>
      <c r="H36" s="35"/>
      <c r="I36" s="35"/>
    </row>
    <row r="37" ht="18" customHeight="1" spans="1:9">
      <c r="A37" s="14"/>
      <c r="B37" s="14"/>
      <c r="C37" s="14"/>
      <c r="D37" s="15"/>
      <c r="E37" s="16" t="s">
        <v>59</v>
      </c>
      <c r="F37" s="14"/>
      <c r="G37" s="15"/>
      <c r="H37" s="16" t="s">
        <v>59</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showGridLines="0" topLeftCell="A9" workbookViewId="0">
      <selection activeCell="I16" sqref="I16"/>
    </sheetView>
  </sheetViews>
  <sheetFormatPr defaultColWidth="9" defaultRowHeight="12"/>
  <cols>
    <col min="1" max="1" width="8.33333333333333" style="45"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6" t="s">
        <v>4</v>
      </c>
      <c r="B1" s="23" t="s">
        <v>60</v>
      </c>
      <c r="C1" s="23" t="s">
        <v>61</v>
      </c>
      <c r="D1" s="23" t="s">
        <v>62</v>
      </c>
      <c r="E1" s="23" t="s">
        <v>63</v>
      </c>
      <c r="F1" s="23" t="s">
        <v>64</v>
      </c>
      <c r="G1" s="23" t="s">
        <v>65</v>
      </c>
      <c r="H1" s="23" t="s">
        <v>66</v>
      </c>
      <c r="I1" s="24" t="s">
        <v>67</v>
      </c>
    </row>
    <row r="2" ht="28.5" customHeight="1" spans="1:9">
      <c r="A2" s="47"/>
      <c r="B2" s="27"/>
      <c r="C2" s="27"/>
      <c r="D2" s="27"/>
      <c r="E2" s="27"/>
      <c r="F2" s="27"/>
      <c r="G2" s="27"/>
      <c r="H2" s="27"/>
      <c r="I2" s="29"/>
    </row>
    <row r="3" ht="28.5" customHeight="1" spans="1:9">
      <c r="A3" s="47"/>
      <c r="B3" s="27"/>
      <c r="C3" s="27"/>
      <c r="D3" s="27"/>
      <c r="E3" s="27"/>
      <c r="F3" s="27"/>
      <c r="G3" s="27"/>
      <c r="H3" s="27"/>
      <c r="I3" s="29"/>
    </row>
    <row r="4" ht="18" customHeight="1" spans="1:9">
      <c r="A4" s="47"/>
      <c r="B4" s="26"/>
      <c r="C4" s="26" t="s">
        <v>13</v>
      </c>
      <c r="D4" s="26"/>
      <c r="E4" s="26"/>
      <c r="F4" s="28"/>
      <c r="G4" s="28"/>
      <c r="H4" s="28"/>
      <c r="I4" s="49">
        <f>SUM(I5:I12)</f>
        <v>0</v>
      </c>
    </row>
    <row r="5" ht="105" customHeight="1" spans="1:9">
      <c r="A5" s="47">
        <v>1</v>
      </c>
      <c r="B5" s="26" t="s">
        <v>68</v>
      </c>
      <c r="C5" s="26" t="s">
        <v>69</v>
      </c>
      <c r="D5" s="26" t="s">
        <v>70</v>
      </c>
      <c r="E5" s="27" t="s">
        <v>71</v>
      </c>
      <c r="F5" s="28">
        <v>2</v>
      </c>
      <c r="G5" s="28">
        <v>864.85</v>
      </c>
      <c r="H5" s="28"/>
      <c r="I5" s="50">
        <f t="shared" ref="I5:I12" si="0">+F5*H5</f>
        <v>0</v>
      </c>
    </row>
    <row r="6" ht="194.25" customHeight="1" spans="1:9">
      <c r="A6" s="47">
        <v>2</v>
      </c>
      <c r="B6" s="26" t="s">
        <v>72</v>
      </c>
      <c r="C6" s="26" t="s">
        <v>73</v>
      </c>
      <c r="D6" s="26" t="s">
        <v>74</v>
      </c>
      <c r="E6" s="27" t="s">
        <v>75</v>
      </c>
      <c r="F6" s="28">
        <v>573.8</v>
      </c>
      <c r="G6" s="28">
        <v>64.58</v>
      </c>
      <c r="H6" s="28"/>
      <c r="I6" s="50">
        <f t="shared" si="0"/>
        <v>0</v>
      </c>
    </row>
    <row r="7" ht="194.25" customHeight="1" spans="1:9">
      <c r="A7" s="47">
        <v>3</v>
      </c>
      <c r="B7" s="26" t="s">
        <v>76</v>
      </c>
      <c r="C7" s="26" t="s">
        <v>73</v>
      </c>
      <c r="D7" s="26" t="s">
        <v>77</v>
      </c>
      <c r="E7" s="27" t="s">
        <v>75</v>
      </c>
      <c r="F7" s="28">
        <v>286.2</v>
      </c>
      <c r="G7" s="28">
        <v>124.71</v>
      </c>
      <c r="H7" s="28"/>
      <c r="I7" s="50">
        <f t="shared" si="0"/>
        <v>0</v>
      </c>
    </row>
    <row r="8" ht="194.25" customHeight="1" spans="1:9">
      <c r="A8" s="47">
        <v>4</v>
      </c>
      <c r="B8" s="26" t="s">
        <v>78</v>
      </c>
      <c r="C8" s="26" t="s">
        <v>73</v>
      </c>
      <c r="D8" s="26" t="s">
        <v>79</v>
      </c>
      <c r="E8" s="27" t="s">
        <v>75</v>
      </c>
      <c r="F8" s="28">
        <v>424.04</v>
      </c>
      <c r="G8" s="28">
        <v>159.1</v>
      </c>
      <c r="H8" s="28"/>
      <c r="I8" s="50">
        <f t="shared" si="0"/>
        <v>0</v>
      </c>
    </row>
    <row r="9" ht="194.25" customHeight="1" spans="1:9">
      <c r="A9" s="47">
        <v>5</v>
      </c>
      <c r="B9" s="26" t="s">
        <v>80</v>
      </c>
      <c r="C9" s="26" t="s">
        <v>73</v>
      </c>
      <c r="D9" s="26" t="s">
        <v>81</v>
      </c>
      <c r="E9" s="27" t="s">
        <v>75</v>
      </c>
      <c r="F9" s="28">
        <v>389.06</v>
      </c>
      <c r="G9" s="28">
        <v>238.41</v>
      </c>
      <c r="H9" s="28"/>
      <c r="I9" s="50">
        <f t="shared" si="0"/>
        <v>0</v>
      </c>
    </row>
    <row r="10" ht="105" customHeight="1" spans="1:9">
      <c r="A10" s="47">
        <v>6</v>
      </c>
      <c r="B10" s="26" t="s">
        <v>82</v>
      </c>
      <c r="C10" s="26" t="s">
        <v>83</v>
      </c>
      <c r="D10" s="26" t="s">
        <v>84</v>
      </c>
      <c r="E10" s="27" t="s">
        <v>85</v>
      </c>
      <c r="F10" s="28">
        <v>177.3</v>
      </c>
      <c r="G10" s="28">
        <v>23.97</v>
      </c>
      <c r="H10" s="28"/>
      <c r="I10" s="50">
        <f t="shared" si="0"/>
        <v>0</v>
      </c>
    </row>
    <row r="11" ht="92.25" customHeight="1" spans="1:9">
      <c r="A11" s="47">
        <v>7</v>
      </c>
      <c r="B11" s="26" t="s">
        <v>86</v>
      </c>
      <c r="C11" s="26" t="s">
        <v>87</v>
      </c>
      <c r="D11" s="26" t="s">
        <v>88</v>
      </c>
      <c r="E11" s="27" t="s">
        <v>89</v>
      </c>
      <c r="F11" s="28">
        <v>80</v>
      </c>
      <c r="G11" s="28">
        <v>124.82</v>
      </c>
      <c r="H11" s="28"/>
      <c r="I11" s="50">
        <f t="shared" si="0"/>
        <v>0</v>
      </c>
    </row>
    <row r="12" ht="105" customHeight="1" spans="1:9">
      <c r="A12" s="47">
        <v>8</v>
      </c>
      <c r="B12" s="26" t="s">
        <v>90</v>
      </c>
      <c r="C12" s="26" t="s">
        <v>91</v>
      </c>
      <c r="D12" s="26" t="s">
        <v>92</v>
      </c>
      <c r="E12" s="27" t="s">
        <v>89</v>
      </c>
      <c r="F12" s="28">
        <v>80</v>
      </c>
      <c r="G12" s="28">
        <v>16.72</v>
      </c>
      <c r="H12" s="28"/>
      <c r="I12" s="50">
        <f t="shared" si="0"/>
        <v>0</v>
      </c>
    </row>
    <row r="13" ht="18" customHeight="1" spans="1:9">
      <c r="A13" s="47"/>
      <c r="B13" s="26"/>
      <c r="C13" s="26" t="s">
        <v>93</v>
      </c>
      <c r="D13" s="26"/>
      <c r="E13" s="26"/>
      <c r="F13" s="28"/>
      <c r="G13" s="28"/>
      <c r="H13" s="28"/>
      <c r="I13" s="49">
        <f>SUM(I14:I15)</f>
        <v>0</v>
      </c>
    </row>
    <row r="14" ht="18" customHeight="1" spans="1:9">
      <c r="A14" s="47">
        <v>9</v>
      </c>
      <c r="B14" s="26" t="s">
        <v>94</v>
      </c>
      <c r="C14" s="26" t="s">
        <v>95</v>
      </c>
      <c r="D14" s="26"/>
      <c r="E14" s="27" t="s">
        <v>96</v>
      </c>
      <c r="F14" s="28">
        <v>1</v>
      </c>
      <c r="G14" s="28"/>
      <c r="H14" s="28"/>
      <c r="I14" s="50">
        <f>+F14*H14</f>
        <v>0</v>
      </c>
    </row>
    <row r="15" ht="18" customHeight="1" spans="1:9">
      <c r="A15" s="47">
        <v>10</v>
      </c>
      <c r="B15" s="26" t="s">
        <v>97</v>
      </c>
      <c r="C15" s="26" t="s">
        <v>98</v>
      </c>
      <c r="D15" s="26"/>
      <c r="E15" s="27" t="s">
        <v>96</v>
      </c>
      <c r="F15" s="28">
        <v>1</v>
      </c>
      <c r="G15" s="28">
        <v>2631.33</v>
      </c>
      <c r="H15" s="28"/>
      <c r="I15" s="50">
        <f>+F15*H15</f>
        <v>0</v>
      </c>
    </row>
    <row r="16" ht="18" customHeight="1" spans="1:9">
      <c r="A16" s="48" t="s">
        <v>99</v>
      </c>
      <c r="B16" s="32"/>
      <c r="C16" s="32"/>
      <c r="D16" s="32"/>
      <c r="E16" s="32"/>
      <c r="F16" s="32"/>
      <c r="G16" s="32"/>
      <c r="H16" s="32"/>
      <c r="I16" s="51">
        <f>+I13+I4</f>
        <v>0</v>
      </c>
    </row>
  </sheetData>
  <sheetProtection sheet="1" objects="1"/>
  <protectedRanges>
    <protectedRange sqref="H4:H15" name="区域1"/>
  </protectedRanges>
  <mergeCells count="10">
    <mergeCell ref="A16:H16"/>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工程名称：3#冷库地下室-给排水工程制冷配套&amp;C&amp;"宋体,加粗"&amp;20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workbookViewId="0">
      <selection activeCell="H47" sqref="H47:I47"/>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100</v>
      </c>
      <c r="B1" s="2"/>
      <c r="C1" s="2"/>
      <c r="D1" s="2"/>
      <c r="E1" s="2"/>
      <c r="F1" s="2"/>
      <c r="G1" s="2"/>
      <c r="H1" s="2"/>
      <c r="I1" s="2"/>
      <c r="J1" s="2"/>
      <c r="K1" s="3"/>
      <c r="L1" s="3"/>
      <c r="M1" s="3"/>
    </row>
    <row r="2" ht="41.25" customHeight="1" spans="1:13">
      <c r="A2" s="4" t="s">
        <v>1</v>
      </c>
      <c r="B2" s="4"/>
      <c r="C2" s="4"/>
      <c r="D2" s="4"/>
      <c r="E2" s="4"/>
      <c r="F2" s="4"/>
      <c r="G2" s="4" t="s">
        <v>2</v>
      </c>
      <c r="H2" s="4"/>
      <c r="I2" s="4"/>
      <c r="J2" s="4"/>
      <c r="K2" s="6" t="s">
        <v>101</v>
      </c>
      <c r="L2" s="6"/>
      <c r="M2" s="6"/>
    </row>
    <row r="3" ht="28.5" customHeight="1" spans="1:13">
      <c r="A3" s="22" t="s">
        <v>4</v>
      </c>
      <c r="B3" s="23" t="s">
        <v>60</v>
      </c>
      <c r="C3" s="23" t="s">
        <v>61</v>
      </c>
      <c r="D3" s="23" t="s">
        <v>102</v>
      </c>
      <c r="E3" s="23" t="s">
        <v>103</v>
      </c>
      <c r="F3" s="23" t="s">
        <v>104</v>
      </c>
      <c r="G3" s="23"/>
      <c r="H3" s="23" t="s">
        <v>105</v>
      </c>
      <c r="I3" s="23"/>
      <c r="J3" s="23" t="s">
        <v>106</v>
      </c>
      <c r="K3" s="23"/>
      <c r="L3" s="23" t="s">
        <v>107</v>
      </c>
      <c r="M3" s="24" t="s">
        <v>8</v>
      </c>
    </row>
    <row r="4" ht="79.5" customHeight="1" spans="1:13">
      <c r="A4" s="25" t="s">
        <v>9</v>
      </c>
      <c r="B4" s="26" t="s">
        <v>108</v>
      </c>
      <c r="C4" s="26" t="s">
        <v>18</v>
      </c>
      <c r="D4" s="27" t="s">
        <v>109</v>
      </c>
      <c r="E4" s="28" t="s">
        <v>110</v>
      </c>
      <c r="F4" s="28">
        <v>20700.77</v>
      </c>
      <c r="G4" s="28"/>
      <c r="H4" s="28">
        <f>F4</f>
        <v>20700.77</v>
      </c>
      <c r="I4" s="28"/>
      <c r="J4" s="26"/>
      <c r="K4" s="26"/>
      <c r="L4" s="26"/>
      <c r="M4" s="29" t="s">
        <v>111</v>
      </c>
    </row>
    <row r="5" ht="28.5" customHeight="1" spans="1:13">
      <c r="A5" s="25" t="s">
        <v>14</v>
      </c>
      <c r="B5" s="26" t="s">
        <v>112</v>
      </c>
      <c r="C5" s="26" t="s">
        <v>113</v>
      </c>
      <c r="D5" s="27" t="s">
        <v>114</v>
      </c>
      <c r="E5" s="28" t="s">
        <v>115</v>
      </c>
      <c r="F5" s="28"/>
      <c r="G5" s="28"/>
      <c r="H5" s="28"/>
      <c r="I5" s="28"/>
      <c r="J5" s="26"/>
      <c r="K5" s="26"/>
      <c r="L5" s="26"/>
      <c r="M5" s="29" t="s">
        <v>116</v>
      </c>
    </row>
    <row r="6" ht="28.5" customHeight="1" spans="1:13">
      <c r="A6" s="25" t="s">
        <v>22</v>
      </c>
      <c r="B6" s="26" t="s">
        <v>117</v>
      </c>
      <c r="C6" s="26" t="s">
        <v>118</v>
      </c>
      <c r="D6" s="27" t="s">
        <v>114</v>
      </c>
      <c r="E6" s="28" t="s">
        <v>115</v>
      </c>
      <c r="F6" s="28"/>
      <c r="G6" s="28"/>
      <c r="H6" s="28"/>
      <c r="I6" s="28"/>
      <c r="J6" s="26"/>
      <c r="K6" s="26"/>
      <c r="L6" s="26"/>
      <c r="M6" s="29" t="s">
        <v>116</v>
      </c>
    </row>
    <row r="7" ht="54" customHeight="1" spans="1:13">
      <c r="A7" s="25" t="s">
        <v>47</v>
      </c>
      <c r="B7" s="26" t="s">
        <v>119</v>
      </c>
      <c r="C7" s="26" t="s">
        <v>120</v>
      </c>
      <c r="D7" s="27" t="s">
        <v>114</v>
      </c>
      <c r="E7" s="28" t="s">
        <v>121</v>
      </c>
      <c r="F7" s="28">
        <v>14974.59</v>
      </c>
      <c r="G7" s="28"/>
      <c r="H7" s="28"/>
      <c r="I7" s="28"/>
      <c r="J7" s="26"/>
      <c r="K7" s="26"/>
      <c r="L7" s="26"/>
      <c r="M7" s="29" t="s">
        <v>122</v>
      </c>
    </row>
    <row r="8" ht="143.25" customHeight="1" spans="1:13">
      <c r="A8" s="25" t="s">
        <v>50</v>
      </c>
      <c r="B8" s="26" t="s">
        <v>123</v>
      </c>
      <c r="C8" s="26" t="s">
        <v>124</v>
      </c>
      <c r="D8" s="27" t="s">
        <v>109</v>
      </c>
      <c r="E8" s="28" t="s">
        <v>115</v>
      </c>
      <c r="F8" s="28"/>
      <c r="G8" s="28"/>
      <c r="H8" s="28"/>
      <c r="I8" s="28"/>
      <c r="J8" s="26"/>
      <c r="K8" s="26"/>
      <c r="L8" s="26"/>
      <c r="M8" s="29" t="s">
        <v>125</v>
      </c>
    </row>
    <row r="9" ht="54" customHeight="1" spans="1:13">
      <c r="A9" s="25" t="s">
        <v>53</v>
      </c>
      <c r="B9" s="26" t="s">
        <v>126</v>
      </c>
      <c r="C9" s="26" t="s">
        <v>127</v>
      </c>
      <c r="D9" s="27"/>
      <c r="E9" s="28" t="s">
        <v>128</v>
      </c>
      <c r="F9" s="28"/>
      <c r="G9" s="28"/>
      <c r="H9" s="28"/>
      <c r="I9" s="28"/>
      <c r="J9" s="26"/>
      <c r="K9" s="26"/>
      <c r="L9" s="26"/>
      <c r="M9" s="29" t="s">
        <v>129</v>
      </c>
    </row>
    <row r="10" ht="54" customHeight="1" spans="1:13">
      <c r="A10" s="25" t="s">
        <v>130</v>
      </c>
      <c r="B10" s="26" t="s">
        <v>131</v>
      </c>
      <c r="C10" s="26" t="s">
        <v>132</v>
      </c>
      <c r="D10" s="27"/>
      <c r="E10" s="28" t="s">
        <v>133</v>
      </c>
      <c r="F10" s="28"/>
      <c r="G10" s="28"/>
      <c r="H10" s="28"/>
      <c r="I10" s="28"/>
      <c r="J10" s="26"/>
      <c r="K10" s="26"/>
      <c r="L10" s="26"/>
      <c r="M10" s="29" t="s">
        <v>134</v>
      </c>
    </row>
    <row r="11" ht="117.75" customHeight="1" spans="1:13">
      <c r="A11" s="25" t="s">
        <v>135</v>
      </c>
      <c r="B11" s="26" t="s">
        <v>136</v>
      </c>
      <c r="C11" s="26" t="s">
        <v>137</v>
      </c>
      <c r="D11" s="27" t="s">
        <v>109</v>
      </c>
      <c r="E11" s="28" t="s">
        <v>115</v>
      </c>
      <c r="F11" s="28"/>
      <c r="G11" s="28"/>
      <c r="H11" s="28"/>
      <c r="I11" s="28"/>
      <c r="J11" s="26"/>
      <c r="K11" s="26"/>
      <c r="L11" s="26"/>
      <c r="M11" s="29" t="s">
        <v>138</v>
      </c>
    </row>
    <row r="12" ht="39.75" customHeight="1" spans="1:13">
      <c r="A12" s="30" t="s">
        <v>139</v>
      </c>
      <c r="B12" s="40" t="s">
        <v>140</v>
      </c>
      <c r="C12" s="40" t="s">
        <v>141</v>
      </c>
      <c r="D12" s="32"/>
      <c r="E12" s="33"/>
      <c r="F12" s="33"/>
      <c r="G12" s="33"/>
      <c r="H12" s="33"/>
      <c r="I12" s="33"/>
      <c r="J12" s="40"/>
      <c r="K12" s="40"/>
      <c r="L12" s="40"/>
      <c r="M12" s="34" t="s">
        <v>142</v>
      </c>
    </row>
    <row r="13" ht="18" customHeight="1" spans="1:13">
      <c r="A13" s="36" t="s">
        <v>143</v>
      </c>
      <c r="B13" s="36"/>
      <c r="C13" s="36"/>
      <c r="D13" s="36"/>
      <c r="E13" s="36"/>
      <c r="F13" s="36"/>
      <c r="G13" s="36" t="s">
        <v>144</v>
      </c>
      <c r="H13" s="36"/>
      <c r="I13" s="36"/>
      <c r="J13" s="36"/>
      <c r="K13" s="36"/>
      <c r="L13" s="36"/>
      <c r="M13" s="36"/>
    </row>
    <row r="14" ht="18" customHeight="1" spans="1:13">
      <c r="A14" s="36"/>
      <c r="B14" s="36"/>
      <c r="C14" s="36"/>
      <c r="D14" s="36"/>
      <c r="E14" s="36"/>
      <c r="F14" s="36"/>
      <c r="G14" s="36"/>
      <c r="H14" s="36"/>
      <c r="I14" s="36"/>
      <c r="J14" s="36"/>
      <c r="K14" s="21" t="s">
        <v>145</v>
      </c>
      <c r="L14" s="21"/>
      <c r="M14" s="21"/>
    </row>
    <row r="15" ht="39.75" customHeight="1" spans="1:13">
      <c r="A15" s="2" t="s">
        <v>100</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146</v>
      </c>
      <c r="L16" s="6"/>
      <c r="M16" s="6"/>
    </row>
    <row r="17" ht="28.5" customHeight="1" spans="1:13">
      <c r="A17" s="22" t="s">
        <v>4</v>
      </c>
      <c r="B17" s="23" t="s">
        <v>60</v>
      </c>
      <c r="C17" s="23" t="s">
        <v>61</v>
      </c>
      <c r="D17" s="23" t="s">
        <v>102</v>
      </c>
      <c r="E17" s="23" t="s">
        <v>103</v>
      </c>
      <c r="F17" s="23" t="s">
        <v>104</v>
      </c>
      <c r="G17" s="23"/>
      <c r="H17" s="23" t="s">
        <v>105</v>
      </c>
      <c r="I17" s="23"/>
      <c r="J17" s="23" t="s">
        <v>106</v>
      </c>
      <c r="K17" s="23"/>
      <c r="L17" s="23" t="s">
        <v>107</v>
      </c>
      <c r="M17" s="24" t="s">
        <v>8</v>
      </c>
    </row>
    <row r="18" ht="18.75" customHeight="1" spans="1:13">
      <c r="A18" s="25"/>
      <c r="B18" s="26"/>
      <c r="C18" s="26"/>
      <c r="D18" s="27"/>
      <c r="E18" s="28"/>
      <c r="F18" s="28"/>
      <c r="G18" s="28"/>
      <c r="H18" s="28"/>
      <c r="I18" s="28"/>
      <c r="J18" s="26"/>
      <c r="K18" s="26"/>
      <c r="L18" s="26"/>
      <c r="M18" s="29" t="s">
        <v>147</v>
      </c>
    </row>
    <row r="19" ht="54" customHeight="1" spans="1:13">
      <c r="A19" s="25" t="s">
        <v>133</v>
      </c>
      <c r="B19" s="26" t="s">
        <v>148</v>
      </c>
      <c r="C19" s="26" t="s">
        <v>46</v>
      </c>
      <c r="D19" s="27"/>
      <c r="E19" s="28"/>
      <c r="F19" s="28"/>
      <c r="G19" s="28"/>
      <c r="H19" s="28"/>
      <c r="I19" s="28"/>
      <c r="J19" s="26"/>
      <c r="K19" s="26"/>
      <c r="L19" s="26"/>
      <c r="M19" s="29" t="s">
        <v>149</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150</v>
      </c>
      <c r="B47" s="31"/>
      <c r="C47" s="32"/>
      <c r="D47" s="32"/>
      <c r="E47" s="32"/>
      <c r="F47" s="33">
        <v>35675.36</v>
      </c>
      <c r="G47" s="33"/>
      <c r="H47" s="33">
        <f>SUM(H18:I46,H4:I12)</f>
        <v>20700.77</v>
      </c>
      <c r="I47" s="33"/>
      <c r="J47" s="40"/>
      <c r="K47" s="40"/>
      <c r="L47" s="40"/>
      <c r="M47" s="44"/>
    </row>
    <row r="48" ht="18" customHeight="1" spans="1:13">
      <c r="A48" s="36" t="s">
        <v>143</v>
      </c>
      <c r="B48" s="36"/>
      <c r="C48" s="36"/>
      <c r="D48" s="36"/>
      <c r="E48" s="36"/>
      <c r="F48" s="36"/>
      <c r="G48" s="36" t="s">
        <v>144</v>
      </c>
      <c r="H48" s="36"/>
      <c r="I48" s="36"/>
      <c r="J48" s="36"/>
      <c r="K48" s="36"/>
      <c r="L48" s="36"/>
      <c r="M48" s="36"/>
    </row>
    <row r="49" ht="18" customHeight="1" spans="1:13">
      <c r="A49" s="36"/>
      <c r="B49" s="36"/>
      <c r="C49" s="36"/>
      <c r="D49" s="36"/>
      <c r="E49" s="36"/>
      <c r="F49" s="36"/>
      <c r="G49" s="36"/>
      <c r="H49" s="36"/>
      <c r="I49" s="36"/>
      <c r="J49" s="36"/>
      <c r="K49" s="21" t="s">
        <v>145</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topLeftCell="A2" workbookViewId="0">
      <selection activeCell="E36" sqref="E36:F36"/>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151</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61</v>
      </c>
      <c r="C4" s="23" t="s">
        <v>152</v>
      </c>
      <c r="D4" s="23"/>
      <c r="E4" s="23" t="s">
        <v>153</v>
      </c>
      <c r="F4" s="23"/>
      <c r="G4" s="23" t="s">
        <v>154</v>
      </c>
      <c r="H4" s="23"/>
      <c r="I4" s="24" t="s">
        <v>8</v>
      </c>
    </row>
    <row r="5" ht="18" customHeight="1" spans="1:9">
      <c r="A5" s="25" t="s">
        <v>9</v>
      </c>
      <c r="B5" s="26" t="s">
        <v>27</v>
      </c>
      <c r="C5" s="28" t="s">
        <v>155</v>
      </c>
      <c r="D5" s="28"/>
      <c r="E5" s="28" t="str">
        <f>C5</f>
        <v>12513.57</v>
      </c>
      <c r="F5" s="28"/>
      <c r="G5" s="28"/>
      <c r="H5" s="28"/>
      <c r="I5" s="42" t="s">
        <v>156</v>
      </c>
    </row>
    <row r="6" ht="18" customHeight="1" spans="1:9">
      <c r="A6" s="25" t="s">
        <v>14</v>
      </c>
      <c r="B6" s="26" t="s">
        <v>29</v>
      </c>
      <c r="C6" s="28"/>
      <c r="D6" s="28"/>
      <c r="E6" s="28"/>
      <c r="F6" s="28"/>
      <c r="G6" s="28"/>
      <c r="H6" s="28"/>
      <c r="I6" s="42"/>
    </row>
    <row r="7" ht="18" customHeight="1" spans="1:9">
      <c r="A7" s="25" t="s">
        <v>17</v>
      </c>
      <c r="B7" s="26" t="s">
        <v>157</v>
      </c>
      <c r="C7" s="28" t="s">
        <v>158</v>
      </c>
      <c r="D7" s="28"/>
      <c r="E7" s="28" t="s">
        <v>158</v>
      </c>
      <c r="F7" s="28"/>
      <c r="G7" s="28"/>
      <c r="H7" s="28"/>
      <c r="I7" s="42" t="s">
        <v>159</v>
      </c>
    </row>
    <row r="8" ht="18" customHeight="1" spans="1:9">
      <c r="A8" s="25" t="s">
        <v>19</v>
      </c>
      <c r="B8" s="26" t="s">
        <v>160</v>
      </c>
      <c r="C8" s="28"/>
      <c r="D8" s="28"/>
      <c r="E8" s="28"/>
      <c r="F8" s="28"/>
      <c r="G8" s="28"/>
      <c r="H8" s="28"/>
      <c r="I8" s="42" t="s">
        <v>161</v>
      </c>
    </row>
    <row r="9" ht="18" customHeight="1" spans="1:9">
      <c r="A9" s="25" t="s">
        <v>22</v>
      </c>
      <c r="B9" s="26" t="s">
        <v>31</v>
      </c>
      <c r="C9" s="28"/>
      <c r="D9" s="28"/>
      <c r="E9" s="28"/>
      <c r="F9" s="28"/>
      <c r="G9" s="28"/>
      <c r="H9" s="28"/>
      <c r="I9" s="42" t="s">
        <v>162</v>
      </c>
    </row>
    <row r="10" ht="18" customHeight="1" spans="1:9">
      <c r="A10" s="25" t="s">
        <v>47</v>
      </c>
      <c r="B10" s="26" t="s">
        <v>33</v>
      </c>
      <c r="C10" s="28"/>
      <c r="D10" s="28"/>
      <c r="E10" s="28"/>
      <c r="F10" s="28"/>
      <c r="G10" s="28"/>
      <c r="H10" s="28"/>
      <c r="I10" s="42" t="s">
        <v>163</v>
      </c>
    </row>
    <row r="11" ht="18" customHeight="1" spans="1:9">
      <c r="A11" s="25" t="s">
        <v>50</v>
      </c>
      <c r="B11" s="26" t="s">
        <v>35</v>
      </c>
      <c r="C11" s="28" t="s">
        <v>36</v>
      </c>
      <c r="D11" s="28"/>
      <c r="E11" s="28"/>
      <c r="F11" s="28"/>
      <c r="G11" s="28"/>
      <c r="H11" s="28"/>
      <c r="I11" s="42"/>
    </row>
    <row r="12" ht="18" customHeight="1" spans="1:9">
      <c r="A12" s="25" t="s">
        <v>53</v>
      </c>
      <c r="B12" s="26" t="s">
        <v>38</v>
      </c>
      <c r="C12" s="28"/>
      <c r="D12" s="28"/>
      <c r="E12" s="28"/>
      <c r="F12" s="28"/>
      <c r="G12" s="28"/>
      <c r="H12" s="28"/>
      <c r="I12" s="42"/>
    </row>
    <row r="13" ht="18" customHeight="1" spans="1:9">
      <c r="A13" s="25" t="s">
        <v>130</v>
      </c>
      <c r="B13" s="26" t="s">
        <v>40</v>
      </c>
      <c r="C13" s="28"/>
      <c r="D13" s="28"/>
      <c r="E13" s="28"/>
      <c r="F13" s="28"/>
      <c r="G13" s="28"/>
      <c r="H13" s="28"/>
      <c r="I13" s="42"/>
    </row>
    <row r="14" ht="18" customHeight="1" spans="1:9">
      <c r="A14" s="25" t="s">
        <v>135</v>
      </c>
      <c r="B14" s="26" t="s">
        <v>44</v>
      </c>
      <c r="C14" s="28"/>
      <c r="D14" s="28"/>
      <c r="E14" s="28"/>
      <c r="F14" s="28"/>
      <c r="G14" s="28"/>
      <c r="H14" s="28"/>
      <c r="I14" s="42"/>
    </row>
    <row r="15" ht="18" customHeight="1" spans="1:9">
      <c r="A15" s="25" t="s">
        <v>139</v>
      </c>
      <c r="B15" s="26" t="s">
        <v>42</v>
      </c>
      <c r="C15" s="28"/>
      <c r="D15" s="28"/>
      <c r="E15" s="28"/>
      <c r="F15" s="28"/>
      <c r="G15" s="28"/>
      <c r="H15" s="28"/>
      <c r="I15" s="42"/>
    </row>
    <row r="16" ht="18" customHeight="1" spans="1:9">
      <c r="A16" s="25" t="s">
        <v>133</v>
      </c>
      <c r="B16" s="26" t="s">
        <v>46</v>
      </c>
      <c r="C16" s="28"/>
      <c r="D16" s="28"/>
      <c r="E16" s="28"/>
      <c r="F16" s="28"/>
      <c r="G16" s="28"/>
      <c r="H16" s="28"/>
      <c r="I16" s="42"/>
    </row>
    <row r="17" ht="18" customHeight="1" spans="1:9">
      <c r="A17" s="25"/>
      <c r="B17" s="26"/>
      <c r="C17" s="28"/>
      <c r="D17" s="28"/>
      <c r="E17" s="28"/>
      <c r="F17" s="28"/>
      <c r="G17" s="28"/>
      <c r="H17" s="28"/>
      <c r="I17" s="42"/>
    </row>
    <row r="18" ht="18" customHeight="1" spans="1:9">
      <c r="A18" s="25"/>
      <c r="B18" s="26"/>
      <c r="C18" s="28"/>
      <c r="D18" s="28"/>
      <c r="E18" s="28"/>
      <c r="F18" s="28"/>
      <c r="G18" s="28"/>
      <c r="H18" s="28"/>
      <c r="I18" s="42"/>
    </row>
    <row r="19" ht="18" customHeight="1" spans="1:9">
      <c r="A19" s="25"/>
      <c r="B19" s="26"/>
      <c r="C19" s="28"/>
      <c r="D19" s="28"/>
      <c r="E19" s="28"/>
      <c r="F19" s="28"/>
      <c r="G19" s="28"/>
      <c r="H19" s="28"/>
      <c r="I19" s="42"/>
    </row>
    <row r="20" ht="18" customHeight="1" spans="1:9">
      <c r="A20" s="25"/>
      <c r="B20" s="26"/>
      <c r="C20" s="28"/>
      <c r="D20" s="28"/>
      <c r="E20" s="28"/>
      <c r="F20" s="28"/>
      <c r="G20" s="28"/>
      <c r="H20" s="28"/>
      <c r="I20" s="42"/>
    </row>
    <row r="21" ht="18" customHeight="1" spans="1:9">
      <c r="A21" s="25"/>
      <c r="B21" s="26"/>
      <c r="C21" s="28"/>
      <c r="D21" s="28"/>
      <c r="E21" s="28"/>
      <c r="F21" s="28"/>
      <c r="G21" s="28"/>
      <c r="H21" s="28"/>
      <c r="I21" s="42"/>
    </row>
    <row r="22" ht="18" customHeight="1" spans="1:9">
      <c r="A22" s="25"/>
      <c r="B22" s="26"/>
      <c r="C22" s="28"/>
      <c r="D22" s="28"/>
      <c r="E22" s="28"/>
      <c r="F22" s="28"/>
      <c r="G22" s="28"/>
      <c r="H22" s="28"/>
      <c r="I22" s="42"/>
    </row>
    <row r="23" ht="18" customHeight="1" spans="1:9">
      <c r="A23" s="25"/>
      <c r="B23" s="26"/>
      <c r="C23" s="28"/>
      <c r="D23" s="28"/>
      <c r="E23" s="28"/>
      <c r="F23" s="28"/>
      <c r="G23" s="28"/>
      <c r="H23" s="28"/>
      <c r="I23" s="42"/>
    </row>
    <row r="24" ht="18" customHeight="1" spans="1:9">
      <c r="A24" s="25"/>
      <c r="B24" s="26"/>
      <c r="C24" s="28"/>
      <c r="D24" s="28"/>
      <c r="E24" s="28"/>
      <c r="F24" s="28"/>
      <c r="G24" s="28"/>
      <c r="H24" s="28"/>
      <c r="I24" s="42"/>
    </row>
    <row r="25" ht="18" customHeight="1" spans="1:9">
      <c r="A25" s="25"/>
      <c r="B25" s="26"/>
      <c r="C25" s="28"/>
      <c r="D25" s="28"/>
      <c r="E25" s="28"/>
      <c r="F25" s="28"/>
      <c r="G25" s="28"/>
      <c r="H25" s="28"/>
      <c r="I25" s="42"/>
    </row>
    <row r="26" ht="18" customHeight="1" spans="1:9">
      <c r="A26" s="25"/>
      <c r="B26" s="26"/>
      <c r="C26" s="28"/>
      <c r="D26" s="28"/>
      <c r="E26" s="28"/>
      <c r="F26" s="28"/>
      <c r="G26" s="28"/>
      <c r="H26" s="28"/>
      <c r="I26" s="42"/>
    </row>
    <row r="27" ht="18" customHeight="1" spans="1:9">
      <c r="A27" s="25"/>
      <c r="B27" s="26"/>
      <c r="C27" s="28"/>
      <c r="D27" s="28"/>
      <c r="E27" s="28"/>
      <c r="F27" s="28"/>
      <c r="G27" s="28"/>
      <c r="H27" s="28"/>
      <c r="I27" s="42"/>
    </row>
    <row r="28" ht="18" customHeight="1" spans="1:9">
      <c r="A28" s="25"/>
      <c r="B28" s="26"/>
      <c r="C28" s="28"/>
      <c r="D28" s="28"/>
      <c r="E28" s="28"/>
      <c r="F28" s="28"/>
      <c r="G28" s="28"/>
      <c r="H28" s="28"/>
      <c r="I28" s="42"/>
    </row>
    <row r="29" ht="18" customHeight="1" spans="1:9">
      <c r="A29" s="25"/>
      <c r="B29" s="26"/>
      <c r="C29" s="28"/>
      <c r="D29" s="28"/>
      <c r="E29" s="28"/>
      <c r="F29" s="28"/>
      <c r="G29" s="28"/>
      <c r="H29" s="28"/>
      <c r="I29" s="42"/>
    </row>
    <row r="30" ht="18" customHeight="1" spans="1:9">
      <c r="A30" s="25"/>
      <c r="B30" s="26"/>
      <c r="C30" s="28"/>
      <c r="D30" s="28"/>
      <c r="E30" s="28"/>
      <c r="F30" s="28"/>
      <c r="G30" s="28"/>
      <c r="H30" s="28"/>
      <c r="I30" s="42"/>
    </row>
    <row r="31" ht="18" customHeight="1" spans="1:9">
      <c r="A31" s="25"/>
      <c r="B31" s="26"/>
      <c r="C31" s="28"/>
      <c r="D31" s="28"/>
      <c r="E31" s="28"/>
      <c r="F31" s="28"/>
      <c r="G31" s="28"/>
      <c r="H31" s="28"/>
      <c r="I31" s="42"/>
    </row>
    <row r="32" ht="18" customHeight="1" spans="1:9">
      <c r="A32" s="25"/>
      <c r="B32" s="26"/>
      <c r="C32" s="28"/>
      <c r="D32" s="28"/>
      <c r="E32" s="28"/>
      <c r="F32" s="28"/>
      <c r="G32" s="28"/>
      <c r="H32" s="28"/>
      <c r="I32" s="42"/>
    </row>
    <row r="33" ht="18" customHeight="1" spans="1:9">
      <c r="A33" s="25"/>
      <c r="B33" s="26"/>
      <c r="C33" s="28"/>
      <c r="D33" s="28"/>
      <c r="E33" s="28"/>
      <c r="F33" s="28"/>
      <c r="G33" s="28"/>
      <c r="H33" s="28"/>
      <c r="I33" s="42"/>
    </row>
    <row r="34" ht="18" customHeight="1" spans="1:9">
      <c r="A34" s="25"/>
      <c r="B34" s="26"/>
      <c r="C34" s="28"/>
      <c r="D34" s="28"/>
      <c r="E34" s="28"/>
      <c r="F34" s="28"/>
      <c r="G34" s="28"/>
      <c r="H34" s="28"/>
      <c r="I34" s="42"/>
    </row>
    <row r="35" ht="18" customHeight="1" spans="1:9">
      <c r="A35" s="25"/>
      <c r="B35" s="26"/>
      <c r="C35" s="28"/>
      <c r="D35" s="28"/>
      <c r="E35" s="28"/>
      <c r="F35" s="28"/>
      <c r="G35" s="28"/>
      <c r="H35" s="28"/>
      <c r="I35" s="42"/>
    </row>
    <row r="36" ht="18" customHeight="1" spans="1:9">
      <c r="A36" s="39"/>
      <c r="B36" s="40" t="s">
        <v>164</v>
      </c>
      <c r="C36" s="33" t="s">
        <v>24</v>
      </c>
      <c r="D36" s="33"/>
      <c r="E36" s="33">
        <f>+E5+E6+E9+E10+E11+E12+E13+E14+E15+E16</f>
        <v>12513.57</v>
      </c>
      <c r="F36" s="33"/>
      <c r="G36" s="41"/>
      <c r="H36" s="41"/>
      <c r="I36" s="43" t="s">
        <v>158</v>
      </c>
    </row>
    <row r="37" ht="18" customHeight="1" spans="1:9">
      <c r="A37" s="14" t="s">
        <v>165</v>
      </c>
      <c r="B37" s="14"/>
      <c r="C37" s="14"/>
      <c r="D37" s="14"/>
      <c r="E37" s="14"/>
      <c r="F37" s="14"/>
      <c r="G37" s="14"/>
      <c r="H37" s="14"/>
      <c r="I37" s="14"/>
    </row>
    <row r="38" ht="18" customHeight="1" spans="1:9">
      <c r="A38" s="36"/>
      <c r="B38" s="36"/>
      <c r="C38" s="36"/>
      <c r="D38" s="36"/>
      <c r="E38" s="36"/>
      <c r="F38" s="36"/>
      <c r="G38" s="36"/>
      <c r="H38" s="21" t="s">
        <v>166</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E32" sqref="E32:F32"/>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167</v>
      </c>
      <c r="B2" s="2"/>
      <c r="C2" s="2"/>
      <c r="D2" s="2"/>
      <c r="E2" s="2"/>
      <c r="F2" s="2"/>
      <c r="G2" s="2"/>
    </row>
    <row r="3" ht="28.5" customHeight="1" spans="1:7">
      <c r="A3" s="4" t="s">
        <v>1</v>
      </c>
      <c r="B3" s="4"/>
      <c r="C3" s="4"/>
      <c r="D3" s="4" t="s">
        <v>2</v>
      </c>
      <c r="E3" s="4"/>
      <c r="F3" s="6" t="s">
        <v>3</v>
      </c>
      <c r="G3" s="6"/>
    </row>
    <row r="4" ht="18.75" customHeight="1" spans="1:7">
      <c r="A4" s="22" t="s">
        <v>4</v>
      </c>
      <c r="B4" s="23" t="s">
        <v>168</v>
      </c>
      <c r="C4" s="23" t="s">
        <v>63</v>
      </c>
      <c r="D4" s="23"/>
      <c r="E4" s="23" t="s">
        <v>169</v>
      </c>
      <c r="F4" s="23"/>
      <c r="G4" s="24" t="s">
        <v>8</v>
      </c>
    </row>
    <row r="5" ht="18" customHeight="1" spans="1:7">
      <c r="A5" s="25" t="s">
        <v>9</v>
      </c>
      <c r="B5" s="26" t="s">
        <v>27</v>
      </c>
      <c r="C5" s="27" t="s">
        <v>170</v>
      </c>
      <c r="D5" s="27"/>
      <c r="E5" s="28">
        <v>12513.57</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150</v>
      </c>
      <c r="B36" s="31"/>
      <c r="C36" s="32"/>
      <c r="D36" s="32"/>
      <c r="E36" s="33">
        <v>12513.57</v>
      </c>
      <c r="F36" s="33"/>
      <c r="G36" s="34" t="s">
        <v>158</v>
      </c>
    </row>
    <row r="37" ht="18" customHeight="1" spans="1:7">
      <c r="A37" s="35" t="s">
        <v>171</v>
      </c>
      <c r="B37" s="35"/>
      <c r="C37" s="35"/>
      <c r="D37" s="35"/>
      <c r="E37" s="35"/>
      <c r="F37" s="35"/>
      <c r="G37" s="35"/>
    </row>
    <row r="38" ht="18" customHeight="1" spans="1:7">
      <c r="A38" s="36"/>
      <c r="B38" s="36"/>
      <c r="C38" s="36"/>
      <c r="D38" s="36"/>
      <c r="E38" s="36"/>
      <c r="F38" s="21" t="s">
        <v>172</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J4" sqref="J4"/>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173</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61</v>
      </c>
      <c r="C3" s="8" t="s">
        <v>102</v>
      </c>
      <c r="D3" s="8"/>
      <c r="E3" s="8" t="s">
        <v>174</v>
      </c>
      <c r="F3" s="8" t="s">
        <v>175</v>
      </c>
      <c r="G3" s="8" t="s">
        <v>176</v>
      </c>
      <c r="H3" s="8"/>
      <c r="I3" s="8" t="s">
        <v>177</v>
      </c>
      <c r="J3" s="17" t="s">
        <v>178</v>
      </c>
    </row>
    <row r="4" ht="28.5" customHeight="1" spans="1:10">
      <c r="A4" s="9" t="s">
        <v>9</v>
      </c>
      <c r="B4" s="10" t="s">
        <v>51</v>
      </c>
      <c r="C4" s="10" t="s">
        <v>179</v>
      </c>
      <c r="D4" s="10"/>
      <c r="E4" s="11">
        <v>306878.78</v>
      </c>
      <c r="F4" s="11"/>
      <c r="G4" s="11" t="s">
        <v>139</v>
      </c>
      <c r="H4" s="11"/>
      <c r="I4" s="11">
        <v>27619.09</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150</v>
      </c>
      <c r="B35" s="13"/>
      <c r="C35" s="13"/>
      <c r="D35" s="13"/>
      <c r="E35" s="13"/>
      <c r="F35" s="13"/>
      <c r="G35" s="13"/>
      <c r="H35" s="13"/>
      <c r="I35" s="19">
        <v>27619.09</v>
      </c>
      <c r="J35" s="20">
        <f>+J4</f>
        <v>0</v>
      </c>
    </row>
    <row r="36" ht="18" customHeight="1" spans="1:10">
      <c r="A36" s="14" t="s">
        <v>180</v>
      </c>
      <c r="B36" s="14"/>
      <c r="C36" s="14"/>
      <c r="D36" s="15" t="s">
        <v>144</v>
      </c>
      <c r="E36" s="15"/>
      <c r="F36" s="15"/>
      <c r="G36" s="15"/>
      <c r="H36" s="15"/>
      <c r="I36" s="15"/>
      <c r="J36" s="15"/>
    </row>
    <row r="37" ht="18" customHeight="1" spans="1:10">
      <c r="A37" s="14"/>
      <c r="B37" s="14"/>
      <c r="C37" s="14"/>
      <c r="D37" s="15"/>
      <c r="E37" s="15"/>
      <c r="F37" s="15"/>
      <c r="G37" s="15"/>
      <c r="H37" s="16" t="s">
        <v>181</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8"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2024-09-14T15:03:00Z</dcterms:created>
  <dcterms:modified xsi:type="dcterms:W3CDTF">2024-09-19T07:34:53Z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D55674015B714C898652D8394819ED16_12</vt:lpwstr>
  </property>
  <property fmtid="{D5CDD505-2E9C-101B-9397-08002B2CF9AE}" pid="3" name="KSOProductBuildVer">
    <vt:lpwstr>2052-12.1.0.18240</vt:lpwstr>
  </property>
  <property fmtid="{D5CDD505-2E9C-101B-9397-08002B2CF9AE}" pid="4" name="KSOReadingLayout">
    <vt:bool>true</vt:bool>
  </property>
</Properties>
</file>