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54" activeTab="5"/>
  </bookViews>
  <sheets>
    <sheet name="表-04 单位工汇总表" sheetId="1" r:id="rId1"/>
    <sheet name="表-08 分部分项工程和单价措施项目清单与计价表" sheetId="8"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<sst xmlns="http://schemas.openxmlformats.org/spreadsheetml/2006/main" count="479" uniqueCount="317">
  <si>
    <t>单位工程汇总表</t>
  </si>
  <si>
    <t>工程名称：1#冷库-通风空调工程（低温空调系统、制冷机房事故通风系统）</t>
  </si>
  <si>
    <t>标段：</t>
  </si>
  <si>
    <t>第 1 页  共 1 页</t>
  </si>
  <si>
    <t>序号</t>
  </si>
  <si>
    <t>汇总内容</t>
  </si>
  <si>
    <t>限价金额:(元)</t>
  </si>
  <si>
    <t>投标报价金额:(元)</t>
  </si>
  <si>
    <t>备注</t>
  </si>
  <si>
    <t>1</t>
  </si>
  <si>
    <t>分部分项合计</t>
  </si>
  <si>
    <t>1.1</t>
  </si>
  <si>
    <t>制冷设备</t>
  </si>
  <si>
    <t>1.2</t>
  </si>
  <si>
    <t>空调水工程</t>
  </si>
  <si>
    <t>1.3</t>
  </si>
  <si>
    <t>制冷机房事故通风系统</t>
  </si>
  <si>
    <t>1.4</t>
  </si>
  <si>
    <t>5#汽车平台过路空调水工程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</si>
  <si>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</si>
  <si>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</si>
  <si>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</si>
  <si>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</si>
  <si>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</si>
  <si>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</si>
  <si>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</si>
  <si>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</si>
  <si>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</si>
  <si>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</si>
  <si>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</si>
  <si>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</si>
  <si>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</si>
  <si>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</si>
  <si>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</si>
  <si>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</si>
  <si>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</si>
  <si>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</si>
  <si>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</si>
  <si>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</si>
  <si>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</si>
  <si>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</si>
  <si>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</si>
  <si>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</si>
  <si>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</si>
  <si>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</si>
  <si>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</si>
  <si>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</si>
  <si>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</si>
  <si>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</si>
  <si>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</si>
  <si>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</si>
  <si>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</si>
  <si>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</si>
  <si>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</si>
  <si>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</si>
  <si>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7,629,290.30</t>
  </si>
  <si>
    <t>注：本表适用于单位工程招标控制价或投标报价的汇总，如无单位工程划分，单项工程也使用本表汇总</t>
  </si>
  <si>
    <t>表—04</t>
  </si>
  <si>
    <t>项目编码</t>
  </si>
  <si>
    <t>项目名称</t>
  </si>
  <si>
    <t>项目特征描述</t>
  </si>
  <si>
    <t>计量单位</t>
  </si>
  <si>
    <t>工程量</t>
  </si>
  <si>
    <t>综合单价（元）</t>
  </si>
  <si>
    <t>单价限价（元）</t>
  </si>
  <si>
    <t>综合合价（元）</t>
  </si>
  <si>
    <t>030108003036</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</si>
  <si>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</si>
  <si>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</si>
  <si>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</si>
  <si>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030108003037</t>
  </si>
  <si>
    <t>LFJ-2吊顶式冷风机</t>
  </si>
  <si>
    <t>1.设备名称:LFJ-2吊顶式冷风机
2.技术参数：L=35044m3/h Q =69KW N=2.9kWx4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</si>
  <si>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030113001001</t>
  </si>
  <si>
    <t>蓄冰冷水机组</t>
  </si>
  <si>
    <t>1.名称:蓄冰冷水机组
2.型号:1612kw，参考图纸设计及技术要求
3.本体及配件安装
4.含厂家配套控制箱及设备到控制箱之间的电缆安装
5.减震器及设备基础型钢制作、安装、除锈、刷油
6.地脚螺栓孔灌浆
7.电机检查接线
8.调试
9.其他: 包括根据图纸及规范要求完成该清单项目所需要的其他附属工作内容，并综合考虑其他完成本工作涉及的所有费用</t>
  </si>
  <si>
    <t>030113001002</t>
  </si>
  <si>
    <t>1.名称:蓄冰冷水机组
2.型号:1178kw，参考图纸设计及技术要求
3.本体及配件安装
4.含厂家配套控制箱及设备到控制箱之间的电缆安装
5.减震器及设备基础型钢制作、安装、除锈、刷油
6.地脚螺栓孔灌浆
7.电机检查接线
8.调试
9.其他: 包括根据图纸及规范要求完成该清单项目所需要的其他附属工作内容，并综合考虑其他完成本工作涉及的所有费用</t>
  </si>
  <si>
    <t>030113003001</t>
  </si>
  <si>
    <t>制冰设备</t>
  </si>
  <si>
    <t>1.名称:制冰机
2.型号:DISU-R-264
3.制冰量:11(T/h)
4.本体及配件安装
5.其他: 包括根据图纸及规范要求完成该清单项目所需要的其他附属工作内容，并综合考虑其他完成本工作涉及的所有费用</t>
  </si>
  <si>
    <t>030113001003</t>
  </si>
  <si>
    <t>LQB-1~3冷却水泵</t>
  </si>
  <si>
    <t>1.名称:LQB-1~3冷却水泵
2.型号:L=360m3/h,H=25mH2O,N=37KW/380V/50Hz,变频控制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</si>
  <si>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030113001004</t>
  </si>
  <si>
    <t>ZHB-1~3制冰泵</t>
  </si>
  <si>
    <t>1.名称:ZHB-1~3制冰泵
2.型号:L=446m3/h,H=24mH2O,N=45KW/380V/50Hz,变频控制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</si>
  <si>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030113001005</t>
  </si>
  <si>
    <t>YB-1~3乙二醇泵</t>
  </si>
  <si>
    <t>1.名称:YB-1~3乙二醇泵
2.型号:L=531m3/h,H=28mH2O,N=55KW/380V/50Hz,变频控制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</si>
  <si>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030113001006</t>
  </si>
  <si>
    <t>FB-1~3放冷泵</t>
  </si>
  <si>
    <t>1.名称:FB-1~3放冷泵
2.型号:L=360m3/h,H=25mH2O,N=37KW/380V/50Hz,变频控制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</si>
  <si>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030113001007</t>
  </si>
  <si>
    <t>FB-4放冷泵</t>
  </si>
  <si>
    <t>1.名称:FB-4放冷泵
2.型号:L=360m3/h,H=25mH2O,N=37KW/380V/50Hz,变频控制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</si>
  <si>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030113001008</t>
  </si>
  <si>
    <t>LDB-1~4冷冻泵</t>
  </si>
  <si>
    <t>1.名称:LDB-1~4冷冻泵
2.型号:L=360m3/h,H=36.5mH2O,N=55KW/380V/50Hz,变频控制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</si>
  <si>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030113001009</t>
  </si>
  <si>
    <t>LDB-5~6冷冻泵</t>
  </si>
  <si>
    <t>1.名称:LDB-5~6冷冻泵
2.型号:L=360m3/h,H=36.5mH2O,N=55KW/380V/50Hz,变频控制
n&lt;1480rpm;水泵效率φ80%,设备承压≥1.0MPa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</si>
  <si>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030113001010</t>
  </si>
  <si>
    <t>PKB排空泵</t>
  </si>
  <si>
    <t>1.名称:PKB排空泵
2.型号:L=50m3/h,H=10mH2O,N=3KW/380V/50Hz,变频控制
n&lt;1500rpm;水泵效率φ80%,设备承压≥1.0MPa
电机功率按全流量不过载配置
3.减振器安装
4.混凝土基础、基础槽钢、除锈刷油
5.调试
6.其他: 包括根据图纸及规范要求完成该清单项目所需要的其他附属工作内容，并综合考虑其他完成本工作涉及的所有费用</t>
  </si>
  <si>
    <t>030113016001</t>
  </si>
  <si>
    <t>微冰晶处理器</t>
  </si>
  <si>
    <t>1.名称:微冰晶处理器
2.型号:WU-R-360
3.其他: 包括根据图纸及规范要求完成该清单项目所需要的其他附属工作内容，并综合考虑其他完成本工作涉及的所有费用</t>
  </si>
  <si>
    <t>030113017001</t>
  </si>
  <si>
    <t>低噪音方形横流式冷却塔</t>
  </si>
  <si>
    <t>1.名称:低噪音方形横流式冷却塔
2.型号:L=400m3/h,进出水温度37℃/32℃,湿球温度27.5℃,噪音≤65dB(A)
N≤12.5kW/380V/50Hz,风机变频控制,水塔扬程≤5.5m
可变流量范围:30%~100%
3.减振器安装
4.混凝土基础、基础槽钢、除锈刷油
5.调试
6.其他: 包括根据图纸及规范要求完成该清单项目所需要的其他附属工作内容，并综合考虑其他完成本工作涉及的所有费用</t>
  </si>
  <si>
    <t>030225003001</t>
  </si>
  <si>
    <t>板式换热器(水-水)</t>
  </si>
  <si>
    <t>1.名称:板式换热器(水-水)
2.型号:HR-1\2
3.其他: 包括根据图纸及规范要求完成该清单项目所需要的其他附属工作内容，并综合考虑其他完成本工作涉及的所有费用</t>
  </si>
  <si>
    <t>030225003002</t>
  </si>
  <si>
    <t>1.名称:板式换热器(水-水)
2.型号:HR-3
3.其他: 包括根据图纸及规范要求完成该清单项目所需要的其他附属工作内容，并综合考虑其他完成本工作涉及的所有费用</t>
  </si>
  <si>
    <t>030225003003</t>
  </si>
  <si>
    <t>板式换热器(水-乙二醇)</t>
  </si>
  <si>
    <t>1.名称:板式换热器(水-乙二醇)
2.型号:HR-4
3.其他: 包括根据图纸及规范要求完成该清单项目所需要的其他附属工作内容，并综合考虑其他完成本工作涉及的所有费用</t>
  </si>
  <si>
    <t>03B001</t>
  </si>
  <si>
    <t>其他工程系统调试费_系统调试费(制冷站(库)、空气压缩站、乙炔发生器、水压机蓄势站、小型制氧站、煤气站等工程)(机械设备安装工程)</t>
  </si>
  <si>
    <t>1.其他工程系统调试费_系统调试费(制冷站(库)、空气压缩站、乙炔发生器、水压机蓄势站、小型制氧站、煤气站等工程)(机械设备安装工程)
2.其他: 包括根据图纸及规范要求完成该清单项目所需要的其他附属工作内容，并综合考虑其他完成本工作涉及的所有费用</t>
  </si>
  <si>
    <t>项</t>
  </si>
  <si>
    <t>030704001007</t>
  </si>
  <si>
    <t>通风工程检测、调试</t>
  </si>
  <si>
    <t>系统</t>
  </si>
  <si>
    <t>031001002013</t>
  </si>
  <si>
    <t>无缝钢管</t>
  </si>
  <si>
    <t>1.名称：无缝钢管
2.规格、型号：DN450
3.含管件及相关附件制作安装
4.其他: 包括根据图纸及规范要求完成该清单项目所需要的其他附属工作内容，并综合考虑其他完成本工作涉及的所有费用</t>
  </si>
  <si>
    <t>m</t>
  </si>
  <si>
    <t>031001002014</t>
  </si>
  <si>
    <t>1.名称：无缝钢管
2.规格、型号：DN350
3.含管件及相关附件制作安装
4.其他: 包括根据图纸及规范要求完成该清单项目所需要的其他附属工作内容，并综合考虑其他完成本工作涉及的所有费用</t>
  </si>
  <si>
    <t>031001002015</t>
  </si>
  <si>
    <t>1.名称：无缝钢管
2.规格、型号：DN300
3.含管件及相关附件制作安装
4.其他: 包括根据图纸及规范要求完成该清单项目所需要的其他附属工作内容，并综合考虑其他完成本工作涉及的所有费用</t>
  </si>
  <si>
    <t>031001002016</t>
  </si>
  <si>
    <t>1.名称：无缝钢管
2.规格、型号：DN250
3.含管件及相关附件制作安装
4.其他: 包括根据图纸及规范要求完成该清单项目所需要的其他附属工作内容，并综合考虑其他完成本工作涉及的所有费用</t>
  </si>
  <si>
    <t>031001002017</t>
  </si>
  <si>
    <t>1.名称：无缝钢管
2.规格、型号：DN200
3.含管件及相关附件制作安装
4.其他: 包括根据图纸及规范要求完成该清单项目所需要的其他附属工作内容，并综合考虑其他完成本工作涉及的所有费用</t>
  </si>
  <si>
    <t>031001002018</t>
  </si>
  <si>
    <t>1.名称：无缝钢管
2.规格、型号：DN150
3.含管件及相关附件制作安装
4.其他: 包括根据图纸及规范要求完成该清单项目所需要的其他附属工作内容，并综合考虑其他完成本工作涉及的所有费用</t>
  </si>
  <si>
    <t>031001002019</t>
  </si>
  <si>
    <t>1.名称：无缝钢管
2.规格、型号：DN100
3.含管件及相关附件制作安装
4.其他: 包括根据图纸及规范要求完成该清单项目所需要的其他附属工作内容，并综合考虑其他完成本工作涉及的所有费用</t>
  </si>
  <si>
    <t>031001002020</t>
  </si>
  <si>
    <t>1.名称：无缝钢管
2.规格、型号：DN80
3.含管件及相关附件制作安装
4.其他: 包括根据图纸及规范要求完成该清单项目所需要的其他附属工作内容，并综合考虑其他完成本工作涉及的所有费用</t>
  </si>
  <si>
    <t>031001002021</t>
  </si>
  <si>
    <t>1.名称：无缝钢管
2.规格、型号：DN70
3.含管件及相关附件制作安装
4.其他: 包括根据图纸及规范要求完成该清单项目所需要的其他附属工作内容，并综合考虑其他完成本工作涉及的所有费用</t>
  </si>
  <si>
    <t>031003003015</t>
  </si>
  <si>
    <t>蝶阀 DN70</t>
  </si>
  <si>
    <t>1.类型:蝶阀
2.材质:碳钢
3.规格、压力等级:DN70
4.连接形式:法兰
5.其他: 包括根据图纸及规范要求完成该清单项目所需要的其他附属工作内容，并综合考虑其他完成本工作涉及的所有费用</t>
  </si>
  <si>
    <t>个</t>
  </si>
  <si>
    <t>031003003016</t>
  </si>
  <si>
    <t>蝶阀 DN100</t>
  </si>
  <si>
    <t>1.类型:蝶阀
2.材质:碳钢
3.规格、压力等级:DN100
4.连接形式:法兰
5.其他: 包括根据图纸及规范要求完成该清单项目所需要的其他附属工作内容，并综合考虑其他完成本工作涉及的所有费用</t>
  </si>
  <si>
    <t>031003003017</t>
  </si>
  <si>
    <t>蝶阀 DN125</t>
  </si>
  <si>
    <t>1.类型:蝶阀
2.材质:碳钢
3.规格、压力等级:DN125
4.连接形式:法兰
5.其他: 包括根据图纸及规范要求完成该清单项目所需要的其他附属工作内容，并综合考虑其他完成本工作涉及的所有费用</t>
  </si>
  <si>
    <t>031003001003</t>
  </si>
  <si>
    <t>自动排气阀DN25</t>
  </si>
  <si>
    <t>1.名称:自动排气阀
2.规格、型号:DN25
3.其他: 包括根据图纸及规范要求完成该清单项目所需要的其他附属工作内容，并综合考虑其他完成本工作涉及的所有费用
4.其他: 包括根据图纸及规范要求完成该清单项目所需要的其他附属工作内容，并综合考虑其他完成本工作涉及的所有费用</t>
  </si>
  <si>
    <t>031002001003</t>
  </si>
  <si>
    <t>支架制作安装</t>
  </si>
  <si>
    <t>1.名称:支架制作安装
2.除锈、刷油设计要求:按设计及规范要求
3.其他: 包括根据图纸及规范要求完成该清单项目所需要的其他附属工作内容，并综合考虑其他完成本工作涉及的所有费用</t>
  </si>
  <si>
    <t>kg</t>
  </si>
  <si>
    <t>031009002001</t>
  </si>
  <si>
    <t>空调水工程系统调试</t>
  </si>
  <si>
    <t>030108003027</t>
  </si>
  <si>
    <t>PF-1混流风机</t>
  </si>
  <si>
    <t>1.设备名称:PF-1混流风机
2.技术参数：L=8704m 3 /h N=2.2kw H=400Pa
重量 =210kg 噪音 =68dB(A)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</si>
  <si>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030108003028</t>
  </si>
  <si>
    <t>PF-2混流风机</t>
  </si>
  <si>
    <t>1.设备名称:PF-2混流风机
2.技术参数：L=44410m 3 /h N=11kw H=540Pa
重量 =728kg 噪音 =83dB(A)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</si>
  <si>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030108003029</t>
  </si>
  <si>
    <t>PF-3混流风机</t>
  </si>
  <si>
    <t>1.设备名称:PF-3混流风机
2.技术参数：L=30189m 3 /h N=7.5kw H=509Pa
重量 =434kg 噪音 =78dB(A)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</si>
  <si>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030108003030</t>
  </si>
  <si>
    <t>PF-4混流风机</t>
  </si>
  <si>
    <t>1.设备名称:PF-4混流风机
2.技术参数：L=39215m 3 /h N=11kw H=428Pa
重量 =430kg 噪音 =86dB(A)
3.本体及成套附件(配件、减振、软接头等)
4.支架制安及刷油除锈：满足设计及技术要求
5.其他: 包括根据图纸及规范要求完成该清单项目所需要的其他附属工作内容，并综合考虑其他完成本工作涉及的所有费用</t>
  </si>
  <si>
    <t>030108003031</t>
  </si>
  <si>
    <t>PF-5混流风机</t>
  </si>
  <si>
    <t>1.设备名称:PF-5混流风机
2.技术参数：L=22117m 3 /h N=5.5kw H=508Pa 重
量 =350kg 噪音 =74dB(A)
3.本体及成套附件(配件、减振、软接头等)
4.支架制安及刷油除锈：满足设计及技术要求
5.其他: 包括根据图纸及规范要求完成该清单项目所需要的其他附属工作内容，并综合考虑其他完成本工作涉及的所有费用</t>
  </si>
  <si>
    <t>030406003003</t>
  </si>
  <si>
    <t>风机电动机检查接线及调试</t>
  </si>
  <si>
    <t>1.风机电动机检查接线及调试
2.其他: 包括根据图纸及规范要求完成该清单项目所需要的其他附属工作内容，并综合考虑其他完成本工作涉及的所有费用</t>
  </si>
  <si>
    <t>030702001021</t>
  </si>
  <si>
    <t>矩形镀锌风管 0.75mm</t>
  </si>
  <si>
    <t>1.名称:矩形镀锌风管 0.75mm
2.材质:镀锌钢板
3.形状:矩形
4.规格:长边长(mm) ≤1000
5.板材厚度:0.75mm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</si>
  <si>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m2</t>
  </si>
  <si>
    <t>030702001022</t>
  </si>
  <si>
    <t>矩形镀锌风管 1.0mm</t>
  </si>
  <si>
    <t>1.名称:矩形镀锌风管 1.0mm
2.材质:镀锌钢板
3.形状:矩形
4.规格:长边长(mm) ≤1250
5.板材厚度:1.0mm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</si>
  <si>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030703001067</t>
  </si>
  <si>
    <t>止回阀-1000*1000</t>
  </si>
  <si>
    <t>1.名称:止回阀-1000*1000
2.规格、型号:止回阀-1000*1000
3.其他: 包括根据图纸及规范要求完成该清单项目所需要的其他附属工作内容，并综合考虑其他完成本工作涉及的所有费用</t>
  </si>
  <si>
    <t>030703001068</t>
  </si>
  <si>
    <t>止回阀-1000*400</t>
  </si>
  <si>
    <t>1.名称:止回阀-1000*400
2.规格、型号:止回阀-1000*400
3.其他: 包括根据图纸及规范要求完成该清单项目所需要的其他附属工作内容，并综合考虑其他完成本工作涉及的所有费用</t>
  </si>
  <si>
    <t>030703001069</t>
  </si>
  <si>
    <t>止回阀-2000*1000</t>
  </si>
  <si>
    <t>1.名称:止回阀-2000*1000
2.规格、型号:止回阀-2000*1000
3.其他: 包括根据图纸及规范要求完成该清单项目所需要的其他附属工作内容，并综合考虑其他完成本工作涉及的所有费用</t>
  </si>
  <si>
    <t>030703001070</t>
  </si>
  <si>
    <t>止回阀-630*320</t>
  </si>
  <si>
    <t>1.名称:止回阀-630*320
2.规格、型号:止回阀-630*320
3.其他: 包括根据图纸及规范要求完成该清单项目所需要的其他附属工作内容，并综合考虑其他完成本工作涉及的所有费用</t>
  </si>
  <si>
    <t>030703001071</t>
  </si>
  <si>
    <t>止回阀-800*400</t>
  </si>
  <si>
    <t>1.名称:止回阀-800*400
2.规格、型号:止回阀-800*400
3.其他: 包括根据图纸及规范要求完成该清单项目所需要的其他附属工作内容，并综合考虑其他完成本工作涉及的所有费用</t>
  </si>
  <si>
    <t>030703007018</t>
  </si>
  <si>
    <t>单层百叶风口-1500*500</t>
  </si>
  <si>
    <t>1.名称:单层百叶风口-1500*500
2.规格、型号:单层百叶风口-1500*500
3.其他: 包括根据图纸及规范要求完成该清单项目所需要的其他附属工作内容，并综合考虑其他完成本工作涉及的所有费用</t>
  </si>
  <si>
    <t>030703007019</t>
  </si>
  <si>
    <t>单层百叶风口-1800*1000</t>
  </si>
  <si>
    <t>1.名称:单层百叶风口-1800*1000
2.规格、型号:单层百叶风口-1800*1000
3.其他: 包括根据图纸及规范要求完成该清单项目所需要的其他附属工作内容，并综合考虑其他完成本工作涉及的所有费用</t>
  </si>
  <si>
    <t>030703007024</t>
  </si>
  <si>
    <t>防雨百叶风口-2000*1000</t>
  </si>
  <si>
    <t>1.名称:防雨百叶风口-2000*1000
2.规格、型号:防雨百叶风口-2000*1000
3.其他: 包括根据图纸及规范要求完成该清单项目所需要的其他附属工作内容，并综合考虑其他完成本工作涉及的所有费用</t>
  </si>
  <si>
    <t>030703007025</t>
  </si>
  <si>
    <t>防雨百叶风口-1000*1000</t>
  </si>
  <si>
    <t>030704001006</t>
  </si>
  <si>
    <t>1.通风工程检测、调试.
2.其他: 包括根据图纸及规范要求完成该清单项目所需要的其他附属工作内容，并综合考虑其他完成本工作涉及的所有费用</t>
  </si>
  <si>
    <t>031001002022</t>
  </si>
  <si>
    <t>冷冻水管(无缝钢管)DN200</t>
  </si>
  <si>
    <t>1.安装部位:地上
2.介质:冷冻水管
3.规格、压力等级:DN200
4.连接形式:电弧焊
5.其他: 包括根据图纸及规范要求完成该清单项目所需要的其他附属工作内容，并综合考虑其他完成本工作涉及的所有费用</t>
  </si>
  <si>
    <t>031001002023</t>
  </si>
  <si>
    <t>冷冻水管(无缝钢管)DN150</t>
  </si>
  <si>
    <t>1.安装部位:地上
2.介质:冷冻水管
3.规格、压力等级:DN150
4.连接形式:电弧焊
5.其他: 包括根据图纸及规范要求完成该清单项目所需要的其他附属工作内容，并综合考虑其他完成本工作涉及的所有费用</t>
  </si>
  <si>
    <t>031001002024</t>
  </si>
  <si>
    <t>冷冻水管(镀锌钢管)DN40</t>
  </si>
  <si>
    <t>1.安装部位:地上
2.介质:冷冻水管
3.规格、压力等级:45*3.5
4.连接形式:电弧焊
5.其他: 包括根据图纸及规范要求完成该清单项目所需要的其他附属工作内容，并综合考虑其他完成本工作涉及的所有费用</t>
  </si>
  <si>
    <t>031009002002</t>
  </si>
  <si>
    <t>措施项目</t>
  </si>
  <si>
    <t>031302007004</t>
  </si>
  <si>
    <t>高层施工增加</t>
  </si>
  <si>
    <t>031301017004</t>
  </si>
  <si>
    <t>脚手架搭拆费</t>
  </si>
  <si>
    <t>合   计</t>
  </si>
  <si>
    <t>总价措施项目清单与计价表</t>
  </si>
  <si>
    <t>第 1 页  共 2 页</t>
  </si>
  <si>
    <t>计算基础</t>
  </si>
  <si>
    <t>费率
(%)</t>
  </si>
  <si>
    <t>限价金额
(元)</t>
  </si>
  <si>
    <t>投标标价金额
(元)</t>
  </si>
  <si>
    <t>调整
费率(%)</t>
  </si>
  <si>
    <t>调整后
金额(元)</t>
  </si>
  <si>
    <t>LSSGCSF00004</t>
  </si>
  <si>
    <t>分部分项人工费+分部分项机具费</t>
  </si>
  <si>
    <t>35.77</t>
  </si>
  <si>
    <t>以分部分项的人工费与施工机具费之和为计算基础，费率35.77%</t>
  </si>
  <si>
    <t>031301010004</t>
  </si>
  <si>
    <t>安装与生产同时进行增加费用</t>
  </si>
  <si>
    <t>分部分项人工费</t>
  </si>
  <si>
    <t>0</t>
  </si>
  <si>
    <t>按人工费的10%计算</t>
  </si>
  <si>
    <t>031301011004</t>
  </si>
  <si>
    <t>在有害身体健康环境中施工增加费</t>
  </si>
  <si>
    <t>TSSGBWZJF004</t>
  </si>
  <si>
    <t>在地下（暗）室、设备及大口径管道内等特殊施工部位进行施工增加费</t>
  </si>
  <si>
    <t>30</t>
  </si>
  <si>
    <t>按该部分人工费的30%计算</t>
  </si>
  <si>
    <t>粤031302008004</t>
  </si>
  <si>
    <t>赶工措施费</t>
  </si>
  <si>
    <t>赶工措施费=（1-δ）*分部分项（人工费+施工机具费）*0.344 （0.8≤δ＜1   式中：δ=合同工期/定额工期）</t>
  </si>
  <si>
    <t>031302002004</t>
  </si>
  <si>
    <t>夜间施工增加费</t>
  </si>
  <si>
    <t>20</t>
  </si>
  <si>
    <t>按其夜间施工项目人工费的20%计算</t>
  </si>
  <si>
    <t>7</t>
  </si>
  <si>
    <t>JTGRSGZJF004</t>
  </si>
  <si>
    <t>交通干扰工程施工增加费</t>
  </si>
  <si>
    <t>10</t>
  </si>
  <si>
    <t>按在市政道路上施工项目人工费的10%计算</t>
  </si>
  <si>
    <t>8</t>
  </si>
  <si>
    <t>粤031302009004</t>
  </si>
  <si>
    <t>文明工地增加费</t>
  </si>
  <si>
    <t>以分部分项的人工费与施工机具费之和为计算基础；市级文明工地1.00%；省级文明工地2.00%</t>
  </si>
  <si>
    <t>9</t>
  </si>
  <si>
    <t>DXGXJCJXF004</t>
  </si>
  <si>
    <t>地下管线交叉降效费</t>
  </si>
  <si>
    <t>按实际发生或经批准的施工方案计</t>
  </si>
  <si>
    <t>编制人（造价人员）：</t>
  </si>
  <si>
    <t>复核人（造价工程师）：</t>
  </si>
  <si>
    <t>表-11</t>
  </si>
  <si>
    <t>第 2 页  共 2 页</t>
  </si>
  <si>
    <t>金额
(元)</t>
  </si>
  <si>
    <t>算</t>
  </si>
  <si>
    <t>QTFY00000004</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</si>
  <si>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</si>
  <si>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</si>
  <si>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</si>
  <si>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</si>
  <si>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</si>
  <si>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</si>
  <si>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</si>
  <si>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</si>
  <si>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</si>
  <si>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</si>
  <si>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</si>
  <si>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</si>
  <si>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</si>
  <si>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</si>
  <si>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</si>
  <si>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350848.30</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</si>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</sst>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5" borderId="15" applyNumberFormat="0" applyAlignment="0" applyProtection="0">
      <alignment vertical="center"/>
    </xf>
    <xf numFmtId="0" fontId="16" fillId="6" borderId="16" applyNumberFormat="0" applyAlignment="0" applyProtection="0">
      <alignment vertical="center"/>
    </xf>
    <xf numFmtId="0" fontId="17" fillId="6" borderId="15" applyNumberFormat="0" applyAlignment="0" applyProtection="0">
      <alignment vertical="center"/>
    </xf>
    <xf numFmtId="0" fontId="18" fillId="7"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49">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3" fillId="2" borderId="10" xfId="49" applyNumberFormat="1" applyFont="1" applyFill="1" applyBorder="1" applyAlignment="1">
      <alignment horizontal="center" vertical="center" wrapText="1"/>
    </xf>
    <xf numFmtId="176" fontId="3" fillId="2" borderId="11"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4"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2" fillId="2" borderId="6" xfId="49" applyNumberFormat="1" applyFont="1" applyFill="1" applyBorder="1" applyAlignment="1">
      <alignment horizontal="right" vertical="center" wrapText="1"/>
    </xf>
    <xf numFmtId="176" fontId="2" fillId="2" borderId="11"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3" fillId="2" borderId="6" xfId="49" applyNumberFormat="1" applyFont="1" applyFill="1" applyBorder="1" applyAlignment="1">
      <alignment horizontal="left" vertical="center" wrapText="1"/>
    </xf>
    <xf numFmtId="176" fontId="2" fillId="2" borderId="9" xfId="49" applyNumberFormat="1" applyFont="1" applyFill="1" applyBorder="1" applyAlignment="1">
      <alignment horizontal="left" vertical="center" wrapText="1"/>
    </xf>
    <xf numFmtId="176" fontId="3" fillId="2" borderId="11" xfId="49" applyNumberFormat="1" applyFont="1" applyFill="1" applyBorder="1" applyAlignment="1">
      <alignment horizontal="center" vertical="center" wrapText="1"/>
    </xf>
    <xf numFmtId="176" fontId="2" fillId="2" borderId="11" xfId="49" applyNumberFormat="1" applyFont="1" applyFill="1" applyBorder="1" applyAlignment="1">
      <alignment horizontal="left" vertical="center" wrapText="1"/>
    </xf>
    <xf numFmtId="0" fontId="0" fillId="0" borderId="0" xfId="49" applyNumberFormat="1"/>
    <xf numFmtId="0" fontId="2" fillId="2" borderId="1" xfId="49" applyNumberFormat="1" applyFont="1" applyFill="1" applyBorder="1" applyAlignment="1">
      <alignment horizontal="center" vertical="center" wrapText="1"/>
    </xf>
    <xf numFmtId="176" fontId="2" fillId="3" borderId="2" xfId="49" applyNumberFormat="1" applyFont="1" applyFill="1" applyBorder="1" applyAlignment="1">
      <alignment horizontal="center" vertical="center" wrapText="1"/>
    </xf>
    <xf numFmtId="0" fontId="2" fillId="2" borderId="3" xfId="49" applyNumberFormat="1" applyFont="1" applyFill="1" applyBorder="1" applyAlignment="1">
      <alignment horizontal="center" vertical="center" wrapText="1"/>
    </xf>
    <xf numFmtId="176" fontId="2" fillId="3" borderId="4" xfId="49" applyNumberFormat="1" applyFont="1" applyFill="1" applyBorder="1" applyAlignment="1">
      <alignment horizontal="center" vertical="center" wrapText="1"/>
    </xf>
    <xf numFmtId="176" fontId="2" fillId="3" borderId="7" xfId="49" applyNumberFormat="1" applyFont="1" applyFill="1" applyBorder="1" applyAlignment="1">
      <alignment horizontal="center" vertical="center" wrapText="1"/>
    </xf>
    <xf numFmtId="176" fontId="2" fillId="3" borderId="9" xfId="49" applyNumberFormat="1" applyFont="1" applyFill="1" applyBorder="1" applyAlignment="1">
      <alignment horizontal="center" vertical="center" wrapText="1"/>
    </xf>
    <xf numFmtId="0" fontId="2" fillId="2" borderId="5" xfId="49" applyNumberFormat="1" applyFont="1" applyFill="1" applyBorder="1" applyAlignment="1">
      <alignment horizontal="center" vertical="center" wrapText="1"/>
    </xf>
    <xf numFmtId="176" fontId="2" fillId="2" borderId="11"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619047619048" style="1" customWidth="1"/>
    <col min="5" max="5" width="7" style="1" customWidth="1"/>
    <col min="6" max="6" width="0.828571428571429" style="1" customWidth="1"/>
    <col min="7" max="7" width="20.1619047619048" style="1" customWidth="1"/>
    <col min="8" max="8" width="7" style="1" customWidth="1"/>
    <col min="9" max="9" width="21.8380952380952"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6561773.92</v>
      </c>
      <c r="D4" s="11"/>
      <c r="E4" s="11"/>
      <c r="F4" s="11">
        <f>F5+F6+F7+F8</f>
        <v>0</v>
      </c>
      <c r="G4" s="11"/>
      <c r="H4" s="11"/>
      <c r="I4" s="19"/>
    </row>
    <row r="5" ht="18" customHeight="1" spans="1:9">
      <c r="A5" s="9" t="s">
        <v>11</v>
      </c>
      <c r="B5" s="10" t="s">
        <v>12</v>
      </c>
      <c r="C5" s="11">
        <v>5924340.85</v>
      </c>
      <c r="D5" s="11"/>
      <c r="E5" s="11"/>
      <c r="F5" s="11">
        <f>'表-08 分部分项工程和单价措施项目清单与计价表'!I4</f>
        <v>0</v>
      </c>
      <c r="G5" s="11"/>
      <c r="H5" s="11"/>
      <c r="I5" s="19"/>
    </row>
    <row r="6" ht="18" customHeight="1" spans="1:9">
      <c r="A6" s="9" t="s">
        <v>13</v>
      </c>
      <c r="B6" s="10" t="s">
        <v>14</v>
      </c>
      <c r="C6" s="11">
        <v>281274.33</v>
      </c>
      <c r="D6" s="11"/>
      <c r="E6" s="11"/>
      <c r="F6" s="11">
        <f>'表-08 分部分项工程和单价措施项目清单与计价表'!I25</f>
        <v>0</v>
      </c>
      <c r="G6" s="11"/>
      <c r="H6" s="11"/>
      <c r="I6" s="19"/>
    </row>
    <row r="7" ht="18" customHeight="1" spans="1:9">
      <c r="A7" s="9" t="s">
        <v>15</v>
      </c>
      <c r="B7" s="10" t="s">
        <v>16</v>
      </c>
      <c r="C7" s="11">
        <v>287001.56</v>
      </c>
      <c r="D7" s="11"/>
      <c r="E7" s="11"/>
      <c r="F7" s="11">
        <f>'表-08 分部分项工程和单价措施项目清单与计价表'!I41</f>
        <v>0</v>
      </c>
      <c r="G7" s="11"/>
      <c r="H7" s="11"/>
      <c r="I7" s="19"/>
    </row>
    <row r="8" ht="18" customHeight="1" spans="1:9">
      <c r="A8" s="9" t="s">
        <v>17</v>
      </c>
      <c r="B8" s="10" t="s">
        <v>18</v>
      </c>
      <c r="C8" s="11">
        <v>69157.18</v>
      </c>
      <c r="D8" s="11"/>
      <c r="E8" s="11"/>
      <c r="F8" s="11">
        <f>'表-08 分部分项工程和单价措施项目清单与计价表'!I60</f>
        <v>0</v>
      </c>
      <c r="G8" s="11"/>
      <c r="H8" s="11"/>
      <c r="I8" s="19"/>
    </row>
    <row r="9" ht="18" customHeight="1" spans="1:9">
      <c r="A9" s="9" t="s">
        <v>19</v>
      </c>
      <c r="B9" s="10" t="s">
        <v>20</v>
      </c>
      <c r="C9" s="11">
        <v>86726.68</v>
      </c>
      <c r="D9" s="11"/>
      <c r="E9" s="11"/>
      <c r="F9" s="11">
        <f>F10+F11</f>
        <v>81411.08</v>
      </c>
      <c r="G9" s="11"/>
      <c r="H9" s="11"/>
      <c r="I9" s="19"/>
    </row>
    <row r="10" ht="18" customHeight="1" spans="1:9">
      <c r="A10" s="9" t="s">
        <v>21</v>
      </c>
      <c r="B10" s="10" t="s">
        <v>22</v>
      </c>
      <c r="C10" s="11">
        <v>81411.08</v>
      </c>
      <c r="D10" s="11"/>
      <c r="E10" s="11"/>
      <c r="F10" s="11">
        <f>C10</f>
        <v>81411.08</v>
      </c>
      <c r="G10" s="11"/>
      <c r="H10" s="11"/>
      <c r="I10" s="19"/>
    </row>
    <row r="11" ht="18" customHeight="1" spans="1:9">
      <c r="A11" s="9" t="s">
        <v>23</v>
      </c>
      <c r="B11" s="10" t="s">
        <v>24</v>
      </c>
      <c r="C11" s="11">
        <v>5315.6</v>
      </c>
      <c r="D11" s="11"/>
      <c r="E11" s="11"/>
      <c r="F11" s="11">
        <f>'表-08 分部分项工程和单价措施项目清单与计价表'!I65+'表-11 总价措施项目清单与计价表'!H47-'表-11 总价措施项目清单与计价表'!H4</f>
        <v>0</v>
      </c>
      <c r="G11" s="11"/>
      <c r="H11" s="11"/>
      <c r="I11" s="19"/>
    </row>
    <row r="12" ht="18" customHeight="1" spans="1:9">
      <c r="A12" s="9" t="s">
        <v>25</v>
      </c>
      <c r="B12" s="10" t="s">
        <v>26</v>
      </c>
      <c r="C12" s="11">
        <v>350848.3</v>
      </c>
      <c r="D12" s="11"/>
      <c r="E12" s="11"/>
      <c r="F12" s="11">
        <f>F13+F14+F15+F16+F17+F18+F19+F20+F21+F22</f>
        <v>328088.7</v>
      </c>
      <c r="G12" s="11"/>
      <c r="H12" s="11"/>
      <c r="I12" s="19" t="s">
        <v>27</v>
      </c>
    </row>
    <row r="13" ht="18" customHeight="1" spans="1:9">
      <c r="A13" s="9" t="s">
        <v>28</v>
      </c>
      <c r="B13" s="10" t="s">
        <v>29</v>
      </c>
      <c r="C13" s="11">
        <v>328088.7</v>
      </c>
      <c r="D13" s="11"/>
      <c r="E13" s="11"/>
      <c r="F13" s="11">
        <f>C13</f>
        <v>328088.7</v>
      </c>
      <c r="G13" s="11"/>
      <c r="H13" s="11"/>
      <c r="I13" s="19"/>
    </row>
    <row r="14" ht="18" customHeight="1" spans="1:9">
      <c r="A14" s="9" t="s">
        <v>30</v>
      </c>
      <c r="B14" s="10" t="s">
        <v>31</v>
      </c>
      <c r="C14" s="11"/>
      <c r="D14" s="11"/>
      <c r="E14" s="11"/>
      <c r="F14" s="11">
        <f>'表-12 其他项目清单与计价汇总表'!E6</f>
        <v>0</v>
      </c>
      <c r="G14" s="11"/>
      <c r="H14" s="11"/>
      <c r="I14" s="19"/>
    </row>
    <row r="15" ht="18" customHeight="1" spans="1:9">
      <c r="A15" s="9" t="s">
        <v>32</v>
      </c>
      <c r="B15" s="10" t="s">
        <v>33</v>
      </c>
      <c r="C15" s="11"/>
      <c r="D15" s="11"/>
      <c r="E15" s="11"/>
      <c r="F15" s="11">
        <f>'表-12 其他项目清单与计价汇总表'!E9</f>
        <v>0</v>
      </c>
      <c r="G15" s="11"/>
      <c r="H15" s="11"/>
      <c r="I15" s="19"/>
    </row>
    <row r="16" ht="18" customHeight="1" spans="1:9">
      <c r="A16" s="9" t="s">
        <v>34</v>
      </c>
      <c r="B16" s="10" t="s">
        <v>35</v>
      </c>
      <c r="C16" s="11"/>
      <c r="D16" s="11"/>
      <c r="E16" s="11"/>
      <c r="F16" s="11">
        <f>'表-12 其他项目清单与计价汇总表'!E10</f>
        <v>0</v>
      </c>
      <c r="G16" s="11"/>
      <c r="H16" s="11"/>
      <c r="I16" s="19"/>
    </row>
    <row r="17" ht="18" customHeight="1" spans="1:9">
      <c r="A17" s="9" t="s">
        <v>36</v>
      </c>
      <c r="B17" s="10" t="s">
        <v>37</v>
      </c>
      <c r="C17" s="11">
        <v>22759.6</v>
      </c>
      <c r="D17" s="11"/>
      <c r="E17" s="11"/>
      <c r="F17" s="11">
        <f>'表-12 其他项目清单与计价汇总表'!E11</f>
        <v>0</v>
      </c>
      <c r="G17" s="11"/>
      <c r="H17" s="11"/>
      <c r="I17" s="19"/>
    </row>
    <row r="18" ht="18" customHeight="1" spans="1:9">
      <c r="A18" s="9" t="s">
        <v>38</v>
      </c>
      <c r="B18" s="10" t="s">
        <v>39</v>
      </c>
      <c r="C18" s="11"/>
      <c r="D18" s="11"/>
      <c r="E18" s="11"/>
      <c r="F18" s="11">
        <f>'表-12 其他项目清单与计价汇总表'!E12</f>
        <v>0</v>
      </c>
      <c r="G18" s="11"/>
      <c r="H18" s="11"/>
      <c r="I18" s="19"/>
    </row>
    <row r="19" ht="18" customHeight="1" spans="1:9">
      <c r="A19" s="9" t="s">
        <v>40</v>
      </c>
      <c r="B19" s="10" t="s">
        <v>41</v>
      </c>
      <c r="C19" s="11"/>
      <c r="D19" s="11"/>
      <c r="E19" s="11"/>
      <c r="F19" s="11">
        <f>'表-12 其他项目清单与计价汇总表'!E13</f>
        <v>0</v>
      </c>
      <c r="G19" s="11"/>
      <c r="H19" s="11"/>
      <c r="I19" s="19"/>
    </row>
    <row r="20" ht="18" customHeight="1" spans="1:9">
      <c r="A20" s="9" t="s">
        <v>42</v>
      </c>
      <c r="B20" s="10" t="s">
        <v>43</v>
      </c>
      <c r="C20" s="11"/>
      <c r="D20" s="11"/>
      <c r="E20" s="11"/>
      <c r="F20" s="11">
        <f>'表-12 其他项目清单与计价汇总表'!E15</f>
        <v>0</v>
      </c>
      <c r="G20" s="11"/>
      <c r="H20" s="11"/>
      <c r="I20" s="19"/>
    </row>
    <row r="21" ht="18" customHeight="1" spans="1:9">
      <c r="A21" s="9" t="s">
        <v>44</v>
      </c>
      <c r="B21" s="10" t="s">
        <v>45</v>
      </c>
      <c r="C21" s="11"/>
      <c r="D21" s="11"/>
      <c r="E21" s="11"/>
      <c r="F21" s="11">
        <f>'表-12 其他项目清单与计价汇总表'!E14</f>
        <v>0</v>
      </c>
      <c r="G21" s="11"/>
      <c r="H21" s="11"/>
      <c r="I21" s="19"/>
    </row>
    <row r="22" ht="18" customHeight="1" spans="1:9">
      <c r="A22" s="9" t="s">
        <v>46</v>
      </c>
      <c r="B22" s="10" t="s">
        <v>47</v>
      </c>
      <c r="C22" s="11"/>
      <c r="D22" s="11"/>
      <c r="E22" s="11"/>
      <c r="F22" s="11">
        <f>'表-12 其他项目清单与计价汇总表'!E16</f>
        <v>0</v>
      </c>
      <c r="G22" s="11"/>
      <c r="H22" s="11"/>
      <c r="I22" s="19"/>
    </row>
    <row r="23" ht="18" customHeight="1" spans="1:9">
      <c r="A23" s="9" t="s">
        <v>48</v>
      </c>
      <c r="B23" s="10" t="s">
        <v>49</v>
      </c>
      <c r="C23" s="11">
        <v>6999348.9</v>
      </c>
      <c r="D23" s="11"/>
      <c r="E23" s="11"/>
      <c r="F23" s="11">
        <f>F4+F9+F12</f>
        <v>409499.78</v>
      </c>
      <c r="G23" s="11"/>
      <c r="H23" s="11"/>
      <c r="I23" s="19"/>
    </row>
    <row r="24" ht="18" customHeight="1" spans="1:9">
      <c r="A24" s="9" t="s">
        <v>50</v>
      </c>
      <c r="B24" s="10" t="s">
        <v>51</v>
      </c>
      <c r="C24" s="11">
        <v>629941.4</v>
      </c>
      <c r="D24" s="11"/>
      <c r="E24" s="11"/>
      <c r="F24" s="11">
        <f>'表-13 规费、税金项目清单与计价表'!J35</f>
        <v>0</v>
      </c>
      <c r="G24" s="11"/>
      <c r="H24" s="11"/>
      <c r="I24" s="19" t="s">
        <v>27</v>
      </c>
    </row>
    <row r="25" ht="18" customHeight="1" spans="1:9">
      <c r="A25" s="9" t="s">
        <v>52</v>
      </c>
      <c r="B25" s="10" t="s">
        <v>53</v>
      </c>
      <c r="C25" s="11">
        <v>7629290.3</v>
      </c>
      <c r="D25" s="11"/>
      <c r="E25" s="11"/>
      <c r="F25" s="11">
        <f>F23+F24</f>
        <v>409499.78</v>
      </c>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9"/>
      <c r="B35" s="10"/>
      <c r="C35" s="11"/>
      <c r="D35" s="11"/>
      <c r="E35" s="11"/>
      <c r="F35" s="11"/>
      <c r="G35" s="11"/>
      <c r="H35" s="11"/>
      <c r="I35" s="19"/>
    </row>
    <row r="36" ht="18" customHeight="1" spans="1:9">
      <c r="A36" s="25" t="s">
        <v>54</v>
      </c>
      <c r="B36" s="27"/>
      <c r="C36" s="28" t="s">
        <v>55</v>
      </c>
      <c r="D36" s="28"/>
      <c r="E36" s="28"/>
      <c r="F36" s="28">
        <f>F25</f>
        <v>409499.78</v>
      </c>
      <c r="G36" s="28"/>
      <c r="H36" s="28"/>
      <c r="I36" s="48"/>
    </row>
    <row r="37" ht="18" customHeight="1" spans="1:9">
      <c r="A37" s="30" t="s">
        <v>56</v>
      </c>
      <c r="B37" s="30"/>
      <c r="C37" s="30"/>
      <c r="D37" s="30"/>
      <c r="E37" s="30"/>
      <c r="F37" s="30"/>
      <c r="G37" s="30"/>
      <c r="H37" s="30"/>
      <c r="I37" s="30"/>
    </row>
    <row r="38" ht="18" customHeight="1" spans="1:9">
      <c r="A38" s="14"/>
      <c r="B38" s="14"/>
      <c r="C38" s="14"/>
      <c r="D38" s="15"/>
      <c r="E38" s="16" t="s">
        <v>57</v>
      </c>
      <c r="F38" s="14"/>
      <c r="G38" s="15"/>
      <c r="H38" s="16" t="s">
        <v>57</v>
      </c>
      <c r="I38" s="16"/>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8"/>
  <sheetViews>
    <sheetView showGridLines="0" topLeftCell="A59" workbookViewId="0">
      <selection activeCell="I68" sqref="I68"/>
    </sheetView>
  </sheetViews>
  <sheetFormatPr defaultColWidth="9" defaultRowHeight="12"/>
  <cols>
    <col min="1" max="1" width="8.33333333333333" style="40" customWidth="1"/>
    <col min="2" max="2" width="17.3333333333333" style="1" customWidth="1"/>
    <col min="3" max="3" width="14.1714285714286" style="1" customWidth="1"/>
    <col min="4" max="4" width="29.8380952380952" style="1" customWidth="1"/>
    <col min="5" max="5" width="5.66666666666667" style="1" customWidth="1"/>
    <col min="6" max="6" width="10" style="1" customWidth="1"/>
    <col min="7" max="9" width="12.7142857142857" style="1" customWidth="1"/>
    <col min="10" max="16384" width="9" style="1"/>
  </cols>
  <sheetData>
    <row r="1" ht="28.5" customHeight="1" spans="1:9">
      <c r="A1" s="41" t="s">
        <v>4</v>
      </c>
      <c r="B1" s="8" t="s">
        <v>58</v>
      </c>
      <c r="C1" s="8" t="s">
        <v>59</v>
      </c>
      <c r="D1" s="8" t="s">
        <v>60</v>
      </c>
      <c r="E1" s="8" t="s">
        <v>61</v>
      </c>
      <c r="F1" s="8" t="s">
        <v>62</v>
      </c>
      <c r="G1" s="42" t="s">
        <v>63</v>
      </c>
      <c r="H1" s="42" t="s">
        <v>64</v>
      </c>
      <c r="I1" s="45" t="s">
        <v>65</v>
      </c>
    </row>
    <row r="2" ht="28.5" customHeight="1" spans="1:9">
      <c r="A2" s="43"/>
      <c r="B2" s="23"/>
      <c r="C2" s="23"/>
      <c r="D2" s="23"/>
      <c r="E2" s="23"/>
      <c r="F2" s="23"/>
      <c r="G2" s="44"/>
      <c r="H2" s="44"/>
      <c r="I2" s="46"/>
    </row>
    <row r="3" ht="28.5" customHeight="1" spans="1:9">
      <c r="A3" s="43"/>
      <c r="B3" s="23"/>
      <c r="C3" s="23"/>
      <c r="D3" s="23"/>
      <c r="E3" s="23"/>
      <c r="F3" s="23"/>
      <c r="G3" s="44"/>
      <c r="H3" s="44"/>
      <c r="I3" s="46"/>
    </row>
    <row r="4" ht="28.5" customHeight="1" spans="1:9">
      <c r="A4" s="43"/>
      <c r="B4" s="10"/>
      <c r="C4" s="10" t="s">
        <v>12</v>
      </c>
      <c r="D4" s="10"/>
      <c r="E4" s="10"/>
      <c r="F4" s="11"/>
      <c r="G4" s="11"/>
      <c r="H4" s="11"/>
      <c r="I4" s="19">
        <f>SUM(I5:I24)</f>
        <v>0</v>
      </c>
    </row>
    <row r="5" ht="181.5" customHeight="1" spans="1:9">
      <c r="A5" s="43">
        <v>1</v>
      </c>
      <c r="B5" s="10" t="s">
        <v>66</v>
      </c>
      <c r="C5" s="10" t="s">
        <v>67</v>
      </c>
      <c r="D5" s="10" t="s">
        <v>68</v>
      </c>
      <c r="E5" s="23" t="s">
        <v>69</v>
      </c>
      <c r="F5" s="11">
        <v>12</v>
      </c>
      <c r="G5" s="11">
        <v>54543.1</v>
      </c>
      <c r="H5" s="11"/>
      <c r="I5" s="19">
        <f>F5*H5</f>
        <v>0</v>
      </c>
    </row>
    <row r="6" ht="181.5" customHeight="1" spans="1:9">
      <c r="A6" s="43">
        <v>2</v>
      </c>
      <c r="B6" s="10" t="s">
        <v>70</v>
      </c>
      <c r="C6" s="10" t="s">
        <v>71</v>
      </c>
      <c r="D6" s="10" t="s">
        <v>72</v>
      </c>
      <c r="E6" s="23" t="s">
        <v>69</v>
      </c>
      <c r="F6" s="11">
        <v>8</v>
      </c>
      <c r="G6" s="11">
        <v>73078.1</v>
      </c>
      <c r="H6" s="11"/>
      <c r="I6" s="19">
        <f t="shared" ref="I6:I37" si="0">F6*H6</f>
        <v>0</v>
      </c>
    </row>
    <row r="7" ht="207" customHeight="1" spans="1:9">
      <c r="A7" s="43">
        <v>3</v>
      </c>
      <c r="B7" s="10" t="s">
        <v>73</v>
      </c>
      <c r="C7" s="10" t="s">
        <v>74</v>
      </c>
      <c r="D7" s="10" t="s">
        <v>75</v>
      </c>
      <c r="E7" s="23" t="s">
        <v>69</v>
      </c>
      <c r="F7" s="11">
        <v>1</v>
      </c>
      <c r="G7" s="11">
        <v>307534.06</v>
      </c>
      <c r="H7" s="11"/>
      <c r="I7" s="19">
        <f t="shared" si="0"/>
        <v>0</v>
      </c>
    </row>
    <row r="8" ht="207" customHeight="1" spans="1:9">
      <c r="A8" s="43">
        <v>4</v>
      </c>
      <c r="B8" s="10" t="s">
        <v>76</v>
      </c>
      <c r="C8" s="10" t="s">
        <v>74</v>
      </c>
      <c r="D8" s="10" t="s">
        <v>77</v>
      </c>
      <c r="E8" s="23" t="s">
        <v>69</v>
      </c>
      <c r="F8" s="11">
        <v>1</v>
      </c>
      <c r="G8" s="11">
        <v>305600.31</v>
      </c>
      <c r="H8" s="11"/>
      <c r="I8" s="19">
        <f t="shared" si="0"/>
        <v>0</v>
      </c>
    </row>
    <row r="9" ht="117.75" customHeight="1" spans="1:9">
      <c r="A9" s="43">
        <v>5</v>
      </c>
      <c r="B9" s="10" t="s">
        <v>78</v>
      </c>
      <c r="C9" s="10" t="s">
        <v>79</v>
      </c>
      <c r="D9" s="10" t="s">
        <v>80</v>
      </c>
      <c r="E9" s="23" t="s">
        <v>69</v>
      </c>
      <c r="F9" s="11">
        <v>2</v>
      </c>
      <c r="G9" s="11">
        <v>1283111.69</v>
      </c>
      <c r="H9" s="11"/>
      <c r="I9" s="19">
        <f t="shared" si="0"/>
        <v>0</v>
      </c>
    </row>
    <row r="10" ht="219.75" customHeight="1" spans="1:9">
      <c r="A10" s="43">
        <v>6</v>
      </c>
      <c r="B10" s="10" t="s">
        <v>81</v>
      </c>
      <c r="C10" s="10" t="s">
        <v>82</v>
      </c>
      <c r="D10" s="10" t="s">
        <v>83</v>
      </c>
      <c r="E10" s="23" t="s">
        <v>69</v>
      </c>
      <c r="F10" s="11">
        <v>3</v>
      </c>
      <c r="G10" s="11">
        <v>24533.31</v>
      </c>
      <c r="H10" s="11"/>
      <c r="I10" s="19">
        <f t="shared" si="0"/>
        <v>0</v>
      </c>
    </row>
    <row r="11" ht="219.75" customHeight="1" spans="1:9">
      <c r="A11" s="43">
        <v>7</v>
      </c>
      <c r="B11" s="10" t="s">
        <v>84</v>
      </c>
      <c r="C11" s="10" t="s">
        <v>85</v>
      </c>
      <c r="D11" s="10" t="s">
        <v>86</v>
      </c>
      <c r="E11" s="23" t="s">
        <v>69</v>
      </c>
      <c r="F11" s="11">
        <v>3</v>
      </c>
      <c r="G11" s="11">
        <v>29847.81</v>
      </c>
      <c r="H11" s="11"/>
      <c r="I11" s="19">
        <f t="shared" si="0"/>
        <v>0</v>
      </c>
    </row>
    <row r="12" ht="219.75" customHeight="1" spans="1:9">
      <c r="A12" s="43">
        <v>8</v>
      </c>
      <c r="B12" s="10" t="s">
        <v>87</v>
      </c>
      <c r="C12" s="10" t="s">
        <v>88</v>
      </c>
      <c r="D12" s="10" t="s">
        <v>89</v>
      </c>
      <c r="E12" s="23" t="s">
        <v>69</v>
      </c>
      <c r="F12" s="11">
        <v>3</v>
      </c>
      <c r="G12" s="11">
        <v>34511.61</v>
      </c>
      <c r="H12" s="11"/>
      <c r="I12" s="19">
        <f t="shared" si="0"/>
        <v>0</v>
      </c>
    </row>
    <row r="13" ht="219.75" customHeight="1" spans="1:9">
      <c r="A13" s="43">
        <v>9</v>
      </c>
      <c r="B13" s="10" t="s">
        <v>90</v>
      </c>
      <c r="C13" s="10" t="s">
        <v>91</v>
      </c>
      <c r="D13" s="10" t="s">
        <v>92</v>
      </c>
      <c r="E13" s="23" t="s">
        <v>69</v>
      </c>
      <c r="F13" s="11">
        <v>3</v>
      </c>
      <c r="G13" s="11">
        <v>24533.31</v>
      </c>
      <c r="H13" s="11"/>
      <c r="I13" s="19">
        <f t="shared" si="0"/>
        <v>0</v>
      </c>
    </row>
    <row r="14" ht="219.75" customHeight="1" spans="1:9">
      <c r="A14" s="43">
        <v>10</v>
      </c>
      <c r="B14" s="10" t="s">
        <v>93</v>
      </c>
      <c r="C14" s="10" t="s">
        <v>94</v>
      </c>
      <c r="D14" s="10" t="s">
        <v>95</v>
      </c>
      <c r="E14" s="23" t="s">
        <v>69</v>
      </c>
      <c r="F14" s="11">
        <v>1</v>
      </c>
      <c r="G14" s="11">
        <v>24533.31</v>
      </c>
      <c r="H14" s="11"/>
      <c r="I14" s="19">
        <f t="shared" si="0"/>
        <v>0</v>
      </c>
    </row>
    <row r="15" ht="219.75" customHeight="1" spans="1:9">
      <c r="A15" s="43">
        <v>11</v>
      </c>
      <c r="B15" s="10" t="s">
        <v>96</v>
      </c>
      <c r="C15" s="10" t="s">
        <v>97</v>
      </c>
      <c r="D15" s="10" t="s">
        <v>98</v>
      </c>
      <c r="E15" s="23" t="s">
        <v>69</v>
      </c>
      <c r="F15" s="11">
        <v>4</v>
      </c>
      <c r="G15" s="11">
        <v>28091.01</v>
      </c>
      <c r="H15" s="11"/>
      <c r="I15" s="19">
        <f t="shared" si="0"/>
        <v>0</v>
      </c>
    </row>
    <row r="16" ht="219.75" customHeight="1" spans="1:9">
      <c r="A16" s="43">
        <v>12</v>
      </c>
      <c r="B16" s="10" t="s">
        <v>99</v>
      </c>
      <c r="C16" s="10" t="s">
        <v>100</v>
      </c>
      <c r="D16" s="10" t="s">
        <v>101</v>
      </c>
      <c r="E16" s="23" t="s">
        <v>69</v>
      </c>
      <c r="F16" s="11">
        <v>2</v>
      </c>
      <c r="G16" s="11">
        <v>28091.01</v>
      </c>
      <c r="H16" s="11"/>
      <c r="I16" s="19">
        <f t="shared" si="0"/>
        <v>0</v>
      </c>
    </row>
    <row r="17" ht="219.75" customHeight="1" spans="1:9">
      <c r="A17" s="43">
        <v>13</v>
      </c>
      <c r="B17" s="10" t="s">
        <v>102</v>
      </c>
      <c r="C17" s="10" t="s">
        <v>103</v>
      </c>
      <c r="D17" s="10" t="s">
        <v>104</v>
      </c>
      <c r="E17" s="23" t="s">
        <v>69</v>
      </c>
      <c r="F17" s="11">
        <v>2</v>
      </c>
      <c r="G17" s="11">
        <v>27851.63</v>
      </c>
      <c r="H17" s="11"/>
      <c r="I17" s="19">
        <f t="shared" si="0"/>
        <v>0</v>
      </c>
    </row>
    <row r="18" ht="92.25" customHeight="1" spans="1:9">
      <c r="A18" s="43">
        <v>14</v>
      </c>
      <c r="B18" s="10" t="s">
        <v>105</v>
      </c>
      <c r="C18" s="10" t="s">
        <v>106</v>
      </c>
      <c r="D18" s="10" t="s">
        <v>107</v>
      </c>
      <c r="E18" s="23" t="s">
        <v>69</v>
      </c>
      <c r="F18" s="11">
        <v>2</v>
      </c>
      <c r="G18" s="11">
        <v>177127.74</v>
      </c>
      <c r="H18" s="11"/>
      <c r="I18" s="19">
        <f t="shared" si="0"/>
        <v>0</v>
      </c>
    </row>
    <row r="19" ht="219.75" customHeight="1" spans="1:9">
      <c r="A19" s="43">
        <v>15</v>
      </c>
      <c r="B19" s="10" t="s">
        <v>108</v>
      </c>
      <c r="C19" s="10" t="s">
        <v>109</v>
      </c>
      <c r="D19" s="10" t="s">
        <v>110</v>
      </c>
      <c r="E19" s="23" t="s">
        <v>69</v>
      </c>
      <c r="F19" s="11">
        <v>2</v>
      </c>
      <c r="G19" s="11">
        <v>102086.5</v>
      </c>
      <c r="H19" s="11"/>
      <c r="I19" s="19">
        <f t="shared" si="0"/>
        <v>0</v>
      </c>
    </row>
    <row r="20" ht="92.25" customHeight="1" spans="1:9">
      <c r="A20" s="43">
        <v>16</v>
      </c>
      <c r="B20" s="10" t="s">
        <v>111</v>
      </c>
      <c r="C20" s="10" t="s">
        <v>112</v>
      </c>
      <c r="D20" s="10" t="s">
        <v>113</v>
      </c>
      <c r="E20" s="23" t="s">
        <v>69</v>
      </c>
      <c r="F20" s="11">
        <v>2</v>
      </c>
      <c r="G20" s="11">
        <v>65924.84</v>
      </c>
      <c r="H20" s="11"/>
      <c r="I20" s="19">
        <f t="shared" si="0"/>
        <v>0</v>
      </c>
    </row>
    <row r="21" ht="92.25" customHeight="1" spans="1:9">
      <c r="A21" s="43">
        <v>17</v>
      </c>
      <c r="B21" s="10" t="s">
        <v>114</v>
      </c>
      <c r="C21" s="10" t="s">
        <v>112</v>
      </c>
      <c r="D21" s="10" t="s">
        <v>115</v>
      </c>
      <c r="E21" s="23" t="s">
        <v>69</v>
      </c>
      <c r="F21" s="11">
        <v>1</v>
      </c>
      <c r="G21" s="11">
        <v>65924.84</v>
      </c>
      <c r="H21" s="11"/>
      <c r="I21" s="19">
        <f t="shared" si="0"/>
        <v>0</v>
      </c>
    </row>
    <row r="22" ht="105" customHeight="1" spans="1:9">
      <c r="A22" s="43">
        <v>18</v>
      </c>
      <c r="B22" s="10" t="s">
        <v>116</v>
      </c>
      <c r="C22" s="10" t="s">
        <v>117</v>
      </c>
      <c r="D22" s="10" t="s">
        <v>118</v>
      </c>
      <c r="E22" s="23" t="s">
        <v>69</v>
      </c>
      <c r="F22" s="11">
        <v>1</v>
      </c>
      <c r="G22" s="11">
        <v>154508.84</v>
      </c>
      <c r="H22" s="11"/>
      <c r="I22" s="19">
        <f t="shared" si="0"/>
        <v>0</v>
      </c>
    </row>
    <row r="23" ht="143.25" customHeight="1" spans="1:9">
      <c r="A23" s="43">
        <v>19</v>
      </c>
      <c r="B23" s="10" t="s">
        <v>119</v>
      </c>
      <c r="C23" s="10" t="s">
        <v>120</v>
      </c>
      <c r="D23" s="10" t="s">
        <v>121</v>
      </c>
      <c r="E23" s="23" t="s">
        <v>122</v>
      </c>
      <c r="F23" s="11">
        <v>1</v>
      </c>
      <c r="G23" s="11">
        <v>5858.31</v>
      </c>
      <c r="H23" s="11"/>
      <c r="I23" s="19">
        <f t="shared" si="0"/>
        <v>0</v>
      </c>
    </row>
    <row r="24" ht="28.5" customHeight="1" spans="1:9">
      <c r="A24" s="43">
        <v>20</v>
      </c>
      <c r="B24" s="10" t="s">
        <v>123</v>
      </c>
      <c r="C24" s="10" t="s">
        <v>124</v>
      </c>
      <c r="D24" s="10"/>
      <c r="E24" s="23" t="s">
        <v>125</v>
      </c>
      <c r="F24" s="11">
        <v>1</v>
      </c>
      <c r="G24" s="11">
        <v>210.2</v>
      </c>
      <c r="H24" s="11"/>
      <c r="I24" s="19">
        <f t="shared" si="0"/>
        <v>0</v>
      </c>
    </row>
    <row r="25" ht="28.5" customHeight="1" spans="1:9">
      <c r="A25" s="43"/>
      <c r="B25" s="10"/>
      <c r="C25" s="10" t="s">
        <v>14</v>
      </c>
      <c r="D25" s="10"/>
      <c r="E25" s="10"/>
      <c r="F25" s="11"/>
      <c r="G25" s="11"/>
      <c r="H25" s="11"/>
      <c r="I25" s="19">
        <f>SUM(I26:I40)</f>
        <v>0</v>
      </c>
    </row>
    <row r="26" ht="105" customHeight="1" spans="1:9">
      <c r="A26" s="43">
        <v>21</v>
      </c>
      <c r="B26" s="10" t="s">
        <v>126</v>
      </c>
      <c r="C26" s="10" t="s">
        <v>127</v>
      </c>
      <c r="D26" s="10" t="s">
        <v>128</v>
      </c>
      <c r="E26" s="23" t="s">
        <v>129</v>
      </c>
      <c r="F26" s="11">
        <v>80.84</v>
      </c>
      <c r="G26" s="11">
        <v>539.08</v>
      </c>
      <c r="H26" s="11"/>
      <c r="I26" s="19">
        <f t="shared" si="0"/>
        <v>0</v>
      </c>
    </row>
    <row r="27" ht="105" customHeight="1" spans="1:9">
      <c r="A27" s="43">
        <v>22</v>
      </c>
      <c r="B27" s="10" t="s">
        <v>130</v>
      </c>
      <c r="C27" s="10" t="s">
        <v>127</v>
      </c>
      <c r="D27" s="10" t="s">
        <v>131</v>
      </c>
      <c r="E27" s="23" t="s">
        <v>129</v>
      </c>
      <c r="F27" s="11">
        <v>59.44</v>
      </c>
      <c r="G27" s="11">
        <v>430.45</v>
      </c>
      <c r="H27" s="11"/>
      <c r="I27" s="19">
        <f t="shared" si="0"/>
        <v>0</v>
      </c>
    </row>
    <row r="28" ht="105" customHeight="1" spans="1:9">
      <c r="A28" s="43">
        <v>23</v>
      </c>
      <c r="B28" s="10" t="s">
        <v>132</v>
      </c>
      <c r="C28" s="10" t="s">
        <v>127</v>
      </c>
      <c r="D28" s="10" t="s">
        <v>133</v>
      </c>
      <c r="E28" s="23" t="s">
        <v>129</v>
      </c>
      <c r="F28" s="11">
        <v>46.33</v>
      </c>
      <c r="G28" s="11">
        <v>340.08</v>
      </c>
      <c r="H28" s="11"/>
      <c r="I28" s="19">
        <f t="shared" si="0"/>
        <v>0</v>
      </c>
    </row>
    <row r="29" ht="105" customHeight="1" spans="1:9">
      <c r="A29" s="43">
        <v>24</v>
      </c>
      <c r="B29" s="10" t="s">
        <v>134</v>
      </c>
      <c r="C29" s="10" t="s">
        <v>127</v>
      </c>
      <c r="D29" s="10" t="s">
        <v>135</v>
      </c>
      <c r="E29" s="23" t="s">
        <v>129</v>
      </c>
      <c r="F29" s="11">
        <v>116.42</v>
      </c>
      <c r="G29" s="11">
        <v>327.76</v>
      </c>
      <c r="H29" s="11"/>
      <c r="I29" s="19">
        <f t="shared" si="0"/>
        <v>0</v>
      </c>
    </row>
    <row r="30" ht="105" customHeight="1" spans="1:9">
      <c r="A30" s="43">
        <v>25</v>
      </c>
      <c r="B30" s="10" t="s">
        <v>136</v>
      </c>
      <c r="C30" s="10" t="s">
        <v>127</v>
      </c>
      <c r="D30" s="10" t="s">
        <v>137</v>
      </c>
      <c r="E30" s="23" t="s">
        <v>129</v>
      </c>
      <c r="F30" s="11">
        <v>37.5</v>
      </c>
      <c r="G30" s="11">
        <v>207.45</v>
      </c>
      <c r="H30" s="11"/>
      <c r="I30" s="19">
        <f t="shared" si="0"/>
        <v>0</v>
      </c>
    </row>
    <row r="31" ht="105" customHeight="1" spans="1:9">
      <c r="A31" s="43">
        <v>26</v>
      </c>
      <c r="B31" s="10" t="s">
        <v>138</v>
      </c>
      <c r="C31" s="10" t="s">
        <v>127</v>
      </c>
      <c r="D31" s="10" t="s">
        <v>139</v>
      </c>
      <c r="E31" s="23" t="s">
        <v>129</v>
      </c>
      <c r="F31" s="11">
        <v>46.8</v>
      </c>
      <c r="G31" s="11">
        <v>160.9</v>
      </c>
      <c r="H31" s="11"/>
      <c r="I31" s="19">
        <f t="shared" si="0"/>
        <v>0</v>
      </c>
    </row>
    <row r="32" ht="105" customHeight="1" spans="1:9">
      <c r="A32" s="43">
        <v>27</v>
      </c>
      <c r="B32" s="10" t="s">
        <v>140</v>
      </c>
      <c r="C32" s="10" t="s">
        <v>127</v>
      </c>
      <c r="D32" s="10" t="s">
        <v>141</v>
      </c>
      <c r="E32" s="23" t="s">
        <v>129</v>
      </c>
      <c r="F32" s="11">
        <v>404.22</v>
      </c>
      <c r="G32" s="11">
        <v>105.74</v>
      </c>
      <c r="H32" s="11"/>
      <c r="I32" s="19">
        <f t="shared" si="0"/>
        <v>0</v>
      </c>
    </row>
    <row r="33" ht="105" customHeight="1" spans="1:9">
      <c r="A33" s="43">
        <v>28</v>
      </c>
      <c r="B33" s="10" t="s">
        <v>142</v>
      </c>
      <c r="C33" s="10" t="s">
        <v>127</v>
      </c>
      <c r="D33" s="10" t="s">
        <v>143</v>
      </c>
      <c r="E33" s="23" t="s">
        <v>129</v>
      </c>
      <c r="F33" s="11">
        <v>61</v>
      </c>
      <c r="G33" s="11">
        <v>79.32</v>
      </c>
      <c r="H33" s="11"/>
      <c r="I33" s="19">
        <f t="shared" si="0"/>
        <v>0</v>
      </c>
    </row>
    <row r="34" ht="105" customHeight="1" spans="1:9">
      <c r="A34" s="43">
        <v>29</v>
      </c>
      <c r="B34" s="10" t="s">
        <v>144</v>
      </c>
      <c r="C34" s="10" t="s">
        <v>127</v>
      </c>
      <c r="D34" s="10" t="s">
        <v>145</v>
      </c>
      <c r="E34" s="23" t="s">
        <v>129</v>
      </c>
      <c r="F34" s="11">
        <v>168</v>
      </c>
      <c r="G34" s="11">
        <v>63.75</v>
      </c>
      <c r="H34" s="11"/>
      <c r="I34" s="19">
        <f t="shared" si="0"/>
        <v>0</v>
      </c>
    </row>
    <row r="35" ht="117.75" customHeight="1" spans="1:9">
      <c r="A35" s="43">
        <v>30</v>
      </c>
      <c r="B35" s="10" t="s">
        <v>146</v>
      </c>
      <c r="C35" s="10" t="s">
        <v>147</v>
      </c>
      <c r="D35" s="10" t="s">
        <v>148</v>
      </c>
      <c r="E35" s="23" t="s">
        <v>149</v>
      </c>
      <c r="F35" s="11">
        <v>30</v>
      </c>
      <c r="G35" s="11">
        <v>308.4</v>
      </c>
      <c r="H35" s="11"/>
      <c r="I35" s="19">
        <f t="shared" si="0"/>
        <v>0</v>
      </c>
    </row>
    <row r="36" ht="117.75" customHeight="1" spans="1:9">
      <c r="A36" s="43">
        <v>31</v>
      </c>
      <c r="B36" s="10" t="s">
        <v>150</v>
      </c>
      <c r="C36" s="10" t="s">
        <v>151</v>
      </c>
      <c r="D36" s="10" t="s">
        <v>152</v>
      </c>
      <c r="E36" s="23" t="s">
        <v>149</v>
      </c>
      <c r="F36" s="11">
        <v>10</v>
      </c>
      <c r="G36" s="11">
        <v>393.04</v>
      </c>
      <c r="H36" s="11"/>
      <c r="I36" s="19">
        <f t="shared" si="0"/>
        <v>0</v>
      </c>
    </row>
    <row r="37" ht="117.75" customHeight="1" spans="1:9">
      <c r="A37" s="43">
        <v>32</v>
      </c>
      <c r="B37" s="10" t="s">
        <v>153</v>
      </c>
      <c r="C37" s="10" t="s">
        <v>154</v>
      </c>
      <c r="D37" s="10" t="s">
        <v>155</v>
      </c>
      <c r="E37" s="23" t="s">
        <v>149</v>
      </c>
      <c r="F37" s="11">
        <v>10</v>
      </c>
      <c r="G37" s="11">
        <v>576.67</v>
      </c>
      <c r="H37" s="11"/>
      <c r="I37" s="19">
        <f t="shared" si="0"/>
        <v>0</v>
      </c>
    </row>
    <row r="38" ht="156" customHeight="1" spans="1:9">
      <c r="A38" s="43">
        <v>33</v>
      </c>
      <c r="B38" s="10" t="s">
        <v>156</v>
      </c>
      <c r="C38" s="10" t="s">
        <v>157</v>
      </c>
      <c r="D38" s="10" t="s">
        <v>158</v>
      </c>
      <c r="E38" s="23" t="s">
        <v>149</v>
      </c>
      <c r="F38" s="11">
        <v>20</v>
      </c>
      <c r="G38" s="11">
        <v>98.71</v>
      </c>
      <c r="H38" s="11"/>
      <c r="I38" s="19">
        <f t="shared" ref="I38:I68" si="1">F38*H38</f>
        <v>0</v>
      </c>
    </row>
    <row r="39" ht="105" customHeight="1" spans="1:9">
      <c r="A39" s="43">
        <v>34</v>
      </c>
      <c r="B39" s="10" t="s">
        <v>159</v>
      </c>
      <c r="C39" s="10" t="s">
        <v>160</v>
      </c>
      <c r="D39" s="10" t="s">
        <v>161</v>
      </c>
      <c r="E39" s="23" t="s">
        <v>162</v>
      </c>
      <c r="F39" s="11">
        <v>2796.068</v>
      </c>
      <c r="G39" s="11">
        <v>20.52</v>
      </c>
      <c r="H39" s="11"/>
      <c r="I39" s="19">
        <f t="shared" si="1"/>
        <v>0</v>
      </c>
    </row>
    <row r="40" ht="28.5" customHeight="1" spans="1:9">
      <c r="A40" s="43">
        <v>35</v>
      </c>
      <c r="B40" s="10" t="s">
        <v>163</v>
      </c>
      <c r="C40" s="10" t="s">
        <v>164</v>
      </c>
      <c r="D40" s="10"/>
      <c r="E40" s="23" t="s">
        <v>125</v>
      </c>
      <c r="F40" s="11">
        <v>1</v>
      </c>
      <c r="G40" s="11">
        <v>6296.56</v>
      </c>
      <c r="H40" s="11"/>
      <c r="I40" s="19">
        <f t="shared" si="1"/>
        <v>0</v>
      </c>
    </row>
    <row r="41" ht="28.5" customHeight="1" spans="1:9">
      <c r="A41" s="43"/>
      <c r="B41" s="10"/>
      <c r="C41" s="10" t="s">
        <v>16</v>
      </c>
      <c r="D41" s="10"/>
      <c r="E41" s="10"/>
      <c r="F41" s="11"/>
      <c r="G41" s="11"/>
      <c r="H41" s="11"/>
      <c r="I41" s="19">
        <f>SUM(I42:I59)</f>
        <v>0</v>
      </c>
    </row>
    <row r="42" ht="168.75" customHeight="1" spans="1:9">
      <c r="A42" s="43">
        <v>36</v>
      </c>
      <c r="B42" s="10" t="s">
        <v>165</v>
      </c>
      <c r="C42" s="10" t="s">
        <v>166</v>
      </c>
      <c r="D42" s="10" t="s">
        <v>167</v>
      </c>
      <c r="E42" s="23" t="s">
        <v>69</v>
      </c>
      <c r="F42" s="11">
        <v>1</v>
      </c>
      <c r="G42" s="11">
        <v>4508.35</v>
      </c>
      <c r="H42" s="11"/>
      <c r="I42" s="19">
        <f t="shared" si="1"/>
        <v>0</v>
      </c>
    </row>
    <row r="43" ht="168.75" customHeight="1" spans="1:9">
      <c r="A43" s="43">
        <v>37</v>
      </c>
      <c r="B43" s="10" t="s">
        <v>168</v>
      </c>
      <c r="C43" s="10" t="s">
        <v>169</v>
      </c>
      <c r="D43" s="10" t="s">
        <v>170</v>
      </c>
      <c r="E43" s="23" t="s">
        <v>69</v>
      </c>
      <c r="F43" s="11">
        <v>4</v>
      </c>
      <c r="G43" s="11">
        <v>11585.64</v>
      </c>
      <c r="H43" s="11"/>
      <c r="I43" s="19">
        <f t="shared" si="1"/>
        <v>0</v>
      </c>
    </row>
    <row r="44" ht="168.75" customHeight="1" spans="1:9">
      <c r="A44" s="43">
        <v>38</v>
      </c>
      <c r="B44" s="10" t="s">
        <v>171</v>
      </c>
      <c r="C44" s="10" t="s">
        <v>172</v>
      </c>
      <c r="D44" s="10" t="s">
        <v>173</v>
      </c>
      <c r="E44" s="23" t="s">
        <v>69</v>
      </c>
      <c r="F44" s="11">
        <v>5</v>
      </c>
      <c r="G44" s="11">
        <v>10863.2</v>
      </c>
      <c r="H44" s="11"/>
      <c r="I44" s="19">
        <f t="shared" si="1"/>
        <v>0</v>
      </c>
    </row>
    <row r="45" ht="168.75" customHeight="1" spans="1:9">
      <c r="A45" s="43">
        <v>39</v>
      </c>
      <c r="B45" s="10" t="s">
        <v>174</v>
      </c>
      <c r="C45" s="10" t="s">
        <v>175</v>
      </c>
      <c r="D45" s="10" t="s">
        <v>176</v>
      </c>
      <c r="E45" s="23" t="s">
        <v>69</v>
      </c>
      <c r="F45" s="11">
        <v>1</v>
      </c>
      <c r="G45" s="11">
        <v>11623.39</v>
      </c>
      <c r="H45" s="11"/>
      <c r="I45" s="19">
        <f t="shared" si="1"/>
        <v>0</v>
      </c>
    </row>
    <row r="46" ht="168.75" customHeight="1" spans="1:9">
      <c r="A46" s="43">
        <v>40</v>
      </c>
      <c r="B46" s="10" t="s">
        <v>177</v>
      </c>
      <c r="C46" s="10" t="s">
        <v>178</v>
      </c>
      <c r="D46" s="10" t="s">
        <v>179</v>
      </c>
      <c r="E46" s="23" t="s">
        <v>69</v>
      </c>
      <c r="F46" s="11">
        <v>2</v>
      </c>
      <c r="G46" s="11">
        <v>9267.9</v>
      </c>
      <c r="H46" s="11"/>
      <c r="I46" s="19">
        <f t="shared" si="1"/>
        <v>0</v>
      </c>
    </row>
    <row r="47" ht="79.5" customHeight="1" spans="1:9">
      <c r="A47" s="43">
        <v>41</v>
      </c>
      <c r="B47" s="10" t="s">
        <v>180</v>
      </c>
      <c r="C47" s="10" t="s">
        <v>181</v>
      </c>
      <c r="D47" s="10" t="s">
        <v>182</v>
      </c>
      <c r="E47" s="23" t="s">
        <v>69</v>
      </c>
      <c r="F47" s="11">
        <v>13</v>
      </c>
      <c r="G47" s="11">
        <v>539.14</v>
      </c>
      <c r="H47" s="11"/>
      <c r="I47" s="19">
        <f t="shared" si="1"/>
        <v>0</v>
      </c>
    </row>
    <row r="48" ht="245.25" customHeight="1" spans="1:9">
      <c r="A48" s="43">
        <v>42</v>
      </c>
      <c r="B48" s="10" t="s">
        <v>183</v>
      </c>
      <c r="C48" s="10" t="s">
        <v>184</v>
      </c>
      <c r="D48" s="10" t="s">
        <v>185</v>
      </c>
      <c r="E48" s="23" t="s">
        <v>186</v>
      </c>
      <c r="F48" s="11">
        <v>77.06</v>
      </c>
      <c r="G48" s="11">
        <v>94.59</v>
      </c>
      <c r="H48" s="11"/>
      <c r="I48" s="19">
        <f t="shared" si="1"/>
        <v>0</v>
      </c>
    </row>
    <row r="49" ht="245.25" customHeight="1" spans="1:9">
      <c r="A49" s="43">
        <v>43</v>
      </c>
      <c r="B49" s="10" t="s">
        <v>187</v>
      </c>
      <c r="C49" s="10" t="s">
        <v>188</v>
      </c>
      <c r="D49" s="10" t="s">
        <v>189</v>
      </c>
      <c r="E49" s="23" t="s">
        <v>186</v>
      </c>
      <c r="F49" s="11">
        <v>680.17</v>
      </c>
      <c r="G49" s="11">
        <v>113.85</v>
      </c>
      <c r="H49" s="11"/>
      <c r="I49" s="19">
        <f t="shared" si="1"/>
        <v>0</v>
      </c>
    </row>
    <row r="50" ht="105" customHeight="1" spans="1:9">
      <c r="A50" s="43">
        <v>44</v>
      </c>
      <c r="B50" s="10" t="s">
        <v>190</v>
      </c>
      <c r="C50" s="10" t="s">
        <v>191</v>
      </c>
      <c r="D50" s="10" t="s">
        <v>192</v>
      </c>
      <c r="E50" s="23" t="s">
        <v>149</v>
      </c>
      <c r="F50" s="11">
        <v>3</v>
      </c>
      <c r="G50" s="11">
        <v>1381.24</v>
      </c>
      <c r="H50" s="11"/>
      <c r="I50" s="19">
        <f t="shared" si="1"/>
        <v>0</v>
      </c>
    </row>
    <row r="51" ht="105" customHeight="1" spans="1:9">
      <c r="A51" s="43">
        <v>45</v>
      </c>
      <c r="B51" s="10" t="s">
        <v>193</v>
      </c>
      <c r="C51" s="10" t="s">
        <v>194</v>
      </c>
      <c r="D51" s="10" t="s">
        <v>195</v>
      </c>
      <c r="E51" s="23" t="s">
        <v>149</v>
      </c>
      <c r="F51" s="11">
        <v>5</v>
      </c>
      <c r="G51" s="11">
        <v>585.58</v>
      </c>
      <c r="H51" s="11"/>
      <c r="I51" s="19">
        <f t="shared" si="1"/>
        <v>0</v>
      </c>
    </row>
    <row r="52" ht="105" customHeight="1" spans="1:9">
      <c r="A52" s="43">
        <v>46</v>
      </c>
      <c r="B52" s="10" t="s">
        <v>196</v>
      </c>
      <c r="C52" s="10" t="s">
        <v>197</v>
      </c>
      <c r="D52" s="10" t="s">
        <v>198</v>
      </c>
      <c r="E52" s="23" t="s">
        <v>149</v>
      </c>
      <c r="F52" s="11">
        <v>9</v>
      </c>
      <c r="G52" s="11">
        <v>2702.19</v>
      </c>
      <c r="H52" s="11"/>
      <c r="I52" s="19">
        <f t="shared" si="1"/>
        <v>0</v>
      </c>
    </row>
    <row r="53" ht="105" customHeight="1" spans="1:9">
      <c r="A53" s="43">
        <v>47</v>
      </c>
      <c r="B53" s="10" t="s">
        <v>199</v>
      </c>
      <c r="C53" s="10" t="s">
        <v>200</v>
      </c>
      <c r="D53" s="10" t="s">
        <v>201</v>
      </c>
      <c r="E53" s="23" t="s">
        <v>149</v>
      </c>
      <c r="F53" s="11">
        <v>10</v>
      </c>
      <c r="G53" s="11">
        <v>315.58</v>
      </c>
      <c r="H53" s="11"/>
      <c r="I53" s="19">
        <f t="shared" si="1"/>
        <v>0</v>
      </c>
    </row>
    <row r="54" ht="105" customHeight="1" spans="1:9">
      <c r="A54" s="43">
        <v>48</v>
      </c>
      <c r="B54" s="10" t="s">
        <v>202</v>
      </c>
      <c r="C54" s="10" t="s">
        <v>203</v>
      </c>
      <c r="D54" s="10" t="s">
        <v>204</v>
      </c>
      <c r="E54" s="23" t="s">
        <v>149</v>
      </c>
      <c r="F54" s="11">
        <v>10</v>
      </c>
      <c r="G54" s="11">
        <v>481.58</v>
      </c>
      <c r="H54" s="11"/>
      <c r="I54" s="19">
        <f t="shared" si="1"/>
        <v>0</v>
      </c>
    </row>
    <row r="55" ht="117.75" customHeight="1" spans="1:9">
      <c r="A55" s="43">
        <v>49</v>
      </c>
      <c r="B55" s="10" t="s">
        <v>205</v>
      </c>
      <c r="C55" s="10" t="s">
        <v>206</v>
      </c>
      <c r="D55" s="10" t="s">
        <v>207</v>
      </c>
      <c r="E55" s="23" t="s">
        <v>149</v>
      </c>
      <c r="F55" s="11">
        <v>20</v>
      </c>
      <c r="G55" s="11">
        <v>314.01</v>
      </c>
      <c r="H55" s="11"/>
      <c r="I55" s="19">
        <f t="shared" si="1"/>
        <v>0</v>
      </c>
    </row>
    <row r="56" ht="117.75" customHeight="1" spans="1:9">
      <c r="A56" s="43">
        <v>50</v>
      </c>
      <c r="B56" s="10" t="s">
        <v>208</v>
      </c>
      <c r="C56" s="10" t="s">
        <v>209</v>
      </c>
      <c r="D56" s="10" t="s">
        <v>210</v>
      </c>
      <c r="E56" s="23" t="s">
        <v>149</v>
      </c>
      <c r="F56" s="11">
        <v>4</v>
      </c>
      <c r="G56" s="11">
        <v>550.94</v>
      </c>
      <c r="H56" s="11"/>
      <c r="I56" s="19">
        <f t="shared" si="1"/>
        <v>0</v>
      </c>
    </row>
    <row r="57" ht="117.75" customHeight="1" spans="1:9">
      <c r="A57" s="43">
        <v>51</v>
      </c>
      <c r="B57" s="10" t="s">
        <v>211</v>
      </c>
      <c r="C57" s="10" t="s">
        <v>212</v>
      </c>
      <c r="D57" s="10" t="s">
        <v>213</v>
      </c>
      <c r="E57" s="23" t="s">
        <v>149</v>
      </c>
      <c r="F57" s="11">
        <v>9</v>
      </c>
      <c r="G57" s="11">
        <v>808.49</v>
      </c>
      <c r="H57" s="11"/>
      <c r="I57" s="19">
        <f t="shared" si="1"/>
        <v>0</v>
      </c>
    </row>
    <row r="58" ht="117.75" customHeight="1" spans="1:9">
      <c r="A58" s="43">
        <v>52</v>
      </c>
      <c r="B58" s="10" t="s">
        <v>214</v>
      </c>
      <c r="C58" s="10" t="s">
        <v>215</v>
      </c>
      <c r="D58" s="10" t="s">
        <v>213</v>
      </c>
      <c r="E58" s="23" t="s">
        <v>149</v>
      </c>
      <c r="F58" s="11">
        <v>4</v>
      </c>
      <c r="G58" s="11">
        <v>445.43</v>
      </c>
      <c r="H58" s="11"/>
      <c r="I58" s="19">
        <f t="shared" si="1"/>
        <v>0</v>
      </c>
    </row>
    <row r="59" ht="79.5" customHeight="1" spans="1:9">
      <c r="A59" s="43">
        <v>53</v>
      </c>
      <c r="B59" s="10" t="s">
        <v>216</v>
      </c>
      <c r="C59" s="10" t="s">
        <v>124</v>
      </c>
      <c r="D59" s="10" t="s">
        <v>217</v>
      </c>
      <c r="E59" s="23" t="s">
        <v>125</v>
      </c>
      <c r="F59" s="11">
        <v>1</v>
      </c>
      <c r="G59" s="11">
        <v>3035.16</v>
      </c>
      <c r="H59" s="11"/>
      <c r="I59" s="19">
        <f t="shared" si="1"/>
        <v>0</v>
      </c>
    </row>
    <row r="60" ht="28.5" customHeight="1" spans="1:9">
      <c r="A60" s="43"/>
      <c r="B60" s="10"/>
      <c r="C60" s="10" t="s">
        <v>18</v>
      </c>
      <c r="D60" s="10"/>
      <c r="E60" s="10"/>
      <c r="F60" s="11"/>
      <c r="G60" s="11"/>
      <c r="H60" s="11"/>
      <c r="I60" s="19">
        <f>SUM(I61:I64)</f>
        <v>0</v>
      </c>
    </row>
    <row r="61" ht="117.75" customHeight="1" spans="1:9">
      <c r="A61" s="43">
        <v>54</v>
      </c>
      <c r="B61" s="10" t="s">
        <v>218</v>
      </c>
      <c r="C61" s="10" t="s">
        <v>219</v>
      </c>
      <c r="D61" s="10" t="s">
        <v>220</v>
      </c>
      <c r="E61" s="23" t="s">
        <v>129</v>
      </c>
      <c r="F61" s="11">
        <v>22</v>
      </c>
      <c r="G61" s="11">
        <v>259.85</v>
      </c>
      <c r="H61" s="11"/>
      <c r="I61" s="19">
        <f t="shared" si="1"/>
        <v>0</v>
      </c>
    </row>
    <row r="62" ht="117.75" customHeight="1" spans="1:9">
      <c r="A62" s="43">
        <v>55</v>
      </c>
      <c r="B62" s="10" t="s">
        <v>221</v>
      </c>
      <c r="C62" s="10" t="s">
        <v>222</v>
      </c>
      <c r="D62" s="10" t="s">
        <v>223</v>
      </c>
      <c r="E62" s="23" t="s">
        <v>129</v>
      </c>
      <c r="F62" s="11">
        <v>276</v>
      </c>
      <c r="G62" s="11">
        <v>198.95</v>
      </c>
      <c r="H62" s="11"/>
      <c r="I62" s="19">
        <f t="shared" si="1"/>
        <v>0</v>
      </c>
    </row>
    <row r="63" ht="117.75" customHeight="1" spans="1:9">
      <c r="A63" s="43">
        <v>56</v>
      </c>
      <c r="B63" s="10" t="s">
        <v>224</v>
      </c>
      <c r="C63" s="10" t="s">
        <v>225</v>
      </c>
      <c r="D63" s="10" t="s">
        <v>226</v>
      </c>
      <c r="E63" s="23" t="s">
        <v>129</v>
      </c>
      <c r="F63" s="11">
        <v>138</v>
      </c>
      <c r="G63" s="11">
        <v>52.52</v>
      </c>
      <c r="H63" s="11"/>
      <c r="I63" s="19">
        <f t="shared" si="1"/>
        <v>0</v>
      </c>
    </row>
    <row r="64" ht="28.5" customHeight="1" spans="1:9">
      <c r="A64" s="43">
        <v>57</v>
      </c>
      <c r="B64" s="10" t="s">
        <v>227</v>
      </c>
      <c r="C64" s="10" t="s">
        <v>164</v>
      </c>
      <c r="D64" s="10"/>
      <c r="E64" s="23" t="s">
        <v>125</v>
      </c>
      <c r="F64" s="11">
        <v>1</v>
      </c>
      <c r="G64" s="11">
        <v>1282.52</v>
      </c>
      <c r="H64" s="11"/>
      <c r="I64" s="19">
        <f t="shared" si="1"/>
        <v>0</v>
      </c>
    </row>
    <row r="65" ht="18" customHeight="1" spans="1:9">
      <c r="A65" s="43"/>
      <c r="B65" s="10"/>
      <c r="C65" s="10" t="s">
        <v>228</v>
      </c>
      <c r="D65" s="10"/>
      <c r="E65" s="10"/>
      <c r="F65" s="11"/>
      <c r="G65" s="11"/>
      <c r="H65" s="11"/>
      <c r="I65" s="19">
        <f>SUM(I66:I67)</f>
        <v>0</v>
      </c>
    </row>
    <row r="66" ht="18" customHeight="1" spans="1:9">
      <c r="A66" s="43">
        <v>58</v>
      </c>
      <c r="B66" s="10" t="s">
        <v>229</v>
      </c>
      <c r="C66" s="10" t="s">
        <v>230</v>
      </c>
      <c r="D66" s="10"/>
      <c r="E66" s="23" t="s">
        <v>122</v>
      </c>
      <c r="F66" s="11">
        <v>1</v>
      </c>
      <c r="G66" s="11"/>
      <c r="H66" s="11"/>
      <c r="I66" s="19">
        <f t="shared" si="1"/>
        <v>0</v>
      </c>
    </row>
    <row r="67" ht="18" customHeight="1" spans="1:9">
      <c r="A67" s="43">
        <v>59</v>
      </c>
      <c r="B67" s="10" t="s">
        <v>231</v>
      </c>
      <c r="C67" s="10" t="s">
        <v>232</v>
      </c>
      <c r="D67" s="10"/>
      <c r="E67" s="23" t="s">
        <v>122</v>
      </c>
      <c r="F67" s="11">
        <v>1</v>
      </c>
      <c r="G67" s="11">
        <v>5315.6</v>
      </c>
      <c r="H67" s="11"/>
      <c r="I67" s="19">
        <f t="shared" si="1"/>
        <v>0</v>
      </c>
    </row>
    <row r="68" ht="28.5" customHeight="1" spans="1:9">
      <c r="A68" s="47" t="s">
        <v>233</v>
      </c>
      <c r="B68" s="26"/>
      <c r="C68" s="27"/>
      <c r="D68" s="27"/>
      <c r="E68" s="27"/>
      <c r="F68" s="27"/>
      <c r="G68" s="27"/>
      <c r="H68" s="27"/>
      <c r="I68" s="19">
        <f>I4+I25+I41+I60+I65</f>
        <v>0</v>
      </c>
    </row>
  </sheetData>
  <sheetProtection sheet="1" objects="1"/>
  <protectedRanges>
    <protectedRange sqref="H4:H67" name="区域1"/>
  </protectedRanges>
  <mergeCells count="10">
    <mergeCell ref="A68:G68"/>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工程名称：1#冷库-通风空调工程（低温空调系统、制冷机房事故通风系统）&amp;C&amp;"宋体,加粗"&amp;20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F47" sqref="F47:G47"/>
    </sheetView>
  </sheetViews>
  <sheetFormatPr defaultColWidth="9" defaultRowHeight="12"/>
  <cols>
    <col min="1" max="1" width="7.66666666666667" style="1" customWidth="1"/>
    <col min="2" max="2" width="15" style="1" customWidth="1"/>
    <col min="3" max="3" width="19.1619047619048" style="1" customWidth="1"/>
    <col min="4" max="4" width="15.3333333333333" style="1" customWidth="1"/>
    <col min="5" max="5" width="7.66666666666667" style="1" customWidth="1"/>
    <col min="6" max="6" width="0.828571428571429" style="1" customWidth="1"/>
    <col min="7" max="7" width="12.3333333333333" style="1" customWidth="1"/>
    <col min="8" max="8" width="0.828571428571429" style="1" customWidth="1"/>
    <col min="9" max="9" width="14.1714285714286" style="1" customWidth="1"/>
    <col min="10" max="10" width="8.33333333333333" style="1" customWidth="1"/>
    <col min="11" max="11" width="1.83809523809524" style="1" customWidth="1"/>
    <col min="12" max="12" width="10.1714285714286" style="1" customWidth="1"/>
    <col min="13" max="13" width="12.3333333333333" style="1" customWidth="1"/>
    <col min="14" max="16384" width="9" style="1"/>
  </cols>
  <sheetData>
    <row r="1" ht="39.75" customHeight="1" spans="1:13">
      <c r="A1" s="2" t="s">
        <v>234</v>
      </c>
      <c r="B1" s="2"/>
      <c r="C1" s="2"/>
      <c r="D1" s="2"/>
      <c r="E1" s="2"/>
      <c r="F1" s="2"/>
      <c r="G1" s="2"/>
      <c r="H1" s="2"/>
      <c r="I1" s="2"/>
      <c r="J1" s="2"/>
      <c r="K1" s="3"/>
      <c r="L1" s="3"/>
      <c r="M1" s="3"/>
    </row>
    <row r="2" ht="41.25" customHeight="1" spans="1:13">
      <c r="A2" s="4" t="s">
        <v>1</v>
      </c>
      <c r="B2" s="4"/>
      <c r="C2" s="4"/>
      <c r="D2" s="4"/>
      <c r="E2" s="4"/>
      <c r="F2" s="4"/>
      <c r="G2" s="4" t="s">
        <v>2</v>
      </c>
      <c r="H2" s="4"/>
      <c r="I2" s="4"/>
      <c r="J2" s="4"/>
      <c r="K2" s="6" t="s">
        <v>235</v>
      </c>
      <c r="L2" s="6"/>
      <c r="M2" s="6"/>
    </row>
    <row r="3" ht="28.5" customHeight="1" spans="1:13">
      <c r="A3" s="7" t="s">
        <v>4</v>
      </c>
      <c r="B3" s="8" t="s">
        <v>58</v>
      </c>
      <c r="C3" s="8" t="s">
        <v>59</v>
      </c>
      <c r="D3" s="8" t="s">
        <v>236</v>
      </c>
      <c r="E3" s="8" t="s">
        <v>237</v>
      </c>
      <c r="F3" s="8" t="s">
        <v>238</v>
      </c>
      <c r="G3" s="8"/>
      <c r="H3" s="8" t="s">
        <v>239</v>
      </c>
      <c r="I3" s="8"/>
      <c r="J3" s="8" t="s">
        <v>240</v>
      </c>
      <c r="K3" s="8"/>
      <c r="L3" s="8" t="s">
        <v>241</v>
      </c>
      <c r="M3" s="17" t="s">
        <v>8</v>
      </c>
    </row>
    <row r="4" ht="79.5" customHeight="1" spans="1:13">
      <c r="A4" s="9" t="s">
        <v>9</v>
      </c>
      <c r="B4" s="10" t="s">
        <v>242</v>
      </c>
      <c r="C4" s="10" t="s">
        <v>22</v>
      </c>
      <c r="D4" s="23" t="s">
        <v>243</v>
      </c>
      <c r="E4" s="11" t="s">
        <v>244</v>
      </c>
      <c r="F4" s="11">
        <v>81411.08</v>
      </c>
      <c r="G4" s="11"/>
      <c r="H4" s="11">
        <f>F4</f>
        <v>81411.08</v>
      </c>
      <c r="I4" s="11"/>
      <c r="J4" s="10"/>
      <c r="K4" s="10"/>
      <c r="L4" s="10"/>
      <c r="M4" s="24" t="s">
        <v>245</v>
      </c>
    </row>
    <row r="5" ht="28.5" customHeight="1" spans="1:13">
      <c r="A5" s="9" t="s">
        <v>19</v>
      </c>
      <c r="B5" s="10" t="s">
        <v>246</v>
      </c>
      <c r="C5" s="10" t="s">
        <v>247</v>
      </c>
      <c r="D5" s="23" t="s">
        <v>248</v>
      </c>
      <c r="E5" s="11" t="s">
        <v>249</v>
      </c>
      <c r="F5" s="11"/>
      <c r="G5" s="11"/>
      <c r="H5" s="11"/>
      <c r="I5" s="11"/>
      <c r="J5" s="10"/>
      <c r="K5" s="10"/>
      <c r="L5" s="10"/>
      <c r="M5" s="24" t="s">
        <v>250</v>
      </c>
    </row>
    <row r="6" ht="28.5" customHeight="1" spans="1:13">
      <c r="A6" s="9" t="s">
        <v>25</v>
      </c>
      <c r="B6" s="10" t="s">
        <v>251</v>
      </c>
      <c r="C6" s="10" t="s">
        <v>252</v>
      </c>
      <c r="D6" s="23" t="s">
        <v>248</v>
      </c>
      <c r="E6" s="11" t="s">
        <v>249</v>
      </c>
      <c r="F6" s="11"/>
      <c r="G6" s="11"/>
      <c r="H6" s="11"/>
      <c r="I6" s="11"/>
      <c r="J6" s="10"/>
      <c r="K6" s="10"/>
      <c r="L6" s="10"/>
      <c r="M6" s="24" t="s">
        <v>250</v>
      </c>
    </row>
    <row r="7" ht="54" customHeight="1" spans="1:13">
      <c r="A7" s="9" t="s">
        <v>48</v>
      </c>
      <c r="B7" s="10" t="s">
        <v>253</v>
      </c>
      <c r="C7" s="10" t="s">
        <v>254</v>
      </c>
      <c r="D7" s="23"/>
      <c r="E7" s="11" t="s">
        <v>255</v>
      </c>
      <c r="F7" s="11"/>
      <c r="G7" s="11"/>
      <c r="H7" s="11"/>
      <c r="I7" s="11"/>
      <c r="J7" s="10"/>
      <c r="K7" s="10"/>
      <c r="L7" s="10"/>
      <c r="M7" s="24" t="s">
        <v>256</v>
      </c>
    </row>
    <row r="8" ht="143.25" customHeight="1" spans="1:13">
      <c r="A8" s="9" t="s">
        <v>50</v>
      </c>
      <c r="B8" s="10" t="s">
        <v>257</v>
      </c>
      <c r="C8" s="10" t="s">
        <v>258</v>
      </c>
      <c r="D8" s="23" t="s">
        <v>243</v>
      </c>
      <c r="E8" s="11" t="s">
        <v>249</v>
      </c>
      <c r="F8" s="11"/>
      <c r="G8" s="11"/>
      <c r="H8" s="11"/>
      <c r="I8" s="11"/>
      <c r="J8" s="10"/>
      <c r="K8" s="10"/>
      <c r="L8" s="10"/>
      <c r="M8" s="24" t="s">
        <v>259</v>
      </c>
    </row>
    <row r="9" ht="54" customHeight="1" spans="1:13">
      <c r="A9" s="9" t="s">
        <v>52</v>
      </c>
      <c r="B9" s="10" t="s">
        <v>260</v>
      </c>
      <c r="C9" s="10" t="s">
        <v>261</v>
      </c>
      <c r="D9" s="23"/>
      <c r="E9" s="11" t="s">
        <v>262</v>
      </c>
      <c r="F9" s="11"/>
      <c r="G9" s="11"/>
      <c r="H9" s="11"/>
      <c r="I9" s="11"/>
      <c r="J9" s="10"/>
      <c r="K9" s="10"/>
      <c r="L9" s="10"/>
      <c r="M9" s="24" t="s">
        <v>263</v>
      </c>
    </row>
    <row r="10" ht="54" customHeight="1" spans="1:13">
      <c r="A10" s="9" t="s">
        <v>264</v>
      </c>
      <c r="B10" s="10" t="s">
        <v>265</v>
      </c>
      <c r="C10" s="10" t="s">
        <v>266</v>
      </c>
      <c r="D10" s="23"/>
      <c r="E10" s="11" t="s">
        <v>267</v>
      </c>
      <c r="F10" s="11"/>
      <c r="G10" s="11"/>
      <c r="H10" s="11"/>
      <c r="I10" s="11"/>
      <c r="J10" s="10"/>
      <c r="K10" s="10"/>
      <c r="L10" s="10"/>
      <c r="M10" s="24" t="s">
        <v>268</v>
      </c>
    </row>
    <row r="11" ht="117.75" customHeight="1" spans="1:13">
      <c r="A11" s="9" t="s">
        <v>269</v>
      </c>
      <c r="B11" s="10" t="s">
        <v>270</v>
      </c>
      <c r="C11" s="10" t="s">
        <v>271</v>
      </c>
      <c r="D11" s="23" t="s">
        <v>243</v>
      </c>
      <c r="E11" s="11" t="s">
        <v>249</v>
      </c>
      <c r="F11" s="11"/>
      <c r="G11" s="11"/>
      <c r="H11" s="11"/>
      <c r="I11" s="11"/>
      <c r="J11" s="10"/>
      <c r="K11" s="10"/>
      <c r="L11" s="10"/>
      <c r="M11" s="24" t="s">
        <v>272</v>
      </c>
    </row>
    <row r="12" ht="39.75" customHeight="1" spans="1:13">
      <c r="A12" s="25" t="s">
        <v>273</v>
      </c>
      <c r="B12" s="35" t="s">
        <v>274</v>
      </c>
      <c r="C12" s="35" t="s">
        <v>275</v>
      </c>
      <c r="D12" s="27"/>
      <c r="E12" s="28"/>
      <c r="F12" s="28"/>
      <c r="G12" s="28"/>
      <c r="H12" s="28"/>
      <c r="I12" s="28"/>
      <c r="J12" s="35"/>
      <c r="K12" s="35"/>
      <c r="L12" s="35"/>
      <c r="M12" s="29" t="s">
        <v>276</v>
      </c>
    </row>
    <row r="13" ht="18" customHeight="1" spans="1:13">
      <c r="A13" s="31" t="s">
        <v>277</v>
      </c>
      <c r="B13" s="31"/>
      <c r="C13" s="31"/>
      <c r="D13" s="31"/>
      <c r="E13" s="31"/>
      <c r="F13" s="31"/>
      <c r="G13" s="31" t="s">
        <v>278</v>
      </c>
      <c r="H13" s="31"/>
      <c r="I13" s="31"/>
      <c r="J13" s="31"/>
      <c r="K13" s="31"/>
      <c r="L13" s="31"/>
      <c r="M13" s="31"/>
    </row>
    <row r="14" ht="18" customHeight="1" spans="1:13">
      <c r="A14" s="31"/>
      <c r="B14" s="31"/>
      <c r="C14" s="31"/>
      <c r="D14" s="31"/>
      <c r="E14" s="31"/>
      <c r="F14" s="31"/>
      <c r="G14" s="31"/>
      <c r="H14" s="31"/>
      <c r="I14" s="31"/>
      <c r="J14" s="31"/>
      <c r="K14" s="22" t="s">
        <v>279</v>
      </c>
      <c r="L14" s="22"/>
      <c r="M14" s="22"/>
    </row>
    <row r="15" ht="39.75" customHeight="1" spans="1:13">
      <c r="A15" s="2" t="s">
        <v>234</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280</v>
      </c>
      <c r="L16" s="6"/>
      <c r="M16" s="6"/>
    </row>
    <row r="17" ht="28.5" customHeight="1" spans="1:13">
      <c r="A17" s="7" t="s">
        <v>4</v>
      </c>
      <c r="B17" s="8" t="s">
        <v>58</v>
      </c>
      <c r="C17" s="8" t="s">
        <v>59</v>
      </c>
      <c r="D17" s="8" t="s">
        <v>236</v>
      </c>
      <c r="E17" s="8" t="s">
        <v>237</v>
      </c>
      <c r="F17" s="8" t="s">
        <v>281</v>
      </c>
      <c r="G17" s="8"/>
      <c r="H17" s="8" t="s">
        <v>281</v>
      </c>
      <c r="I17" s="8"/>
      <c r="J17" s="8" t="s">
        <v>240</v>
      </c>
      <c r="K17" s="8"/>
      <c r="L17" s="8" t="s">
        <v>241</v>
      </c>
      <c r="M17" s="17" t="s">
        <v>8</v>
      </c>
    </row>
    <row r="18" ht="18.75" customHeight="1" spans="1:13">
      <c r="A18" s="9"/>
      <c r="B18" s="10"/>
      <c r="C18" s="10"/>
      <c r="D18" s="23"/>
      <c r="E18" s="11"/>
      <c r="F18" s="11"/>
      <c r="G18" s="11"/>
      <c r="H18" s="11"/>
      <c r="I18" s="11"/>
      <c r="J18" s="10"/>
      <c r="K18" s="10"/>
      <c r="L18" s="10"/>
      <c r="M18" s="24" t="s">
        <v>282</v>
      </c>
    </row>
    <row r="19" ht="54" customHeight="1" spans="1:13">
      <c r="A19" s="9" t="s">
        <v>267</v>
      </c>
      <c r="B19" s="10" t="s">
        <v>283</v>
      </c>
      <c r="C19" s="10" t="s">
        <v>47</v>
      </c>
      <c r="D19" s="23"/>
      <c r="E19" s="11"/>
      <c r="F19" s="11"/>
      <c r="G19" s="11"/>
      <c r="H19" s="11"/>
      <c r="I19" s="11"/>
      <c r="J19" s="10"/>
      <c r="K19" s="10"/>
      <c r="L19" s="10"/>
      <c r="M19" s="24" t="s">
        <v>284</v>
      </c>
    </row>
    <row r="20" ht="18" customHeight="1" spans="1:13">
      <c r="A20" s="9"/>
      <c r="B20" s="10"/>
      <c r="C20" s="10"/>
      <c r="D20" s="23"/>
      <c r="E20" s="11"/>
      <c r="F20" s="11"/>
      <c r="G20" s="11"/>
      <c r="H20" s="11"/>
      <c r="I20" s="11"/>
      <c r="J20" s="10"/>
      <c r="K20" s="10"/>
      <c r="L20" s="10"/>
      <c r="M20" s="24"/>
    </row>
    <row r="21" ht="18" customHeight="1" spans="1:13">
      <c r="A21" s="9"/>
      <c r="B21" s="10"/>
      <c r="C21" s="10"/>
      <c r="D21" s="23"/>
      <c r="E21" s="11"/>
      <c r="F21" s="11"/>
      <c r="G21" s="11"/>
      <c r="H21" s="11"/>
      <c r="I21" s="11"/>
      <c r="J21" s="10"/>
      <c r="K21" s="10"/>
      <c r="L21" s="10"/>
      <c r="M21" s="24"/>
    </row>
    <row r="22" ht="18" customHeight="1" spans="1:13">
      <c r="A22" s="9"/>
      <c r="B22" s="10"/>
      <c r="C22" s="10"/>
      <c r="D22" s="23"/>
      <c r="E22" s="11"/>
      <c r="F22" s="11"/>
      <c r="G22" s="11"/>
      <c r="H22" s="11"/>
      <c r="I22" s="11"/>
      <c r="J22" s="10"/>
      <c r="K22" s="10"/>
      <c r="L22" s="10"/>
      <c r="M22" s="24"/>
    </row>
    <row r="23" ht="18" customHeight="1" spans="1:13">
      <c r="A23" s="9"/>
      <c r="B23" s="10"/>
      <c r="C23" s="10"/>
      <c r="D23" s="23"/>
      <c r="E23" s="11"/>
      <c r="F23" s="11"/>
      <c r="G23" s="11"/>
      <c r="H23" s="11"/>
      <c r="I23" s="11"/>
      <c r="J23" s="10"/>
      <c r="K23" s="10"/>
      <c r="L23" s="10"/>
      <c r="M23" s="24"/>
    </row>
    <row r="24" ht="18" customHeight="1" spans="1:13">
      <c r="A24" s="9"/>
      <c r="B24" s="10"/>
      <c r="C24" s="10"/>
      <c r="D24" s="23"/>
      <c r="E24" s="11"/>
      <c r="F24" s="11"/>
      <c r="G24" s="11"/>
      <c r="H24" s="11"/>
      <c r="I24" s="11"/>
      <c r="J24" s="10"/>
      <c r="K24" s="10"/>
      <c r="L24" s="10"/>
      <c r="M24" s="24"/>
    </row>
    <row r="25" ht="18" customHeight="1" spans="1:13">
      <c r="A25" s="9"/>
      <c r="B25" s="10"/>
      <c r="C25" s="10"/>
      <c r="D25" s="23"/>
      <c r="E25" s="11"/>
      <c r="F25" s="11"/>
      <c r="G25" s="11"/>
      <c r="H25" s="11"/>
      <c r="I25" s="11"/>
      <c r="J25" s="10"/>
      <c r="K25" s="10"/>
      <c r="L25" s="10"/>
      <c r="M25" s="24"/>
    </row>
    <row r="26" ht="18" customHeight="1" spans="1:13">
      <c r="A26" s="9"/>
      <c r="B26" s="10"/>
      <c r="C26" s="10"/>
      <c r="D26" s="23"/>
      <c r="E26" s="11"/>
      <c r="F26" s="11"/>
      <c r="G26" s="11"/>
      <c r="H26" s="11"/>
      <c r="I26" s="11"/>
      <c r="J26" s="10"/>
      <c r="K26" s="10"/>
      <c r="L26" s="10"/>
      <c r="M26" s="24"/>
    </row>
    <row r="27" ht="18" customHeight="1" spans="1:13">
      <c r="A27" s="9"/>
      <c r="B27" s="10"/>
      <c r="C27" s="10"/>
      <c r="D27" s="23"/>
      <c r="E27" s="11"/>
      <c r="F27" s="11"/>
      <c r="G27" s="11"/>
      <c r="H27" s="11"/>
      <c r="I27" s="11"/>
      <c r="J27" s="10"/>
      <c r="K27" s="10"/>
      <c r="L27" s="10"/>
      <c r="M27" s="24"/>
    </row>
    <row r="28" ht="18" customHeight="1" spans="1:13">
      <c r="A28" s="9"/>
      <c r="B28" s="10"/>
      <c r="C28" s="10"/>
      <c r="D28" s="23"/>
      <c r="E28" s="11"/>
      <c r="F28" s="11"/>
      <c r="G28" s="11"/>
      <c r="H28" s="11"/>
      <c r="I28" s="11"/>
      <c r="J28" s="10"/>
      <c r="K28" s="10"/>
      <c r="L28" s="10"/>
      <c r="M28" s="24"/>
    </row>
    <row r="29" ht="18" customHeight="1" spans="1:13">
      <c r="A29" s="9"/>
      <c r="B29" s="10"/>
      <c r="C29" s="10"/>
      <c r="D29" s="23"/>
      <c r="E29" s="11"/>
      <c r="F29" s="11"/>
      <c r="G29" s="11"/>
      <c r="H29" s="11"/>
      <c r="I29" s="11"/>
      <c r="J29" s="10"/>
      <c r="K29" s="10"/>
      <c r="L29" s="10"/>
      <c r="M29" s="24"/>
    </row>
    <row r="30" ht="18" customHeight="1" spans="1:13">
      <c r="A30" s="9"/>
      <c r="B30" s="10"/>
      <c r="C30" s="10"/>
      <c r="D30" s="23"/>
      <c r="E30" s="11"/>
      <c r="F30" s="11"/>
      <c r="G30" s="11"/>
      <c r="H30" s="11"/>
      <c r="I30" s="11"/>
      <c r="J30" s="10"/>
      <c r="K30" s="10"/>
      <c r="L30" s="10"/>
      <c r="M30" s="24"/>
    </row>
    <row r="31" ht="18" customHeight="1" spans="1:13">
      <c r="A31" s="9"/>
      <c r="B31" s="10"/>
      <c r="C31" s="10"/>
      <c r="D31" s="23"/>
      <c r="E31" s="11"/>
      <c r="F31" s="11"/>
      <c r="G31" s="11"/>
      <c r="H31" s="11"/>
      <c r="I31" s="11"/>
      <c r="J31" s="10"/>
      <c r="K31" s="10"/>
      <c r="L31" s="10"/>
      <c r="M31" s="24"/>
    </row>
    <row r="32" ht="18" customHeight="1" spans="1:13">
      <c r="A32" s="9"/>
      <c r="B32" s="10"/>
      <c r="C32" s="10"/>
      <c r="D32" s="23"/>
      <c r="E32" s="11"/>
      <c r="F32" s="11"/>
      <c r="G32" s="11"/>
      <c r="H32" s="11"/>
      <c r="I32" s="11"/>
      <c r="J32" s="10"/>
      <c r="K32" s="10"/>
      <c r="L32" s="10"/>
      <c r="M32" s="24"/>
    </row>
    <row r="33" ht="18" customHeight="1" spans="1:13">
      <c r="A33" s="9"/>
      <c r="B33" s="10"/>
      <c r="C33" s="10"/>
      <c r="D33" s="23"/>
      <c r="E33" s="11"/>
      <c r="F33" s="11"/>
      <c r="G33" s="11"/>
      <c r="H33" s="11"/>
      <c r="I33" s="11"/>
      <c r="J33" s="10"/>
      <c r="K33" s="10"/>
      <c r="L33" s="10"/>
      <c r="M33" s="24"/>
    </row>
    <row r="34" ht="18" customHeight="1" spans="1:13">
      <c r="A34" s="9"/>
      <c r="B34" s="10"/>
      <c r="C34" s="10"/>
      <c r="D34" s="23"/>
      <c r="E34" s="11"/>
      <c r="F34" s="11"/>
      <c r="G34" s="11"/>
      <c r="H34" s="11"/>
      <c r="I34" s="11"/>
      <c r="J34" s="10"/>
      <c r="K34" s="10"/>
      <c r="L34" s="10"/>
      <c r="M34" s="24"/>
    </row>
    <row r="35" ht="18" customHeight="1" spans="1:13">
      <c r="A35" s="9"/>
      <c r="B35" s="10"/>
      <c r="C35" s="10"/>
      <c r="D35" s="23"/>
      <c r="E35" s="11"/>
      <c r="F35" s="11"/>
      <c r="G35" s="11"/>
      <c r="H35" s="11"/>
      <c r="I35" s="11"/>
      <c r="J35" s="10"/>
      <c r="K35" s="10"/>
      <c r="L35" s="10"/>
      <c r="M35" s="24"/>
    </row>
    <row r="36" ht="18" customHeight="1" spans="1:13">
      <c r="A36" s="9"/>
      <c r="B36" s="10"/>
      <c r="C36" s="10"/>
      <c r="D36" s="23"/>
      <c r="E36" s="11"/>
      <c r="F36" s="11"/>
      <c r="G36" s="11"/>
      <c r="H36" s="11"/>
      <c r="I36" s="11"/>
      <c r="J36" s="10"/>
      <c r="K36" s="10"/>
      <c r="L36" s="10"/>
      <c r="M36" s="24"/>
    </row>
    <row r="37" ht="18" customHeight="1" spans="1:13">
      <c r="A37" s="9"/>
      <c r="B37" s="10"/>
      <c r="C37" s="10"/>
      <c r="D37" s="23"/>
      <c r="E37" s="11"/>
      <c r="F37" s="11"/>
      <c r="G37" s="11"/>
      <c r="H37" s="11"/>
      <c r="I37" s="11"/>
      <c r="J37" s="10"/>
      <c r="K37" s="10"/>
      <c r="L37" s="10"/>
      <c r="M37" s="24"/>
    </row>
    <row r="38" ht="18" customHeight="1" spans="1:13">
      <c r="A38" s="9"/>
      <c r="B38" s="10"/>
      <c r="C38" s="10"/>
      <c r="D38" s="23"/>
      <c r="E38" s="11"/>
      <c r="F38" s="11"/>
      <c r="G38" s="11"/>
      <c r="H38" s="11"/>
      <c r="I38" s="11"/>
      <c r="J38" s="10"/>
      <c r="K38" s="10"/>
      <c r="L38" s="10"/>
      <c r="M38" s="24"/>
    </row>
    <row r="39" ht="18" customHeight="1" spans="1:13">
      <c r="A39" s="9"/>
      <c r="B39" s="10"/>
      <c r="C39" s="10"/>
      <c r="D39" s="23"/>
      <c r="E39" s="11"/>
      <c r="F39" s="11"/>
      <c r="G39" s="11"/>
      <c r="H39" s="11"/>
      <c r="I39" s="11"/>
      <c r="J39" s="10"/>
      <c r="K39" s="10"/>
      <c r="L39" s="10"/>
      <c r="M39" s="24"/>
    </row>
    <row r="40" ht="18" customHeight="1" spans="1:13">
      <c r="A40" s="9"/>
      <c r="B40" s="10"/>
      <c r="C40" s="10"/>
      <c r="D40" s="23"/>
      <c r="E40" s="11"/>
      <c r="F40" s="11"/>
      <c r="G40" s="11"/>
      <c r="H40" s="11"/>
      <c r="I40" s="11"/>
      <c r="J40" s="10"/>
      <c r="K40" s="10"/>
      <c r="L40" s="10"/>
      <c r="M40" s="24"/>
    </row>
    <row r="41" ht="18" customHeight="1" spans="1:13">
      <c r="A41" s="9"/>
      <c r="B41" s="10"/>
      <c r="C41" s="10"/>
      <c r="D41" s="23"/>
      <c r="E41" s="11"/>
      <c r="F41" s="11"/>
      <c r="G41" s="11"/>
      <c r="H41" s="11"/>
      <c r="I41" s="11"/>
      <c r="J41" s="10"/>
      <c r="K41" s="10"/>
      <c r="L41" s="10"/>
      <c r="M41" s="24"/>
    </row>
    <row r="42" ht="18" customHeight="1" spans="1:13">
      <c r="A42" s="9"/>
      <c r="B42" s="10"/>
      <c r="C42" s="10"/>
      <c r="D42" s="23"/>
      <c r="E42" s="11"/>
      <c r="F42" s="11"/>
      <c r="G42" s="11"/>
      <c r="H42" s="11"/>
      <c r="I42" s="11"/>
      <c r="J42" s="10"/>
      <c r="K42" s="10"/>
      <c r="L42" s="10"/>
      <c r="M42" s="24"/>
    </row>
    <row r="43" ht="18" customHeight="1" spans="1:13">
      <c r="A43" s="9"/>
      <c r="B43" s="10"/>
      <c r="C43" s="10"/>
      <c r="D43" s="23"/>
      <c r="E43" s="11"/>
      <c r="F43" s="11"/>
      <c r="G43" s="11"/>
      <c r="H43" s="11"/>
      <c r="I43" s="11"/>
      <c r="J43" s="10"/>
      <c r="K43" s="10"/>
      <c r="L43" s="10"/>
      <c r="M43" s="24"/>
    </row>
    <row r="44" ht="18" customHeight="1" spans="1:13">
      <c r="A44" s="9"/>
      <c r="B44" s="10"/>
      <c r="C44" s="10"/>
      <c r="D44" s="23"/>
      <c r="E44" s="11"/>
      <c r="F44" s="11"/>
      <c r="G44" s="11"/>
      <c r="H44" s="11"/>
      <c r="I44" s="11"/>
      <c r="J44" s="10"/>
      <c r="K44" s="10"/>
      <c r="L44" s="10"/>
      <c r="M44" s="24"/>
    </row>
    <row r="45" ht="18" customHeight="1" spans="1:13">
      <c r="A45" s="9"/>
      <c r="B45" s="10"/>
      <c r="C45" s="10"/>
      <c r="D45" s="23"/>
      <c r="E45" s="11"/>
      <c r="F45" s="11"/>
      <c r="G45" s="11"/>
      <c r="H45" s="11"/>
      <c r="I45" s="11"/>
      <c r="J45" s="10"/>
      <c r="K45" s="10"/>
      <c r="L45" s="10"/>
      <c r="M45" s="24"/>
    </row>
    <row r="46" ht="18" customHeight="1" spans="1:13">
      <c r="A46" s="9"/>
      <c r="B46" s="10"/>
      <c r="C46" s="10"/>
      <c r="D46" s="23"/>
      <c r="E46" s="11"/>
      <c r="F46" s="11"/>
      <c r="G46" s="11"/>
      <c r="H46" s="11"/>
      <c r="I46" s="11"/>
      <c r="J46" s="10"/>
      <c r="K46" s="10"/>
      <c r="L46" s="10"/>
      <c r="M46" s="24"/>
    </row>
    <row r="47" ht="18" customHeight="1" spans="1:13">
      <c r="A47" s="25" t="s">
        <v>285</v>
      </c>
      <c r="B47" s="26"/>
      <c r="C47" s="27"/>
      <c r="D47" s="27"/>
      <c r="E47" s="27"/>
      <c r="F47" s="28">
        <v>81411.08</v>
      </c>
      <c r="G47" s="28"/>
      <c r="H47" s="28">
        <f>SUM(H18:I46,H4:I12)</f>
        <v>81411.08</v>
      </c>
      <c r="I47" s="28"/>
      <c r="J47" s="35"/>
      <c r="K47" s="35"/>
      <c r="L47" s="35"/>
      <c r="M47" s="39"/>
    </row>
    <row r="48" ht="18" customHeight="1" spans="1:13">
      <c r="A48" s="31" t="s">
        <v>277</v>
      </c>
      <c r="B48" s="31"/>
      <c r="C48" s="31"/>
      <c r="D48" s="31"/>
      <c r="E48" s="31"/>
      <c r="F48" s="31"/>
      <c r="G48" s="31" t="s">
        <v>278</v>
      </c>
      <c r="H48" s="31"/>
      <c r="I48" s="31"/>
      <c r="J48" s="31"/>
      <c r="K48" s="31"/>
      <c r="L48" s="31"/>
      <c r="M48" s="31"/>
    </row>
    <row r="49" ht="18" customHeight="1" spans="1:13">
      <c r="A49" s="31"/>
      <c r="B49" s="31"/>
      <c r="C49" s="31"/>
      <c r="D49" s="31"/>
      <c r="E49" s="31"/>
      <c r="F49" s="31"/>
      <c r="G49" s="31"/>
      <c r="H49" s="31"/>
      <c r="I49" s="31"/>
      <c r="J49" s="31"/>
      <c r="K49" s="22" t="s">
        <v>279</v>
      </c>
      <c r="L49" s="22"/>
      <c r="M49" s="22"/>
    </row>
  </sheetData>
  <sheetProtection sheet="1" objects="1"/>
  <protectedRanges>
    <protectedRange sqref="H4:I12 H18:I46"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2"/>
      <c r="B1" s="32"/>
      <c r="C1" s="32"/>
      <c r="D1" s="33"/>
      <c r="E1" s="32"/>
      <c r="F1" s="33"/>
      <c r="G1" s="33"/>
      <c r="H1" s="22"/>
      <c r="I1" s="22"/>
    </row>
    <row r="2" ht="39.75" customHeight="1" spans="1:9">
      <c r="A2" s="2" t="s">
        <v>286</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59</v>
      </c>
      <c r="C4" s="8" t="s">
        <v>287</v>
      </c>
      <c r="D4" s="8"/>
      <c r="E4" s="8" t="s">
        <v>288</v>
      </c>
      <c r="F4" s="8"/>
      <c r="G4" s="8" t="s">
        <v>289</v>
      </c>
      <c r="H4" s="8"/>
      <c r="I4" s="17" t="s">
        <v>8</v>
      </c>
    </row>
    <row r="5" ht="18" customHeight="1" spans="1:9">
      <c r="A5" s="9" t="s">
        <v>9</v>
      </c>
      <c r="B5" s="10" t="s">
        <v>29</v>
      </c>
      <c r="C5" s="11">
        <v>328088.7</v>
      </c>
      <c r="D5" s="11"/>
      <c r="E5" s="11">
        <f>C5</f>
        <v>328088.7</v>
      </c>
      <c r="F5" s="11"/>
      <c r="G5" s="11"/>
      <c r="H5" s="11"/>
      <c r="I5" s="37" t="s">
        <v>290</v>
      </c>
    </row>
    <row r="6" ht="18" customHeight="1" spans="1:9">
      <c r="A6" s="9" t="s">
        <v>19</v>
      </c>
      <c r="B6" s="10" t="s">
        <v>31</v>
      </c>
      <c r="C6" s="11"/>
      <c r="D6" s="11"/>
      <c r="E6" s="11"/>
      <c r="F6" s="11"/>
      <c r="G6" s="11"/>
      <c r="H6" s="11"/>
      <c r="I6" s="37"/>
    </row>
    <row r="7" ht="18" customHeight="1" spans="1:9">
      <c r="A7" s="9" t="s">
        <v>21</v>
      </c>
      <c r="B7" s="10" t="s">
        <v>291</v>
      </c>
      <c r="C7" s="11" t="s">
        <v>292</v>
      </c>
      <c r="D7" s="11"/>
      <c r="E7" s="11" t="s">
        <v>292</v>
      </c>
      <c r="F7" s="11"/>
      <c r="G7" s="11"/>
      <c r="H7" s="11"/>
      <c r="I7" s="37" t="s">
        <v>293</v>
      </c>
    </row>
    <row r="8" ht="18" customHeight="1" spans="1:9">
      <c r="A8" s="9" t="s">
        <v>23</v>
      </c>
      <c r="B8" s="10" t="s">
        <v>294</v>
      </c>
      <c r="C8" s="11"/>
      <c r="D8" s="11"/>
      <c r="E8" s="11"/>
      <c r="F8" s="11"/>
      <c r="G8" s="11"/>
      <c r="H8" s="11"/>
      <c r="I8" s="37" t="s">
        <v>295</v>
      </c>
    </row>
    <row r="9" ht="18" customHeight="1" spans="1:9">
      <c r="A9" s="9" t="s">
        <v>25</v>
      </c>
      <c r="B9" s="10" t="s">
        <v>33</v>
      </c>
      <c r="C9" s="11"/>
      <c r="D9" s="11"/>
      <c r="E9" s="11"/>
      <c r="F9" s="11"/>
      <c r="G9" s="11"/>
      <c r="H9" s="11"/>
      <c r="I9" s="37" t="s">
        <v>296</v>
      </c>
    </row>
    <row r="10" ht="18" customHeight="1" spans="1:9">
      <c r="A10" s="9" t="s">
        <v>48</v>
      </c>
      <c r="B10" s="10" t="s">
        <v>35</v>
      </c>
      <c r="C10" s="11"/>
      <c r="D10" s="11"/>
      <c r="E10" s="11"/>
      <c r="F10" s="11"/>
      <c r="G10" s="11"/>
      <c r="H10" s="11"/>
      <c r="I10" s="37" t="s">
        <v>297</v>
      </c>
    </row>
    <row r="11" ht="18" customHeight="1" spans="1:9">
      <c r="A11" s="9" t="s">
        <v>50</v>
      </c>
      <c r="B11" s="10" t="s">
        <v>37</v>
      </c>
      <c r="C11" s="11">
        <v>22759.6</v>
      </c>
      <c r="D11" s="11"/>
      <c r="E11" s="11"/>
      <c r="F11" s="11"/>
      <c r="G11" s="11"/>
      <c r="H11" s="11"/>
      <c r="I11" s="37"/>
    </row>
    <row r="12" ht="18" customHeight="1" spans="1:9">
      <c r="A12" s="9" t="s">
        <v>52</v>
      </c>
      <c r="B12" s="10" t="s">
        <v>39</v>
      </c>
      <c r="C12" s="11"/>
      <c r="D12" s="11"/>
      <c r="E12" s="11"/>
      <c r="F12" s="11"/>
      <c r="G12" s="11"/>
      <c r="H12" s="11"/>
      <c r="I12" s="37"/>
    </row>
    <row r="13" ht="18" customHeight="1" spans="1:9">
      <c r="A13" s="9" t="s">
        <v>264</v>
      </c>
      <c r="B13" s="10" t="s">
        <v>41</v>
      </c>
      <c r="C13" s="11"/>
      <c r="D13" s="11"/>
      <c r="E13" s="11"/>
      <c r="F13" s="11"/>
      <c r="G13" s="11"/>
      <c r="H13" s="11"/>
      <c r="I13" s="37"/>
    </row>
    <row r="14" ht="18" customHeight="1" spans="1:9">
      <c r="A14" s="9" t="s">
        <v>269</v>
      </c>
      <c r="B14" s="10" t="s">
        <v>45</v>
      </c>
      <c r="C14" s="11"/>
      <c r="D14" s="11"/>
      <c r="E14" s="11"/>
      <c r="F14" s="11"/>
      <c r="G14" s="11"/>
      <c r="H14" s="11"/>
      <c r="I14" s="37"/>
    </row>
    <row r="15" ht="18" customHeight="1" spans="1:9">
      <c r="A15" s="9" t="s">
        <v>273</v>
      </c>
      <c r="B15" s="10" t="s">
        <v>43</v>
      </c>
      <c r="C15" s="11"/>
      <c r="D15" s="11"/>
      <c r="E15" s="11"/>
      <c r="F15" s="11"/>
      <c r="G15" s="11"/>
      <c r="H15" s="11"/>
      <c r="I15" s="37"/>
    </row>
    <row r="16" ht="18" customHeight="1" spans="1:9">
      <c r="A16" s="9" t="s">
        <v>267</v>
      </c>
      <c r="B16" s="10" t="s">
        <v>47</v>
      </c>
      <c r="C16" s="11"/>
      <c r="D16" s="11"/>
      <c r="E16" s="11"/>
      <c r="F16" s="11"/>
      <c r="G16" s="11"/>
      <c r="H16" s="11"/>
      <c r="I16" s="37"/>
    </row>
    <row r="17" ht="18" customHeight="1" spans="1:9">
      <c r="A17" s="9"/>
      <c r="B17" s="10"/>
      <c r="C17" s="11"/>
      <c r="D17" s="11"/>
      <c r="E17" s="11"/>
      <c r="F17" s="11"/>
      <c r="G17" s="11"/>
      <c r="H17" s="11"/>
      <c r="I17" s="37"/>
    </row>
    <row r="18" ht="18" customHeight="1" spans="1:9">
      <c r="A18" s="9"/>
      <c r="B18" s="10"/>
      <c r="C18" s="11"/>
      <c r="D18" s="11"/>
      <c r="E18" s="11"/>
      <c r="F18" s="11"/>
      <c r="G18" s="11"/>
      <c r="H18" s="11"/>
      <c r="I18" s="37"/>
    </row>
    <row r="19" ht="18" customHeight="1" spans="1:9">
      <c r="A19" s="9"/>
      <c r="B19" s="10"/>
      <c r="C19" s="11"/>
      <c r="D19" s="11"/>
      <c r="E19" s="11"/>
      <c r="F19" s="11"/>
      <c r="G19" s="11"/>
      <c r="H19" s="11"/>
      <c r="I19" s="37"/>
    </row>
    <row r="20" ht="18" customHeight="1" spans="1:9">
      <c r="A20" s="9"/>
      <c r="B20" s="10"/>
      <c r="C20" s="11"/>
      <c r="D20" s="11"/>
      <c r="E20" s="11"/>
      <c r="F20" s="11"/>
      <c r="G20" s="11"/>
      <c r="H20" s="11"/>
      <c r="I20" s="37"/>
    </row>
    <row r="21" ht="18" customHeight="1" spans="1:9">
      <c r="A21" s="9"/>
      <c r="B21" s="10"/>
      <c r="C21" s="11"/>
      <c r="D21" s="11"/>
      <c r="E21" s="11"/>
      <c r="F21" s="11"/>
      <c r="G21" s="11"/>
      <c r="H21" s="11"/>
      <c r="I21" s="37"/>
    </row>
    <row r="22" ht="18" customHeight="1" spans="1:9">
      <c r="A22" s="9"/>
      <c r="B22" s="10"/>
      <c r="C22" s="11"/>
      <c r="D22" s="11"/>
      <c r="E22" s="11"/>
      <c r="F22" s="11"/>
      <c r="G22" s="11"/>
      <c r="H22" s="11"/>
      <c r="I22" s="37"/>
    </row>
    <row r="23" ht="18" customHeight="1" spans="1:9">
      <c r="A23" s="9"/>
      <c r="B23" s="10"/>
      <c r="C23" s="11"/>
      <c r="D23" s="11"/>
      <c r="E23" s="11"/>
      <c r="F23" s="11"/>
      <c r="G23" s="11"/>
      <c r="H23" s="11"/>
      <c r="I23" s="37"/>
    </row>
    <row r="24" ht="18" customHeight="1" spans="1:9">
      <c r="A24" s="9"/>
      <c r="B24" s="10"/>
      <c r="C24" s="11"/>
      <c r="D24" s="11"/>
      <c r="E24" s="11"/>
      <c r="F24" s="11"/>
      <c r="G24" s="11"/>
      <c r="H24" s="11"/>
      <c r="I24" s="37"/>
    </row>
    <row r="25" ht="18" customHeight="1" spans="1:9">
      <c r="A25" s="9"/>
      <c r="B25" s="10"/>
      <c r="C25" s="11"/>
      <c r="D25" s="11"/>
      <c r="E25" s="11"/>
      <c r="F25" s="11"/>
      <c r="G25" s="11"/>
      <c r="H25" s="11"/>
      <c r="I25" s="37"/>
    </row>
    <row r="26" ht="18" customHeight="1" spans="1:9">
      <c r="A26" s="9"/>
      <c r="B26" s="10"/>
      <c r="C26" s="11"/>
      <c r="D26" s="11"/>
      <c r="E26" s="11"/>
      <c r="F26" s="11"/>
      <c r="G26" s="11"/>
      <c r="H26" s="11"/>
      <c r="I26" s="37"/>
    </row>
    <row r="27" ht="18" customHeight="1" spans="1:9">
      <c r="A27" s="9"/>
      <c r="B27" s="10"/>
      <c r="C27" s="11"/>
      <c r="D27" s="11"/>
      <c r="E27" s="11"/>
      <c r="F27" s="11"/>
      <c r="G27" s="11"/>
      <c r="H27" s="11"/>
      <c r="I27" s="37"/>
    </row>
    <row r="28" ht="18" customHeight="1" spans="1:9">
      <c r="A28" s="9"/>
      <c r="B28" s="10"/>
      <c r="C28" s="11"/>
      <c r="D28" s="11"/>
      <c r="E28" s="11"/>
      <c r="F28" s="11"/>
      <c r="G28" s="11"/>
      <c r="H28" s="11"/>
      <c r="I28" s="37"/>
    </row>
    <row r="29" ht="18" customHeight="1" spans="1:9">
      <c r="A29" s="9"/>
      <c r="B29" s="10"/>
      <c r="C29" s="11"/>
      <c r="D29" s="11"/>
      <c r="E29" s="11"/>
      <c r="F29" s="11"/>
      <c r="G29" s="11"/>
      <c r="H29" s="11"/>
      <c r="I29" s="37"/>
    </row>
    <row r="30" ht="18" customHeight="1" spans="1:9">
      <c r="A30" s="9"/>
      <c r="B30" s="10"/>
      <c r="C30" s="11"/>
      <c r="D30" s="11"/>
      <c r="E30" s="11"/>
      <c r="F30" s="11"/>
      <c r="G30" s="11"/>
      <c r="H30" s="11"/>
      <c r="I30" s="37"/>
    </row>
    <row r="31" ht="18" customHeight="1" spans="1:9">
      <c r="A31" s="9"/>
      <c r="B31" s="10"/>
      <c r="C31" s="11"/>
      <c r="D31" s="11"/>
      <c r="E31" s="11"/>
      <c r="F31" s="11"/>
      <c r="G31" s="11"/>
      <c r="H31" s="11"/>
      <c r="I31" s="37"/>
    </row>
    <row r="32" ht="18" customHeight="1" spans="1:9">
      <c r="A32" s="9"/>
      <c r="B32" s="10"/>
      <c r="C32" s="11"/>
      <c r="D32" s="11"/>
      <c r="E32" s="11"/>
      <c r="F32" s="11"/>
      <c r="G32" s="11"/>
      <c r="H32" s="11"/>
      <c r="I32" s="37"/>
    </row>
    <row r="33" ht="18" customHeight="1" spans="1:9">
      <c r="A33" s="9"/>
      <c r="B33" s="10"/>
      <c r="C33" s="11"/>
      <c r="D33" s="11"/>
      <c r="E33" s="11"/>
      <c r="F33" s="11"/>
      <c r="G33" s="11"/>
      <c r="H33" s="11"/>
      <c r="I33" s="37"/>
    </row>
    <row r="34" ht="18" customHeight="1" spans="1:9">
      <c r="A34" s="9"/>
      <c r="B34" s="10"/>
      <c r="C34" s="11"/>
      <c r="D34" s="11"/>
      <c r="E34" s="11"/>
      <c r="F34" s="11"/>
      <c r="G34" s="11"/>
      <c r="H34" s="11"/>
      <c r="I34" s="37"/>
    </row>
    <row r="35" ht="18" customHeight="1" spans="1:9">
      <c r="A35" s="9"/>
      <c r="B35" s="10"/>
      <c r="C35" s="11"/>
      <c r="D35" s="11"/>
      <c r="E35" s="11"/>
      <c r="F35" s="11"/>
      <c r="G35" s="11"/>
      <c r="H35" s="11"/>
      <c r="I35" s="37"/>
    </row>
    <row r="36" ht="18" customHeight="1" spans="1:9">
      <c r="A36" s="34"/>
      <c r="B36" s="35" t="s">
        <v>298</v>
      </c>
      <c r="C36" s="28" t="s">
        <v>299</v>
      </c>
      <c r="D36" s="28"/>
      <c r="E36" s="28">
        <f>E5+E6+E9+E10+E11+E12+E13+E14+E15+E16</f>
        <v>328088.7</v>
      </c>
      <c r="F36" s="28"/>
      <c r="G36" s="36"/>
      <c r="H36" s="36"/>
      <c r="I36" s="38" t="s">
        <v>292</v>
      </c>
    </row>
    <row r="37" ht="18" customHeight="1" spans="1:9">
      <c r="A37" s="14" t="s">
        <v>300</v>
      </c>
      <c r="B37" s="14"/>
      <c r="C37" s="14"/>
      <c r="D37" s="14"/>
      <c r="E37" s="14"/>
      <c r="F37" s="14"/>
      <c r="G37" s="14"/>
      <c r="H37" s="14"/>
      <c r="I37" s="14"/>
    </row>
    <row r="38" ht="18" customHeight="1" spans="1:9">
      <c r="A38" s="31"/>
      <c r="B38" s="31"/>
      <c r="C38" s="31"/>
      <c r="D38" s="31"/>
      <c r="E38" s="31"/>
      <c r="F38" s="31"/>
      <c r="G38" s="31"/>
      <c r="H38" s="22" t="s">
        <v>301</v>
      </c>
      <c r="I38" s="22"/>
    </row>
  </sheetData>
  <sheetProtection sheet="1" objects="1"/>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380952380952" style="1" customWidth="1"/>
    <col min="8" max="16384" width="9" style="1"/>
  </cols>
  <sheetData>
    <row r="1" ht="18" customHeight="1" spans="1:7">
      <c r="A1" s="14"/>
      <c r="B1" s="14"/>
      <c r="C1" s="14"/>
      <c r="D1" s="14"/>
      <c r="E1" s="14"/>
      <c r="F1" s="22"/>
      <c r="G1" s="22"/>
    </row>
    <row r="2" ht="39.75" customHeight="1" spans="1:7">
      <c r="A2" s="2" t="s">
        <v>302</v>
      </c>
      <c r="B2" s="2"/>
      <c r="C2" s="2"/>
      <c r="D2" s="2"/>
      <c r="E2" s="2"/>
      <c r="F2" s="2"/>
      <c r="G2" s="2"/>
    </row>
    <row r="3" ht="28.5" customHeight="1" spans="1:7">
      <c r="A3" s="4" t="s">
        <v>1</v>
      </c>
      <c r="B3" s="4"/>
      <c r="C3" s="4"/>
      <c r="D3" s="4" t="s">
        <v>2</v>
      </c>
      <c r="E3" s="4"/>
      <c r="F3" s="6" t="s">
        <v>3</v>
      </c>
      <c r="G3" s="6"/>
    </row>
    <row r="4" ht="18.75" customHeight="1" spans="1:7">
      <c r="A4" s="7" t="s">
        <v>4</v>
      </c>
      <c r="B4" s="8" t="s">
        <v>303</v>
      </c>
      <c r="C4" s="8" t="s">
        <v>61</v>
      </c>
      <c r="D4" s="8"/>
      <c r="E4" s="8" t="s">
        <v>304</v>
      </c>
      <c r="F4" s="8"/>
      <c r="G4" s="17" t="s">
        <v>8</v>
      </c>
    </row>
    <row r="5" ht="18" customHeight="1" spans="1:7">
      <c r="A5" s="9" t="s">
        <v>9</v>
      </c>
      <c r="B5" s="10" t="s">
        <v>29</v>
      </c>
      <c r="C5" s="23" t="s">
        <v>305</v>
      </c>
      <c r="D5" s="23"/>
      <c r="E5" s="11">
        <v>328088.7</v>
      </c>
      <c r="F5" s="11"/>
      <c r="G5" s="24"/>
    </row>
    <row r="6" ht="18" customHeight="1" spans="1:7">
      <c r="A6" s="9"/>
      <c r="B6" s="10"/>
      <c r="C6" s="23"/>
      <c r="D6" s="23"/>
      <c r="E6" s="11"/>
      <c r="F6" s="11"/>
      <c r="G6" s="24"/>
    </row>
    <row r="7" ht="18" customHeight="1" spans="1:7">
      <c r="A7" s="9"/>
      <c r="B7" s="10"/>
      <c r="C7" s="23"/>
      <c r="D7" s="23"/>
      <c r="E7" s="11"/>
      <c r="F7" s="11"/>
      <c r="G7" s="24"/>
    </row>
    <row r="8" ht="18" customHeight="1" spans="1:7">
      <c r="A8" s="9"/>
      <c r="B8" s="10"/>
      <c r="C8" s="23"/>
      <c r="D8" s="23"/>
      <c r="E8" s="11"/>
      <c r="F8" s="11"/>
      <c r="G8" s="24"/>
    </row>
    <row r="9" ht="18" customHeight="1" spans="1:7">
      <c r="A9" s="9"/>
      <c r="B9" s="10"/>
      <c r="C9" s="23"/>
      <c r="D9" s="23"/>
      <c r="E9" s="11"/>
      <c r="F9" s="11"/>
      <c r="G9" s="24"/>
    </row>
    <row r="10" ht="18" customHeight="1" spans="1:7">
      <c r="A10" s="9"/>
      <c r="B10" s="10"/>
      <c r="C10" s="23"/>
      <c r="D10" s="23"/>
      <c r="E10" s="11"/>
      <c r="F10" s="11"/>
      <c r="G10" s="24"/>
    </row>
    <row r="11" ht="18" customHeight="1" spans="1:7">
      <c r="A11" s="9"/>
      <c r="B11" s="10"/>
      <c r="C11" s="23"/>
      <c r="D11" s="23"/>
      <c r="E11" s="11"/>
      <c r="F11" s="11"/>
      <c r="G11" s="24"/>
    </row>
    <row r="12" ht="18" customHeight="1" spans="1:7">
      <c r="A12" s="9"/>
      <c r="B12" s="10"/>
      <c r="C12" s="23"/>
      <c r="D12" s="23"/>
      <c r="E12" s="11"/>
      <c r="F12" s="11"/>
      <c r="G12" s="24"/>
    </row>
    <row r="13" ht="18" customHeight="1" spans="1:7">
      <c r="A13" s="9"/>
      <c r="B13" s="10"/>
      <c r="C13" s="23"/>
      <c r="D13" s="23"/>
      <c r="E13" s="11"/>
      <c r="F13" s="11"/>
      <c r="G13" s="24"/>
    </row>
    <row r="14" ht="18" customHeight="1" spans="1:7">
      <c r="A14" s="9"/>
      <c r="B14" s="10"/>
      <c r="C14" s="23"/>
      <c r="D14" s="23"/>
      <c r="E14" s="11"/>
      <c r="F14" s="11"/>
      <c r="G14" s="24"/>
    </row>
    <row r="15" ht="18" customHeight="1" spans="1:7">
      <c r="A15" s="9"/>
      <c r="B15" s="10"/>
      <c r="C15" s="23"/>
      <c r="D15" s="23"/>
      <c r="E15" s="11"/>
      <c r="F15" s="11"/>
      <c r="G15" s="24"/>
    </row>
    <row r="16" ht="18" customHeight="1" spans="1:7">
      <c r="A16" s="9"/>
      <c r="B16" s="10"/>
      <c r="C16" s="23"/>
      <c r="D16" s="23"/>
      <c r="E16" s="11"/>
      <c r="F16" s="11"/>
      <c r="G16" s="24"/>
    </row>
    <row r="17" ht="18" customHeight="1" spans="1:7">
      <c r="A17" s="9"/>
      <c r="B17" s="10"/>
      <c r="C17" s="23"/>
      <c r="D17" s="23"/>
      <c r="E17" s="11"/>
      <c r="F17" s="11"/>
      <c r="G17" s="24"/>
    </row>
    <row r="18" ht="18" customHeight="1" spans="1:7">
      <c r="A18" s="9"/>
      <c r="B18" s="10"/>
      <c r="C18" s="23"/>
      <c r="D18" s="23"/>
      <c r="E18" s="11"/>
      <c r="F18" s="11"/>
      <c r="G18" s="24"/>
    </row>
    <row r="19" ht="18" customHeight="1" spans="1:7">
      <c r="A19" s="9"/>
      <c r="B19" s="10"/>
      <c r="C19" s="23"/>
      <c r="D19" s="23"/>
      <c r="E19" s="11"/>
      <c r="F19" s="11"/>
      <c r="G19" s="24"/>
    </row>
    <row r="20" ht="18" customHeight="1" spans="1:7">
      <c r="A20" s="9"/>
      <c r="B20" s="10"/>
      <c r="C20" s="23"/>
      <c r="D20" s="23"/>
      <c r="E20" s="11"/>
      <c r="F20" s="11"/>
      <c r="G20" s="24"/>
    </row>
    <row r="21" ht="18" customHeight="1" spans="1:7">
      <c r="A21" s="9"/>
      <c r="B21" s="10"/>
      <c r="C21" s="23"/>
      <c r="D21" s="23"/>
      <c r="E21" s="11"/>
      <c r="F21" s="11"/>
      <c r="G21" s="24"/>
    </row>
    <row r="22" ht="18" customHeight="1" spans="1:7">
      <c r="A22" s="9"/>
      <c r="B22" s="10"/>
      <c r="C22" s="23"/>
      <c r="D22" s="23"/>
      <c r="E22" s="11"/>
      <c r="F22" s="11"/>
      <c r="G22" s="24"/>
    </row>
    <row r="23" ht="18" customHeight="1" spans="1:7">
      <c r="A23" s="9"/>
      <c r="B23" s="10"/>
      <c r="C23" s="23"/>
      <c r="D23" s="23"/>
      <c r="E23" s="11"/>
      <c r="F23" s="11"/>
      <c r="G23" s="24"/>
    </row>
    <row r="24" ht="18" customHeight="1" spans="1:7">
      <c r="A24" s="9"/>
      <c r="B24" s="10"/>
      <c r="C24" s="23"/>
      <c r="D24" s="23"/>
      <c r="E24" s="11"/>
      <c r="F24" s="11"/>
      <c r="G24" s="24"/>
    </row>
    <row r="25" ht="18" customHeight="1" spans="1:7">
      <c r="A25" s="9"/>
      <c r="B25" s="10"/>
      <c r="C25" s="23"/>
      <c r="D25" s="23"/>
      <c r="E25" s="11"/>
      <c r="F25" s="11"/>
      <c r="G25" s="24"/>
    </row>
    <row r="26" ht="18" customHeight="1" spans="1:7">
      <c r="A26" s="9"/>
      <c r="B26" s="10"/>
      <c r="C26" s="23"/>
      <c r="D26" s="23"/>
      <c r="E26" s="11"/>
      <c r="F26" s="11"/>
      <c r="G26" s="24"/>
    </row>
    <row r="27" ht="18" customHeight="1" spans="1:7">
      <c r="A27" s="9"/>
      <c r="B27" s="10"/>
      <c r="C27" s="23"/>
      <c r="D27" s="23"/>
      <c r="E27" s="11"/>
      <c r="F27" s="11"/>
      <c r="G27" s="24"/>
    </row>
    <row r="28" ht="18" customHeight="1" spans="1:7">
      <c r="A28" s="9"/>
      <c r="B28" s="10"/>
      <c r="C28" s="23"/>
      <c r="D28" s="23"/>
      <c r="E28" s="11"/>
      <c r="F28" s="11"/>
      <c r="G28" s="24"/>
    </row>
    <row r="29" ht="18" customHeight="1" spans="1:7">
      <c r="A29" s="9"/>
      <c r="B29" s="10"/>
      <c r="C29" s="23"/>
      <c r="D29" s="23"/>
      <c r="E29" s="11"/>
      <c r="F29" s="11"/>
      <c r="G29" s="24"/>
    </row>
    <row r="30" ht="18" customHeight="1" spans="1:7">
      <c r="A30" s="9"/>
      <c r="B30" s="10"/>
      <c r="C30" s="23"/>
      <c r="D30" s="23"/>
      <c r="E30" s="11"/>
      <c r="F30" s="11"/>
      <c r="G30" s="24"/>
    </row>
    <row r="31" ht="18" customHeight="1" spans="1:7">
      <c r="A31" s="9"/>
      <c r="B31" s="10"/>
      <c r="C31" s="23"/>
      <c r="D31" s="23"/>
      <c r="E31" s="11"/>
      <c r="F31" s="11"/>
      <c r="G31" s="24"/>
    </row>
    <row r="32" ht="18" customHeight="1" spans="1:7">
      <c r="A32" s="9"/>
      <c r="B32" s="10"/>
      <c r="C32" s="23"/>
      <c r="D32" s="23"/>
      <c r="E32" s="11"/>
      <c r="F32" s="11"/>
      <c r="G32" s="24"/>
    </row>
    <row r="33" ht="18" customHeight="1" spans="1:7">
      <c r="A33" s="9"/>
      <c r="B33" s="10"/>
      <c r="C33" s="23"/>
      <c r="D33" s="23"/>
      <c r="E33" s="11"/>
      <c r="F33" s="11"/>
      <c r="G33" s="24"/>
    </row>
    <row r="34" ht="18" customHeight="1" spans="1:7">
      <c r="A34" s="9"/>
      <c r="B34" s="10"/>
      <c r="C34" s="23"/>
      <c r="D34" s="23"/>
      <c r="E34" s="11"/>
      <c r="F34" s="11"/>
      <c r="G34" s="24"/>
    </row>
    <row r="35" ht="18" customHeight="1" spans="1:7">
      <c r="A35" s="9"/>
      <c r="B35" s="10"/>
      <c r="C35" s="23"/>
      <c r="D35" s="23"/>
      <c r="E35" s="11"/>
      <c r="F35" s="11"/>
      <c r="G35" s="24"/>
    </row>
    <row r="36" ht="18" customHeight="1" spans="1:7">
      <c r="A36" s="25" t="s">
        <v>285</v>
      </c>
      <c r="B36" s="26"/>
      <c r="C36" s="27"/>
      <c r="D36" s="27"/>
      <c r="E36" s="28">
        <v>328088.7</v>
      </c>
      <c r="F36" s="28"/>
      <c r="G36" s="29" t="s">
        <v>292</v>
      </c>
    </row>
    <row r="37" ht="18" customHeight="1" spans="1:7">
      <c r="A37" s="30" t="s">
        <v>306</v>
      </c>
      <c r="B37" s="30"/>
      <c r="C37" s="30"/>
      <c r="D37" s="30"/>
      <c r="E37" s="30"/>
      <c r="F37" s="30"/>
      <c r="G37" s="30"/>
    </row>
    <row r="38" ht="18" customHeight="1" spans="1:7">
      <c r="A38" s="31"/>
      <c r="B38" s="31"/>
      <c r="C38" s="31"/>
      <c r="D38" s="31"/>
      <c r="E38" s="31"/>
      <c r="F38" s="22" t="s">
        <v>307</v>
      </c>
      <c r="G38" s="22"/>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J5" sqref="J5"/>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308</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59</v>
      </c>
      <c r="C3" s="8" t="s">
        <v>236</v>
      </c>
      <c r="D3" s="8"/>
      <c r="E3" s="8" t="s">
        <v>309</v>
      </c>
      <c r="F3" s="8" t="s">
        <v>310</v>
      </c>
      <c r="G3" s="8" t="s">
        <v>311</v>
      </c>
      <c r="H3" s="8"/>
      <c r="I3" s="8" t="s">
        <v>312</v>
      </c>
      <c r="J3" s="17" t="s">
        <v>313</v>
      </c>
    </row>
    <row r="4" ht="28.5" customHeight="1" spans="1:10">
      <c r="A4" s="9" t="s">
        <v>9</v>
      </c>
      <c r="B4" s="10" t="s">
        <v>51</v>
      </c>
      <c r="C4" s="10" t="s">
        <v>314</v>
      </c>
      <c r="D4" s="10"/>
      <c r="E4" s="11">
        <v>6999348.9</v>
      </c>
      <c r="F4" s="11"/>
      <c r="G4" s="11" t="s">
        <v>273</v>
      </c>
      <c r="H4" s="11"/>
      <c r="I4" s="18">
        <v>629941.4</v>
      </c>
      <c r="J4" s="19">
        <f>F4*G4%</f>
        <v>0</v>
      </c>
    </row>
    <row r="5" ht="18" customHeight="1" spans="1:10">
      <c r="A5" s="9"/>
      <c r="B5" s="10"/>
      <c r="C5" s="10"/>
      <c r="D5" s="10"/>
      <c r="E5" s="11"/>
      <c r="F5" s="11"/>
      <c r="G5" s="11"/>
      <c r="H5" s="11"/>
      <c r="I5" s="18"/>
      <c r="J5" s="19"/>
    </row>
    <row r="6" ht="18" customHeight="1" spans="1:10">
      <c r="A6" s="9"/>
      <c r="B6" s="10"/>
      <c r="C6" s="10"/>
      <c r="D6" s="10"/>
      <c r="E6" s="11"/>
      <c r="F6" s="11"/>
      <c r="G6" s="11"/>
      <c r="H6" s="11"/>
      <c r="I6" s="18"/>
      <c r="J6" s="19"/>
    </row>
    <row r="7" ht="18" customHeight="1" spans="1:10">
      <c r="A7" s="9"/>
      <c r="B7" s="10"/>
      <c r="C7" s="10"/>
      <c r="D7" s="10"/>
      <c r="E7" s="11"/>
      <c r="F7" s="11"/>
      <c r="G7" s="11"/>
      <c r="H7" s="11"/>
      <c r="I7" s="18"/>
      <c r="J7" s="19"/>
    </row>
    <row r="8" ht="18" customHeight="1" spans="1:10">
      <c r="A8" s="9"/>
      <c r="B8" s="10"/>
      <c r="C8" s="10"/>
      <c r="D8" s="10"/>
      <c r="E8" s="11"/>
      <c r="F8" s="11"/>
      <c r="G8" s="11"/>
      <c r="H8" s="11"/>
      <c r="I8" s="18"/>
      <c r="J8" s="19"/>
    </row>
    <row r="9" ht="18" customHeight="1" spans="1:10">
      <c r="A9" s="9"/>
      <c r="B9" s="10"/>
      <c r="C9" s="10"/>
      <c r="D9" s="10"/>
      <c r="E9" s="11"/>
      <c r="F9" s="11"/>
      <c r="G9" s="11"/>
      <c r="H9" s="11"/>
      <c r="I9" s="18"/>
      <c r="J9" s="19"/>
    </row>
    <row r="10" ht="18" customHeight="1" spans="1:10">
      <c r="A10" s="9"/>
      <c r="B10" s="10"/>
      <c r="C10" s="10"/>
      <c r="D10" s="10"/>
      <c r="E10" s="11"/>
      <c r="F10" s="11"/>
      <c r="G10" s="11"/>
      <c r="H10" s="11"/>
      <c r="I10" s="18"/>
      <c r="J10" s="19"/>
    </row>
    <row r="11" ht="18" customHeight="1" spans="1:10">
      <c r="A11" s="9"/>
      <c r="B11" s="10"/>
      <c r="C11" s="10"/>
      <c r="D11" s="10"/>
      <c r="E11" s="11"/>
      <c r="F11" s="11"/>
      <c r="G11" s="11"/>
      <c r="H11" s="11"/>
      <c r="I11" s="18"/>
      <c r="J11" s="19"/>
    </row>
    <row r="12" ht="18" customHeight="1" spans="1:10">
      <c r="A12" s="9"/>
      <c r="B12" s="10"/>
      <c r="C12" s="10"/>
      <c r="D12" s="10"/>
      <c r="E12" s="11"/>
      <c r="F12" s="11"/>
      <c r="G12" s="11"/>
      <c r="H12" s="11"/>
      <c r="I12" s="18"/>
      <c r="J12" s="19"/>
    </row>
    <row r="13" ht="18" customHeight="1" spans="1:10">
      <c r="A13" s="9"/>
      <c r="B13" s="10"/>
      <c r="C13" s="10"/>
      <c r="D13" s="10"/>
      <c r="E13" s="11"/>
      <c r="F13" s="11"/>
      <c r="G13" s="11"/>
      <c r="H13" s="11"/>
      <c r="I13" s="18"/>
      <c r="J13" s="19"/>
    </row>
    <row r="14" ht="18" customHeight="1" spans="1:10">
      <c r="A14" s="9"/>
      <c r="B14" s="10"/>
      <c r="C14" s="10"/>
      <c r="D14" s="10"/>
      <c r="E14" s="11"/>
      <c r="F14" s="11"/>
      <c r="G14" s="11"/>
      <c r="H14" s="11"/>
      <c r="I14" s="18"/>
      <c r="J14" s="19"/>
    </row>
    <row r="15" ht="18" customHeight="1" spans="1:10">
      <c r="A15" s="9"/>
      <c r="B15" s="10"/>
      <c r="C15" s="10"/>
      <c r="D15" s="10"/>
      <c r="E15" s="11"/>
      <c r="F15" s="11"/>
      <c r="G15" s="11"/>
      <c r="H15" s="11"/>
      <c r="I15" s="18"/>
      <c r="J15" s="19"/>
    </row>
    <row r="16" ht="18" customHeight="1" spans="1:10">
      <c r="A16" s="9"/>
      <c r="B16" s="10"/>
      <c r="C16" s="10"/>
      <c r="D16" s="10"/>
      <c r="E16" s="11"/>
      <c r="F16" s="11"/>
      <c r="G16" s="11"/>
      <c r="H16" s="11"/>
      <c r="I16" s="18"/>
      <c r="J16" s="19"/>
    </row>
    <row r="17" ht="18" customHeight="1" spans="1:10">
      <c r="A17" s="9"/>
      <c r="B17" s="10"/>
      <c r="C17" s="10"/>
      <c r="D17" s="10"/>
      <c r="E17" s="11"/>
      <c r="F17" s="11"/>
      <c r="G17" s="11"/>
      <c r="H17" s="11"/>
      <c r="I17" s="18"/>
      <c r="J17" s="19"/>
    </row>
    <row r="18" ht="18" customHeight="1" spans="1:10">
      <c r="A18" s="9"/>
      <c r="B18" s="10"/>
      <c r="C18" s="10"/>
      <c r="D18" s="10"/>
      <c r="E18" s="11"/>
      <c r="F18" s="11"/>
      <c r="G18" s="11"/>
      <c r="H18" s="11"/>
      <c r="I18" s="18"/>
      <c r="J18" s="19"/>
    </row>
    <row r="19" ht="18" customHeight="1" spans="1:10">
      <c r="A19" s="9"/>
      <c r="B19" s="10"/>
      <c r="C19" s="10"/>
      <c r="D19" s="10"/>
      <c r="E19" s="11"/>
      <c r="F19" s="11"/>
      <c r="G19" s="11"/>
      <c r="H19" s="11"/>
      <c r="I19" s="18"/>
      <c r="J19" s="19"/>
    </row>
    <row r="20" ht="18" customHeight="1" spans="1:10">
      <c r="A20" s="9"/>
      <c r="B20" s="10"/>
      <c r="C20" s="10"/>
      <c r="D20" s="10"/>
      <c r="E20" s="11"/>
      <c r="F20" s="11"/>
      <c r="G20" s="11"/>
      <c r="H20" s="11"/>
      <c r="I20" s="18"/>
      <c r="J20" s="19"/>
    </row>
    <row r="21" ht="18" customHeight="1" spans="1:10">
      <c r="A21" s="9"/>
      <c r="B21" s="10"/>
      <c r="C21" s="10"/>
      <c r="D21" s="10"/>
      <c r="E21" s="11"/>
      <c r="F21" s="11"/>
      <c r="G21" s="11"/>
      <c r="H21" s="11"/>
      <c r="I21" s="18"/>
      <c r="J21" s="19"/>
    </row>
    <row r="22" ht="18" customHeight="1" spans="1:10">
      <c r="A22" s="9"/>
      <c r="B22" s="10"/>
      <c r="C22" s="10"/>
      <c r="D22" s="10"/>
      <c r="E22" s="11"/>
      <c r="F22" s="11"/>
      <c r="G22" s="11"/>
      <c r="H22" s="11"/>
      <c r="I22" s="18"/>
      <c r="J22" s="19"/>
    </row>
    <row r="23" ht="18" customHeight="1" spans="1:10">
      <c r="A23" s="9"/>
      <c r="B23" s="10"/>
      <c r="C23" s="10"/>
      <c r="D23" s="10"/>
      <c r="E23" s="11"/>
      <c r="F23" s="11"/>
      <c r="G23" s="11"/>
      <c r="H23" s="11"/>
      <c r="I23" s="18"/>
      <c r="J23" s="19"/>
    </row>
    <row r="24" ht="18" customHeight="1" spans="1:10">
      <c r="A24" s="9"/>
      <c r="B24" s="10"/>
      <c r="C24" s="10"/>
      <c r="D24" s="10"/>
      <c r="E24" s="11"/>
      <c r="F24" s="11"/>
      <c r="G24" s="11"/>
      <c r="H24" s="11"/>
      <c r="I24" s="18"/>
      <c r="J24" s="19"/>
    </row>
    <row r="25" ht="18" customHeight="1" spans="1:10">
      <c r="A25" s="9"/>
      <c r="B25" s="10"/>
      <c r="C25" s="10"/>
      <c r="D25" s="10"/>
      <c r="E25" s="11"/>
      <c r="F25" s="11"/>
      <c r="G25" s="11"/>
      <c r="H25" s="11"/>
      <c r="I25" s="18"/>
      <c r="J25" s="19"/>
    </row>
    <row r="26" ht="18" customHeight="1" spans="1:10">
      <c r="A26" s="9"/>
      <c r="B26" s="10"/>
      <c r="C26" s="10"/>
      <c r="D26" s="10"/>
      <c r="E26" s="11"/>
      <c r="F26" s="11"/>
      <c r="G26" s="11"/>
      <c r="H26" s="11"/>
      <c r="I26" s="18"/>
      <c r="J26" s="19"/>
    </row>
    <row r="27" ht="18" customHeight="1" spans="1:10">
      <c r="A27" s="9"/>
      <c r="B27" s="10"/>
      <c r="C27" s="10"/>
      <c r="D27" s="10"/>
      <c r="E27" s="11"/>
      <c r="F27" s="11"/>
      <c r="G27" s="11"/>
      <c r="H27" s="11"/>
      <c r="I27" s="18"/>
      <c r="J27" s="19"/>
    </row>
    <row r="28" ht="18" customHeight="1" spans="1:10">
      <c r="A28" s="9"/>
      <c r="B28" s="10"/>
      <c r="C28" s="10"/>
      <c r="D28" s="10"/>
      <c r="E28" s="11"/>
      <c r="F28" s="11"/>
      <c r="G28" s="11"/>
      <c r="H28" s="11"/>
      <c r="I28" s="18"/>
      <c r="J28" s="19"/>
    </row>
    <row r="29" ht="18" customHeight="1" spans="1:10">
      <c r="A29" s="9"/>
      <c r="B29" s="10"/>
      <c r="C29" s="10"/>
      <c r="D29" s="10"/>
      <c r="E29" s="11"/>
      <c r="F29" s="11"/>
      <c r="G29" s="11"/>
      <c r="H29" s="11"/>
      <c r="I29" s="18"/>
      <c r="J29" s="19"/>
    </row>
    <row r="30" ht="18" customHeight="1" spans="1:10">
      <c r="A30" s="9"/>
      <c r="B30" s="10"/>
      <c r="C30" s="10"/>
      <c r="D30" s="10"/>
      <c r="E30" s="11"/>
      <c r="F30" s="11"/>
      <c r="G30" s="11"/>
      <c r="H30" s="11"/>
      <c r="I30" s="18"/>
      <c r="J30" s="19"/>
    </row>
    <row r="31" ht="18" customHeight="1" spans="1:10">
      <c r="A31" s="9"/>
      <c r="B31" s="10"/>
      <c r="C31" s="10"/>
      <c r="D31" s="10"/>
      <c r="E31" s="11"/>
      <c r="F31" s="11"/>
      <c r="G31" s="11"/>
      <c r="H31" s="11"/>
      <c r="I31" s="18"/>
      <c r="J31" s="19"/>
    </row>
    <row r="32" ht="18" customHeight="1" spans="1:10">
      <c r="A32" s="9"/>
      <c r="B32" s="10"/>
      <c r="C32" s="10"/>
      <c r="D32" s="10"/>
      <c r="E32" s="11"/>
      <c r="F32" s="11"/>
      <c r="G32" s="11"/>
      <c r="H32" s="11"/>
      <c r="I32" s="18"/>
      <c r="J32" s="19"/>
    </row>
    <row r="33" ht="18" customHeight="1" spans="1:10">
      <c r="A33" s="9"/>
      <c r="B33" s="10"/>
      <c r="C33" s="10"/>
      <c r="D33" s="10"/>
      <c r="E33" s="11"/>
      <c r="F33" s="11"/>
      <c r="G33" s="11"/>
      <c r="H33" s="11"/>
      <c r="I33" s="18"/>
      <c r="J33" s="19"/>
    </row>
    <row r="34" ht="18" customHeight="1" spans="1:10">
      <c r="A34" s="9"/>
      <c r="B34" s="10"/>
      <c r="C34" s="10"/>
      <c r="D34" s="10"/>
      <c r="E34" s="11"/>
      <c r="F34" s="11"/>
      <c r="G34" s="11"/>
      <c r="H34" s="11"/>
      <c r="I34" s="18"/>
      <c r="J34" s="19"/>
    </row>
    <row r="35" ht="18" customHeight="1" spans="1:10">
      <c r="A35" s="12" t="s">
        <v>285</v>
      </c>
      <c r="B35" s="13"/>
      <c r="C35" s="13"/>
      <c r="D35" s="13"/>
      <c r="E35" s="13"/>
      <c r="F35" s="13"/>
      <c r="G35" s="13"/>
      <c r="H35" s="13"/>
      <c r="I35" s="20">
        <v>629941.4</v>
      </c>
      <c r="J35" s="21">
        <f>J4</f>
        <v>0</v>
      </c>
    </row>
    <row r="36" ht="18" customHeight="1" spans="1:10">
      <c r="A36" s="14" t="s">
        <v>315</v>
      </c>
      <c r="B36" s="14"/>
      <c r="C36" s="14"/>
      <c r="D36" s="15" t="s">
        <v>278</v>
      </c>
      <c r="E36" s="15"/>
      <c r="F36" s="15"/>
      <c r="G36" s="15"/>
      <c r="H36" s="15"/>
      <c r="I36" s="15"/>
      <c r="J36" s="15"/>
    </row>
    <row r="37" ht="18" customHeight="1" spans="1:10">
      <c r="A37" s="14"/>
      <c r="B37" s="14"/>
      <c r="C37" s="14"/>
      <c r="D37" s="15"/>
      <c r="E37" s="15"/>
      <c r="F37" s="15"/>
      <c r="G37" s="15"/>
      <c r="H37" s="16" t="s">
        <v>316</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8"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2024-09-14T10:23:00Z</dcterms:created>
  <dcterms:modified xsi:type="dcterms:W3CDTF">2024-09-19T08:08:41Z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14AB9598E169467ABD20F2E018382D0F_12</vt:lpwstr>
  </property>
  <property fmtid="{D5CDD505-2E9C-101B-9397-08002B2CF9AE}" pid="3" name="KSOProductBuildVer">
    <vt:lpwstr>2052-12.1.0.18240</vt:lpwstr>
  </property>
</Properties>
</file>