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90"/>
  </bookViews>
  <sheets>
    <sheet name="表-04 单位工程汇总表" sheetId="1" r:id="rId1"/>
    <sheet name="表-08 分部分项工程和单价措施项目清单与计价表" sheetId="7" r:id="rId2"/>
    <sheet name="表-11 总价措施项目清单与计价表" sheetId="3" r:id="rId3"/>
    <sheet name="表-12 其他项目清单与计价汇总表" sheetId="4" r:id="rId4"/>
    <sheet name="表-12-1 暂列金额表" sheetId="5" r:id="rId5"/>
    <sheet name="表-13 规费、税金项目清单与计价表" sheetId="6" r:id="rId6"/>
  </sheets>
  <definedNames>
    <definedName name="_xlnm.Print_Titles" localSheetId="1">'表-08 分部分项工程和单价措施项目清单与计价表'!$1:$3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<sst xmlns="http://schemas.openxmlformats.org/spreadsheetml/2006/main" count="489" uniqueCount="290">
  <si>
    <t>单位工程汇总表</t>
  </si>
  <si>
    <t>工程名称：4#冷库（地上部分）-制冷工程</t>
  </si>
  <si>
    <t>标段：</t>
  </si>
  <si>
    <t>第 1 页  共 1 页</t>
  </si>
  <si>
    <t>序号</t>
  </si>
  <si>
    <t>汇总内容</t>
  </si>
  <si>
    <t>限价金额:(元)</t>
  </si>
  <si>
    <t>投标报价金额:(元)</t>
  </si>
  <si>
    <t>备注</t>
  </si>
  <si>
    <t>1</t>
  </si>
  <si>
    <t>分部分项合计</t>
  </si>
  <si>
    <t>1.1</t>
  </si>
  <si>
    <t>制冷工程</t>
  </si>
  <si>
    <t>2</t>
  </si>
  <si>
    <t>措施合计</t>
  </si>
  <si>
    <t>2.1</t>
  </si>
  <si>
    <t>绿色施工安全防护措施费</t>
  </si>
  <si>
    <t>2.2</t>
  </si>
  <si>
    <t>其他措施费</t>
  </si>
  <si>
    <t>3</t>
  </si>
  <si>
    <t>其他项目</t>
  </si>
  <si>
    <t>－</t>
  </si>
  <si>
    <t>3.1</t>
  </si>
  <si>
    <t>暂列金额</t>
  </si>
  <si>
    <t>3.2</t>
  </si>
  <si>
    <t>暂估价</t>
  </si>
  <si>
    <t>3.3</t>
  </si>
  <si>
    <t>计日工</t>
  </si>
  <si>
    <t>3.4</t>
  </si>
  <si>
    <t>总承包服务费</t>
  </si>
  <si>
    <t>3.5</t>
  </si>
  <si>
    <t>预算包干费</t>
  </si>
  <si>
    <t>3.6</t>
  </si>
  <si>
    <t>工程优质费</t>
  </si>
  <si>
    <t>3.7</t>
  </si>
  <si>
    <t>概算幅度差</t>
  </si>
  <si>
    <t>3.8</t>
  </si>
  <si>
    <t>索赔费用</t>
  </si>
  <si>
    <t>3.9</t>
  </si>
  <si>
    <t>现场签证费用</t>
  </si>
  <si>
    <t>3.10</t>
  </si>
  <si>
    <t>其他费用</t>
  </si>
  <si>
    <t>4</t>
  </si>
  <si>
    <t>税前工程造价</t>
  </si>
  <si>
    <t>5</t>
  </si>
  <si>
    <t>增值税销项税额</t>
  </si>
  <si>
    <t>6</t>
  </si>
  <si>
    <t>总造价</t>
  </si>
  <si>
    <t>合计=1+2+3+5</t>
  </si>
  <si>
    <t>6,555,760.47</t>
  </si>
  <si>
    <t>注：本表适用于单位工程招标控制价或投标报价的汇总，如无单位工程划分，单项工程也使用本表汇总</t>
  </si>
  <si>
    <t>表—04</t>
  </si>
  <si>
    <t>项目编码</t>
  </si>
  <si>
    <t>项目名称</t>
  </si>
  <si>
    <t>项目特征描述</t>
  </si>
  <si>
    <t>计量单位</t>
  </si>
  <si>
    <t>工程量</t>
  </si>
  <si>
    <t>单价限价（元）</t>
  </si>
  <si>
    <t>综合单价（元）</t>
  </si>
  <si>
    <t>综合合价（元）</t>
  </si>
  <si>
    <t>030113004002</t>
  </si>
  <si>
    <t>744吊顶式冷风机</t>
  </si>
  <si>
    <t>1.名称:744吊顶式冷风机（安装费）
2.编号:AU0222
3.规格:95kw，-33℃系统,技术参数详见“制冷系统主要设备技术指标”
4.其他: 包括根据图纸及规范要求完成该清单项目所需要的其他附属工作内容，并综合考虑其他完成本工作涉及的所有费用</t>
  </si>
  <si>
    <t>台</t>
  </si>
  <si>
    <t>030113004003</t>
  </si>
  <si>
    <t>1.名称:744吊顶式冷风机（安装费）
2.编号:AU0223
3.规格:90kw，-33℃系统,技术参数详见“制冷系统主要设备技术指标”
4.其他: 包括根据图纸及规范要求完成该清单项目所需要的其他附属工作内容，并综合考虑其他完成本工作涉及的所有费用</t>
  </si>
  <si>
    <t>030113004004</t>
  </si>
  <si>
    <t>1.名称:744吊顶式冷风机（安装费）
2.编号:AU0224
3.规格:85kw，-33℃系统,技术参数详见“制冷系统主要设备技术指标”
4.其他: 包括根据图纸及规范要求完成该清单项目所需要的其他附属工作内容，并综合考虑其他完成本工作涉及的所有费用</t>
  </si>
  <si>
    <t>030113004006</t>
  </si>
  <si>
    <t>1.名称:744吊顶式冷风机（安装费）
2.编号:AU0225
3.规格:80kw，-33℃系统,技术参数详见“制冷系统主要设备技术指标”
4.其他: 包括根据图纸及规范要求完成该清单项目所需要的其他附属工作内容，并综合考虑其他完成本工作涉及的所有费用</t>
  </si>
  <si>
    <t>030113004007</t>
  </si>
  <si>
    <t>1.名称:744吊顶式冷风机（安装费）
2.编号:AU0226
3.规格:65kw，-33℃系统,技术参数详见“制冷系统主要设备技术指标”
4.其他: 包括根据图纸及规范要求完成该清单项目所需要的其他附属工作内容，并综合考虑其他完成本工作涉及的所有费用</t>
  </si>
  <si>
    <t>030113004008</t>
  </si>
  <si>
    <t>1.名称:744吊顶式冷风机（安装费）
2.编号:AU0227
3.规格:60kw，-33℃系统,技术参数详见“制冷系统主要设备技术指标”
4.其他: 包括根据图纸及规范要求完成该清单项目所需要的其他附属工作内容，并综合考虑其他完成本工作涉及的所有费用</t>
  </si>
  <si>
    <t>030113004005</t>
  </si>
  <si>
    <t>1.名称:744吊顶式冷风机（安装费）
2.编号:AU0228
3.规格:145kw，-33℃系统/-8℃系统,技术参数详见“制冷系统主要设备技术指标”
4.其他: 包括根据图纸及规范要求完成该清单项目所需要的其他附属工作内容，并综合考虑其他完成本工作涉及的所有费用</t>
  </si>
  <si>
    <t>030113004009</t>
  </si>
  <si>
    <t>1.名称:744吊顶式冷风机（安装费）
2.编号:AU0229
3.规格:135kw，-33℃系统/-8℃系统,技术参数详见“制冷系统主要设备技术指标”
4.其他: 包括根据图纸及规范要求完成该清单项目所需要的其他附属工作内容，并综合考虑其他完成本工作涉及的所有费用</t>
  </si>
  <si>
    <t>030113004010</t>
  </si>
  <si>
    <t>1.名称:744吊顶式冷风机（安装费）
2.编号:AU0230
3.规格:105kw，-33℃系统/-8℃系统,技术参数详见“制冷系统主要设备技术指标”
4.其他: 包括根据图纸及规范要求完成该清单项目所需要的其他附属工作内容，并综合考虑其他完成本工作涉及的所有费用</t>
  </si>
  <si>
    <t>030113004011</t>
  </si>
  <si>
    <t>1.名称:744吊顶式冷风机（安装费）
2.编号:AU0231
3.规格:150kw，-8℃系统,技术参数详见“制冷系统主要设备技术指标”
4.其他: 包括根据图纸及规范要求完成该清单项目所需要的其他附属工作内容，并综合考虑其他完成本工作涉及的所有费用</t>
  </si>
  <si>
    <t>030113004012</t>
  </si>
  <si>
    <t>1.名称:744吊顶式冷风机（安装费）
2.编号:AU0232
3.规格:140kw，-8℃系统,技术参数详见“制冷系统主要设备技术指标”
4.其他: 包括根据图纸及规范要求完成该清单项目所需要的其他附属工作内容，并综合考虑其他完成本工作涉及的所有费用</t>
  </si>
  <si>
    <t>030113004013</t>
  </si>
  <si>
    <t>1.名称:744吊顶式冷风机（安装费）
2.编号:AU0233
3.规格:105kw，-8℃系统,技术参数详见“制冷系统主要设备技术指标”
4.其他: 包括根据图纸及规范要求完成该清单项目所需要的其他附属工作内容，并综合考虑其他完成本工作涉及的所有费用</t>
  </si>
  <si>
    <t>030702008001</t>
  </si>
  <si>
    <t>4#织物风道</t>
  </si>
  <si>
    <t>1.名称:4#织物风道
2.规格:SG2400-650/55000ZB-PMS-AL
3.其他: 包括根据图纸及规范要求完成该清单项目所需要的其他附属工作内容，并综合考虑其他完成本工作涉及的所有费用</t>
  </si>
  <si>
    <t>m</t>
  </si>
  <si>
    <t>030702008002</t>
  </si>
  <si>
    <t>1.名称:4#织物风道
2.规格:SG2600-650/55000ZB-PMS-AL
3.其他: 包括根据图纸及规范要求完成该清单项目所需要的其他附属工作内容，并综合考虑其他完成本工作涉及的所有费用</t>
  </si>
  <si>
    <t>030702008003</t>
  </si>
  <si>
    <t>1.名称:4#织物风道
2.规格:SG2700-650/55000ZB-PMS-AL
3.其他: 包括根据图纸及规范要求完成该清单项目所需要的其他附属工作内容，并综合考虑其他完成本工作涉及的所有费用</t>
  </si>
  <si>
    <t>030702008004</t>
  </si>
  <si>
    <t>1.名称:4#织物风道
2.规格:SG3100-750/55000ZB-PMS-AL
3.其他: 包括根据图纸及规范要求完成该清单项目所需要的其他附属工作内容，并综合考虑其他完成本工作涉及的所有费用</t>
  </si>
  <si>
    <t>030809003042</t>
  </si>
  <si>
    <t>R744直通式截止阀</t>
  </si>
  <si>
    <t>1.名称:R744直通式截止阀
2.材质:钢制，焊接
3.型号、规格:DN65
4.其他: 包括根据图纸及规范要求完成该清单项目所需要的其他附属工作内容，并综合考虑其他完成本工作涉及的所有费用</t>
  </si>
  <si>
    <t>个</t>
  </si>
  <si>
    <t>030809003026</t>
  </si>
  <si>
    <t>1.名称:R744直通式截止阀
2.材质:钢制，焊接
3.型号、规格:DN50
4.其他: 包括根据图纸及规范要求完成该清单项目所需要的其他附属工作内容，并综合考虑其他完成本工作涉及的所有费用</t>
  </si>
  <si>
    <t>030809003039</t>
  </si>
  <si>
    <t>1.名称:R744直通式截止阀
2.材质:钢制，焊接
3.型号、规格:DN40
4.其他: 包括根据图纸及规范要求完成该清单项目所需要的其他附属工作内容，并综合考虑其他完成本工作涉及的所有费用</t>
  </si>
  <si>
    <t>030809003027</t>
  </si>
  <si>
    <t>1.名称:R744直通式截止阀
2.材质:钢制，焊接
3.型号、规格:DN32
4.其他: 包括根据图纸及规范要求完成该清单项目所需要的其他附属工作内容，并综合考虑其他完成本工作涉及的所有费用</t>
  </si>
  <si>
    <t>030809003043</t>
  </si>
  <si>
    <t>1.名称:R744直通式截止阀
2.材质:钢制，焊接
3.型号、规格:DN10
4.其他: 包括根据图纸及规范要求完成该清单项目所需要的其他附属工作内容，并综合考虑其他完成本工作涉及的所有费用</t>
  </si>
  <si>
    <t>030809003036</t>
  </si>
  <si>
    <t>R744组合阀</t>
  </si>
  <si>
    <t>1.名称:R744组合阀
2.材质:钢制，焊接
3.型号、规格:ICF25-4-10RB
4.其他: 包括根据图纸及规范要求完成该清单项目所需要的其他附属工作内容，并综合考虑其他完成本工作涉及的所有费用</t>
  </si>
  <si>
    <t>030809003041</t>
  </si>
  <si>
    <t>1.名称:R744组合阀
2.材质:钢制，焊接
3.型号、规格:ICF 20-4-10RB
4.其他: 包括根据图纸及规范要求完成该清单项目所需要的其他附属工作内容，并综合考虑其他完成本工作涉及的所有费用</t>
  </si>
  <si>
    <t>030601002002</t>
  </si>
  <si>
    <t>R744压力表</t>
  </si>
  <si>
    <t>1.名称:R744压力表
2.规格:0~6.0MPa
3.其他: 包括根据图纸及规范要求完成该清单项目所需要的其他附属工作内容，并综合考虑其他完成本工作涉及的所有费用</t>
  </si>
  <si>
    <t>030802001037</t>
  </si>
  <si>
    <t>中压碳钢管</t>
  </si>
  <si>
    <t>1.材质:20#无缝钢管R744
2.规格:DN125*6.5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</si>
  <si>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030802001018</t>
  </si>
  <si>
    <t>1.材质:20#无缝钢管R744
2.规格:DN100*6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</si>
  <si>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030802001019</t>
  </si>
  <si>
    <t>1.材质:20#无缝钢管R744
2.规格:DN80*5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</si>
  <si>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030802001020</t>
  </si>
  <si>
    <t>1.材质:20#无缝钢管R744
2.规格:DN65*4.5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</si>
  <si>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030802001021</t>
  </si>
  <si>
    <t>1.材质:20#无缝钢管R744
2.规格:DN50*4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</si>
  <si>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030802001022</t>
  </si>
  <si>
    <t>1.材质:20#无缝钢管R744
2.规格:DN40*4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</si>
  <si>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030805001037</t>
  </si>
  <si>
    <t>中压20#对焊管件</t>
  </si>
  <si>
    <t>1.材质:R744
2.规格:DN125
3.焊接方法:氩电联焊
4.其他: 包括根据图纸及规范要求完成该清单项目所需要的其他附属工作内容，并综合考虑其他完成本工作涉及的所有费用</t>
  </si>
  <si>
    <t>030805001018</t>
  </si>
  <si>
    <t>1.材质:R744
2.规格:DN100
3.焊接方法:氩电联焊
4.其他: 包括根据图纸及规范要求完成该清单项目所需要的其他附属工作内容，并综合考虑其他完成本工作涉及的所有费用</t>
  </si>
  <si>
    <t>030805001019</t>
  </si>
  <si>
    <t>1.材质:R744
2.规格:DN80
3.焊接方法:氩电联焊
4.其他: 包括根据图纸及规范要求完成该清单项目所需要的其他附属工作内容，并综合考虑其他完成本工作涉及的所有费用</t>
  </si>
  <si>
    <t>030805001020</t>
  </si>
  <si>
    <t>1.材质:R744
2.规格:DN65
3.焊接方法:氩电联焊
4.其他: 包括根据图纸及规范要求完成该清单项目所需要的其他附属工作内容，并综合考虑其他完成本工作涉及的所有费用</t>
  </si>
  <si>
    <t>030805001021</t>
  </si>
  <si>
    <t>1.材质:R744
2.规格:DN50
3.焊接方法:氩电联焊
4.其他: 包括根据图纸及规范要求完成该清单项目所需要的其他附属工作内容，并综合考虑其他完成本工作涉及的所有费用</t>
  </si>
  <si>
    <t>030805001022</t>
  </si>
  <si>
    <t>1.材质:R744
2.规格:DN40
3.焊接方法:氩电联焊
4.其他: 包括根据图纸及规范要求完成该清单项目所需要的其他附属工作内容，并综合考虑其他完成本工作涉及的所有费用</t>
  </si>
  <si>
    <t>030802001027</t>
  </si>
  <si>
    <t>1.材质:16MnDG无缝钢管 R744
2.规格:DN125*6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</si>
  <si>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030802001028</t>
  </si>
  <si>
    <t>1.材质:16MnDG无缝钢管 R744
2.规格:DN100*5.5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</si>
  <si>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030802001029</t>
  </si>
  <si>
    <t>1.材质:16MnDG无缝钢管 R744
2.规格:DN80*5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</si>
  <si>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030802001030</t>
  </si>
  <si>
    <t>1.材质:16MnDG无缝钢管 R744
2.规格:DN65*4.5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</si>
  <si>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030802001034</t>
  </si>
  <si>
    <t>1.材质:16MnDG无缝钢管 R744
2.规格:DN50*4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</si>
  <si>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030802001035</t>
  </si>
  <si>
    <t>1.材质:16MnDG无缝钢管 R744
2.规格:DN40*3.5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</si>
  <si>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030802001031</t>
  </si>
  <si>
    <t>1.材质:16MnDG无缝钢管 R744
2.规格:DN32*3.5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</si>
  <si>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030802001032</t>
  </si>
  <si>
    <t>1.材质:16MnDG无缝钢管 R744
2.规格:DN25*3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</si>
  <si>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030805001027</t>
  </si>
  <si>
    <t>中压16MnDG对焊管件</t>
  </si>
  <si>
    <t>030805001028</t>
  </si>
  <si>
    <t>030805001029</t>
  </si>
  <si>
    <t>030805001030</t>
  </si>
  <si>
    <t>030805001034</t>
  </si>
  <si>
    <t>030805001035</t>
  </si>
  <si>
    <t>030805001031</t>
  </si>
  <si>
    <t>1.材质:R744
2.规格:DN32
3.焊接方法:氩电联焊
4.其他: 包括根据图纸及规范要求完成该清单项目所需要的其他附属工作内容，并综合考虑其他完成本工作涉及的所有费用</t>
  </si>
  <si>
    <t>030805001032</t>
  </si>
  <si>
    <t>1.材质:R744
2.规格:DN25
3.焊接方法:氩电联焊
4.其他: 包括根据图纸及规范要求完成该清单项目所需要的其他附属工作内容，并综合考虑其他完成本工作涉及的所有费用</t>
  </si>
  <si>
    <t>031201001001</t>
  </si>
  <si>
    <t>管道除锈、刷油</t>
  </si>
  <si>
    <t>1.除锈级别:轻锈
2.油漆品种:红丹防锈漆
3.涂刷遍数、漆膜厚度:二遍
4.其他: 包括根据图纸及规范要求完成该清单项目所需要的其他附属工作内容，并综合考虑其他完成本工作涉及的所有费用</t>
  </si>
  <si>
    <t>m2</t>
  </si>
  <si>
    <t>031208007002</t>
  </si>
  <si>
    <t>管道保温保护外壳</t>
  </si>
  <si>
    <t>1.材料:铝合金板
2.厚度:0.6
3.其他: 包括根据图纸及规范要求完成该清单项目所需要的其他附属工作内容，并综合考虑其他完成本工作涉及的所有费用</t>
  </si>
  <si>
    <t>031202002001</t>
  </si>
  <si>
    <t>防腐垫木</t>
  </si>
  <si>
    <t>1.名称:防腐垫木
2.其他: 包括根据图纸及规范要求完成该清单项目所需要的其他附属工作内容，并综合考虑其他完成本工作涉及的所有费用</t>
  </si>
  <si>
    <t>031002001001</t>
  </si>
  <si>
    <t>管道支、吊架，检修操作平台制作安装、防腐、刷漆</t>
  </si>
  <si>
    <t>1.材质:型钢综合
2.除锈刷油:除轻锈，刷红丹防锈漆2遍，调和漆2遍
3.其他: 包括根据图纸及规范要求完成该清单项目所需要的其他附属工作内容，并综合考虑其他完成本工作涉及的所有费用</t>
  </si>
  <si>
    <t>kg</t>
  </si>
  <si>
    <t>031208001001</t>
  </si>
  <si>
    <t>聚氨泡塑保温层</t>
  </si>
  <si>
    <t>1.绝热材料品种:聚氨泡塑保温层
2.其他: 包括根据图纸及规范要求完成该清单项目所需要的其他附属工作内容，并综合考虑其他完成本工作涉及的所有费用</t>
  </si>
  <si>
    <t>m3</t>
  </si>
  <si>
    <t>031208007003</t>
  </si>
  <si>
    <t>管道保温防潮层</t>
  </si>
  <si>
    <t>1.材料:管道保温防潮层
2.其他: 包括根据图纸及规范要求完成该清单项目所需要的其他附属工作内容，并综合考虑其他完成本工作涉及的所有费用</t>
  </si>
  <si>
    <t>030310001001</t>
  </si>
  <si>
    <t>射线探伤</t>
  </si>
  <si>
    <t>1.名称:射线探伤
2.其他: 包括根据图纸及规范要求完成该清单项目所需要的其他附属工作内容，并综合考虑其他完成本工作涉及的所有费用</t>
  </si>
  <si>
    <t>张</t>
  </si>
  <si>
    <t>030113011004</t>
  </si>
  <si>
    <t>制冷剂（R744）</t>
  </si>
  <si>
    <t>1.名称:制冷剂（R744）
2.其他: 包括根据图纸及规范要求完成该清单项目所需要的其他附属工作内容，并综合考虑其他完成本工作涉及的所有费用</t>
  </si>
  <si>
    <t>030113011006</t>
  </si>
  <si>
    <t>冷冻油（R744）配套</t>
  </si>
  <si>
    <t>1.名称:冷冻油（R744）配套
2.其他: 包括根据图纸及规范要求完成该清单项目所需要的其他附属工作内容，并综合考虑其他完成本工作涉及的所有费用</t>
  </si>
  <si>
    <t>升</t>
  </si>
  <si>
    <t>措施项目</t>
  </si>
  <si>
    <t>031302007001</t>
  </si>
  <si>
    <t>高层施工增加</t>
  </si>
  <si>
    <t>项</t>
  </si>
  <si>
    <t>031301017001</t>
  </si>
  <si>
    <t>脚手架搭拆费</t>
  </si>
  <si>
    <t>合   计</t>
  </si>
  <si>
    <t>总价措施项目清单与计价表</t>
  </si>
  <si>
    <t>第 1 页  共 2 页</t>
  </si>
  <si>
    <t>计算基础</t>
  </si>
  <si>
    <t>费率
(%)</t>
  </si>
  <si>
    <t>限价金额
(元)</t>
  </si>
  <si>
    <t>投标标价金额
(元)</t>
  </si>
  <si>
    <t>调整
费率(%)</t>
  </si>
  <si>
    <t>调整后
金额(元)</t>
  </si>
  <si>
    <t>LSSGCSF00001</t>
  </si>
  <si>
    <t>分部分项人工费+分部分项机具费</t>
  </si>
  <si>
    <t>35.77</t>
  </si>
  <si>
    <t>以分部分项的人工费与施工机具费之和为计算基础，费率35.77%</t>
  </si>
  <si>
    <t>031301010001</t>
  </si>
  <si>
    <t>安装与生产同时进行增加费用</t>
  </si>
  <si>
    <t>分部分项人工费</t>
  </si>
  <si>
    <t>0</t>
  </si>
  <si>
    <t>按人工费的10%计算</t>
  </si>
  <si>
    <t>031301011001</t>
  </si>
  <si>
    <t>在有害身体健康环境中施工增加费</t>
  </si>
  <si>
    <t>TSSGBWZJF001</t>
  </si>
  <si>
    <t>在地下（暗）室、设备及大口径管道内等特殊施工部位进行施工增加费</t>
  </si>
  <si>
    <t>30</t>
  </si>
  <si>
    <t>按该部分人工费的30%计算</t>
  </si>
  <si>
    <t>粤031302008001</t>
  </si>
  <si>
    <t>赶工措施费</t>
  </si>
  <si>
    <t>赶工措施费=（1-δ）*分部分项（人工费+施工机具费）*0.344 （0.8≤δ＜1   式中：δ=合同工期/定额工期）</t>
  </si>
  <si>
    <t>031302002001</t>
  </si>
  <si>
    <t>夜间施工增加费</t>
  </si>
  <si>
    <t>20</t>
  </si>
  <si>
    <t>按其夜间施工项目人工费的20%计算</t>
  </si>
  <si>
    <t>7</t>
  </si>
  <si>
    <t>JTGRSGZJF001</t>
  </si>
  <si>
    <t>交通干扰工程施工增加费</t>
  </si>
  <si>
    <t>10</t>
  </si>
  <si>
    <t>按在市政道路上施工项目人工费的10%计算</t>
  </si>
  <si>
    <t>8</t>
  </si>
  <si>
    <t>粤031302009001</t>
  </si>
  <si>
    <t>文明工地增加费</t>
  </si>
  <si>
    <t>以分部分项的人工费与施工机具费之和为计算基础；市级文明工地1.00%；省级文明工地2.00%</t>
  </si>
  <si>
    <t>9</t>
  </si>
  <si>
    <t>DXGXJCJXF001</t>
  </si>
  <si>
    <t>地下管线交叉降效费</t>
  </si>
  <si>
    <t>按实际发生或经批准的施工方案计</t>
  </si>
  <si>
    <t>编制人（造价人员）：</t>
  </si>
  <si>
    <t>复核人（造价工程师）：</t>
  </si>
  <si>
    <t>表-11</t>
  </si>
  <si>
    <t>第 2 页  共 2 页</t>
  </si>
  <si>
    <t>算</t>
  </si>
  <si>
    <t>QTFY00000001</t>
  </si>
  <si>
    <t>按实际发生或经批准的施工组织设计方案计算</t>
  </si>
  <si>
    <t>合    计</t>
  </si>
  <si>
    <t>其他项目清单与计价汇总表</t>
  </si>
  <si>
    <t>限价金额（元）</t>
  </si>
  <si>
    <t>投标报价金额（元）</t>
  </si>
  <si>
    <t>结算金额（元）</t>
  </si>
  <si>
    <t>明细详见表-12-1</t>
  </si>
  <si>
    <t>材料暂估价</t>
  </si>
  <si>
    <t>—</t>
  </si>
  <si>
    <t>明细详见表-12-2</t>
  </si>
  <si>
    <t>专业工程暂估价</t>
  </si>
  <si>
    <t>明细详见表-12-3</t>
  </si>
  <si>
    <t>明细详见表-12-4</t>
  </si>
  <si>
    <t>明细详见表-12-5</t>
  </si>
  <si>
    <t>合  计</t>
  </si>
  <si>
    <t>368270.59</t>
  </si>
  <si>
    <t>注：材料（工程设备）暂估单价进入清单项目综合单价，此处不汇总。</t>
  </si>
  <si>
    <t>表—12</t>
  </si>
  <si>
    <t>暂列金额明细表</t>
  </si>
  <si>
    <t>名称</t>
  </si>
  <si>
    <t>暂定金额（元）</t>
  </si>
  <si>
    <t>元</t>
  </si>
  <si>
    <t>注：此表由招标人填写，如不能详列，也可只列暂列金额总额，投标人应将上述暂列金额计入投标总价中。</t>
  </si>
  <si>
    <t>表—12—1</t>
  </si>
  <si>
    <t>规费、税金项目清单与计价表</t>
  </si>
  <si>
    <t>限价计算基数</t>
  </si>
  <si>
    <t>投标报价计算基数</t>
  </si>
  <si>
    <t>计算费率
(%)</t>
  </si>
  <si>
    <t>限价金额(元)</t>
  </si>
  <si>
    <t>投标报价金额(元)</t>
  </si>
  <si>
    <t>分部分项合计+措施合计+其他项目</t>
  </si>
  <si>
    <t xml:space="preserve"> 编制人（造价人员）：</t>
  </si>
  <si>
    <t>表—13</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</si>
</sst>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9"/>
      <color theme="1"/>
      <name val="??"/>
      <charset val="134"/>
      <scheme val="minor"/>
    </font>
    <font>
      <b/>
      <sz val="20"/>
      <name val="宋体"/>
      <charset val="134"/>
    </font>
    <font>
      <sz val="10"/>
      <name val="宋体"/>
      <charset val="134"/>
    </font>
    <font>
      <sz val="9"/>
      <name val="宋体"/>
      <charset val="134"/>
    </font>
    <font>
      <sz val="10"/>
      <name val="黑体"/>
      <charset val="134"/>
    </font>
    <font>
      <b/>
      <sz val="10"/>
      <name val="宋体"/>
      <charset val="134"/>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4">
    <fill>
      <patternFill patternType="none"/>
    </fill>
    <fill>
      <patternFill patternType="gray125"/>
    </fill>
    <fill>
      <patternFill patternType="solid">
        <fgColor indexed="9"/>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medium">
        <color indexed="8"/>
      </top>
      <bottom style="thin">
        <color indexed="8"/>
      </bottom>
      <diagonal/>
    </border>
    <border>
      <left style="thin">
        <color indexed="8"/>
      </left>
      <right style="thin">
        <color indexed="8"/>
      </right>
      <top style="thin">
        <color indexed="8"/>
      </top>
      <bottom style="thin">
        <color auto="1"/>
      </bottom>
      <diagonal/>
    </border>
    <border>
      <left style="thin">
        <color indexed="8"/>
      </left>
      <right style="medium">
        <color indexed="8"/>
      </right>
      <top style="thin">
        <color indexed="8"/>
      </top>
      <bottom style="thin">
        <color indexed="8"/>
      </bottom>
      <diagonal/>
    </border>
    <border>
      <left style="thin">
        <color indexed="8"/>
      </left>
      <right style="thin">
        <color indexed="8"/>
      </right>
      <top style="thin">
        <color auto="1"/>
      </top>
      <bottom style="thin">
        <color auto="1"/>
      </bottom>
      <diagonal/>
    </border>
    <border>
      <left style="thin">
        <color indexed="8"/>
      </left>
      <right style="thin">
        <color indexed="8"/>
      </right>
      <top style="thin">
        <color auto="1"/>
      </top>
      <bottom style="thin">
        <color indexed="8"/>
      </bottom>
      <diagonal/>
    </border>
    <border>
      <left style="thin">
        <color indexed="8"/>
      </left>
      <right style="medium">
        <color indexed="8"/>
      </right>
      <top style="thin">
        <color indexed="8"/>
      </top>
      <bottom style="medium">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3" borderId="1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4" applyNumberFormat="0" applyFill="0" applyAlignment="0" applyProtection="0">
      <alignment vertical="center"/>
    </xf>
    <xf numFmtId="0" fontId="13" fillId="0" borderId="14" applyNumberFormat="0" applyFill="0" applyAlignment="0" applyProtection="0">
      <alignment vertical="center"/>
    </xf>
    <xf numFmtId="0" fontId="14" fillId="0" borderId="15" applyNumberFormat="0" applyFill="0" applyAlignment="0" applyProtection="0">
      <alignment vertical="center"/>
    </xf>
    <xf numFmtId="0" fontId="14" fillId="0" borderId="0" applyNumberFormat="0" applyFill="0" applyBorder="0" applyAlignment="0" applyProtection="0">
      <alignment vertical="center"/>
    </xf>
    <xf numFmtId="0" fontId="15" fillId="4" borderId="16" applyNumberFormat="0" applyAlignment="0" applyProtection="0">
      <alignment vertical="center"/>
    </xf>
    <xf numFmtId="0" fontId="16" fillId="5" borderId="17" applyNumberFormat="0" applyAlignment="0" applyProtection="0">
      <alignment vertical="center"/>
    </xf>
    <xf numFmtId="0" fontId="17" fillId="5" borderId="16" applyNumberFormat="0" applyAlignment="0" applyProtection="0">
      <alignment vertical="center"/>
    </xf>
    <xf numFmtId="0" fontId="18" fillId="6" borderId="18" applyNumberFormat="0" applyAlignment="0" applyProtection="0">
      <alignment vertical="center"/>
    </xf>
    <xf numFmtId="0" fontId="19" fillId="0" borderId="19" applyNumberFormat="0" applyFill="0" applyAlignment="0" applyProtection="0">
      <alignment vertical="center"/>
    </xf>
    <xf numFmtId="0" fontId="20" fillId="0" borderId="20"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0" fillId="0" borderId="0"/>
  </cellStyleXfs>
  <cellXfs count="63">
    <xf numFmtId="0" fontId="0" fillId="0" borderId="0" xfId="49"/>
    <xf numFmtId="176" fontId="0" fillId="0" borderId="0" xfId="49" applyNumberFormat="1"/>
    <xf numFmtId="176" fontId="1" fillId="2" borderId="0" xfId="49" applyNumberFormat="1" applyFont="1" applyFill="1" applyAlignment="1">
      <alignment horizontal="center" vertical="center" wrapText="1"/>
    </xf>
    <xf numFmtId="176" fontId="1" fillId="2" borderId="0" xfId="49" applyNumberFormat="1" applyFont="1" applyFill="1" applyAlignment="1">
      <alignment horizontal="right" vertical="center" wrapText="1"/>
    </xf>
    <xf numFmtId="176" fontId="2" fillId="2" borderId="0" xfId="49" applyNumberFormat="1" applyFont="1" applyFill="1" applyAlignment="1">
      <alignment horizontal="left" wrapText="1"/>
    </xf>
    <xf numFmtId="176" fontId="2" fillId="2" borderId="0" xfId="49" applyNumberFormat="1" applyFont="1" applyFill="1" applyAlignment="1">
      <alignment horizontal="center" wrapText="1"/>
    </xf>
    <xf numFmtId="176" fontId="2" fillId="2" borderId="0" xfId="49" applyNumberFormat="1" applyFont="1" applyFill="1" applyAlignment="1">
      <alignment horizontal="right" wrapText="1"/>
    </xf>
    <xf numFmtId="176" fontId="2" fillId="2" borderId="1" xfId="49" applyNumberFormat="1" applyFont="1" applyFill="1" applyBorder="1" applyAlignment="1">
      <alignment horizontal="center" vertical="center" wrapText="1"/>
    </xf>
    <xf numFmtId="176" fontId="2" fillId="2" borderId="2" xfId="49" applyNumberFormat="1" applyFont="1" applyFill="1" applyBorder="1" applyAlignment="1">
      <alignment horizontal="center" vertical="center" wrapText="1"/>
    </xf>
    <xf numFmtId="176" fontId="2" fillId="2" borderId="3" xfId="49" applyNumberFormat="1" applyFont="1" applyFill="1" applyBorder="1" applyAlignment="1">
      <alignment horizontal="center" vertical="center" wrapText="1"/>
    </xf>
    <xf numFmtId="176" fontId="2" fillId="2" borderId="4" xfId="49" applyNumberFormat="1" applyFont="1" applyFill="1" applyBorder="1" applyAlignment="1">
      <alignment horizontal="left" vertical="center" wrapText="1"/>
    </xf>
    <xf numFmtId="176" fontId="2" fillId="2" borderId="4" xfId="49" applyNumberFormat="1" applyFont="1" applyFill="1" applyBorder="1" applyAlignment="1">
      <alignment horizontal="right" vertical="center" wrapText="1"/>
    </xf>
    <xf numFmtId="176" fontId="3" fillId="2" borderId="5" xfId="49" applyNumberFormat="1" applyFont="1" applyFill="1" applyBorder="1" applyAlignment="1">
      <alignment horizontal="center" vertical="center" wrapText="1"/>
    </xf>
    <xf numFmtId="176" fontId="3" fillId="2" borderId="6" xfId="49" applyNumberFormat="1" applyFont="1" applyFill="1" applyBorder="1" applyAlignment="1">
      <alignment horizontal="center" vertical="center" wrapText="1"/>
    </xf>
    <xf numFmtId="176" fontId="3" fillId="2" borderId="0" xfId="49" applyNumberFormat="1" applyFont="1" applyFill="1" applyAlignment="1">
      <alignment horizontal="left" vertical="center" wrapText="1"/>
    </xf>
    <xf numFmtId="176" fontId="3" fillId="2" borderId="0" xfId="49" applyNumberFormat="1" applyFont="1" applyFill="1" applyAlignment="1">
      <alignment horizontal="center" vertical="center" wrapText="1"/>
    </xf>
    <xf numFmtId="176" fontId="3" fillId="2" borderId="0" xfId="49" applyNumberFormat="1" applyFont="1" applyFill="1" applyAlignment="1">
      <alignment horizontal="right" wrapText="1"/>
    </xf>
    <xf numFmtId="176" fontId="2" fillId="2" borderId="7" xfId="49" applyNumberFormat="1" applyFont="1" applyFill="1" applyBorder="1" applyAlignment="1">
      <alignment horizontal="center" vertical="center" wrapText="1"/>
    </xf>
    <xf numFmtId="176" fontId="2" fillId="2" borderId="8" xfId="49" applyNumberFormat="1" applyFont="1" applyFill="1" applyBorder="1" applyAlignment="1">
      <alignment horizontal="right" vertical="center" wrapText="1"/>
    </xf>
    <xf numFmtId="176" fontId="2" fillId="2" borderId="9" xfId="49" applyNumberFormat="1" applyFont="1" applyFill="1" applyBorder="1" applyAlignment="1">
      <alignment horizontal="right" vertical="center" wrapText="1"/>
    </xf>
    <xf numFmtId="176" fontId="2" fillId="2" borderId="10" xfId="49" applyNumberFormat="1" applyFont="1" applyFill="1" applyBorder="1" applyAlignment="1">
      <alignment horizontal="right" vertical="center" wrapText="1"/>
    </xf>
    <xf numFmtId="176" fontId="2" fillId="2" borderId="11" xfId="49" applyNumberFormat="1" applyFont="1" applyFill="1" applyBorder="1" applyAlignment="1">
      <alignment horizontal="right" vertical="center" wrapText="1"/>
    </xf>
    <xf numFmtId="176" fontId="3" fillId="2" borderId="12" xfId="49" applyNumberFormat="1" applyFont="1" applyFill="1" applyBorder="1" applyAlignment="1">
      <alignment horizontal="right" vertical="center" wrapText="1"/>
    </xf>
    <xf numFmtId="0" fontId="3" fillId="2" borderId="0" xfId="49" applyFont="1" applyFill="1" applyAlignment="1">
      <alignment horizontal="left" vertical="center" wrapText="1"/>
    </xf>
    <xf numFmtId="0" fontId="3" fillId="2" borderId="0" xfId="49" applyFont="1" applyFill="1" applyAlignment="1">
      <alignment horizontal="right" vertical="center" wrapText="1"/>
    </xf>
    <xf numFmtId="0" fontId="1" fillId="2" borderId="0" xfId="49" applyFont="1" applyFill="1" applyAlignment="1">
      <alignment horizontal="center" vertical="center" wrapText="1"/>
    </xf>
    <xf numFmtId="0" fontId="2" fillId="2" borderId="0" xfId="49" applyFont="1" applyFill="1" applyAlignment="1">
      <alignment horizontal="left" wrapText="1"/>
    </xf>
    <xf numFmtId="0" fontId="2" fillId="2" borderId="0" xfId="49" applyFont="1" applyFill="1" applyAlignment="1">
      <alignment horizontal="right" wrapText="1"/>
    </xf>
    <xf numFmtId="0" fontId="2" fillId="2" borderId="1" xfId="49" applyFont="1" applyFill="1" applyBorder="1" applyAlignment="1">
      <alignment horizontal="center" vertical="center" wrapText="1"/>
    </xf>
    <xf numFmtId="0" fontId="2" fillId="2" borderId="2" xfId="49" applyFont="1" applyFill="1" applyBorder="1" applyAlignment="1">
      <alignment horizontal="center" vertical="center" wrapText="1"/>
    </xf>
    <xf numFmtId="0" fontId="2" fillId="2" borderId="7" xfId="49" applyFont="1" applyFill="1" applyBorder="1" applyAlignment="1">
      <alignment horizontal="center" vertical="center" wrapText="1"/>
    </xf>
    <xf numFmtId="0" fontId="2" fillId="2" borderId="3" xfId="49" applyFont="1" applyFill="1" applyBorder="1" applyAlignment="1">
      <alignment horizontal="center" vertical="center" wrapText="1"/>
    </xf>
    <xf numFmtId="0" fontId="2" fillId="2" borderId="4" xfId="49" applyFont="1" applyFill="1" applyBorder="1" applyAlignment="1">
      <alignment horizontal="left" vertical="center" wrapText="1"/>
    </xf>
    <xf numFmtId="0" fontId="2" fillId="2" borderId="4" xfId="49" applyFont="1" applyFill="1" applyBorder="1" applyAlignment="1">
      <alignment horizontal="center" vertical="center" wrapText="1"/>
    </xf>
    <xf numFmtId="0" fontId="2" fillId="2" borderId="4" xfId="49" applyFont="1" applyFill="1" applyBorder="1" applyAlignment="1">
      <alignment horizontal="right" vertical="center" wrapText="1"/>
    </xf>
    <xf numFmtId="0" fontId="2" fillId="2" borderId="9" xfId="49" applyFont="1" applyFill="1" applyBorder="1" applyAlignment="1">
      <alignment horizontal="center" vertical="center" wrapText="1"/>
    </xf>
    <xf numFmtId="0" fontId="2" fillId="2" borderId="5" xfId="49" applyFont="1" applyFill="1" applyBorder="1" applyAlignment="1">
      <alignment horizontal="center" vertical="center" wrapText="1"/>
    </xf>
    <xf numFmtId="0" fontId="4" fillId="2" borderId="6" xfId="49" applyFont="1" applyFill="1" applyBorder="1" applyAlignment="1">
      <alignment horizontal="center" vertical="center" wrapText="1"/>
    </xf>
    <xf numFmtId="0" fontId="2" fillId="2" borderId="6" xfId="49" applyFont="1" applyFill="1" applyBorder="1" applyAlignment="1">
      <alignment horizontal="center" vertical="center" wrapText="1"/>
    </xf>
    <xf numFmtId="0" fontId="2" fillId="2" borderId="6" xfId="49" applyFont="1" applyFill="1" applyBorder="1" applyAlignment="1">
      <alignment horizontal="right" vertical="center" wrapText="1"/>
    </xf>
    <xf numFmtId="0" fontId="2" fillId="2" borderId="12" xfId="49" applyFont="1" applyFill="1" applyBorder="1" applyAlignment="1">
      <alignment horizontal="center" vertical="center" wrapText="1"/>
    </xf>
    <xf numFmtId="0" fontId="3" fillId="2" borderId="0" xfId="49" applyFont="1" applyFill="1" applyAlignment="1">
      <alignment horizontal="left" vertical="top" wrapText="1"/>
    </xf>
    <xf numFmtId="0" fontId="3" fillId="2" borderId="0" xfId="49" applyFont="1" applyFill="1" applyAlignment="1">
      <alignment horizontal="left" wrapText="1"/>
    </xf>
    <xf numFmtId="176" fontId="5" fillId="2" borderId="0" xfId="49" applyNumberFormat="1" applyFont="1" applyFill="1" applyAlignment="1">
      <alignment horizontal="center" vertical="center" wrapText="1"/>
    </xf>
    <xf numFmtId="176" fontId="5" fillId="2" borderId="0" xfId="49" applyNumberFormat="1" applyFont="1" applyFill="1" applyAlignment="1">
      <alignment horizontal="left" vertical="center" wrapText="1"/>
    </xf>
    <xf numFmtId="176" fontId="3" fillId="2" borderId="0" xfId="49" applyNumberFormat="1" applyFont="1" applyFill="1" applyAlignment="1">
      <alignment horizontal="right" vertical="center" wrapText="1"/>
    </xf>
    <xf numFmtId="0" fontId="2" fillId="2" borderId="4" xfId="49" applyNumberFormat="1" applyFont="1" applyFill="1" applyBorder="1" applyAlignment="1">
      <alignment horizontal="right" vertical="center" wrapText="1"/>
    </xf>
    <xf numFmtId="176" fontId="3" fillId="2" borderId="5" xfId="49" applyNumberFormat="1" applyFont="1" applyFill="1" applyBorder="1" applyAlignment="1">
      <alignment horizontal="left" vertical="center" wrapText="1"/>
    </xf>
    <xf numFmtId="176" fontId="2" fillId="2" borderId="6" xfId="49" applyNumberFormat="1" applyFont="1" applyFill="1" applyBorder="1" applyAlignment="1">
      <alignment horizontal="left" vertical="center" wrapText="1"/>
    </xf>
    <xf numFmtId="176" fontId="2" fillId="2" borderId="6" xfId="49" applyNumberFormat="1" applyFont="1" applyFill="1" applyBorder="1" applyAlignment="1">
      <alignment horizontal="right" vertical="center" wrapText="1"/>
    </xf>
    <xf numFmtId="176" fontId="3" fillId="2" borderId="6" xfId="49" applyNumberFormat="1" applyFont="1" applyFill="1" applyBorder="1" applyAlignment="1">
      <alignment horizontal="left" vertical="center" wrapText="1"/>
    </xf>
    <xf numFmtId="176" fontId="3" fillId="2" borderId="0" xfId="49" applyNumberFormat="1" applyFont="1" applyFill="1" applyAlignment="1">
      <alignment horizontal="left" wrapText="1"/>
    </xf>
    <xf numFmtId="176" fontId="2" fillId="2" borderId="9" xfId="49" applyNumberFormat="1" applyFont="1" applyFill="1" applyBorder="1" applyAlignment="1">
      <alignment horizontal="left" vertical="center" wrapText="1"/>
    </xf>
    <xf numFmtId="176" fontId="3" fillId="2" borderId="12" xfId="49" applyNumberFormat="1" applyFont="1" applyFill="1" applyBorder="1" applyAlignment="1">
      <alignment horizontal="center" vertical="center" wrapText="1"/>
    </xf>
    <xf numFmtId="176" fontId="2" fillId="2" borderId="4" xfId="49" applyNumberFormat="1" applyFont="1" applyFill="1" applyBorder="1" applyAlignment="1">
      <alignment horizontal="center" vertical="center" wrapText="1"/>
    </xf>
    <xf numFmtId="176" fontId="2" fillId="2" borderId="5" xfId="49" applyNumberFormat="1" applyFont="1" applyFill="1" applyBorder="1" applyAlignment="1">
      <alignment horizontal="center" vertical="center" wrapText="1"/>
    </xf>
    <xf numFmtId="176" fontId="2" fillId="2" borderId="6" xfId="49" applyNumberFormat="1" applyFont="1" applyFill="1" applyBorder="1" applyAlignment="1">
      <alignment horizontal="center" vertical="center" wrapText="1"/>
    </xf>
    <xf numFmtId="176" fontId="4" fillId="2" borderId="6" xfId="49" applyNumberFormat="1" applyFont="1" applyFill="1" applyBorder="1" applyAlignment="1">
      <alignment horizontal="center" vertical="center" wrapText="1"/>
    </xf>
    <xf numFmtId="176" fontId="2" fillId="2" borderId="9" xfId="49" applyNumberFormat="1" applyFont="1" applyFill="1" applyBorder="1" applyAlignment="1">
      <alignment horizontal="center" vertical="center" wrapText="1"/>
    </xf>
    <xf numFmtId="176" fontId="2" fillId="2" borderId="12" xfId="49" applyNumberFormat="1" applyFont="1" applyFill="1" applyBorder="1" applyAlignment="1">
      <alignment horizontal="center" vertical="center" wrapText="1"/>
    </xf>
    <xf numFmtId="176" fontId="2" fillId="2" borderId="12" xfId="49" applyNumberFormat="1" applyFont="1" applyFill="1" applyBorder="1" applyAlignment="1">
      <alignment horizontal="left" vertical="center" wrapText="1"/>
    </xf>
    <xf numFmtId="176" fontId="2" fillId="2" borderId="12" xfId="49" applyNumberFormat="1" applyFont="1" applyFill="1" applyBorder="1" applyAlignment="1">
      <alignment horizontal="right" vertical="center" wrapText="1"/>
    </xf>
    <xf numFmtId="176" fontId="3" fillId="2" borderId="0" xfId="49" applyNumberFormat="1" applyFont="1" applyFill="1" applyAlignment="1">
      <alignment horizontal="left" vertical="top"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7"/>
  <sheetViews>
    <sheetView showGridLines="0" tabSelected="1" workbookViewId="0">
      <selection activeCell="F8" sqref="F8:H8"/>
    </sheetView>
  </sheetViews>
  <sheetFormatPr defaultColWidth="9" defaultRowHeight="12"/>
  <cols>
    <col min="1" max="1" width="12.8285714285714" style="1" customWidth="1"/>
    <col min="2" max="2" width="30.7142857142857" style="1" customWidth="1"/>
    <col min="3" max="3" width="0.828571428571429" style="1" customWidth="1"/>
    <col min="4" max="4" width="20.1714285714286" style="1" customWidth="1"/>
    <col min="5" max="5" width="7" style="1" customWidth="1"/>
    <col min="6" max="6" width="0.828571428571429" style="1" customWidth="1"/>
    <col min="7" max="7" width="20.1714285714286" style="1" customWidth="1"/>
    <col min="8" max="8" width="7" style="1" customWidth="1"/>
    <col min="9" max="9" width="21.8285714285714" style="1" customWidth="1"/>
    <col min="10" max="16384" width="9" style="1"/>
  </cols>
  <sheetData>
    <row r="1" ht="39.75" customHeight="1" spans="1:9">
      <c r="A1" s="2" t="s">
        <v>0</v>
      </c>
      <c r="B1" s="2"/>
      <c r="C1" s="2"/>
      <c r="D1" s="2"/>
      <c r="E1" s="3"/>
      <c r="F1" s="2"/>
      <c r="G1" s="2"/>
      <c r="H1" s="3"/>
      <c r="I1" s="3"/>
    </row>
    <row r="2" ht="28.5" customHeight="1" spans="1:9">
      <c r="A2" s="4" t="s">
        <v>1</v>
      </c>
      <c r="B2" s="4"/>
      <c r="C2" s="4"/>
      <c r="D2" s="4" t="s">
        <v>2</v>
      </c>
      <c r="E2" s="6" t="s">
        <v>3</v>
      </c>
      <c r="F2" s="4"/>
      <c r="G2" s="4" t="s">
        <v>2</v>
      </c>
      <c r="H2" s="6" t="s">
        <v>3</v>
      </c>
      <c r="I2" s="6"/>
    </row>
    <row r="3" ht="18.75" customHeight="1" spans="1:9">
      <c r="A3" s="7" t="s">
        <v>4</v>
      </c>
      <c r="B3" s="8" t="s">
        <v>5</v>
      </c>
      <c r="C3" s="8" t="s">
        <v>6</v>
      </c>
      <c r="D3" s="8"/>
      <c r="E3" s="8"/>
      <c r="F3" s="8" t="s">
        <v>7</v>
      </c>
      <c r="G3" s="8"/>
      <c r="H3" s="8"/>
      <c r="I3" s="17" t="s">
        <v>8</v>
      </c>
    </row>
    <row r="4" ht="18" customHeight="1" spans="1:9">
      <c r="A4" s="9" t="s">
        <v>9</v>
      </c>
      <c r="B4" s="10" t="s">
        <v>10</v>
      </c>
      <c r="C4" s="11">
        <v>5164210.23</v>
      </c>
      <c r="D4" s="11"/>
      <c r="E4" s="11"/>
      <c r="F4" s="11">
        <f>F5</f>
        <v>0</v>
      </c>
      <c r="G4" s="11"/>
      <c r="H4" s="11"/>
      <c r="I4" s="19"/>
    </row>
    <row r="5" ht="18" customHeight="1" spans="1:9">
      <c r="A5" s="9" t="s">
        <v>11</v>
      </c>
      <c r="B5" s="10" t="s">
        <v>12</v>
      </c>
      <c r="C5" s="11">
        <v>5164210.23</v>
      </c>
      <c r="D5" s="11"/>
      <c r="E5" s="11"/>
      <c r="F5" s="11">
        <f>'表-08 分部分项工程和单价措施项目清单与计价表'!I4</f>
        <v>0</v>
      </c>
      <c r="G5" s="11"/>
      <c r="H5" s="11"/>
      <c r="I5" s="19"/>
    </row>
    <row r="6" ht="18" customHeight="1" spans="1:9">
      <c r="A6" s="9" t="s">
        <v>13</v>
      </c>
      <c r="B6" s="10" t="s">
        <v>14</v>
      </c>
      <c r="C6" s="11">
        <v>481978.33</v>
      </c>
      <c r="D6" s="11"/>
      <c r="E6" s="11"/>
      <c r="F6" s="11">
        <f>SUM(F7:H8)</f>
        <v>393684.91</v>
      </c>
      <c r="G6" s="11"/>
      <c r="H6" s="11"/>
      <c r="I6" s="19"/>
    </row>
    <row r="7" ht="18" customHeight="1" spans="1:9">
      <c r="A7" s="9" t="s">
        <v>15</v>
      </c>
      <c r="B7" s="10" t="s">
        <v>16</v>
      </c>
      <c r="C7" s="11">
        <v>393684.91</v>
      </c>
      <c r="D7" s="11"/>
      <c r="E7" s="11"/>
      <c r="F7" s="11">
        <f>C7</f>
        <v>393684.91</v>
      </c>
      <c r="G7" s="11"/>
      <c r="H7" s="11"/>
      <c r="I7" s="19"/>
    </row>
    <row r="8" ht="18" customHeight="1" spans="1:9">
      <c r="A8" s="9" t="s">
        <v>17</v>
      </c>
      <c r="B8" s="10" t="s">
        <v>18</v>
      </c>
      <c r="C8" s="11">
        <v>88293.42</v>
      </c>
      <c r="D8" s="11"/>
      <c r="E8" s="11"/>
      <c r="F8" s="11">
        <f>'表-08 分部分项工程和单价措施项目清单与计价表'!I66+'表-11 总价措施项目清单与计价表'!H47-'表-11 总价措施项目清单与计价表'!H4</f>
        <v>0</v>
      </c>
      <c r="G8" s="11"/>
      <c r="H8" s="11"/>
      <c r="I8" s="19"/>
    </row>
    <row r="9" ht="18" customHeight="1" spans="1:9">
      <c r="A9" s="9" t="s">
        <v>19</v>
      </c>
      <c r="B9" s="10" t="s">
        <v>20</v>
      </c>
      <c r="C9" s="11">
        <v>368270.59</v>
      </c>
      <c r="D9" s="11"/>
      <c r="E9" s="11"/>
      <c r="F9" s="11">
        <f>SUM(F10:H19)</f>
        <v>258210.51</v>
      </c>
      <c r="G9" s="11"/>
      <c r="H9" s="11"/>
      <c r="I9" s="19" t="s">
        <v>21</v>
      </c>
    </row>
    <row r="10" ht="18" customHeight="1" spans="1:9">
      <c r="A10" s="9" t="s">
        <v>22</v>
      </c>
      <c r="B10" s="10" t="s">
        <v>23</v>
      </c>
      <c r="C10" s="11">
        <v>258210.51</v>
      </c>
      <c r="D10" s="11"/>
      <c r="E10" s="11"/>
      <c r="F10" s="11">
        <f>C10</f>
        <v>258210.51</v>
      </c>
      <c r="G10" s="11"/>
      <c r="H10" s="11"/>
      <c r="I10" s="19"/>
    </row>
    <row r="11" ht="18" customHeight="1" spans="1:9">
      <c r="A11" s="9" t="s">
        <v>24</v>
      </c>
      <c r="B11" s="10" t="s">
        <v>25</v>
      </c>
      <c r="C11" s="11"/>
      <c r="D11" s="11"/>
      <c r="E11" s="11"/>
      <c r="F11" s="11">
        <f>'表-12 其他项目清单与计价汇总表'!E6</f>
        <v>0</v>
      </c>
      <c r="G11" s="11"/>
      <c r="H11" s="11"/>
      <c r="I11" s="19"/>
    </row>
    <row r="12" ht="18" customHeight="1" spans="1:9">
      <c r="A12" s="9" t="s">
        <v>26</v>
      </c>
      <c r="B12" s="10" t="s">
        <v>27</v>
      </c>
      <c r="C12" s="11"/>
      <c r="D12" s="11"/>
      <c r="E12" s="11"/>
      <c r="F12" s="11">
        <f>'表-12 其他项目清单与计价汇总表'!E9</f>
        <v>0</v>
      </c>
      <c r="G12" s="11"/>
      <c r="H12" s="11"/>
      <c r="I12" s="19"/>
    </row>
    <row r="13" ht="18" customHeight="1" spans="1:9">
      <c r="A13" s="9" t="s">
        <v>28</v>
      </c>
      <c r="B13" s="10" t="s">
        <v>29</v>
      </c>
      <c r="C13" s="11"/>
      <c r="D13" s="11"/>
      <c r="E13" s="11"/>
      <c r="F13" s="11">
        <f>'表-12 其他项目清单与计价汇总表'!E10</f>
        <v>0</v>
      </c>
      <c r="G13" s="11"/>
      <c r="H13" s="11"/>
      <c r="I13" s="19"/>
    </row>
    <row r="14" ht="18" customHeight="1" spans="1:9">
      <c r="A14" s="9" t="s">
        <v>30</v>
      </c>
      <c r="B14" s="10" t="s">
        <v>31</v>
      </c>
      <c r="C14" s="11">
        <v>110060.08</v>
      </c>
      <c r="D14" s="11"/>
      <c r="E14" s="11"/>
      <c r="F14" s="11">
        <f>'表-12 其他项目清单与计价汇总表'!E11</f>
        <v>0</v>
      </c>
      <c r="G14" s="11"/>
      <c r="H14" s="11"/>
      <c r="I14" s="19"/>
    </row>
    <row r="15" ht="18" customHeight="1" spans="1:9">
      <c r="A15" s="9" t="s">
        <v>32</v>
      </c>
      <c r="B15" s="10" t="s">
        <v>33</v>
      </c>
      <c r="C15" s="11"/>
      <c r="D15" s="11"/>
      <c r="E15" s="11"/>
      <c r="F15" s="11">
        <f>'表-12 其他项目清单与计价汇总表'!E12</f>
        <v>0</v>
      </c>
      <c r="G15" s="11"/>
      <c r="H15" s="11"/>
      <c r="I15" s="19"/>
    </row>
    <row r="16" ht="18" customHeight="1" spans="1:9">
      <c r="A16" s="9" t="s">
        <v>34</v>
      </c>
      <c r="B16" s="10" t="s">
        <v>35</v>
      </c>
      <c r="C16" s="11"/>
      <c r="D16" s="11"/>
      <c r="E16" s="11"/>
      <c r="F16" s="11">
        <f>'表-12 其他项目清单与计价汇总表'!E13</f>
        <v>0</v>
      </c>
      <c r="G16" s="11"/>
      <c r="H16" s="11"/>
      <c r="I16" s="19"/>
    </row>
    <row r="17" ht="18" customHeight="1" spans="1:9">
      <c r="A17" s="9" t="s">
        <v>36</v>
      </c>
      <c r="B17" s="10" t="s">
        <v>37</v>
      </c>
      <c r="C17" s="11"/>
      <c r="D17" s="11"/>
      <c r="E17" s="11"/>
      <c r="F17" s="11">
        <f>'表-12 其他项目清单与计价汇总表'!E15</f>
        <v>0</v>
      </c>
      <c r="G17" s="11"/>
      <c r="H17" s="11"/>
      <c r="I17" s="19"/>
    </row>
    <row r="18" ht="18" customHeight="1" spans="1:9">
      <c r="A18" s="9" t="s">
        <v>38</v>
      </c>
      <c r="B18" s="10" t="s">
        <v>39</v>
      </c>
      <c r="C18" s="11"/>
      <c r="D18" s="11"/>
      <c r="E18" s="11"/>
      <c r="F18" s="11">
        <f>'表-12 其他项目清单与计价汇总表'!E14</f>
        <v>0</v>
      </c>
      <c r="G18" s="11"/>
      <c r="H18" s="11"/>
      <c r="I18" s="19"/>
    </row>
    <row r="19" ht="18" customHeight="1" spans="1:9">
      <c r="A19" s="9" t="s">
        <v>40</v>
      </c>
      <c r="B19" s="10" t="s">
        <v>41</v>
      </c>
      <c r="C19" s="11"/>
      <c r="D19" s="11"/>
      <c r="E19" s="11"/>
      <c r="F19" s="11">
        <f>'表-12 其他项目清单与计价汇总表'!E16</f>
        <v>0</v>
      </c>
      <c r="G19" s="11"/>
      <c r="H19" s="11"/>
      <c r="I19" s="19"/>
    </row>
    <row r="20" ht="18" customHeight="1" spans="1:9">
      <c r="A20" s="9" t="s">
        <v>42</v>
      </c>
      <c r="B20" s="10" t="s">
        <v>43</v>
      </c>
      <c r="C20" s="11">
        <v>6014459.15</v>
      </c>
      <c r="D20" s="11"/>
      <c r="E20" s="11"/>
      <c r="F20" s="11">
        <f>+F4+F6+F9</f>
        <v>651895.42</v>
      </c>
      <c r="G20" s="11"/>
      <c r="H20" s="11"/>
      <c r="I20" s="19"/>
    </row>
    <row r="21" ht="18" customHeight="1" spans="1:9">
      <c r="A21" s="9" t="s">
        <v>44</v>
      </c>
      <c r="B21" s="10" t="s">
        <v>45</v>
      </c>
      <c r="C21" s="11">
        <v>541301.32</v>
      </c>
      <c r="D21" s="11"/>
      <c r="E21" s="11"/>
      <c r="F21" s="11">
        <f>+'表-13 规费、税金项目清单与计价表'!J35</f>
        <v>0</v>
      </c>
      <c r="G21" s="11"/>
      <c r="H21" s="11"/>
      <c r="I21" s="19" t="s">
        <v>21</v>
      </c>
    </row>
    <row r="22" ht="18" customHeight="1" spans="1:9">
      <c r="A22" s="9" t="s">
        <v>46</v>
      </c>
      <c r="B22" s="10" t="s">
        <v>47</v>
      </c>
      <c r="C22" s="11">
        <v>6555760.47</v>
      </c>
      <c r="D22" s="11"/>
      <c r="E22" s="11"/>
      <c r="F22" s="11">
        <f>+F20+F21</f>
        <v>651895.42</v>
      </c>
      <c r="G22" s="11"/>
      <c r="H22" s="11"/>
      <c r="I22" s="19"/>
    </row>
    <row r="23" ht="18" customHeight="1" spans="1:9">
      <c r="A23" s="9"/>
      <c r="B23" s="10"/>
      <c r="C23" s="11"/>
      <c r="D23" s="11"/>
      <c r="E23" s="11"/>
      <c r="F23" s="11"/>
      <c r="G23" s="11"/>
      <c r="H23" s="11"/>
      <c r="I23" s="19"/>
    </row>
    <row r="24" ht="18" customHeight="1" spans="1:9">
      <c r="A24" s="9"/>
      <c r="B24" s="10"/>
      <c r="C24" s="11"/>
      <c r="D24" s="11"/>
      <c r="E24" s="11"/>
      <c r="F24" s="11"/>
      <c r="G24" s="11"/>
      <c r="H24" s="11"/>
      <c r="I24" s="19"/>
    </row>
    <row r="25" ht="18" customHeight="1" spans="1:9">
      <c r="A25" s="9"/>
      <c r="B25" s="10"/>
      <c r="C25" s="11"/>
      <c r="D25" s="11"/>
      <c r="E25" s="11"/>
      <c r="F25" s="11"/>
      <c r="G25" s="11"/>
      <c r="H25" s="11"/>
      <c r="I25" s="19"/>
    </row>
    <row r="26" ht="18" customHeight="1" spans="1:9">
      <c r="A26" s="9"/>
      <c r="B26" s="10"/>
      <c r="C26" s="11"/>
      <c r="D26" s="11"/>
      <c r="E26" s="11"/>
      <c r="F26" s="11"/>
      <c r="G26" s="11"/>
      <c r="H26" s="11"/>
      <c r="I26" s="19"/>
    </row>
    <row r="27" ht="18" customHeight="1" spans="1:9">
      <c r="A27" s="9"/>
      <c r="B27" s="10"/>
      <c r="C27" s="11"/>
      <c r="D27" s="11"/>
      <c r="E27" s="11"/>
      <c r="F27" s="11"/>
      <c r="G27" s="11"/>
      <c r="H27" s="11"/>
      <c r="I27" s="19"/>
    </row>
    <row r="28" ht="18" customHeight="1" spans="1:9">
      <c r="A28" s="9"/>
      <c r="B28" s="10"/>
      <c r="C28" s="11"/>
      <c r="D28" s="11"/>
      <c r="E28" s="11"/>
      <c r="F28" s="11"/>
      <c r="G28" s="11"/>
      <c r="H28" s="11"/>
      <c r="I28" s="19"/>
    </row>
    <row r="29" ht="18" customHeight="1" spans="1:9">
      <c r="A29" s="9"/>
      <c r="B29" s="10"/>
      <c r="C29" s="11"/>
      <c r="D29" s="11"/>
      <c r="E29" s="11"/>
      <c r="F29" s="11"/>
      <c r="G29" s="11"/>
      <c r="H29" s="11"/>
      <c r="I29" s="19"/>
    </row>
    <row r="30" ht="18" customHeight="1" spans="1:9">
      <c r="A30" s="9"/>
      <c r="B30" s="10"/>
      <c r="C30" s="11"/>
      <c r="D30" s="11"/>
      <c r="E30" s="11"/>
      <c r="F30" s="11"/>
      <c r="G30" s="11"/>
      <c r="H30" s="11"/>
      <c r="I30" s="19"/>
    </row>
    <row r="31" ht="18" customHeight="1" spans="1:9">
      <c r="A31" s="9"/>
      <c r="B31" s="10"/>
      <c r="C31" s="11"/>
      <c r="D31" s="11"/>
      <c r="E31" s="11"/>
      <c r="F31" s="11"/>
      <c r="G31" s="11"/>
      <c r="H31" s="11"/>
      <c r="I31" s="19"/>
    </row>
    <row r="32" ht="18" customHeight="1" spans="1:9">
      <c r="A32" s="9"/>
      <c r="B32" s="10"/>
      <c r="C32" s="11"/>
      <c r="D32" s="11"/>
      <c r="E32" s="11"/>
      <c r="F32" s="11"/>
      <c r="G32" s="11"/>
      <c r="H32" s="11"/>
      <c r="I32" s="19"/>
    </row>
    <row r="33" ht="18" customHeight="1" spans="1:9">
      <c r="A33" s="9"/>
      <c r="B33" s="10"/>
      <c r="C33" s="11"/>
      <c r="D33" s="11"/>
      <c r="E33" s="11"/>
      <c r="F33" s="11"/>
      <c r="G33" s="11"/>
      <c r="H33" s="11"/>
      <c r="I33" s="19"/>
    </row>
    <row r="34" ht="18" customHeight="1" spans="1:9">
      <c r="A34" s="9"/>
      <c r="B34" s="10"/>
      <c r="C34" s="11"/>
      <c r="D34" s="11"/>
      <c r="E34" s="11"/>
      <c r="F34" s="11"/>
      <c r="G34" s="11"/>
      <c r="H34" s="11"/>
      <c r="I34" s="19"/>
    </row>
    <row r="35" ht="18" customHeight="1" spans="1:9">
      <c r="A35" s="55" t="s">
        <v>48</v>
      </c>
      <c r="B35" s="56"/>
      <c r="C35" s="49" t="s">
        <v>49</v>
      </c>
      <c r="D35" s="49"/>
      <c r="E35" s="49"/>
      <c r="F35" s="49">
        <f>F22</f>
        <v>651895.42</v>
      </c>
      <c r="G35" s="49"/>
      <c r="H35" s="49"/>
      <c r="I35" s="61"/>
    </row>
    <row r="36" ht="18" customHeight="1" spans="1:9">
      <c r="A36" s="62" t="s">
        <v>50</v>
      </c>
      <c r="B36" s="62"/>
      <c r="C36" s="62"/>
      <c r="D36" s="62"/>
      <c r="E36" s="62"/>
      <c r="F36" s="62"/>
      <c r="G36" s="62"/>
      <c r="H36" s="62"/>
      <c r="I36" s="62"/>
    </row>
    <row r="37" ht="18" customHeight="1" spans="1:9">
      <c r="A37" s="14"/>
      <c r="B37" s="14"/>
      <c r="C37" s="14"/>
      <c r="D37" s="15"/>
      <c r="E37" s="16" t="s">
        <v>51</v>
      </c>
      <c r="F37" s="14"/>
      <c r="G37" s="15"/>
      <c r="H37" s="16" t="s">
        <v>51</v>
      </c>
      <c r="I37" s="16"/>
    </row>
  </sheetData>
  <sheetProtection sheet="1" objects="1"/>
  <mergeCells count="73">
    <mergeCell ref="A1:I1"/>
    <mergeCell ref="A2:C2"/>
    <mergeCell ref="E2:I2"/>
    <mergeCell ref="C3:E3"/>
    <mergeCell ref="F3:H3"/>
    <mergeCell ref="C4:E4"/>
    <mergeCell ref="F4:H4"/>
    <mergeCell ref="C5:E5"/>
    <mergeCell ref="F5:H5"/>
    <mergeCell ref="C6:E6"/>
    <mergeCell ref="F6:H6"/>
    <mergeCell ref="C7:E7"/>
    <mergeCell ref="F7:H7"/>
    <mergeCell ref="C8:E8"/>
    <mergeCell ref="F8:H8"/>
    <mergeCell ref="C9:E9"/>
    <mergeCell ref="F9:H9"/>
    <mergeCell ref="C10:E10"/>
    <mergeCell ref="F10:H10"/>
    <mergeCell ref="C11:E11"/>
    <mergeCell ref="F11:H11"/>
    <mergeCell ref="C12:E12"/>
    <mergeCell ref="F12:H12"/>
    <mergeCell ref="C13:E13"/>
    <mergeCell ref="F13:H13"/>
    <mergeCell ref="C14:E14"/>
    <mergeCell ref="F14:H14"/>
    <mergeCell ref="C15:E15"/>
    <mergeCell ref="F15:H15"/>
    <mergeCell ref="C16:E16"/>
    <mergeCell ref="F16:H16"/>
    <mergeCell ref="C17:E17"/>
    <mergeCell ref="F17:H17"/>
    <mergeCell ref="C18:E18"/>
    <mergeCell ref="F18:H18"/>
    <mergeCell ref="C19:E19"/>
    <mergeCell ref="F19:H19"/>
    <mergeCell ref="C20:E20"/>
    <mergeCell ref="F20:H20"/>
    <mergeCell ref="C21:E21"/>
    <mergeCell ref="F21:H21"/>
    <mergeCell ref="C22:E22"/>
    <mergeCell ref="F22:H22"/>
    <mergeCell ref="C23:E23"/>
    <mergeCell ref="F23:H23"/>
    <mergeCell ref="C24:E24"/>
    <mergeCell ref="F24:H24"/>
    <mergeCell ref="C25:E25"/>
    <mergeCell ref="F25:H25"/>
    <mergeCell ref="C26:E26"/>
    <mergeCell ref="F26:H26"/>
    <mergeCell ref="C27:E27"/>
    <mergeCell ref="F27:H27"/>
    <mergeCell ref="C28:E28"/>
    <mergeCell ref="F28:H28"/>
    <mergeCell ref="C29:E29"/>
    <mergeCell ref="F29:H29"/>
    <mergeCell ref="C30:E30"/>
    <mergeCell ref="F30:H30"/>
    <mergeCell ref="C31:E31"/>
    <mergeCell ref="F31:H31"/>
    <mergeCell ref="C32:E32"/>
    <mergeCell ref="F32:H32"/>
    <mergeCell ref="C33:E33"/>
    <mergeCell ref="F33:H33"/>
    <mergeCell ref="C34:E34"/>
    <mergeCell ref="F34:H34"/>
    <mergeCell ref="A35:B35"/>
    <mergeCell ref="C35:E35"/>
    <mergeCell ref="F35:H35"/>
    <mergeCell ref="A36:I36"/>
    <mergeCell ref="A37:C37"/>
    <mergeCell ref="E37:I37"/>
  </mergeCells>
  <printOptions horizontalCentered="1"/>
  <pageMargins left="0.116416666666667" right="0.116416666666667" top="0.59375" bottom="0" header="0.59375" footer="0"/>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69"/>
  <sheetViews>
    <sheetView showGridLines="0" topLeftCell="A62" workbookViewId="0">
      <selection activeCell="I69" sqref="I69"/>
    </sheetView>
  </sheetViews>
  <sheetFormatPr defaultColWidth="9" defaultRowHeight="12"/>
  <cols>
    <col min="1" max="1" width="8.33333333333333" customWidth="1"/>
    <col min="2" max="2" width="17.3333333333333" style="1" customWidth="1"/>
    <col min="3" max="3" width="14.1714285714286" style="1" customWidth="1"/>
    <col min="4" max="4" width="29.8285714285714" style="1" customWidth="1"/>
    <col min="5" max="5" width="5.66666666666667" style="1" customWidth="1"/>
    <col min="6" max="6" width="10" style="1" customWidth="1"/>
    <col min="7" max="9" width="12.7142857142857" style="1" customWidth="1"/>
  </cols>
  <sheetData>
    <row r="1" ht="41.25" customHeight="1" spans="1:9">
      <c r="A1" s="28" t="s">
        <v>4</v>
      </c>
      <c r="B1" s="8" t="s">
        <v>52</v>
      </c>
      <c r="C1" s="8" t="s">
        <v>53</v>
      </c>
      <c r="D1" s="8" t="s">
        <v>54</v>
      </c>
      <c r="E1" s="8" t="s">
        <v>55</v>
      </c>
      <c r="F1" s="8" t="s">
        <v>56</v>
      </c>
      <c r="G1" s="8" t="s">
        <v>57</v>
      </c>
      <c r="H1" s="8" t="s">
        <v>58</v>
      </c>
      <c r="I1" s="17" t="s">
        <v>59</v>
      </c>
    </row>
    <row r="2" ht="28.5" customHeight="1" spans="1:9">
      <c r="A2" s="31"/>
      <c r="B2" s="54"/>
      <c r="C2" s="54"/>
      <c r="D2" s="54"/>
      <c r="E2" s="54"/>
      <c r="F2" s="54"/>
      <c r="G2" s="54"/>
      <c r="H2" s="54"/>
      <c r="I2" s="58"/>
    </row>
    <row r="3" ht="28.5" customHeight="1" spans="1:9">
      <c r="A3" s="31"/>
      <c r="B3" s="54"/>
      <c r="C3" s="54"/>
      <c r="D3" s="54"/>
      <c r="E3" s="54"/>
      <c r="F3" s="54"/>
      <c r="G3" s="54"/>
      <c r="H3" s="54"/>
      <c r="I3" s="58"/>
    </row>
    <row r="4" ht="18" customHeight="1" spans="1:9">
      <c r="A4" s="31"/>
      <c r="B4" s="10"/>
      <c r="C4" s="10" t="s">
        <v>12</v>
      </c>
      <c r="D4" s="10"/>
      <c r="E4" s="10"/>
      <c r="F4" s="11"/>
      <c r="G4" s="11"/>
      <c r="H4" s="11"/>
      <c r="I4" s="19">
        <f>SUM(I5:I65)</f>
        <v>0</v>
      </c>
    </row>
    <row r="5" ht="143.25" customHeight="1" spans="1:9">
      <c r="A5" s="31">
        <v>1</v>
      </c>
      <c r="B5" s="10" t="s">
        <v>60</v>
      </c>
      <c r="C5" s="10" t="s">
        <v>61</v>
      </c>
      <c r="D5" s="10" t="s">
        <v>62</v>
      </c>
      <c r="E5" s="54" t="s">
        <v>63</v>
      </c>
      <c r="F5" s="11">
        <v>1</v>
      </c>
      <c r="G5" s="11">
        <v>3717.41</v>
      </c>
      <c r="H5" s="11"/>
      <c r="I5" s="19">
        <f>+F5*H5</f>
        <v>0</v>
      </c>
    </row>
    <row r="6" ht="143.25" customHeight="1" spans="1:9">
      <c r="A6" s="31">
        <v>2</v>
      </c>
      <c r="B6" s="10" t="s">
        <v>64</v>
      </c>
      <c r="C6" s="10" t="s">
        <v>61</v>
      </c>
      <c r="D6" s="10" t="s">
        <v>65</v>
      </c>
      <c r="E6" s="54" t="s">
        <v>63</v>
      </c>
      <c r="F6" s="11">
        <v>11</v>
      </c>
      <c r="G6" s="11">
        <v>3717.4</v>
      </c>
      <c r="H6" s="11"/>
      <c r="I6" s="19">
        <f t="shared" ref="I6:I37" si="0">+F6*H6</f>
        <v>0</v>
      </c>
    </row>
    <row r="7" ht="143.25" customHeight="1" spans="1:9">
      <c r="A7" s="31">
        <v>3</v>
      </c>
      <c r="B7" s="10" t="s">
        <v>66</v>
      </c>
      <c r="C7" s="10" t="s">
        <v>61</v>
      </c>
      <c r="D7" s="10" t="s">
        <v>67</v>
      </c>
      <c r="E7" s="54" t="s">
        <v>63</v>
      </c>
      <c r="F7" s="11">
        <v>8</v>
      </c>
      <c r="G7" s="11">
        <v>3717.41</v>
      </c>
      <c r="H7" s="11"/>
      <c r="I7" s="19">
        <f t="shared" si="0"/>
        <v>0</v>
      </c>
    </row>
    <row r="8" ht="143.25" customHeight="1" spans="1:9">
      <c r="A8" s="31">
        <v>4</v>
      </c>
      <c r="B8" s="10" t="s">
        <v>68</v>
      </c>
      <c r="C8" s="10" t="s">
        <v>61</v>
      </c>
      <c r="D8" s="10" t="s">
        <v>69</v>
      </c>
      <c r="E8" s="54" t="s">
        <v>63</v>
      </c>
      <c r="F8" s="11">
        <v>6</v>
      </c>
      <c r="G8" s="11">
        <v>3717.4</v>
      </c>
      <c r="H8" s="11"/>
      <c r="I8" s="19">
        <f t="shared" si="0"/>
        <v>0</v>
      </c>
    </row>
    <row r="9" ht="143.25" customHeight="1" spans="1:9">
      <c r="A9" s="31">
        <v>5</v>
      </c>
      <c r="B9" s="10" t="s">
        <v>70</v>
      </c>
      <c r="C9" s="10" t="s">
        <v>61</v>
      </c>
      <c r="D9" s="10" t="s">
        <v>71</v>
      </c>
      <c r="E9" s="54" t="s">
        <v>63</v>
      </c>
      <c r="F9" s="11">
        <v>2</v>
      </c>
      <c r="G9" s="11">
        <v>3717.4</v>
      </c>
      <c r="H9" s="11"/>
      <c r="I9" s="19">
        <f t="shared" si="0"/>
        <v>0</v>
      </c>
    </row>
    <row r="10" ht="143.25" customHeight="1" spans="1:9">
      <c r="A10" s="31">
        <v>6</v>
      </c>
      <c r="B10" s="10" t="s">
        <v>72</v>
      </c>
      <c r="C10" s="10" t="s">
        <v>61</v>
      </c>
      <c r="D10" s="10" t="s">
        <v>73</v>
      </c>
      <c r="E10" s="54" t="s">
        <v>63</v>
      </c>
      <c r="F10" s="11">
        <v>3</v>
      </c>
      <c r="G10" s="11">
        <v>3717.4</v>
      </c>
      <c r="H10" s="11"/>
      <c r="I10" s="19">
        <f t="shared" si="0"/>
        <v>0</v>
      </c>
    </row>
    <row r="11" ht="143.25" customHeight="1" spans="1:9">
      <c r="A11" s="31">
        <v>7</v>
      </c>
      <c r="B11" s="10" t="s">
        <v>74</v>
      </c>
      <c r="C11" s="10" t="s">
        <v>61</v>
      </c>
      <c r="D11" s="10" t="s">
        <v>75</v>
      </c>
      <c r="E11" s="54" t="s">
        <v>63</v>
      </c>
      <c r="F11" s="11">
        <v>3</v>
      </c>
      <c r="G11" s="11">
        <v>3717.4</v>
      </c>
      <c r="H11" s="11"/>
      <c r="I11" s="19">
        <f t="shared" si="0"/>
        <v>0</v>
      </c>
    </row>
    <row r="12" ht="143.25" customHeight="1" spans="1:9">
      <c r="A12" s="31">
        <v>8</v>
      </c>
      <c r="B12" s="10" t="s">
        <v>76</v>
      </c>
      <c r="C12" s="10" t="s">
        <v>61</v>
      </c>
      <c r="D12" s="10" t="s">
        <v>77</v>
      </c>
      <c r="E12" s="54" t="s">
        <v>63</v>
      </c>
      <c r="F12" s="11">
        <v>2</v>
      </c>
      <c r="G12" s="11">
        <v>3717.4</v>
      </c>
      <c r="H12" s="11"/>
      <c r="I12" s="19">
        <f t="shared" si="0"/>
        <v>0</v>
      </c>
    </row>
    <row r="13" ht="143.25" customHeight="1" spans="1:9">
      <c r="A13" s="31">
        <v>9</v>
      </c>
      <c r="B13" s="10" t="s">
        <v>78</v>
      </c>
      <c r="C13" s="10" t="s">
        <v>61</v>
      </c>
      <c r="D13" s="10" t="s">
        <v>79</v>
      </c>
      <c r="E13" s="54" t="s">
        <v>63</v>
      </c>
      <c r="F13" s="11">
        <v>8</v>
      </c>
      <c r="G13" s="11">
        <v>3717.41</v>
      </c>
      <c r="H13" s="11"/>
      <c r="I13" s="19">
        <f t="shared" si="0"/>
        <v>0</v>
      </c>
    </row>
    <row r="14" ht="143.25" customHeight="1" spans="1:9">
      <c r="A14" s="31">
        <v>10</v>
      </c>
      <c r="B14" s="10" t="s">
        <v>80</v>
      </c>
      <c r="C14" s="10" t="s">
        <v>61</v>
      </c>
      <c r="D14" s="10" t="s">
        <v>81</v>
      </c>
      <c r="E14" s="54" t="s">
        <v>63</v>
      </c>
      <c r="F14" s="11">
        <v>3</v>
      </c>
      <c r="G14" s="11">
        <v>3717.4</v>
      </c>
      <c r="H14" s="11"/>
      <c r="I14" s="19">
        <f t="shared" si="0"/>
        <v>0</v>
      </c>
    </row>
    <row r="15" ht="143.25" customHeight="1" spans="1:9">
      <c r="A15" s="31">
        <v>11</v>
      </c>
      <c r="B15" s="10" t="s">
        <v>82</v>
      </c>
      <c r="C15" s="10" t="s">
        <v>61</v>
      </c>
      <c r="D15" s="10" t="s">
        <v>83</v>
      </c>
      <c r="E15" s="54" t="s">
        <v>63</v>
      </c>
      <c r="F15" s="11">
        <v>2</v>
      </c>
      <c r="G15" s="11">
        <v>3717.4</v>
      </c>
      <c r="H15" s="11"/>
      <c r="I15" s="19">
        <f t="shared" si="0"/>
        <v>0</v>
      </c>
    </row>
    <row r="16" ht="143.25" customHeight="1" spans="1:9">
      <c r="A16" s="31">
        <v>12</v>
      </c>
      <c r="B16" s="10" t="s">
        <v>84</v>
      </c>
      <c r="C16" s="10" t="s">
        <v>61</v>
      </c>
      <c r="D16" s="10" t="s">
        <v>85</v>
      </c>
      <c r="E16" s="54" t="s">
        <v>63</v>
      </c>
      <c r="F16" s="11">
        <v>8</v>
      </c>
      <c r="G16" s="11">
        <v>3717.41</v>
      </c>
      <c r="H16" s="11"/>
      <c r="I16" s="19">
        <f t="shared" si="0"/>
        <v>0</v>
      </c>
    </row>
    <row r="17" ht="130.5" customHeight="1" spans="1:9">
      <c r="A17" s="31">
        <v>13</v>
      </c>
      <c r="B17" s="10" t="s">
        <v>86</v>
      </c>
      <c r="C17" s="10" t="s">
        <v>87</v>
      </c>
      <c r="D17" s="10" t="s">
        <v>88</v>
      </c>
      <c r="E17" s="54" t="s">
        <v>89</v>
      </c>
      <c r="F17" s="11">
        <v>438.4</v>
      </c>
      <c r="G17" s="11">
        <v>454.42</v>
      </c>
      <c r="H17" s="11"/>
      <c r="I17" s="19">
        <f t="shared" si="0"/>
        <v>0</v>
      </c>
    </row>
    <row r="18" ht="130.5" customHeight="1" spans="1:9">
      <c r="A18" s="31">
        <v>14</v>
      </c>
      <c r="B18" s="10" t="s">
        <v>90</v>
      </c>
      <c r="C18" s="10" t="s">
        <v>87</v>
      </c>
      <c r="D18" s="10" t="s">
        <v>91</v>
      </c>
      <c r="E18" s="54" t="s">
        <v>89</v>
      </c>
      <c r="F18" s="11">
        <v>274</v>
      </c>
      <c r="G18" s="11">
        <v>454.42</v>
      </c>
      <c r="H18" s="11"/>
      <c r="I18" s="19">
        <f t="shared" si="0"/>
        <v>0</v>
      </c>
    </row>
    <row r="19" ht="130.5" customHeight="1" spans="1:9">
      <c r="A19" s="31">
        <v>15</v>
      </c>
      <c r="B19" s="10" t="s">
        <v>92</v>
      </c>
      <c r="C19" s="10" t="s">
        <v>87</v>
      </c>
      <c r="D19" s="10" t="s">
        <v>93</v>
      </c>
      <c r="E19" s="54" t="s">
        <v>89</v>
      </c>
      <c r="F19" s="11">
        <v>438.4</v>
      </c>
      <c r="G19" s="11">
        <v>454.42</v>
      </c>
      <c r="H19" s="11"/>
      <c r="I19" s="19">
        <f t="shared" si="0"/>
        <v>0</v>
      </c>
    </row>
    <row r="20" ht="130.5" customHeight="1" spans="1:9">
      <c r="A20" s="31">
        <v>16</v>
      </c>
      <c r="B20" s="10" t="s">
        <v>94</v>
      </c>
      <c r="C20" s="10" t="s">
        <v>87</v>
      </c>
      <c r="D20" s="10" t="s">
        <v>95</v>
      </c>
      <c r="E20" s="54" t="s">
        <v>89</v>
      </c>
      <c r="F20" s="11">
        <v>1972.81</v>
      </c>
      <c r="G20" s="11">
        <v>454.42</v>
      </c>
      <c r="H20" s="11"/>
      <c r="I20" s="19">
        <f t="shared" si="0"/>
        <v>0</v>
      </c>
    </row>
    <row r="21" ht="105" customHeight="1" spans="1:9">
      <c r="A21" s="31">
        <v>17</v>
      </c>
      <c r="B21" s="10" t="s">
        <v>96</v>
      </c>
      <c r="C21" s="10" t="s">
        <v>97</v>
      </c>
      <c r="D21" s="10" t="s">
        <v>98</v>
      </c>
      <c r="E21" s="54" t="s">
        <v>99</v>
      </c>
      <c r="F21" s="11">
        <v>3</v>
      </c>
      <c r="G21" s="11">
        <v>2104.93</v>
      </c>
      <c r="H21" s="11"/>
      <c r="I21" s="19">
        <f t="shared" si="0"/>
        <v>0</v>
      </c>
    </row>
    <row r="22" ht="105" customHeight="1" spans="1:9">
      <c r="A22" s="31">
        <v>18</v>
      </c>
      <c r="B22" s="10" t="s">
        <v>100</v>
      </c>
      <c r="C22" s="10" t="s">
        <v>97</v>
      </c>
      <c r="D22" s="10" t="s">
        <v>101</v>
      </c>
      <c r="E22" s="54" t="s">
        <v>99</v>
      </c>
      <c r="F22" s="11">
        <v>11</v>
      </c>
      <c r="G22" s="11">
        <v>1500.03</v>
      </c>
      <c r="H22" s="11"/>
      <c r="I22" s="19">
        <f t="shared" si="0"/>
        <v>0</v>
      </c>
    </row>
    <row r="23" ht="105" customHeight="1" spans="1:9">
      <c r="A23" s="31">
        <v>19</v>
      </c>
      <c r="B23" s="10" t="s">
        <v>102</v>
      </c>
      <c r="C23" s="10" t="s">
        <v>97</v>
      </c>
      <c r="D23" s="10" t="s">
        <v>103</v>
      </c>
      <c r="E23" s="54" t="s">
        <v>99</v>
      </c>
      <c r="F23" s="11">
        <v>31</v>
      </c>
      <c r="G23" s="11">
        <v>1134.4</v>
      </c>
      <c r="H23" s="11"/>
      <c r="I23" s="19">
        <f t="shared" si="0"/>
        <v>0</v>
      </c>
    </row>
    <row r="24" ht="105" customHeight="1" spans="1:9">
      <c r="A24" s="31">
        <v>20</v>
      </c>
      <c r="B24" s="10" t="s">
        <v>104</v>
      </c>
      <c r="C24" s="10" t="s">
        <v>97</v>
      </c>
      <c r="D24" s="10" t="s">
        <v>105</v>
      </c>
      <c r="E24" s="54" t="s">
        <v>99</v>
      </c>
      <c r="F24" s="11">
        <v>36</v>
      </c>
      <c r="G24" s="11">
        <v>953.01</v>
      </c>
      <c r="H24" s="11"/>
      <c r="I24" s="19">
        <f t="shared" si="0"/>
        <v>0</v>
      </c>
    </row>
    <row r="25" ht="105" customHeight="1" spans="1:9">
      <c r="A25" s="31">
        <v>21</v>
      </c>
      <c r="B25" s="10" t="s">
        <v>106</v>
      </c>
      <c r="C25" s="10" t="s">
        <v>97</v>
      </c>
      <c r="D25" s="10" t="s">
        <v>107</v>
      </c>
      <c r="E25" s="54" t="s">
        <v>99</v>
      </c>
      <c r="F25" s="11">
        <v>57</v>
      </c>
      <c r="G25" s="11">
        <v>528.2</v>
      </c>
      <c r="H25" s="11"/>
      <c r="I25" s="19">
        <f t="shared" si="0"/>
        <v>0</v>
      </c>
    </row>
    <row r="26" ht="105" customHeight="1" spans="1:9">
      <c r="A26" s="31">
        <v>22</v>
      </c>
      <c r="B26" s="10" t="s">
        <v>108</v>
      </c>
      <c r="C26" s="10" t="s">
        <v>109</v>
      </c>
      <c r="D26" s="10" t="s">
        <v>110</v>
      </c>
      <c r="E26" s="54" t="s">
        <v>99</v>
      </c>
      <c r="F26" s="11">
        <v>52</v>
      </c>
      <c r="G26" s="11">
        <v>11877.72</v>
      </c>
      <c r="H26" s="11"/>
      <c r="I26" s="19">
        <f t="shared" si="0"/>
        <v>0</v>
      </c>
    </row>
    <row r="27" ht="117.75" customHeight="1" spans="1:9">
      <c r="A27" s="31">
        <v>23</v>
      </c>
      <c r="B27" s="10" t="s">
        <v>111</v>
      </c>
      <c r="C27" s="10" t="s">
        <v>109</v>
      </c>
      <c r="D27" s="10" t="s">
        <v>112</v>
      </c>
      <c r="E27" s="54" t="s">
        <v>99</v>
      </c>
      <c r="F27" s="11">
        <v>5</v>
      </c>
      <c r="G27" s="11">
        <v>9543.01</v>
      </c>
      <c r="H27" s="11"/>
      <c r="I27" s="19">
        <f t="shared" si="0"/>
        <v>0</v>
      </c>
    </row>
    <row r="28" ht="92.25" customHeight="1" spans="1:9">
      <c r="A28" s="31">
        <v>24</v>
      </c>
      <c r="B28" s="10" t="s">
        <v>113</v>
      </c>
      <c r="C28" s="10" t="s">
        <v>114</v>
      </c>
      <c r="D28" s="10" t="s">
        <v>115</v>
      </c>
      <c r="E28" s="54" t="s">
        <v>63</v>
      </c>
      <c r="F28" s="11">
        <v>57</v>
      </c>
      <c r="G28" s="11">
        <v>259.85</v>
      </c>
      <c r="H28" s="11"/>
      <c r="I28" s="19">
        <f t="shared" si="0"/>
        <v>0</v>
      </c>
    </row>
    <row r="29" ht="156" customHeight="1" spans="1:9">
      <c r="A29" s="31">
        <v>25</v>
      </c>
      <c r="B29" s="10" t="s">
        <v>116</v>
      </c>
      <c r="C29" s="10" t="s">
        <v>117</v>
      </c>
      <c r="D29" s="10" t="s">
        <v>118</v>
      </c>
      <c r="E29" s="54" t="s">
        <v>89</v>
      </c>
      <c r="F29" s="11">
        <v>580.29</v>
      </c>
      <c r="G29" s="11">
        <v>189.08</v>
      </c>
      <c r="H29" s="11"/>
      <c r="I29" s="19">
        <f t="shared" si="0"/>
        <v>0</v>
      </c>
    </row>
    <row r="30" ht="156" customHeight="1" spans="1:9">
      <c r="A30" s="31">
        <v>26</v>
      </c>
      <c r="B30" s="10" t="s">
        <v>119</v>
      </c>
      <c r="C30" s="10" t="s">
        <v>117</v>
      </c>
      <c r="D30" s="10" t="s">
        <v>120</v>
      </c>
      <c r="E30" s="54" t="s">
        <v>89</v>
      </c>
      <c r="F30" s="11">
        <v>113.79</v>
      </c>
      <c r="G30" s="11">
        <v>144.2</v>
      </c>
      <c r="H30" s="11"/>
      <c r="I30" s="19">
        <f t="shared" si="0"/>
        <v>0</v>
      </c>
    </row>
    <row r="31" ht="156" customHeight="1" spans="1:9">
      <c r="A31" s="31">
        <v>27</v>
      </c>
      <c r="B31" s="10" t="s">
        <v>121</v>
      </c>
      <c r="C31" s="10" t="s">
        <v>117</v>
      </c>
      <c r="D31" s="10" t="s">
        <v>122</v>
      </c>
      <c r="E31" s="54" t="s">
        <v>89</v>
      </c>
      <c r="F31" s="11">
        <v>76.81</v>
      </c>
      <c r="G31" s="11">
        <v>113.39</v>
      </c>
      <c r="H31" s="11"/>
      <c r="I31" s="19">
        <f t="shared" si="0"/>
        <v>0</v>
      </c>
    </row>
    <row r="32" ht="156" customHeight="1" spans="1:9">
      <c r="A32" s="31">
        <v>28</v>
      </c>
      <c r="B32" s="10" t="s">
        <v>123</v>
      </c>
      <c r="C32" s="10" t="s">
        <v>117</v>
      </c>
      <c r="D32" s="10" t="s">
        <v>124</v>
      </c>
      <c r="E32" s="54" t="s">
        <v>89</v>
      </c>
      <c r="F32" s="11">
        <v>96.28</v>
      </c>
      <c r="G32" s="11">
        <v>97.19</v>
      </c>
      <c r="H32" s="11"/>
      <c r="I32" s="19">
        <f t="shared" si="0"/>
        <v>0</v>
      </c>
    </row>
    <row r="33" ht="156" customHeight="1" spans="1:9">
      <c r="A33" s="31">
        <v>29</v>
      </c>
      <c r="B33" s="10" t="s">
        <v>125</v>
      </c>
      <c r="C33" s="10" t="s">
        <v>117</v>
      </c>
      <c r="D33" s="10" t="s">
        <v>126</v>
      </c>
      <c r="E33" s="54" t="s">
        <v>89</v>
      </c>
      <c r="F33" s="11">
        <v>198.8</v>
      </c>
      <c r="G33" s="11">
        <v>67.18</v>
      </c>
      <c r="H33" s="11"/>
      <c r="I33" s="19">
        <f t="shared" si="0"/>
        <v>0</v>
      </c>
    </row>
    <row r="34" ht="156" customHeight="1" spans="1:9">
      <c r="A34" s="31">
        <v>30</v>
      </c>
      <c r="B34" s="10" t="s">
        <v>127</v>
      </c>
      <c r="C34" s="10" t="s">
        <v>117</v>
      </c>
      <c r="D34" s="10" t="s">
        <v>128</v>
      </c>
      <c r="E34" s="54" t="s">
        <v>89</v>
      </c>
      <c r="F34" s="11">
        <v>536.56</v>
      </c>
      <c r="G34" s="11">
        <v>61.45</v>
      </c>
      <c r="H34" s="11"/>
      <c r="I34" s="19">
        <f t="shared" si="0"/>
        <v>0</v>
      </c>
    </row>
    <row r="35" ht="105" customHeight="1" spans="1:9">
      <c r="A35" s="31">
        <v>31</v>
      </c>
      <c r="B35" s="10" t="s">
        <v>129</v>
      </c>
      <c r="C35" s="10" t="s">
        <v>130</v>
      </c>
      <c r="D35" s="10" t="s">
        <v>131</v>
      </c>
      <c r="E35" s="54" t="s">
        <v>99</v>
      </c>
      <c r="F35" s="11">
        <v>126</v>
      </c>
      <c r="G35" s="11">
        <v>247.99</v>
      </c>
      <c r="H35" s="11"/>
      <c r="I35" s="19">
        <f t="shared" si="0"/>
        <v>0</v>
      </c>
    </row>
    <row r="36" ht="105" customHeight="1" spans="1:9">
      <c r="A36" s="31">
        <v>32</v>
      </c>
      <c r="B36" s="10" t="s">
        <v>132</v>
      </c>
      <c r="C36" s="10" t="s">
        <v>130</v>
      </c>
      <c r="D36" s="10" t="s">
        <v>133</v>
      </c>
      <c r="E36" s="54" t="s">
        <v>99</v>
      </c>
      <c r="F36" s="11">
        <v>30</v>
      </c>
      <c r="G36" s="11">
        <v>184.77</v>
      </c>
      <c r="H36" s="11"/>
      <c r="I36" s="19">
        <f t="shared" si="0"/>
        <v>0</v>
      </c>
    </row>
    <row r="37" ht="105" customHeight="1" spans="1:9">
      <c r="A37" s="31">
        <v>33</v>
      </c>
      <c r="B37" s="10" t="s">
        <v>134</v>
      </c>
      <c r="C37" s="10" t="s">
        <v>130</v>
      </c>
      <c r="D37" s="10" t="s">
        <v>135</v>
      </c>
      <c r="E37" s="54" t="s">
        <v>99</v>
      </c>
      <c r="F37" s="11">
        <v>25</v>
      </c>
      <c r="G37" s="11">
        <v>131.75</v>
      </c>
      <c r="H37" s="11"/>
      <c r="I37" s="19">
        <f t="shared" si="0"/>
        <v>0</v>
      </c>
    </row>
    <row r="38" ht="105" customHeight="1" spans="1:9">
      <c r="A38" s="31">
        <v>34</v>
      </c>
      <c r="B38" s="10" t="s">
        <v>136</v>
      </c>
      <c r="C38" s="10" t="s">
        <v>130</v>
      </c>
      <c r="D38" s="10" t="s">
        <v>137</v>
      </c>
      <c r="E38" s="54" t="s">
        <v>99</v>
      </c>
      <c r="F38" s="11">
        <v>20</v>
      </c>
      <c r="G38" s="11">
        <v>105.59</v>
      </c>
      <c r="H38" s="11"/>
      <c r="I38" s="19">
        <f t="shared" ref="I38:I68" si="1">+F38*H38</f>
        <v>0</v>
      </c>
    </row>
    <row r="39" ht="105" customHeight="1" spans="1:9">
      <c r="A39" s="31">
        <v>35</v>
      </c>
      <c r="B39" s="10" t="s">
        <v>138</v>
      </c>
      <c r="C39" s="10" t="s">
        <v>130</v>
      </c>
      <c r="D39" s="10" t="s">
        <v>139</v>
      </c>
      <c r="E39" s="54" t="s">
        <v>99</v>
      </c>
      <c r="F39" s="11">
        <v>58</v>
      </c>
      <c r="G39" s="11">
        <v>82.68</v>
      </c>
      <c r="H39" s="11"/>
      <c r="I39" s="19">
        <f t="shared" si="1"/>
        <v>0</v>
      </c>
    </row>
    <row r="40" ht="105" customHeight="1" spans="1:9">
      <c r="A40" s="31">
        <v>36</v>
      </c>
      <c r="B40" s="10" t="s">
        <v>140</v>
      </c>
      <c r="C40" s="10" t="s">
        <v>130</v>
      </c>
      <c r="D40" s="10" t="s">
        <v>141</v>
      </c>
      <c r="E40" s="54" t="s">
        <v>99</v>
      </c>
      <c r="F40" s="11">
        <v>218</v>
      </c>
      <c r="G40" s="11">
        <v>67.64</v>
      </c>
      <c r="H40" s="11"/>
      <c r="I40" s="19">
        <f t="shared" si="1"/>
        <v>0</v>
      </c>
    </row>
    <row r="41" ht="168.75" customHeight="1" spans="1:9">
      <c r="A41" s="31">
        <v>37</v>
      </c>
      <c r="B41" s="10" t="s">
        <v>142</v>
      </c>
      <c r="C41" s="10" t="s">
        <v>117</v>
      </c>
      <c r="D41" s="10" t="s">
        <v>143</v>
      </c>
      <c r="E41" s="54" t="s">
        <v>89</v>
      </c>
      <c r="F41" s="11">
        <v>203.93</v>
      </c>
      <c r="G41" s="11">
        <v>201.08</v>
      </c>
      <c r="H41" s="11"/>
      <c r="I41" s="19">
        <f t="shared" si="1"/>
        <v>0</v>
      </c>
    </row>
    <row r="42" ht="168.75" customHeight="1" spans="1:9">
      <c r="A42" s="31">
        <v>38</v>
      </c>
      <c r="B42" s="10" t="s">
        <v>144</v>
      </c>
      <c r="C42" s="10" t="s">
        <v>117</v>
      </c>
      <c r="D42" s="10" t="s">
        <v>145</v>
      </c>
      <c r="E42" s="54" t="s">
        <v>89</v>
      </c>
      <c r="F42" s="11">
        <v>277.1</v>
      </c>
      <c r="G42" s="11">
        <v>162.03</v>
      </c>
      <c r="H42" s="11"/>
      <c r="I42" s="19">
        <f t="shared" si="1"/>
        <v>0</v>
      </c>
    </row>
    <row r="43" ht="168.75" customHeight="1" spans="1:9">
      <c r="A43" s="31">
        <v>39</v>
      </c>
      <c r="B43" s="10" t="s">
        <v>146</v>
      </c>
      <c r="C43" s="10" t="s">
        <v>117</v>
      </c>
      <c r="D43" s="10" t="s">
        <v>147</v>
      </c>
      <c r="E43" s="54" t="s">
        <v>89</v>
      </c>
      <c r="F43" s="11">
        <v>495.36</v>
      </c>
      <c r="G43" s="11">
        <v>122.78</v>
      </c>
      <c r="H43" s="11"/>
      <c r="I43" s="19">
        <f t="shared" si="1"/>
        <v>0</v>
      </c>
    </row>
    <row r="44" ht="168.75" customHeight="1" spans="1:9">
      <c r="A44" s="31">
        <v>40</v>
      </c>
      <c r="B44" s="10" t="s">
        <v>148</v>
      </c>
      <c r="C44" s="10" t="s">
        <v>117</v>
      </c>
      <c r="D44" s="10" t="s">
        <v>149</v>
      </c>
      <c r="E44" s="54" t="s">
        <v>89</v>
      </c>
      <c r="F44" s="11">
        <v>360.75</v>
      </c>
      <c r="G44" s="11">
        <v>105.15</v>
      </c>
      <c r="H44" s="11"/>
      <c r="I44" s="19">
        <f t="shared" si="1"/>
        <v>0</v>
      </c>
    </row>
    <row r="45" ht="168.75" customHeight="1" spans="1:9">
      <c r="A45" s="31">
        <v>41</v>
      </c>
      <c r="B45" s="10" t="s">
        <v>150</v>
      </c>
      <c r="C45" s="10" t="s">
        <v>117</v>
      </c>
      <c r="D45" s="10" t="s">
        <v>151</v>
      </c>
      <c r="E45" s="54" t="s">
        <v>89</v>
      </c>
      <c r="F45" s="11">
        <v>150.5</v>
      </c>
      <c r="G45" s="11">
        <v>73.75</v>
      </c>
      <c r="H45" s="11"/>
      <c r="I45" s="19">
        <f t="shared" si="1"/>
        <v>0</v>
      </c>
    </row>
    <row r="46" ht="168.75" customHeight="1" spans="1:9">
      <c r="A46" s="31">
        <v>42</v>
      </c>
      <c r="B46" s="10" t="s">
        <v>152</v>
      </c>
      <c r="C46" s="10" t="s">
        <v>117</v>
      </c>
      <c r="D46" s="10" t="s">
        <v>153</v>
      </c>
      <c r="E46" s="54" t="s">
        <v>89</v>
      </c>
      <c r="F46" s="11">
        <v>259.02</v>
      </c>
      <c r="G46" s="11">
        <v>61.45</v>
      </c>
      <c r="H46" s="11"/>
      <c r="I46" s="19">
        <f t="shared" si="1"/>
        <v>0</v>
      </c>
    </row>
    <row r="47" ht="168.75" customHeight="1" spans="1:9">
      <c r="A47" s="31">
        <v>43</v>
      </c>
      <c r="B47" s="10" t="s">
        <v>154</v>
      </c>
      <c r="C47" s="10" t="s">
        <v>117</v>
      </c>
      <c r="D47" s="10" t="s">
        <v>155</v>
      </c>
      <c r="E47" s="54" t="s">
        <v>89</v>
      </c>
      <c r="F47" s="11">
        <v>763.17</v>
      </c>
      <c r="G47" s="11">
        <v>57.19</v>
      </c>
      <c r="H47" s="11"/>
      <c r="I47" s="19">
        <f t="shared" si="1"/>
        <v>0</v>
      </c>
    </row>
    <row r="48" ht="168.75" customHeight="1" spans="1:9">
      <c r="A48" s="31">
        <v>44</v>
      </c>
      <c r="B48" s="10" t="s">
        <v>156</v>
      </c>
      <c r="C48" s="10" t="s">
        <v>117</v>
      </c>
      <c r="D48" s="10" t="s">
        <v>157</v>
      </c>
      <c r="E48" s="54" t="s">
        <v>89</v>
      </c>
      <c r="F48" s="11">
        <v>12.7</v>
      </c>
      <c r="G48" s="11">
        <v>46.86</v>
      </c>
      <c r="H48" s="11"/>
      <c r="I48" s="19">
        <f t="shared" si="1"/>
        <v>0</v>
      </c>
    </row>
    <row r="49" ht="105" customHeight="1" spans="1:9">
      <c r="A49" s="31">
        <v>45</v>
      </c>
      <c r="B49" s="10" t="s">
        <v>158</v>
      </c>
      <c r="C49" s="10" t="s">
        <v>159</v>
      </c>
      <c r="D49" s="10" t="s">
        <v>131</v>
      </c>
      <c r="E49" s="54" t="s">
        <v>99</v>
      </c>
      <c r="F49" s="11">
        <v>42</v>
      </c>
      <c r="G49" s="11">
        <v>258.52</v>
      </c>
      <c r="H49" s="11"/>
      <c r="I49" s="19">
        <f t="shared" si="1"/>
        <v>0</v>
      </c>
    </row>
    <row r="50" ht="105" customHeight="1" spans="1:9">
      <c r="A50" s="31">
        <v>46</v>
      </c>
      <c r="B50" s="10" t="s">
        <v>160</v>
      </c>
      <c r="C50" s="10" t="s">
        <v>159</v>
      </c>
      <c r="D50" s="10" t="s">
        <v>133</v>
      </c>
      <c r="E50" s="54" t="s">
        <v>99</v>
      </c>
      <c r="F50" s="11">
        <v>64</v>
      </c>
      <c r="G50" s="11">
        <v>190.61</v>
      </c>
      <c r="H50" s="11"/>
      <c r="I50" s="19">
        <f t="shared" si="1"/>
        <v>0</v>
      </c>
    </row>
    <row r="51" ht="105" customHeight="1" spans="1:9">
      <c r="A51" s="31">
        <v>47</v>
      </c>
      <c r="B51" s="10" t="s">
        <v>161</v>
      </c>
      <c r="C51" s="10" t="s">
        <v>159</v>
      </c>
      <c r="D51" s="10" t="s">
        <v>135</v>
      </c>
      <c r="E51" s="54" t="s">
        <v>99</v>
      </c>
      <c r="F51" s="11">
        <v>112</v>
      </c>
      <c r="G51" s="11">
        <v>138.56</v>
      </c>
      <c r="H51" s="11"/>
      <c r="I51" s="19">
        <f t="shared" si="1"/>
        <v>0</v>
      </c>
    </row>
    <row r="52" ht="105" customHeight="1" spans="1:9">
      <c r="A52" s="31">
        <v>48</v>
      </c>
      <c r="B52" s="10" t="s">
        <v>162</v>
      </c>
      <c r="C52" s="10" t="s">
        <v>159</v>
      </c>
      <c r="D52" s="10" t="s">
        <v>137</v>
      </c>
      <c r="E52" s="54" t="s">
        <v>99</v>
      </c>
      <c r="F52" s="11">
        <v>81</v>
      </c>
      <c r="G52" s="11">
        <v>110.11</v>
      </c>
      <c r="H52" s="11"/>
      <c r="I52" s="19">
        <f t="shared" si="1"/>
        <v>0</v>
      </c>
    </row>
    <row r="53" ht="105" customHeight="1" spans="1:9">
      <c r="A53" s="31">
        <v>49</v>
      </c>
      <c r="B53" s="10" t="s">
        <v>163</v>
      </c>
      <c r="C53" s="10" t="s">
        <v>159</v>
      </c>
      <c r="D53" s="10" t="s">
        <v>139</v>
      </c>
      <c r="E53" s="54" t="s">
        <v>99</v>
      </c>
      <c r="F53" s="11">
        <v>32</v>
      </c>
      <c r="G53" s="11">
        <v>82.68</v>
      </c>
      <c r="H53" s="11"/>
      <c r="I53" s="19">
        <f t="shared" si="1"/>
        <v>0</v>
      </c>
    </row>
    <row r="54" ht="105" customHeight="1" spans="1:9">
      <c r="A54" s="31">
        <v>50</v>
      </c>
      <c r="B54" s="10" t="s">
        <v>164</v>
      </c>
      <c r="C54" s="10" t="s">
        <v>159</v>
      </c>
      <c r="D54" s="10" t="s">
        <v>141</v>
      </c>
      <c r="E54" s="54" t="s">
        <v>99</v>
      </c>
      <c r="F54" s="11">
        <v>61</v>
      </c>
      <c r="G54" s="11">
        <v>67.64</v>
      </c>
      <c r="H54" s="11"/>
      <c r="I54" s="19">
        <f t="shared" si="1"/>
        <v>0</v>
      </c>
    </row>
    <row r="55" ht="105" customHeight="1" spans="1:9">
      <c r="A55" s="31">
        <v>51</v>
      </c>
      <c r="B55" s="10" t="s">
        <v>165</v>
      </c>
      <c r="C55" s="10" t="s">
        <v>159</v>
      </c>
      <c r="D55" s="10" t="s">
        <v>166</v>
      </c>
      <c r="E55" s="54" t="s">
        <v>99</v>
      </c>
      <c r="F55" s="11">
        <v>238</v>
      </c>
      <c r="G55" s="11">
        <v>53.51</v>
      </c>
      <c r="H55" s="11"/>
      <c r="I55" s="19">
        <f t="shared" si="1"/>
        <v>0</v>
      </c>
    </row>
    <row r="56" ht="105" customHeight="1" spans="1:9">
      <c r="A56" s="31">
        <v>52</v>
      </c>
      <c r="B56" s="10" t="s">
        <v>167</v>
      </c>
      <c r="C56" s="10" t="s">
        <v>159</v>
      </c>
      <c r="D56" s="10" t="s">
        <v>168</v>
      </c>
      <c r="E56" s="54" t="s">
        <v>99</v>
      </c>
      <c r="F56" s="11">
        <v>25</v>
      </c>
      <c r="G56" s="11">
        <v>42.04</v>
      </c>
      <c r="H56" s="11"/>
      <c r="I56" s="19">
        <f t="shared" si="1"/>
        <v>0</v>
      </c>
    </row>
    <row r="57" ht="105" customHeight="1" spans="1:9">
      <c r="A57" s="31">
        <v>53</v>
      </c>
      <c r="B57" s="10" t="s">
        <v>169</v>
      </c>
      <c r="C57" s="10" t="s">
        <v>170</v>
      </c>
      <c r="D57" s="10" t="s">
        <v>171</v>
      </c>
      <c r="E57" s="54" t="s">
        <v>172</v>
      </c>
      <c r="F57" s="11">
        <v>997.21</v>
      </c>
      <c r="G57" s="11">
        <v>19.25</v>
      </c>
      <c r="H57" s="11"/>
      <c r="I57" s="19">
        <f t="shared" si="1"/>
        <v>0</v>
      </c>
    </row>
    <row r="58" ht="92.25" customHeight="1" spans="1:9">
      <c r="A58" s="31">
        <v>54</v>
      </c>
      <c r="B58" s="10" t="s">
        <v>173</v>
      </c>
      <c r="C58" s="10" t="s">
        <v>174</v>
      </c>
      <c r="D58" s="10" t="s">
        <v>175</v>
      </c>
      <c r="E58" s="54" t="s">
        <v>172</v>
      </c>
      <c r="F58" s="11">
        <v>997.21</v>
      </c>
      <c r="G58" s="11">
        <v>134.81</v>
      </c>
      <c r="H58" s="11"/>
      <c r="I58" s="19">
        <f t="shared" si="1"/>
        <v>0</v>
      </c>
    </row>
    <row r="59" ht="79.5" customHeight="1" spans="1:9">
      <c r="A59" s="31">
        <v>55</v>
      </c>
      <c r="B59" s="10" t="s">
        <v>176</v>
      </c>
      <c r="C59" s="10" t="s">
        <v>177</v>
      </c>
      <c r="D59" s="10" t="s">
        <v>178</v>
      </c>
      <c r="E59" s="54" t="s">
        <v>99</v>
      </c>
      <c r="F59" s="11">
        <v>2550</v>
      </c>
      <c r="G59" s="11">
        <v>30</v>
      </c>
      <c r="H59" s="11"/>
      <c r="I59" s="19">
        <f t="shared" si="1"/>
        <v>0</v>
      </c>
    </row>
    <row r="60" ht="105" customHeight="1" spans="1:9">
      <c r="A60" s="31">
        <v>56</v>
      </c>
      <c r="B60" s="10" t="s">
        <v>179</v>
      </c>
      <c r="C60" s="10" t="s">
        <v>180</v>
      </c>
      <c r="D60" s="10" t="s">
        <v>181</v>
      </c>
      <c r="E60" s="54" t="s">
        <v>182</v>
      </c>
      <c r="F60" s="11">
        <v>21067.76</v>
      </c>
      <c r="G60" s="11">
        <v>25.46</v>
      </c>
      <c r="H60" s="11"/>
      <c r="I60" s="19">
        <f t="shared" si="1"/>
        <v>0</v>
      </c>
    </row>
    <row r="61" ht="92.25" customHeight="1" spans="1:9">
      <c r="A61" s="31">
        <v>57</v>
      </c>
      <c r="B61" s="10" t="s">
        <v>183</v>
      </c>
      <c r="C61" s="10" t="s">
        <v>184</v>
      </c>
      <c r="D61" s="10" t="s">
        <v>185</v>
      </c>
      <c r="E61" s="54" t="s">
        <v>186</v>
      </c>
      <c r="F61" s="11">
        <v>213.5</v>
      </c>
      <c r="G61" s="11">
        <v>3453.26</v>
      </c>
      <c r="H61" s="11"/>
      <c r="I61" s="19">
        <f t="shared" si="1"/>
        <v>0</v>
      </c>
    </row>
    <row r="62" ht="79.5" customHeight="1" spans="1:9">
      <c r="A62" s="31">
        <v>58</v>
      </c>
      <c r="B62" s="10" t="s">
        <v>187</v>
      </c>
      <c r="C62" s="10" t="s">
        <v>188</v>
      </c>
      <c r="D62" s="10" t="s">
        <v>189</v>
      </c>
      <c r="E62" s="54" t="s">
        <v>172</v>
      </c>
      <c r="F62" s="11">
        <v>997.21</v>
      </c>
      <c r="G62" s="11">
        <v>53.89</v>
      </c>
      <c r="H62" s="11"/>
      <c r="I62" s="19">
        <f t="shared" si="1"/>
        <v>0</v>
      </c>
    </row>
    <row r="63" ht="79.5" customHeight="1" spans="1:9">
      <c r="A63" s="31">
        <v>59</v>
      </c>
      <c r="B63" s="10" t="s">
        <v>190</v>
      </c>
      <c r="C63" s="10" t="s">
        <v>191</v>
      </c>
      <c r="D63" s="10" t="s">
        <v>192</v>
      </c>
      <c r="E63" s="54" t="s">
        <v>193</v>
      </c>
      <c r="F63" s="11">
        <v>7100</v>
      </c>
      <c r="G63" s="11">
        <v>75.69</v>
      </c>
      <c r="H63" s="11"/>
      <c r="I63" s="19">
        <f t="shared" si="1"/>
        <v>0</v>
      </c>
    </row>
    <row r="64" ht="79.5" customHeight="1" spans="1:9">
      <c r="A64" s="31">
        <v>60</v>
      </c>
      <c r="B64" s="10" t="s">
        <v>194</v>
      </c>
      <c r="C64" s="10" t="s">
        <v>195</v>
      </c>
      <c r="D64" s="10" t="s">
        <v>196</v>
      </c>
      <c r="E64" s="54" t="s">
        <v>182</v>
      </c>
      <c r="F64" s="11">
        <v>17000</v>
      </c>
      <c r="G64" s="11">
        <v>1.9</v>
      </c>
      <c r="H64" s="11"/>
      <c r="I64" s="19">
        <f t="shared" si="1"/>
        <v>0</v>
      </c>
    </row>
    <row r="65" ht="79.5" customHeight="1" spans="1:9">
      <c r="A65" s="31">
        <v>61</v>
      </c>
      <c r="B65" s="10" t="s">
        <v>197</v>
      </c>
      <c r="C65" s="10" t="s">
        <v>198</v>
      </c>
      <c r="D65" s="10" t="s">
        <v>199</v>
      </c>
      <c r="E65" s="54" t="s">
        <v>200</v>
      </c>
      <c r="F65" s="11">
        <v>225</v>
      </c>
      <c r="G65" s="11">
        <v>119.42</v>
      </c>
      <c r="H65" s="11"/>
      <c r="I65" s="19">
        <f t="shared" si="1"/>
        <v>0</v>
      </c>
    </row>
    <row r="66" ht="18" customHeight="1" spans="1:9">
      <c r="A66" s="31"/>
      <c r="B66" s="10"/>
      <c r="C66" s="10" t="s">
        <v>201</v>
      </c>
      <c r="D66" s="10"/>
      <c r="E66" s="10"/>
      <c r="F66" s="11"/>
      <c r="G66" s="11"/>
      <c r="H66" s="11"/>
      <c r="I66" s="19">
        <f>SUM(I67:I68)</f>
        <v>0</v>
      </c>
    </row>
    <row r="67" ht="18" customHeight="1" spans="1:9">
      <c r="A67" s="31">
        <v>62</v>
      </c>
      <c r="B67" s="10" t="s">
        <v>202</v>
      </c>
      <c r="C67" s="10" t="s">
        <v>203</v>
      </c>
      <c r="D67" s="10"/>
      <c r="E67" s="54" t="s">
        <v>204</v>
      </c>
      <c r="F67" s="11">
        <v>1</v>
      </c>
      <c r="G67" s="11">
        <v>17115.95</v>
      </c>
      <c r="H67" s="11"/>
      <c r="I67" s="19">
        <f t="shared" si="1"/>
        <v>0</v>
      </c>
    </row>
    <row r="68" ht="18" customHeight="1" spans="1:9">
      <c r="A68" s="31">
        <v>63</v>
      </c>
      <c r="B68" s="10" t="s">
        <v>205</v>
      </c>
      <c r="C68" s="10" t="s">
        <v>206</v>
      </c>
      <c r="D68" s="10"/>
      <c r="E68" s="54" t="s">
        <v>204</v>
      </c>
      <c r="F68" s="11">
        <v>1</v>
      </c>
      <c r="G68" s="11">
        <v>71177.47</v>
      </c>
      <c r="H68" s="11"/>
      <c r="I68" s="19">
        <f t="shared" si="1"/>
        <v>0</v>
      </c>
    </row>
    <row r="69" ht="18" customHeight="1" spans="1:9">
      <c r="A69" s="36" t="s">
        <v>207</v>
      </c>
      <c r="B69" s="56"/>
      <c r="C69" s="56"/>
      <c r="D69" s="56"/>
      <c r="E69" s="56"/>
      <c r="F69" s="56"/>
      <c r="G69" s="56"/>
      <c r="H69" s="56"/>
      <c r="I69" s="61">
        <f>+I66+I4</f>
        <v>0</v>
      </c>
    </row>
  </sheetData>
  <sheetProtection sheet="1" objects="1"/>
  <protectedRanges>
    <protectedRange sqref="H5:H68" name="区域1"/>
  </protectedRanges>
  <mergeCells count="10">
    <mergeCell ref="A69:H69"/>
    <mergeCell ref="A1:A3"/>
    <mergeCell ref="B1:B3"/>
    <mergeCell ref="C1:C3"/>
    <mergeCell ref="D1:D3"/>
    <mergeCell ref="E1:E3"/>
    <mergeCell ref="F1:F3"/>
    <mergeCell ref="G1:G3"/>
    <mergeCell ref="H1:H3"/>
    <mergeCell ref="I1:I3"/>
  </mergeCells>
  <printOptions horizontalCentered="1"/>
  <pageMargins left="0.118055555555556" right="0.118055555555556" top="1.55069444444444" bottom="0.594444444444444" header="0.594444444444444" footer="0"/>
  <pageSetup paperSize="9" scale="90" orientation="portrait" horizontalDpi="600"/>
  <headerFooter>
    <oddHeader>&amp;L&amp;20
&amp;"宋体,常规"&amp;10 工程名称：4#冷库（地上部分）-制冷工程&amp;C&amp;"宋体,加粗"&amp;20 分部分项工程和单价措施项目清单与计价表
&amp;"宋体,常规"&amp;10 标段：&amp;R&amp;20
&amp;"宋体,常规"&amp;10 第 &amp;P 页  共 &amp;N 页</oddHeader>
    <oddFooter>&amp;L&amp;9
&amp;9&amp;C&amp;"宋体,常规"&amp;9 注：为计取规费等的使用，可在表中增设其中：“定额人工费”。
&amp;9&amp;R&amp;9
&amp;"宋体,常规"&amp;9 表—08</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9"/>
  <sheetViews>
    <sheetView showGridLines="0" workbookViewId="0">
      <selection activeCell="H5" sqref="H5:I5"/>
    </sheetView>
  </sheetViews>
  <sheetFormatPr defaultColWidth="9" defaultRowHeight="12"/>
  <cols>
    <col min="1" max="1" width="7.66666666666667" style="1" customWidth="1"/>
    <col min="2" max="2" width="15" style="1" customWidth="1"/>
    <col min="3" max="3" width="19.1714285714286" style="1" customWidth="1"/>
    <col min="4" max="4" width="15.3333333333333" style="1" customWidth="1"/>
    <col min="5" max="5" width="8.66666666666667" style="1" customWidth="1"/>
    <col min="6" max="6" width="0.828571428571429" style="1" customWidth="1"/>
    <col min="7" max="7" width="12.3333333333333" style="1" customWidth="1"/>
    <col min="8" max="8" width="0.828571428571429" style="1" customWidth="1"/>
    <col min="9" max="9" width="12.3333333333333" style="1" customWidth="1"/>
    <col min="10" max="10" width="8.33333333333333" style="1" customWidth="1"/>
    <col min="11" max="11" width="1.82857142857143" style="1" customWidth="1"/>
    <col min="12" max="12" width="10.1714285714286" style="1" customWidth="1"/>
    <col min="13" max="13" width="12.3333333333333" style="1" customWidth="1"/>
    <col min="14" max="16384" width="9" style="1"/>
  </cols>
  <sheetData>
    <row r="1" ht="39.75" customHeight="1" spans="1:13">
      <c r="A1" s="2" t="s">
        <v>208</v>
      </c>
      <c r="B1" s="2"/>
      <c r="C1" s="2"/>
      <c r="D1" s="2"/>
      <c r="E1" s="2"/>
      <c r="F1" s="2"/>
      <c r="G1" s="2"/>
      <c r="H1" s="2"/>
      <c r="I1" s="2"/>
      <c r="J1" s="2"/>
      <c r="K1" s="3"/>
      <c r="L1" s="3"/>
      <c r="M1" s="3"/>
    </row>
    <row r="2" ht="41.25" customHeight="1" spans="1:13">
      <c r="A2" s="4" t="s">
        <v>1</v>
      </c>
      <c r="B2" s="4"/>
      <c r="C2" s="4"/>
      <c r="D2" s="4"/>
      <c r="E2" s="4"/>
      <c r="F2" s="4"/>
      <c r="G2" s="4" t="s">
        <v>2</v>
      </c>
      <c r="H2" s="4"/>
      <c r="I2" s="4"/>
      <c r="J2" s="4"/>
      <c r="K2" s="6" t="s">
        <v>209</v>
      </c>
      <c r="L2" s="6"/>
      <c r="M2" s="6"/>
    </row>
    <row r="3" ht="28.5" customHeight="1" spans="1:13">
      <c r="A3" s="7" t="s">
        <v>4</v>
      </c>
      <c r="B3" s="8" t="s">
        <v>52</v>
      </c>
      <c r="C3" s="8" t="s">
        <v>53</v>
      </c>
      <c r="D3" s="8" t="s">
        <v>210</v>
      </c>
      <c r="E3" s="8" t="s">
        <v>211</v>
      </c>
      <c r="F3" s="8" t="s">
        <v>212</v>
      </c>
      <c r="G3" s="8"/>
      <c r="H3" s="8" t="s">
        <v>213</v>
      </c>
      <c r="I3" s="8"/>
      <c r="J3" s="8" t="s">
        <v>214</v>
      </c>
      <c r="K3" s="8"/>
      <c r="L3" s="8" t="s">
        <v>215</v>
      </c>
      <c r="M3" s="17" t="s">
        <v>8</v>
      </c>
    </row>
    <row r="4" ht="79.5" customHeight="1" spans="1:13">
      <c r="A4" s="9" t="s">
        <v>9</v>
      </c>
      <c r="B4" s="10" t="s">
        <v>216</v>
      </c>
      <c r="C4" s="10" t="s">
        <v>16</v>
      </c>
      <c r="D4" s="54" t="s">
        <v>217</v>
      </c>
      <c r="E4" s="11" t="s">
        <v>218</v>
      </c>
      <c r="F4" s="11">
        <v>393684.91</v>
      </c>
      <c r="G4" s="11"/>
      <c r="H4" s="11">
        <f>F4</f>
        <v>393684.91</v>
      </c>
      <c r="I4" s="11"/>
      <c r="J4" s="10"/>
      <c r="K4" s="10"/>
      <c r="L4" s="10"/>
      <c r="M4" s="58" t="s">
        <v>219</v>
      </c>
    </row>
    <row r="5" ht="28.5" customHeight="1" spans="1:13">
      <c r="A5" s="9" t="s">
        <v>13</v>
      </c>
      <c r="B5" s="10" t="s">
        <v>220</v>
      </c>
      <c r="C5" s="10" t="s">
        <v>221</v>
      </c>
      <c r="D5" s="54" t="s">
        <v>222</v>
      </c>
      <c r="E5" s="11" t="s">
        <v>223</v>
      </c>
      <c r="F5" s="11"/>
      <c r="G5" s="11"/>
      <c r="H5" s="11"/>
      <c r="I5" s="11"/>
      <c r="J5" s="10"/>
      <c r="K5" s="10"/>
      <c r="L5" s="10"/>
      <c r="M5" s="58" t="s">
        <v>224</v>
      </c>
    </row>
    <row r="6" ht="28.5" customHeight="1" spans="1:13">
      <c r="A6" s="9" t="s">
        <v>19</v>
      </c>
      <c r="B6" s="10" t="s">
        <v>225</v>
      </c>
      <c r="C6" s="10" t="s">
        <v>226</v>
      </c>
      <c r="D6" s="54" t="s">
        <v>222</v>
      </c>
      <c r="E6" s="11" t="s">
        <v>223</v>
      </c>
      <c r="F6" s="11"/>
      <c r="G6" s="11"/>
      <c r="H6" s="11"/>
      <c r="I6" s="11"/>
      <c r="J6" s="10"/>
      <c r="K6" s="10"/>
      <c r="L6" s="10"/>
      <c r="M6" s="58" t="s">
        <v>224</v>
      </c>
    </row>
    <row r="7" ht="54" customHeight="1" spans="1:13">
      <c r="A7" s="9" t="s">
        <v>42</v>
      </c>
      <c r="B7" s="10" t="s">
        <v>227</v>
      </c>
      <c r="C7" s="10" t="s">
        <v>228</v>
      </c>
      <c r="D7" s="54"/>
      <c r="E7" s="11" t="s">
        <v>229</v>
      </c>
      <c r="F7" s="11"/>
      <c r="G7" s="11"/>
      <c r="H7" s="11"/>
      <c r="I7" s="11"/>
      <c r="J7" s="10"/>
      <c r="K7" s="10"/>
      <c r="L7" s="10"/>
      <c r="M7" s="58" t="s">
        <v>230</v>
      </c>
    </row>
    <row r="8" ht="143.25" customHeight="1" spans="1:13">
      <c r="A8" s="9" t="s">
        <v>44</v>
      </c>
      <c r="B8" s="10" t="s">
        <v>231</v>
      </c>
      <c r="C8" s="10" t="s">
        <v>232</v>
      </c>
      <c r="D8" s="54" t="s">
        <v>217</v>
      </c>
      <c r="E8" s="11" t="s">
        <v>223</v>
      </c>
      <c r="F8" s="11"/>
      <c r="G8" s="11"/>
      <c r="H8" s="11"/>
      <c r="I8" s="11"/>
      <c r="J8" s="10"/>
      <c r="K8" s="10"/>
      <c r="L8" s="10"/>
      <c r="M8" s="58" t="s">
        <v>233</v>
      </c>
    </row>
    <row r="9" ht="54" customHeight="1" spans="1:13">
      <c r="A9" s="9" t="s">
        <v>46</v>
      </c>
      <c r="B9" s="10" t="s">
        <v>234</v>
      </c>
      <c r="C9" s="10" t="s">
        <v>235</v>
      </c>
      <c r="D9" s="54"/>
      <c r="E9" s="11" t="s">
        <v>236</v>
      </c>
      <c r="F9" s="11"/>
      <c r="G9" s="11"/>
      <c r="H9" s="11"/>
      <c r="I9" s="11"/>
      <c r="J9" s="10"/>
      <c r="K9" s="10"/>
      <c r="L9" s="10"/>
      <c r="M9" s="58" t="s">
        <v>237</v>
      </c>
    </row>
    <row r="10" ht="54" customHeight="1" spans="1:13">
      <c r="A10" s="9" t="s">
        <v>238</v>
      </c>
      <c r="B10" s="10" t="s">
        <v>239</v>
      </c>
      <c r="C10" s="10" t="s">
        <v>240</v>
      </c>
      <c r="D10" s="54"/>
      <c r="E10" s="11" t="s">
        <v>241</v>
      </c>
      <c r="F10" s="11"/>
      <c r="G10" s="11"/>
      <c r="H10" s="11"/>
      <c r="I10" s="11"/>
      <c r="J10" s="10"/>
      <c r="K10" s="10"/>
      <c r="L10" s="10"/>
      <c r="M10" s="58" t="s">
        <v>242</v>
      </c>
    </row>
    <row r="11" ht="117.75" customHeight="1" spans="1:13">
      <c r="A11" s="9" t="s">
        <v>243</v>
      </c>
      <c r="B11" s="10" t="s">
        <v>244</v>
      </c>
      <c r="C11" s="10" t="s">
        <v>245</v>
      </c>
      <c r="D11" s="54" t="s">
        <v>217</v>
      </c>
      <c r="E11" s="11" t="s">
        <v>223</v>
      </c>
      <c r="F11" s="11"/>
      <c r="G11" s="11"/>
      <c r="H11" s="11"/>
      <c r="I11" s="11"/>
      <c r="J11" s="10"/>
      <c r="K11" s="10"/>
      <c r="L11" s="10"/>
      <c r="M11" s="58" t="s">
        <v>246</v>
      </c>
    </row>
    <row r="12" ht="39.75" customHeight="1" spans="1:13">
      <c r="A12" s="55" t="s">
        <v>247</v>
      </c>
      <c r="B12" s="48" t="s">
        <v>248</v>
      </c>
      <c r="C12" s="48" t="s">
        <v>249</v>
      </c>
      <c r="D12" s="56"/>
      <c r="E12" s="49"/>
      <c r="F12" s="49"/>
      <c r="G12" s="49"/>
      <c r="H12" s="49"/>
      <c r="I12" s="49"/>
      <c r="J12" s="48"/>
      <c r="K12" s="48"/>
      <c r="L12" s="48"/>
      <c r="M12" s="59" t="s">
        <v>250</v>
      </c>
    </row>
    <row r="13" ht="18" customHeight="1" spans="1:13">
      <c r="A13" s="51" t="s">
        <v>251</v>
      </c>
      <c r="B13" s="51"/>
      <c r="C13" s="51"/>
      <c r="D13" s="51"/>
      <c r="E13" s="51"/>
      <c r="F13" s="51"/>
      <c r="G13" s="51" t="s">
        <v>252</v>
      </c>
      <c r="H13" s="51"/>
      <c r="I13" s="51"/>
      <c r="J13" s="51"/>
      <c r="K13" s="51"/>
      <c r="L13" s="51"/>
      <c r="M13" s="51"/>
    </row>
    <row r="14" ht="18" customHeight="1" spans="1:13">
      <c r="A14" s="51"/>
      <c r="B14" s="51"/>
      <c r="C14" s="51"/>
      <c r="D14" s="51"/>
      <c r="E14" s="51"/>
      <c r="F14" s="51"/>
      <c r="G14" s="51"/>
      <c r="H14" s="51"/>
      <c r="I14" s="51"/>
      <c r="J14" s="51"/>
      <c r="K14" s="45" t="s">
        <v>253</v>
      </c>
      <c r="L14" s="45"/>
      <c r="M14" s="45"/>
    </row>
    <row r="15" ht="39.75" customHeight="1" spans="1:13">
      <c r="A15" s="2" t="s">
        <v>208</v>
      </c>
      <c r="B15" s="2"/>
      <c r="C15" s="2"/>
      <c r="D15" s="2"/>
      <c r="E15" s="2"/>
      <c r="F15" s="2"/>
      <c r="G15" s="2"/>
      <c r="H15" s="2"/>
      <c r="I15" s="2"/>
      <c r="J15" s="2"/>
      <c r="K15" s="3"/>
      <c r="L15" s="3"/>
      <c r="M15" s="3"/>
    </row>
    <row r="16" ht="41.25" customHeight="1" spans="1:13">
      <c r="A16" s="4" t="s">
        <v>1</v>
      </c>
      <c r="B16" s="4"/>
      <c r="C16" s="4"/>
      <c r="D16" s="4"/>
      <c r="E16" s="4"/>
      <c r="F16" s="4"/>
      <c r="G16" s="4" t="s">
        <v>2</v>
      </c>
      <c r="H16" s="4"/>
      <c r="I16" s="4"/>
      <c r="J16" s="4"/>
      <c r="K16" s="6" t="s">
        <v>254</v>
      </c>
      <c r="L16" s="6"/>
      <c r="M16" s="6"/>
    </row>
    <row r="17" ht="28.5" customHeight="1" spans="1:13">
      <c r="A17" s="7" t="s">
        <v>4</v>
      </c>
      <c r="B17" s="8" t="s">
        <v>52</v>
      </c>
      <c r="C17" s="8" t="s">
        <v>53</v>
      </c>
      <c r="D17" s="8" t="s">
        <v>210</v>
      </c>
      <c r="E17" s="8" t="s">
        <v>211</v>
      </c>
      <c r="F17" s="8" t="s">
        <v>212</v>
      </c>
      <c r="G17" s="8"/>
      <c r="H17" s="8" t="s">
        <v>213</v>
      </c>
      <c r="I17" s="8"/>
      <c r="J17" s="8" t="s">
        <v>214</v>
      </c>
      <c r="K17" s="8"/>
      <c r="L17" s="8" t="s">
        <v>215</v>
      </c>
      <c r="M17" s="17" t="s">
        <v>8</v>
      </c>
    </row>
    <row r="18" ht="18.75" customHeight="1" spans="1:13">
      <c r="A18" s="9"/>
      <c r="B18" s="10"/>
      <c r="C18" s="10"/>
      <c r="D18" s="54"/>
      <c r="E18" s="11"/>
      <c r="F18" s="11"/>
      <c r="G18" s="11"/>
      <c r="H18" s="11"/>
      <c r="I18" s="11"/>
      <c r="J18" s="10"/>
      <c r="K18" s="10"/>
      <c r="L18" s="10"/>
      <c r="M18" s="58" t="s">
        <v>255</v>
      </c>
    </row>
    <row r="19" ht="54" customHeight="1" spans="1:13">
      <c r="A19" s="9" t="s">
        <v>241</v>
      </c>
      <c r="B19" s="10" t="s">
        <v>256</v>
      </c>
      <c r="C19" s="10" t="s">
        <v>41</v>
      </c>
      <c r="D19" s="54"/>
      <c r="E19" s="11"/>
      <c r="F19" s="11"/>
      <c r="G19" s="11"/>
      <c r="H19" s="11"/>
      <c r="I19" s="11"/>
      <c r="J19" s="10"/>
      <c r="K19" s="10"/>
      <c r="L19" s="10"/>
      <c r="M19" s="58" t="s">
        <v>257</v>
      </c>
    </row>
    <row r="20" ht="18" customHeight="1" spans="1:13">
      <c r="A20" s="9"/>
      <c r="B20" s="10"/>
      <c r="C20" s="10"/>
      <c r="D20" s="54"/>
      <c r="E20" s="11"/>
      <c r="F20" s="11"/>
      <c r="G20" s="11"/>
      <c r="H20" s="11"/>
      <c r="I20" s="11"/>
      <c r="J20" s="10"/>
      <c r="K20" s="10"/>
      <c r="L20" s="10"/>
      <c r="M20" s="58"/>
    </row>
    <row r="21" ht="18" customHeight="1" spans="1:13">
      <c r="A21" s="9"/>
      <c r="B21" s="10"/>
      <c r="C21" s="10"/>
      <c r="D21" s="54"/>
      <c r="E21" s="11"/>
      <c r="F21" s="11"/>
      <c r="G21" s="11"/>
      <c r="H21" s="11"/>
      <c r="I21" s="11"/>
      <c r="J21" s="10"/>
      <c r="K21" s="10"/>
      <c r="L21" s="10"/>
      <c r="M21" s="58"/>
    </row>
    <row r="22" ht="18" customHeight="1" spans="1:13">
      <c r="A22" s="9"/>
      <c r="B22" s="10"/>
      <c r="C22" s="10"/>
      <c r="D22" s="54"/>
      <c r="E22" s="11"/>
      <c r="F22" s="11"/>
      <c r="G22" s="11"/>
      <c r="H22" s="11"/>
      <c r="I22" s="11"/>
      <c r="J22" s="10"/>
      <c r="K22" s="10"/>
      <c r="L22" s="10"/>
      <c r="M22" s="58"/>
    </row>
    <row r="23" ht="18" customHeight="1" spans="1:13">
      <c r="A23" s="9"/>
      <c r="B23" s="10"/>
      <c r="C23" s="10"/>
      <c r="D23" s="54"/>
      <c r="E23" s="11"/>
      <c r="F23" s="11"/>
      <c r="G23" s="11"/>
      <c r="H23" s="11"/>
      <c r="I23" s="11"/>
      <c r="J23" s="10"/>
      <c r="K23" s="10"/>
      <c r="L23" s="10"/>
      <c r="M23" s="58"/>
    </row>
    <row r="24" ht="18" customHeight="1" spans="1:13">
      <c r="A24" s="9"/>
      <c r="B24" s="10"/>
      <c r="C24" s="10"/>
      <c r="D24" s="54"/>
      <c r="E24" s="11"/>
      <c r="F24" s="11"/>
      <c r="G24" s="11"/>
      <c r="H24" s="11"/>
      <c r="I24" s="11"/>
      <c r="J24" s="10"/>
      <c r="K24" s="10"/>
      <c r="L24" s="10"/>
      <c r="M24" s="58"/>
    </row>
    <row r="25" ht="18" customHeight="1" spans="1:13">
      <c r="A25" s="9"/>
      <c r="B25" s="10"/>
      <c r="C25" s="10"/>
      <c r="D25" s="54"/>
      <c r="E25" s="11"/>
      <c r="F25" s="11"/>
      <c r="G25" s="11"/>
      <c r="H25" s="11"/>
      <c r="I25" s="11"/>
      <c r="J25" s="10"/>
      <c r="K25" s="10"/>
      <c r="L25" s="10"/>
      <c r="M25" s="58"/>
    </row>
    <row r="26" ht="18" customHeight="1" spans="1:13">
      <c r="A26" s="9"/>
      <c r="B26" s="10"/>
      <c r="C26" s="10"/>
      <c r="D26" s="54"/>
      <c r="E26" s="11"/>
      <c r="F26" s="11"/>
      <c r="G26" s="11"/>
      <c r="H26" s="11"/>
      <c r="I26" s="11"/>
      <c r="J26" s="10"/>
      <c r="K26" s="10"/>
      <c r="L26" s="10"/>
      <c r="M26" s="58"/>
    </row>
    <row r="27" ht="18" customHeight="1" spans="1:13">
      <c r="A27" s="9"/>
      <c r="B27" s="10"/>
      <c r="C27" s="10"/>
      <c r="D27" s="54"/>
      <c r="E27" s="11"/>
      <c r="F27" s="11"/>
      <c r="G27" s="11"/>
      <c r="H27" s="11"/>
      <c r="I27" s="11"/>
      <c r="J27" s="10"/>
      <c r="K27" s="10"/>
      <c r="L27" s="10"/>
      <c r="M27" s="58"/>
    </row>
    <row r="28" ht="18" customHeight="1" spans="1:13">
      <c r="A28" s="9"/>
      <c r="B28" s="10"/>
      <c r="C28" s="10"/>
      <c r="D28" s="54"/>
      <c r="E28" s="11"/>
      <c r="F28" s="11"/>
      <c r="G28" s="11"/>
      <c r="H28" s="11"/>
      <c r="I28" s="11"/>
      <c r="J28" s="10"/>
      <c r="K28" s="10"/>
      <c r="L28" s="10"/>
      <c r="M28" s="58"/>
    </row>
    <row r="29" ht="18" customHeight="1" spans="1:13">
      <c r="A29" s="9"/>
      <c r="B29" s="10"/>
      <c r="C29" s="10"/>
      <c r="D29" s="54"/>
      <c r="E29" s="11"/>
      <c r="F29" s="11"/>
      <c r="G29" s="11"/>
      <c r="H29" s="11"/>
      <c r="I29" s="11"/>
      <c r="J29" s="10"/>
      <c r="K29" s="10"/>
      <c r="L29" s="10"/>
      <c r="M29" s="58"/>
    </row>
    <row r="30" ht="18" customHeight="1" spans="1:13">
      <c r="A30" s="9"/>
      <c r="B30" s="10"/>
      <c r="C30" s="10"/>
      <c r="D30" s="54"/>
      <c r="E30" s="11"/>
      <c r="F30" s="11"/>
      <c r="G30" s="11"/>
      <c r="H30" s="11"/>
      <c r="I30" s="11"/>
      <c r="J30" s="10"/>
      <c r="K30" s="10"/>
      <c r="L30" s="10"/>
      <c r="M30" s="58"/>
    </row>
    <row r="31" ht="18" customHeight="1" spans="1:13">
      <c r="A31" s="9"/>
      <c r="B31" s="10"/>
      <c r="C31" s="10"/>
      <c r="D31" s="54"/>
      <c r="E31" s="11"/>
      <c r="F31" s="11"/>
      <c r="G31" s="11"/>
      <c r="H31" s="11"/>
      <c r="I31" s="11"/>
      <c r="J31" s="10"/>
      <c r="K31" s="10"/>
      <c r="L31" s="10"/>
      <c r="M31" s="58"/>
    </row>
    <row r="32" ht="18" customHeight="1" spans="1:13">
      <c r="A32" s="9"/>
      <c r="B32" s="10"/>
      <c r="C32" s="10"/>
      <c r="D32" s="54"/>
      <c r="E32" s="11"/>
      <c r="F32" s="11"/>
      <c r="G32" s="11"/>
      <c r="H32" s="11"/>
      <c r="I32" s="11"/>
      <c r="J32" s="10"/>
      <c r="K32" s="10"/>
      <c r="L32" s="10"/>
      <c r="M32" s="58"/>
    </row>
    <row r="33" ht="18" customHeight="1" spans="1:13">
      <c r="A33" s="9"/>
      <c r="B33" s="10"/>
      <c r="C33" s="10"/>
      <c r="D33" s="54"/>
      <c r="E33" s="11"/>
      <c r="F33" s="11"/>
      <c r="G33" s="11"/>
      <c r="H33" s="11"/>
      <c r="I33" s="11"/>
      <c r="J33" s="10"/>
      <c r="K33" s="10"/>
      <c r="L33" s="10"/>
      <c r="M33" s="58"/>
    </row>
    <row r="34" ht="18" customHeight="1" spans="1:13">
      <c r="A34" s="9"/>
      <c r="B34" s="10"/>
      <c r="C34" s="10"/>
      <c r="D34" s="54"/>
      <c r="E34" s="11"/>
      <c r="F34" s="11"/>
      <c r="G34" s="11"/>
      <c r="H34" s="11"/>
      <c r="I34" s="11"/>
      <c r="J34" s="10"/>
      <c r="K34" s="10"/>
      <c r="L34" s="10"/>
      <c r="M34" s="58"/>
    </row>
    <row r="35" ht="18" customHeight="1" spans="1:13">
      <c r="A35" s="9"/>
      <c r="B35" s="10"/>
      <c r="C35" s="10"/>
      <c r="D35" s="54"/>
      <c r="E35" s="11"/>
      <c r="F35" s="11"/>
      <c r="G35" s="11"/>
      <c r="H35" s="11"/>
      <c r="I35" s="11"/>
      <c r="J35" s="10"/>
      <c r="K35" s="10"/>
      <c r="L35" s="10"/>
      <c r="M35" s="58"/>
    </row>
    <row r="36" ht="18" customHeight="1" spans="1:13">
      <c r="A36" s="9"/>
      <c r="B36" s="10"/>
      <c r="C36" s="10"/>
      <c r="D36" s="54"/>
      <c r="E36" s="11"/>
      <c r="F36" s="11"/>
      <c r="G36" s="11"/>
      <c r="H36" s="11"/>
      <c r="I36" s="11"/>
      <c r="J36" s="10"/>
      <c r="K36" s="10"/>
      <c r="L36" s="10"/>
      <c r="M36" s="58"/>
    </row>
    <row r="37" ht="18" customHeight="1" spans="1:13">
      <c r="A37" s="9"/>
      <c r="B37" s="10"/>
      <c r="C37" s="10"/>
      <c r="D37" s="54"/>
      <c r="E37" s="11"/>
      <c r="F37" s="11"/>
      <c r="G37" s="11"/>
      <c r="H37" s="11"/>
      <c r="I37" s="11"/>
      <c r="J37" s="10"/>
      <c r="K37" s="10"/>
      <c r="L37" s="10"/>
      <c r="M37" s="58"/>
    </row>
    <row r="38" ht="18" customHeight="1" spans="1:13">
      <c r="A38" s="9"/>
      <c r="B38" s="10"/>
      <c r="C38" s="10"/>
      <c r="D38" s="54"/>
      <c r="E38" s="11"/>
      <c r="F38" s="11"/>
      <c r="G38" s="11"/>
      <c r="H38" s="11"/>
      <c r="I38" s="11"/>
      <c r="J38" s="10"/>
      <c r="K38" s="10"/>
      <c r="L38" s="10"/>
      <c r="M38" s="58"/>
    </row>
    <row r="39" ht="18" customHeight="1" spans="1:13">
      <c r="A39" s="9"/>
      <c r="B39" s="10"/>
      <c r="C39" s="10"/>
      <c r="D39" s="54"/>
      <c r="E39" s="11"/>
      <c r="F39" s="11"/>
      <c r="G39" s="11"/>
      <c r="H39" s="11"/>
      <c r="I39" s="11"/>
      <c r="J39" s="10"/>
      <c r="K39" s="10"/>
      <c r="L39" s="10"/>
      <c r="M39" s="58"/>
    </row>
    <row r="40" ht="18" customHeight="1" spans="1:13">
      <c r="A40" s="9"/>
      <c r="B40" s="10"/>
      <c r="C40" s="10"/>
      <c r="D40" s="54"/>
      <c r="E40" s="11"/>
      <c r="F40" s="11"/>
      <c r="G40" s="11"/>
      <c r="H40" s="11"/>
      <c r="I40" s="11"/>
      <c r="J40" s="10"/>
      <c r="K40" s="10"/>
      <c r="L40" s="10"/>
      <c r="M40" s="58"/>
    </row>
    <row r="41" ht="18" customHeight="1" spans="1:13">
      <c r="A41" s="9"/>
      <c r="B41" s="10"/>
      <c r="C41" s="10"/>
      <c r="D41" s="54"/>
      <c r="E41" s="11"/>
      <c r="F41" s="11"/>
      <c r="G41" s="11"/>
      <c r="H41" s="11"/>
      <c r="I41" s="11"/>
      <c r="J41" s="10"/>
      <c r="K41" s="10"/>
      <c r="L41" s="10"/>
      <c r="M41" s="58"/>
    </row>
    <row r="42" ht="18" customHeight="1" spans="1:13">
      <c r="A42" s="9"/>
      <c r="B42" s="10"/>
      <c r="C42" s="10"/>
      <c r="D42" s="54"/>
      <c r="E42" s="11"/>
      <c r="F42" s="11"/>
      <c r="G42" s="11"/>
      <c r="H42" s="11"/>
      <c r="I42" s="11"/>
      <c r="J42" s="10"/>
      <c r="K42" s="10"/>
      <c r="L42" s="10"/>
      <c r="M42" s="58"/>
    </row>
    <row r="43" ht="18" customHeight="1" spans="1:13">
      <c r="A43" s="9"/>
      <c r="B43" s="10"/>
      <c r="C43" s="10"/>
      <c r="D43" s="54"/>
      <c r="E43" s="11"/>
      <c r="F43" s="11"/>
      <c r="G43" s="11"/>
      <c r="H43" s="11"/>
      <c r="I43" s="11"/>
      <c r="J43" s="10"/>
      <c r="K43" s="10"/>
      <c r="L43" s="10"/>
      <c r="M43" s="58"/>
    </row>
    <row r="44" ht="18" customHeight="1" spans="1:13">
      <c r="A44" s="9"/>
      <c r="B44" s="10"/>
      <c r="C44" s="10"/>
      <c r="D44" s="54"/>
      <c r="E44" s="11"/>
      <c r="F44" s="11"/>
      <c r="G44" s="11"/>
      <c r="H44" s="11"/>
      <c r="I44" s="11"/>
      <c r="J44" s="10"/>
      <c r="K44" s="10"/>
      <c r="L44" s="10"/>
      <c r="M44" s="58"/>
    </row>
    <row r="45" ht="18" customHeight="1" spans="1:13">
      <c r="A45" s="9"/>
      <c r="B45" s="10"/>
      <c r="C45" s="10"/>
      <c r="D45" s="54"/>
      <c r="E45" s="11"/>
      <c r="F45" s="11"/>
      <c r="G45" s="11"/>
      <c r="H45" s="11"/>
      <c r="I45" s="11"/>
      <c r="J45" s="10"/>
      <c r="K45" s="10"/>
      <c r="L45" s="10"/>
      <c r="M45" s="58"/>
    </row>
    <row r="46" ht="18" customHeight="1" spans="1:13">
      <c r="A46" s="9"/>
      <c r="B46" s="10"/>
      <c r="C46" s="10"/>
      <c r="D46" s="54"/>
      <c r="E46" s="11"/>
      <c r="F46" s="11"/>
      <c r="G46" s="11"/>
      <c r="H46" s="11"/>
      <c r="I46" s="11"/>
      <c r="J46" s="10"/>
      <c r="K46" s="10"/>
      <c r="L46" s="10"/>
      <c r="M46" s="58"/>
    </row>
    <row r="47" ht="18" customHeight="1" spans="1:13">
      <c r="A47" s="55" t="s">
        <v>258</v>
      </c>
      <c r="B47" s="57"/>
      <c r="C47" s="56"/>
      <c r="D47" s="56"/>
      <c r="E47" s="56"/>
      <c r="F47" s="49">
        <v>393684.91</v>
      </c>
      <c r="G47" s="49"/>
      <c r="H47" s="49">
        <f>SUM(H4:I12,H18:I19)</f>
        <v>393684.91</v>
      </c>
      <c r="I47" s="49"/>
      <c r="J47" s="48"/>
      <c r="K47" s="48"/>
      <c r="L47" s="48"/>
      <c r="M47" s="60"/>
    </row>
    <row r="48" ht="18" customHeight="1" spans="1:13">
      <c r="A48" s="51" t="s">
        <v>251</v>
      </c>
      <c r="B48" s="51"/>
      <c r="C48" s="51"/>
      <c r="D48" s="51"/>
      <c r="E48" s="51"/>
      <c r="F48" s="51"/>
      <c r="G48" s="51" t="s">
        <v>252</v>
      </c>
      <c r="H48" s="51"/>
      <c r="I48" s="51"/>
      <c r="J48" s="51"/>
      <c r="K48" s="51"/>
      <c r="L48" s="51"/>
      <c r="M48" s="51"/>
    </row>
    <row r="49" ht="18" customHeight="1" spans="1:13">
      <c r="A49" s="51"/>
      <c r="B49" s="51"/>
      <c r="C49" s="51"/>
      <c r="D49" s="51"/>
      <c r="E49" s="51"/>
      <c r="F49" s="51"/>
      <c r="G49" s="51"/>
      <c r="H49" s="51"/>
      <c r="I49" s="51"/>
      <c r="J49" s="51"/>
      <c r="K49" s="45" t="s">
        <v>253</v>
      </c>
      <c r="L49" s="45"/>
      <c r="M49" s="45"/>
    </row>
  </sheetData>
  <sheetProtection sheet="1" objects="1"/>
  <protectedRanges>
    <protectedRange sqref="H5:I12 H18:I19" name="区域1"/>
  </protectedRanges>
  <mergeCells count="142">
    <mergeCell ref="A1:M1"/>
    <mergeCell ref="A2:F2"/>
    <mergeCell ref="G2:J2"/>
    <mergeCell ref="K2:M2"/>
    <mergeCell ref="F3:G3"/>
    <mergeCell ref="H3:I3"/>
    <mergeCell ref="J3:K3"/>
    <mergeCell ref="F4:G4"/>
    <mergeCell ref="H4:I4"/>
    <mergeCell ref="J4:K4"/>
    <mergeCell ref="F5:G5"/>
    <mergeCell ref="H5:I5"/>
    <mergeCell ref="J5:K5"/>
    <mergeCell ref="F6:G6"/>
    <mergeCell ref="H6:I6"/>
    <mergeCell ref="J6:K6"/>
    <mergeCell ref="F7:G7"/>
    <mergeCell ref="H7:I7"/>
    <mergeCell ref="J7:K7"/>
    <mergeCell ref="F8:G8"/>
    <mergeCell ref="H8:I8"/>
    <mergeCell ref="J8:K8"/>
    <mergeCell ref="F9:G9"/>
    <mergeCell ref="H9:I9"/>
    <mergeCell ref="J9:K9"/>
    <mergeCell ref="F10:G10"/>
    <mergeCell ref="H10:I10"/>
    <mergeCell ref="J10:K10"/>
    <mergeCell ref="F11:G11"/>
    <mergeCell ref="H11:I11"/>
    <mergeCell ref="J11:K11"/>
    <mergeCell ref="F12:G12"/>
    <mergeCell ref="H12:I12"/>
    <mergeCell ref="J12:K12"/>
    <mergeCell ref="A13:F13"/>
    <mergeCell ref="G13:M13"/>
    <mergeCell ref="A14:F14"/>
    <mergeCell ref="G14:J14"/>
    <mergeCell ref="K14:M14"/>
    <mergeCell ref="A15:M15"/>
    <mergeCell ref="A16:F16"/>
    <mergeCell ref="G16:J16"/>
    <mergeCell ref="K16:M16"/>
    <mergeCell ref="F17:G17"/>
    <mergeCell ref="H17:I17"/>
    <mergeCell ref="J17:K17"/>
    <mergeCell ref="F18:G18"/>
    <mergeCell ref="H18:I18"/>
    <mergeCell ref="J18:K18"/>
    <mergeCell ref="F19:G19"/>
    <mergeCell ref="H19:I19"/>
    <mergeCell ref="J19:K19"/>
    <mergeCell ref="F20:G20"/>
    <mergeCell ref="H20:I20"/>
    <mergeCell ref="J20:K20"/>
    <mergeCell ref="F21:G21"/>
    <mergeCell ref="H21:I21"/>
    <mergeCell ref="J21:K21"/>
    <mergeCell ref="F22:G22"/>
    <mergeCell ref="H22:I22"/>
    <mergeCell ref="J22:K22"/>
    <mergeCell ref="F23:G23"/>
    <mergeCell ref="H23:I23"/>
    <mergeCell ref="J23:K23"/>
    <mergeCell ref="F24:G24"/>
    <mergeCell ref="H24:I24"/>
    <mergeCell ref="J24:K24"/>
    <mergeCell ref="F25:G25"/>
    <mergeCell ref="H25:I25"/>
    <mergeCell ref="J25:K25"/>
    <mergeCell ref="F26:G26"/>
    <mergeCell ref="H26:I26"/>
    <mergeCell ref="J26:K26"/>
    <mergeCell ref="F27:G27"/>
    <mergeCell ref="H27:I27"/>
    <mergeCell ref="J27:K27"/>
    <mergeCell ref="F28:G28"/>
    <mergeCell ref="H28:I28"/>
    <mergeCell ref="J28:K28"/>
    <mergeCell ref="F29:G29"/>
    <mergeCell ref="H29:I29"/>
    <mergeCell ref="J29:K29"/>
    <mergeCell ref="F30:G30"/>
    <mergeCell ref="H30:I30"/>
    <mergeCell ref="J30:K30"/>
    <mergeCell ref="F31:G31"/>
    <mergeCell ref="H31:I31"/>
    <mergeCell ref="J31:K31"/>
    <mergeCell ref="F32:G32"/>
    <mergeCell ref="H32:I32"/>
    <mergeCell ref="J32:K32"/>
    <mergeCell ref="F33:G33"/>
    <mergeCell ref="H33:I33"/>
    <mergeCell ref="J33:K33"/>
    <mergeCell ref="F34:G34"/>
    <mergeCell ref="H34:I34"/>
    <mergeCell ref="J34:K34"/>
    <mergeCell ref="F35:G35"/>
    <mergeCell ref="H35:I35"/>
    <mergeCell ref="J35:K35"/>
    <mergeCell ref="F36:G36"/>
    <mergeCell ref="H36:I36"/>
    <mergeCell ref="J36:K36"/>
    <mergeCell ref="F37:G37"/>
    <mergeCell ref="H37:I37"/>
    <mergeCell ref="J37:K37"/>
    <mergeCell ref="F38:G38"/>
    <mergeCell ref="H38:I38"/>
    <mergeCell ref="J38:K38"/>
    <mergeCell ref="F39:G39"/>
    <mergeCell ref="H39:I39"/>
    <mergeCell ref="J39:K39"/>
    <mergeCell ref="F40:G40"/>
    <mergeCell ref="H40:I40"/>
    <mergeCell ref="J40:K40"/>
    <mergeCell ref="F41:G41"/>
    <mergeCell ref="H41:I41"/>
    <mergeCell ref="J41:K41"/>
    <mergeCell ref="F42:G42"/>
    <mergeCell ref="H42:I42"/>
    <mergeCell ref="J42:K42"/>
    <mergeCell ref="F43:G43"/>
    <mergeCell ref="H43:I43"/>
    <mergeCell ref="J43:K43"/>
    <mergeCell ref="F44:G44"/>
    <mergeCell ref="H44:I44"/>
    <mergeCell ref="J44:K44"/>
    <mergeCell ref="F45:G45"/>
    <mergeCell ref="H45:I45"/>
    <mergeCell ref="J45:K45"/>
    <mergeCell ref="F46:G46"/>
    <mergeCell ref="H46:I46"/>
    <mergeCell ref="J46:K46"/>
    <mergeCell ref="A47:E47"/>
    <mergeCell ref="F47:G47"/>
    <mergeCell ref="H47:I47"/>
    <mergeCell ref="J47:K47"/>
    <mergeCell ref="A48:F48"/>
    <mergeCell ref="G48:M48"/>
    <mergeCell ref="A49:F49"/>
    <mergeCell ref="G49:J49"/>
    <mergeCell ref="K49:M49"/>
  </mergeCells>
  <printOptions horizontalCentered="1"/>
  <pageMargins left="0.116416666666667" right="0.116416666666667" top="0.59375" bottom="0" header="0.59375" footer="0"/>
  <pageSetup paperSize="9" scale="90" orientation="portrait"/>
  <headerFooter/>
  <rowBreaks count="1" manualBreakCount="1">
    <brk id="14"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workbookViewId="0">
      <selection activeCell="C36" sqref="C36:D36"/>
    </sheetView>
  </sheetViews>
  <sheetFormatPr defaultColWidth="9" defaultRowHeight="12"/>
  <cols>
    <col min="1" max="1" width="11.8285714285714" style="1" customWidth="1"/>
    <col min="2" max="2" width="29.3333333333333" style="1" customWidth="1"/>
    <col min="3" max="6" width="10.5047619047619" style="1" customWidth="1"/>
    <col min="7" max="7" width="9.66666666666667" style="1" customWidth="1"/>
    <col min="8" max="8" width="9.17142857142857" style="1" customWidth="1"/>
    <col min="9" max="9" width="19.6666666666667" style="1" customWidth="1"/>
    <col min="10" max="16384" width="9" style="1"/>
  </cols>
  <sheetData>
    <row r="1" ht="18" customHeight="1" spans="1:9">
      <c r="A1" s="43"/>
      <c r="B1" s="43"/>
      <c r="C1" s="43"/>
      <c r="D1" s="44"/>
      <c r="E1" s="43"/>
      <c r="F1" s="44"/>
      <c r="G1" s="44"/>
      <c r="H1" s="45"/>
      <c r="I1" s="45"/>
    </row>
    <row r="2" ht="39.75" customHeight="1" spans="1:9">
      <c r="A2" s="2" t="s">
        <v>259</v>
      </c>
      <c r="B2" s="2"/>
      <c r="C2" s="2"/>
      <c r="D2" s="2"/>
      <c r="E2" s="2"/>
      <c r="F2" s="2"/>
      <c r="G2" s="2"/>
      <c r="H2" s="2"/>
      <c r="I2" s="2"/>
    </row>
    <row r="3" ht="28.5" customHeight="1" spans="1:9">
      <c r="A3" s="4" t="s">
        <v>1</v>
      </c>
      <c r="B3" s="4"/>
      <c r="C3" s="4"/>
      <c r="D3" s="4" t="s">
        <v>2</v>
      </c>
      <c r="E3" s="4"/>
      <c r="F3" s="4"/>
      <c r="G3" s="4"/>
      <c r="H3" s="6" t="s">
        <v>3</v>
      </c>
      <c r="I3" s="6"/>
    </row>
    <row r="4" ht="18.75" customHeight="1" spans="1:9">
      <c r="A4" s="7" t="s">
        <v>4</v>
      </c>
      <c r="B4" s="8" t="s">
        <v>53</v>
      </c>
      <c r="C4" s="8" t="s">
        <v>260</v>
      </c>
      <c r="D4" s="8"/>
      <c r="E4" s="8" t="s">
        <v>261</v>
      </c>
      <c r="F4" s="8"/>
      <c r="G4" s="8" t="s">
        <v>262</v>
      </c>
      <c r="H4" s="8"/>
      <c r="I4" s="17" t="s">
        <v>8</v>
      </c>
    </row>
    <row r="5" ht="18" customHeight="1" spans="1:9">
      <c r="A5" s="9" t="s">
        <v>9</v>
      </c>
      <c r="B5" s="10" t="s">
        <v>23</v>
      </c>
      <c r="C5" s="11">
        <v>258210.51</v>
      </c>
      <c r="D5" s="11"/>
      <c r="E5" s="11">
        <f>C5</f>
        <v>258210.51</v>
      </c>
      <c r="F5" s="11"/>
      <c r="G5" s="11"/>
      <c r="H5" s="11"/>
      <c r="I5" s="52" t="s">
        <v>263</v>
      </c>
    </row>
    <row r="6" ht="18" customHeight="1" spans="1:9">
      <c r="A6" s="9" t="s">
        <v>13</v>
      </c>
      <c r="B6" s="10" t="s">
        <v>25</v>
      </c>
      <c r="C6" s="11"/>
      <c r="D6" s="11"/>
      <c r="E6" s="11"/>
      <c r="F6" s="11"/>
      <c r="G6" s="11"/>
      <c r="H6" s="11"/>
      <c r="I6" s="52"/>
    </row>
    <row r="7" ht="18" customHeight="1" spans="1:9">
      <c r="A7" s="9" t="s">
        <v>15</v>
      </c>
      <c r="B7" s="10" t="s">
        <v>264</v>
      </c>
      <c r="C7" s="11" t="s">
        <v>265</v>
      </c>
      <c r="D7" s="11"/>
      <c r="E7" s="11" t="s">
        <v>265</v>
      </c>
      <c r="F7" s="11"/>
      <c r="G7" s="11"/>
      <c r="H7" s="11"/>
      <c r="I7" s="52" t="s">
        <v>266</v>
      </c>
    </row>
    <row r="8" ht="18" customHeight="1" spans="1:9">
      <c r="A8" s="9" t="s">
        <v>17</v>
      </c>
      <c r="B8" s="10" t="s">
        <v>267</v>
      </c>
      <c r="C8" s="11"/>
      <c r="D8" s="11"/>
      <c r="E8" s="11"/>
      <c r="F8" s="11"/>
      <c r="G8" s="11"/>
      <c r="H8" s="11"/>
      <c r="I8" s="52" t="s">
        <v>268</v>
      </c>
    </row>
    <row r="9" ht="18" customHeight="1" spans="1:9">
      <c r="A9" s="9" t="s">
        <v>19</v>
      </c>
      <c r="B9" s="10" t="s">
        <v>27</v>
      </c>
      <c r="C9" s="11"/>
      <c r="D9" s="11"/>
      <c r="E9" s="11"/>
      <c r="F9" s="11"/>
      <c r="G9" s="11"/>
      <c r="H9" s="11"/>
      <c r="I9" s="52" t="s">
        <v>269</v>
      </c>
    </row>
    <row r="10" ht="18" customHeight="1" spans="1:9">
      <c r="A10" s="9" t="s">
        <v>42</v>
      </c>
      <c r="B10" s="10" t="s">
        <v>29</v>
      </c>
      <c r="C10" s="11"/>
      <c r="D10" s="11"/>
      <c r="E10" s="11"/>
      <c r="F10" s="11"/>
      <c r="G10" s="11"/>
      <c r="H10" s="11"/>
      <c r="I10" s="52" t="s">
        <v>270</v>
      </c>
    </row>
    <row r="11" ht="18" customHeight="1" spans="1:9">
      <c r="A11" s="9" t="s">
        <v>44</v>
      </c>
      <c r="B11" s="10" t="s">
        <v>31</v>
      </c>
      <c r="C11" s="46">
        <v>110060.08</v>
      </c>
      <c r="D11" s="11"/>
      <c r="E11" s="11"/>
      <c r="F11" s="11"/>
      <c r="G11" s="11"/>
      <c r="H11" s="11"/>
      <c r="I11" s="52"/>
    </row>
    <row r="12" ht="18" customHeight="1" spans="1:9">
      <c r="A12" s="9" t="s">
        <v>46</v>
      </c>
      <c r="B12" s="10" t="s">
        <v>33</v>
      </c>
      <c r="C12" s="11"/>
      <c r="D12" s="11"/>
      <c r="E12" s="11"/>
      <c r="F12" s="11"/>
      <c r="G12" s="11"/>
      <c r="H12" s="11"/>
      <c r="I12" s="52"/>
    </row>
    <row r="13" ht="18" customHeight="1" spans="1:9">
      <c r="A13" s="9" t="s">
        <v>238</v>
      </c>
      <c r="B13" s="10" t="s">
        <v>35</v>
      </c>
      <c r="C13" s="11"/>
      <c r="D13" s="11"/>
      <c r="E13" s="11"/>
      <c r="F13" s="11"/>
      <c r="G13" s="11"/>
      <c r="H13" s="11"/>
      <c r="I13" s="52"/>
    </row>
    <row r="14" ht="18" customHeight="1" spans="1:9">
      <c r="A14" s="9" t="s">
        <v>243</v>
      </c>
      <c r="B14" s="10" t="s">
        <v>39</v>
      </c>
      <c r="C14" s="11"/>
      <c r="D14" s="11"/>
      <c r="E14" s="11"/>
      <c r="F14" s="11"/>
      <c r="G14" s="11"/>
      <c r="H14" s="11"/>
      <c r="I14" s="52"/>
    </row>
    <row r="15" ht="18" customHeight="1" spans="1:9">
      <c r="A15" s="9" t="s">
        <v>247</v>
      </c>
      <c r="B15" s="10" t="s">
        <v>37</v>
      </c>
      <c r="C15" s="11"/>
      <c r="D15" s="11"/>
      <c r="E15" s="11"/>
      <c r="F15" s="11"/>
      <c r="G15" s="11"/>
      <c r="H15" s="11"/>
      <c r="I15" s="52"/>
    </row>
    <row r="16" ht="18" customHeight="1" spans="1:9">
      <c r="A16" s="9" t="s">
        <v>241</v>
      </c>
      <c r="B16" s="10" t="s">
        <v>41</v>
      </c>
      <c r="C16" s="11"/>
      <c r="D16" s="11"/>
      <c r="E16" s="11"/>
      <c r="F16" s="11"/>
      <c r="G16" s="11"/>
      <c r="H16" s="11"/>
      <c r="I16" s="52"/>
    </row>
    <row r="17" ht="18" customHeight="1" spans="1:9">
      <c r="A17" s="9"/>
      <c r="B17" s="10"/>
      <c r="C17" s="11"/>
      <c r="D17" s="11"/>
      <c r="E17" s="11"/>
      <c r="F17" s="11"/>
      <c r="G17" s="11"/>
      <c r="H17" s="11"/>
      <c r="I17" s="52"/>
    </row>
    <row r="18" ht="18" customHeight="1" spans="1:9">
      <c r="A18" s="9"/>
      <c r="B18" s="10"/>
      <c r="C18" s="11"/>
      <c r="D18" s="11"/>
      <c r="E18" s="11"/>
      <c r="F18" s="11"/>
      <c r="G18" s="11"/>
      <c r="H18" s="11"/>
      <c r="I18" s="52"/>
    </row>
    <row r="19" ht="18" customHeight="1" spans="1:9">
      <c r="A19" s="9"/>
      <c r="B19" s="10"/>
      <c r="C19" s="11"/>
      <c r="D19" s="11"/>
      <c r="E19" s="11"/>
      <c r="F19" s="11"/>
      <c r="G19" s="11"/>
      <c r="H19" s="11"/>
      <c r="I19" s="52"/>
    </row>
    <row r="20" ht="18" customHeight="1" spans="1:9">
      <c r="A20" s="9"/>
      <c r="B20" s="10"/>
      <c r="C20" s="11"/>
      <c r="D20" s="11"/>
      <c r="E20" s="11"/>
      <c r="F20" s="11"/>
      <c r="G20" s="11"/>
      <c r="H20" s="11"/>
      <c r="I20" s="52"/>
    </row>
    <row r="21" ht="18" customHeight="1" spans="1:9">
      <c r="A21" s="9"/>
      <c r="B21" s="10"/>
      <c r="C21" s="11"/>
      <c r="D21" s="11"/>
      <c r="E21" s="11"/>
      <c r="F21" s="11"/>
      <c r="G21" s="11"/>
      <c r="H21" s="11"/>
      <c r="I21" s="52"/>
    </row>
    <row r="22" ht="18" customHeight="1" spans="1:9">
      <c r="A22" s="9"/>
      <c r="B22" s="10"/>
      <c r="C22" s="11"/>
      <c r="D22" s="11"/>
      <c r="E22" s="11"/>
      <c r="F22" s="11"/>
      <c r="G22" s="11"/>
      <c r="H22" s="11"/>
      <c r="I22" s="52"/>
    </row>
    <row r="23" ht="18" customHeight="1" spans="1:9">
      <c r="A23" s="9"/>
      <c r="B23" s="10"/>
      <c r="C23" s="11"/>
      <c r="D23" s="11"/>
      <c r="E23" s="11"/>
      <c r="F23" s="11"/>
      <c r="G23" s="11"/>
      <c r="H23" s="11"/>
      <c r="I23" s="52"/>
    </row>
    <row r="24" ht="18" customHeight="1" spans="1:9">
      <c r="A24" s="9"/>
      <c r="B24" s="10"/>
      <c r="C24" s="11"/>
      <c r="D24" s="11"/>
      <c r="E24" s="11"/>
      <c r="F24" s="11"/>
      <c r="G24" s="11"/>
      <c r="H24" s="11"/>
      <c r="I24" s="52"/>
    </row>
    <row r="25" ht="18" customHeight="1" spans="1:9">
      <c r="A25" s="9"/>
      <c r="B25" s="10"/>
      <c r="C25" s="11"/>
      <c r="D25" s="11"/>
      <c r="E25" s="11"/>
      <c r="F25" s="11"/>
      <c r="G25" s="11"/>
      <c r="H25" s="11"/>
      <c r="I25" s="52"/>
    </row>
    <row r="26" ht="18" customHeight="1" spans="1:9">
      <c r="A26" s="9"/>
      <c r="B26" s="10"/>
      <c r="C26" s="11"/>
      <c r="D26" s="11"/>
      <c r="E26" s="11"/>
      <c r="F26" s="11"/>
      <c r="G26" s="11"/>
      <c r="H26" s="11"/>
      <c r="I26" s="52"/>
    </row>
    <row r="27" ht="18" customHeight="1" spans="1:9">
      <c r="A27" s="9"/>
      <c r="B27" s="10"/>
      <c r="C27" s="11"/>
      <c r="D27" s="11"/>
      <c r="E27" s="11"/>
      <c r="F27" s="11"/>
      <c r="G27" s="11"/>
      <c r="H27" s="11"/>
      <c r="I27" s="52"/>
    </row>
    <row r="28" ht="18" customHeight="1" spans="1:9">
      <c r="A28" s="9"/>
      <c r="B28" s="10"/>
      <c r="C28" s="11"/>
      <c r="D28" s="11"/>
      <c r="E28" s="11"/>
      <c r="F28" s="11"/>
      <c r="G28" s="11"/>
      <c r="H28" s="11"/>
      <c r="I28" s="52"/>
    </row>
    <row r="29" ht="18" customHeight="1" spans="1:9">
      <c r="A29" s="9"/>
      <c r="B29" s="10"/>
      <c r="C29" s="11"/>
      <c r="D29" s="11"/>
      <c r="E29" s="11"/>
      <c r="F29" s="11"/>
      <c r="G29" s="11"/>
      <c r="H29" s="11"/>
      <c r="I29" s="52"/>
    </row>
    <row r="30" ht="18" customHeight="1" spans="1:9">
      <c r="A30" s="9"/>
      <c r="B30" s="10"/>
      <c r="C30" s="11"/>
      <c r="D30" s="11"/>
      <c r="E30" s="11"/>
      <c r="F30" s="11"/>
      <c r="G30" s="11"/>
      <c r="H30" s="11"/>
      <c r="I30" s="52"/>
    </row>
    <row r="31" ht="18" customHeight="1" spans="1:9">
      <c r="A31" s="9"/>
      <c r="B31" s="10"/>
      <c r="C31" s="11"/>
      <c r="D31" s="11"/>
      <c r="E31" s="11"/>
      <c r="F31" s="11"/>
      <c r="G31" s="11"/>
      <c r="H31" s="11"/>
      <c r="I31" s="52"/>
    </row>
    <row r="32" ht="18" customHeight="1" spans="1:9">
      <c r="A32" s="9"/>
      <c r="B32" s="10"/>
      <c r="C32" s="11"/>
      <c r="D32" s="11"/>
      <c r="E32" s="11"/>
      <c r="F32" s="11"/>
      <c r="G32" s="11"/>
      <c r="H32" s="11"/>
      <c r="I32" s="52"/>
    </row>
    <row r="33" ht="18" customHeight="1" spans="1:9">
      <c r="A33" s="9"/>
      <c r="B33" s="10"/>
      <c r="C33" s="11"/>
      <c r="D33" s="11"/>
      <c r="E33" s="11"/>
      <c r="F33" s="11"/>
      <c r="G33" s="11"/>
      <c r="H33" s="11"/>
      <c r="I33" s="52"/>
    </row>
    <row r="34" ht="18" customHeight="1" spans="1:9">
      <c r="A34" s="9"/>
      <c r="B34" s="10"/>
      <c r="C34" s="11"/>
      <c r="D34" s="11"/>
      <c r="E34" s="11"/>
      <c r="F34" s="11"/>
      <c r="G34" s="11"/>
      <c r="H34" s="11"/>
      <c r="I34" s="52"/>
    </row>
    <row r="35" ht="18" customHeight="1" spans="1:9">
      <c r="A35" s="9"/>
      <c r="B35" s="10"/>
      <c r="C35" s="11"/>
      <c r="D35" s="11"/>
      <c r="E35" s="11"/>
      <c r="F35" s="11"/>
      <c r="G35" s="11"/>
      <c r="H35" s="11"/>
      <c r="I35" s="52"/>
    </row>
    <row r="36" ht="18" customHeight="1" spans="1:9">
      <c r="A36" s="47"/>
      <c r="B36" s="48" t="s">
        <v>271</v>
      </c>
      <c r="C36" s="49" t="s">
        <v>272</v>
      </c>
      <c r="D36" s="49"/>
      <c r="E36" s="49">
        <f>SUM(E5:F6,E9:F16)</f>
        <v>258210.51</v>
      </c>
      <c r="F36" s="49"/>
      <c r="G36" s="50"/>
      <c r="H36" s="50"/>
      <c r="I36" s="53" t="s">
        <v>265</v>
      </c>
    </row>
    <row r="37" ht="18" customHeight="1" spans="1:9">
      <c r="A37" s="14" t="s">
        <v>273</v>
      </c>
      <c r="B37" s="14"/>
      <c r="C37" s="14"/>
      <c r="D37" s="14"/>
      <c r="E37" s="14"/>
      <c r="F37" s="14"/>
      <c r="G37" s="14"/>
      <c r="H37" s="14"/>
      <c r="I37" s="14"/>
    </row>
    <row r="38" ht="18" customHeight="1" spans="1:9">
      <c r="A38" s="51"/>
      <c r="B38" s="51"/>
      <c r="C38" s="51"/>
      <c r="D38" s="51"/>
      <c r="E38" s="51"/>
      <c r="F38" s="51"/>
      <c r="G38" s="51"/>
      <c r="H38" s="45" t="s">
        <v>274</v>
      </c>
      <c r="I38" s="45"/>
    </row>
  </sheetData>
  <sheetProtection sheet="1" objects="1"/>
  <protectedRanges>
    <protectedRange sqref="E9:F16" name="区域1"/>
  </protectedRanges>
  <mergeCells count="109">
    <mergeCell ref="A1:G1"/>
    <mergeCell ref="H1:I1"/>
    <mergeCell ref="A2:I2"/>
    <mergeCell ref="A3:C3"/>
    <mergeCell ref="D3:G3"/>
    <mergeCell ref="H3:I3"/>
    <mergeCell ref="C4:D4"/>
    <mergeCell ref="E4:F4"/>
    <mergeCell ref="G4:H4"/>
    <mergeCell ref="C5:D5"/>
    <mergeCell ref="E5:F5"/>
    <mergeCell ref="G5:H5"/>
    <mergeCell ref="C6:D6"/>
    <mergeCell ref="E6:F6"/>
    <mergeCell ref="G6:H6"/>
    <mergeCell ref="C7:D7"/>
    <mergeCell ref="E7:F7"/>
    <mergeCell ref="G7:H7"/>
    <mergeCell ref="C8:D8"/>
    <mergeCell ref="E8:F8"/>
    <mergeCell ref="G8:H8"/>
    <mergeCell ref="C9:D9"/>
    <mergeCell ref="E9:F9"/>
    <mergeCell ref="G9:H9"/>
    <mergeCell ref="C10:D10"/>
    <mergeCell ref="E10:F10"/>
    <mergeCell ref="G10:H10"/>
    <mergeCell ref="C11:D11"/>
    <mergeCell ref="E11:F11"/>
    <mergeCell ref="G11:H11"/>
    <mergeCell ref="C12:D12"/>
    <mergeCell ref="E12:F12"/>
    <mergeCell ref="G12:H12"/>
    <mergeCell ref="C13:D13"/>
    <mergeCell ref="E13:F13"/>
    <mergeCell ref="G13:H13"/>
    <mergeCell ref="C14:D14"/>
    <mergeCell ref="E14:F14"/>
    <mergeCell ref="G14:H14"/>
    <mergeCell ref="C15:D15"/>
    <mergeCell ref="E15:F15"/>
    <mergeCell ref="G15:H15"/>
    <mergeCell ref="C16:D16"/>
    <mergeCell ref="E16:F16"/>
    <mergeCell ref="G16:H16"/>
    <mergeCell ref="C17:D17"/>
    <mergeCell ref="E17:F17"/>
    <mergeCell ref="G17:H17"/>
    <mergeCell ref="C18:D18"/>
    <mergeCell ref="E18:F18"/>
    <mergeCell ref="G18:H18"/>
    <mergeCell ref="C19:D19"/>
    <mergeCell ref="E19:F19"/>
    <mergeCell ref="G19:H19"/>
    <mergeCell ref="C20:D20"/>
    <mergeCell ref="E20:F20"/>
    <mergeCell ref="G20:H20"/>
    <mergeCell ref="C21:D21"/>
    <mergeCell ref="E21:F21"/>
    <mergeCell ref="G21:H21"/>
    <mergeCell ref="C22:D22"/>
    <mergeCell ref="E22:F22"/>
    <mergeCell ref="G22:H22"/>
    <mergeCell ref="C23:D23"/>
    <mergeCell ref="E23:F23"/>
    <mergeCell ref="G23:H23"/>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G28:H28"/>
    <mergeCell ref="C29:D29"/>
    <mergeCell ref="E29:F29"/>
    <mergeCell ref="G29:H29"/>
    <mergeCell ref="C30:D30"/>
    <mergeCell ref="E30:F30"/>
    <mergeCell ref="G30:H30"/>
    <mergeCell ref="C31:D31"/>
    <mergeCell ref="E31:F31"/>
    <mergeCell ref="G31:H31"/>
    <mergeCell ref="C32:D32"/>
    <mergeCell ref="E32:F32"/>
    <mergeCell ref="G32:H32"/>
    <mergeCell ref="C33:D33"/>
    <mergeCell ref="E33:F33"/>
    <mergeCell ref="G33:H33"/>
    <mergeCell ref="C34:D34"/>
    <mergeCell ref="E34:F34"/>
    <mergeCell ref="G34:H34"/>
    <mergeCell ref="C35:D35"/>
    <mergeCell ref="E35:F35"/>
    <mergeCell ref="G35:H35"/>
    <mergeCell ref="C36:D36"/>
    <mergeCell ref="E36:F36"/>
    <mergeCell ref="G36:H36"/>
    <mergeCell ref="A37:I37"/>
    <mergeCell ref="A38:C38"/>
    <mergeCell ref="D38:G38"/>
    <mergeCell ref="H38:I38"/>
  </mergeCells>
  <printOptions horizontalCentered="1"/>
  <pageMargins left="0.116416666666667" right="0.116416666666667" top="0.59375" bottom="0" header="0.59375" footer="0"/>
  <pageSetup paperSize="9" scale="9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workbookViewId="0">
      <selection activeCell="E36" sqref="E36:F36"/>
    </sheetView>
  </sheetViews>
  <sheetFormatPr defaultColWidth="9" defaultRowHeight="12" outlineLevelCol="6"/>
  <cols>
    <col min="1" max="1" width="13" customWidth="1"/>
    <col min="2" max="2" width="51.5047619047619" customWidth="1"/>
    <col min="3" max="3" width="2.17142857142857" customWidth="1"/>
    <col min="4" max="4" width="9.33333333333333" customWidth="1"/>
    <col min="5" max="5" width="10.8285714285714" customWidth="1"/>
    <col min="6" max="6" width="11" customWidth="1"/>
    <col min="7" max="7" width="17.8285714285714" customWidth="1"/>
  </cols>
  <sheetData>
    <row r="1" ht="18" customHeight="1" spans="1:7">
      <c r="A1" s="23"/>
      <c r="B1" s="23"/>
      <c r="C1" s="23"/>
      <c r="D1" s="23"/>
      <c r="E1" s="23"/>
      <c r="F1" s="24"/>
      <c r="G1" s="24"/>
    </row>
    <row r="2" ht="39.75" customHeight="1" spans="1:7">
      <c r="A2" s="25" t="s">
        <v>275</v>
      </c>
      <c r="B2" s="25"/>
      <c r="C2" s="25"/>
      <c r="D2" s="25"/>
      <c r="E2" s="25"/>
      <c r="F2" s="25"/>
      <c r="G2" s="25"/>
    </row>
    <row r="3" ht="28.5" customHeight="1" spans="1:7">
      <c r="A3" s="26" t="s">
        <v>1</v>
      </c>
      <c r="B3" s="26"/>
      <c r="C3" s="26"/>
      <c r="D3" s="26" t="s">
        <v>2</v>
      </c>
      <c r="E3" s="26"/>
      <c r="F3" s="27" t="s">
        <v>3</v>
      </c>
      <c r="G3" s="27"/>
    </row>
    <row r="4" ht="18.75" customHeight="1" spans="1:7">
      <c r="A4" s="28" t="s">
        <v>4</v>
      </c>
      <c r="B4" s="29" t="s">
        <v>276</v>
      </c>
      <c r="C4" s="29" t="s">
        <v>55</v>
      </c>
      <c r="D4" s="29"/>
      <c r="E4" s="29" t="s">
        <v>277</v>
      </c>
      <c r="F4" s="29"/>
      <c r="G4" s="30" t="s">
        <v>8</v>
      </c>
    </row>
    <row r="5" ht="18" customHeight="1" spans="1:7">
      <c r="A5" s="31" t="s">
        <v>9</v>
      </c>
      <c r="B5" s="32" t="s">
        <v>23</v>
      </c>
      <c r="C5" s="33" t="s">
        <v>278</v>
      </c>
      <c r="D5" s="33"/>
      <c r="E5" s="34">
        <v>258210.51</v>
      </c>
      <c r="F5" s="34"/>
      <c r="G5" s="35"/>
    </row>
    <row r="6" ht="18" customHeight="1" spans="1:7">
      <c r="A6" s="31"/>
      <c r="B6" s="32"/>
      <c r="C6" s="33"/>
      <c r="D6" s="33"/>
      <c r="E6" s="34"/>
      <c r="F6" s="34"/>
      <c r="G6" s="35"/>
    </row>
    <row r="7" ht="18" customHeight="1" spans="1:7">
      <c r="A7" s="31"/>
      <c r="B7" s="32"/>
      <c r="C7" s="33"/>
      <c r="D7" s="33"/>
      <c r="E7" s="34"/>
      <c r="F7" s="34"/>
      <c r="G7" s="35"/>
    </row>
    <row r="8" ht="18" customHeight="1" spans="1:7">
      <c r="A8" s="31"/>
      <c r="B8" s="32"/>
      <c r="C8" s="33"/>
      <c r="D8" s="33"/>
      <c r="E8" s="34"/>
      <c r="F8" s="34"/>
      <c r="G8" s="35"/>
    </row>
    <row r="9" ht="18" customHeight="1" spans="1:7">
      <c r="A9" s="31"/>
      <c r="B9" s="32"/>
      <c r="C9" s="33"/>
      <c r="D9" s="33"/>
      <c r="E9" s="34"/>
      <c r="F9" s="34"/>
      <c r="G9" s="35"/>
    </row>
    <row r="10" ht="18" customHeight="1" spans="1:7">
      <c r="A10" s="31"/>
      <c r="B10" s="32"/>
      <c r="C10" s="33"/>
      <c r="D10" s="33"/>
      <c r="E10" s="34"/>
      <c r="F10" s="34"/>
      <c r="G10" s="35"/>
    </row>
    <row r="11" ht="18" customHeight="1" spans="1:7">
      <c r="A11" s="31"/>
      <c r="B11" s="32"/>
      <c r="C11" s="33"/>
      <c r="D11" s="33"/>
      <c r="E11" s="34"/>
      <c r="F11" s="34"/>
      <c r="G11" s="35"/>
    </row>
    <row r="12" ht="18" customHeight="1" spans="1:7">
      <c r="A12" s="31"/>
      <c r="B12" s="32"/>
      <c r="C12" s="33"/>
      <c r="D12" s="33"/>
      <c r="E12" s="34"/>
      <c r="F12" s="34"/>
      <c r="G12" s="35"/>
    </row>
    <row r="13" ht="18" customHeight="1" spans="1:7">
      <c r="A13" s="31"/>
      <c r="B13" s="32"/>
      <c r="C13" s="33"/>
      <c r="D13" s="33"/>
      <c r="E13" s="34"/>
      <c r="F13" s="34"/>
      <c r="G13" s="35"/>
    </row>
    <row r="14" ht="18" customHeight="1" spans="1:7">
      <c r="A14" s="31"/>
      <c r="B14" s="32"/>
      <c r="C14" s="33"/>
      <c r="D14" s="33"/>
      <c r="E14" s="34"/>
      <c r="F14" s="34"/>
      <c r="G14" s="35"/>
    </row>
    <row r="15" ht="18" customHeight="1" spans="1:7">
      <c r="A15" s="31"/>
      <c r="B15" s="32"/>
      <c r="C15" s="33"/>
      <c r="D15" s="33"/>
      <c r="E15" s="34"/>
      <c r="F15" s="34"/>
      <c r="G15" s="35"/>
    </row>
    <row r="16" ht="18" customHeight="1" spans="1:7">
      <c r="A16" s="31"/>
      <c r="B16" s="32"/>
      <c r="C16" s="33"/>
      <c r="D16" s="33"/>
      <c r="E16" s="34"/>
      <c r="F16" s="34"/>
      <c r="G16" s="35"/>
    </row>
    <row r="17" ht="18" customHeight="1" spans="1:7">
      <c r="A17" s="31"/>
      <c r="B17" s="32"/>
      <c r="C17" s="33"/>
      <c r="D17" s="33"/>
      <c r="E17" s="34"/>
      <c r="F17" s="34"/>
      <c r="G17" s="35"/>
    </row>
    <row r="18" ht="18" customHeight="1" spans="1:7">
      <c r="A18" s="31"/>
      <c r="B18" s="32"/>
      <c r="C18" s="33"/>
      <c r="D18" s="33"/>
      <c r="E18" s="34"/>
      <c r="F18" s="34"/>
      <c r="G18" s="35"/>
    </row>
    <row r="19" ht="18" customHeight="1" spans="1:7">
      <c r="A19" s="31"/>
      <c r="B19" s="32"/>
      <c r="C19" s="33"/>
      <c r="D19" s="33"/>
      <c r="E19" s="34"/>
      <c r="F19" s="34"/>
      <c r="G19" s="35"/>
    </row>
    <row r="20" ht="18" customHeight="1" spans="1:7">
      <c r="A20" s="31"/>
      <c r="B20" s="32"/>
      <c r="C20" s="33"/>
      <c r="D20" s="33"/>
      <c r="E20" s="34"/>
      <c r="F20" s="34"/>
      <c r="G20" s="35"/>
    </row>
    <row r="21" ht="18" customHeight="1" spans="1:7">
      <c r="A21" s="31"/>
      <c r="B21" s="32"/>
      <c r="C21" s="33"/>
      <c r="D21" s="33"/>
      <c r="E21" s="34"/>
      <c r="F21" s="34"/>
      <c r="G21" s="35"/>
    </row>
    <row r="22" ht="18" customHeight="1" spans="1:7">
      <c r="A22" s="31"/>
      <c r="B22" s="32"/>
      <c r="C22" s="33"/>
      <c r="D22" s="33"/>
      <c r="E22" s="34"/>
      <c r="F22" s="34"/>
      <c r="G22" s="35"/>
    </row>
    <row r="23" ht="18" customHeight="1" spans="1:7">
      <c r="A23" s="31"/>
      <c r="B23" s="32"/>
      <c r="C23" s="33"/>
      <c r="D23" s="33"/>
      <c r="E23" s="34"/>
      <c r="F23" s="34"/>
      <c r="G23" s="35"/>
    </row>
    <row r="24" ht="18" customHeight="1" spans="1:7">
      <c r="A24" s="31"/>
      <c r="B24" s="32"/>
      <c r="C24" s="33"/>
      <c r="D24" s="33"/>
      <c r="E24" s="34"/>
      <c r="F24" s="34"/>
      <c r="G24" s="35"/>
    </row>
    <row r="25" ht="18" customHeight="1" spans="1:7">
      <c r="A25" s="31"/>
      <c r="B25" s="32"/>
      <c r="C25" s="33"/>
      <c r="D25" s="33"/>
      <c r="E25" s="34"/>
      <c r="F25" s="34"/>
      <c r="G25" s="35"/>
    </row>
    <row r="26" ht="18" customHeight="1" spans="1:7">
      <c r="A26" s="31"/>
      <c r="B26" s="32"/>
      <c r="C26" s="33"/>
      <c r="D26" s="33"/>
      <c r="E26" s="34"/>
      <c r="F26" s="34"/>
      <c r="G26" s="35"/>
    </row>
    <row r="27" ht="18" customHeight="1" spans="1:7">
      <c r="A27" s="31"/>
      <c r="B27" s="32"/>
      <c r="C27" s="33"/>
      <c r="D27" s="33"/>
      <c r="E27" s="34"/>
      <c r="F27" s="34"/>
      <c r="G27" s="35"/>
    </row>
    <row r="28" ht="18" customHeight="1" spans="1:7">
      <c r="A28" s="31"/>
      <c r="B28" s="32"/>
      <c r="C28" s="33"/>
      <c r="D28" s="33"/>
      <c r="E28" s="34"/>
      <c r="F28" s="34"/>
      <c r="G28" s="35"/>
    </row>
    <row r="29" ht="18" customHeight="1" spans="1:7">
      <c r="A29" s="31"/>
      <c r="B29" s="32"/>
      <c r="C29" s="33"/>
      <c r="D29" s="33"/>
      <c r="E29" s="34"/>
      <c r="F29" s="34"/>
      <c r="G29" s="35"/>
    </row>
    <row r="30" ht="18" customHeight="1" spans="1:7">
      <c r="A30" s="31"/>
      <c r="B30" s="32"/>
      <c r="C30" s="33"/>
      <c r="D30" s="33"/>
      <c r="E30" s="34"/>
      <c r="F30" s="34"/>
      <c r="G30" s="35"/>
    </row>
    <row r="31" ht="18" customHeight="1" spans="1:7">
      <c r="A31" s="31"/>
      <c r="B31" s="32"/>
      <c r="C31" s="33"/>
      <c r="D31" s="33"/>
      <c r="E31" s="34"/>
      <c r="F31" s="34"/>
      <c r="G31" s="35"/>
    </row>
    <row r="32" ht="18" customHeight="1" spans="1:7">
      <c r="A32" s="31"/>
      <c r="B32" s="32"/>
      <c r="C32" s="33"/>
      <c r="D32" s="33"/>
      <c r="E32" s="34"/>
      <c r="F32" s="34"/>
      <c r="G32" s="35"/>
    </row>
    <row r="33" ht="18" customHeight="1" spans="1:7">
      <c r="A33" s="31"/>
      <c r="B33" s="32"/>
      <c r="C33" s="33"/>
      <c r="D33" s="33"/>
      <c r="E33" s="34"/>
      <c r="F33" s="34"/>
      <c r="G33" s="35"/>
    </row>
    <row r="34" ht="18" customHeight="1" spans="1:7">
      <c r="A34" s="31"/>
      <c r="B34" s="32"/>
      <c r="C34" s="33"/>
      <c r="D34" s="33"/>
      <c r="E34" s="34"/>
      <c r="F34" s="34"/>
      <c r="G34" s="35"/>
    </row>
    <row r="35" ht="18" customHeight="1" spans="1:7">
      <c r="A35" s="31"/>
      <c r="B35" s="32"/>
      <c r="C35" s="33"/>
      <c r="D35" s="33"/>
      <c r="E35" s="34"/>
      <c r="F35" s="34"/>
      <c r="G35" s="35"/>
    </row>
    <row r="36" ht="18" customHeight="1" spans="1:7">
      <c r="A36" s="36" t="s">
        <v>258</v>
      </c>
      <c r="B36" s="37"/>
      <c r="C36" s="38"/>
      <c r="D36" s="38"/>
      <c r="E36" s="39">
        <v>258210.51</v>
      </c>
      <c r="F36" s="39"/>
      <c r="G36" s="40" t="s">
        <v>265</v>
      </c>
    </row>
    <row r="37" ht="18" customHeight="1" spans="1:7">
      <c r="A37" s="41" t="s">
        <v>279</v>
      </c>
      <c r="B37" s="41"/>
      <c r="C37" s="41"/>
      <c r="D37" s="41"/>
      <c r="E37" s="41"/>
      <c r="F37" s="41"/>
      <c r="G37" s="41"/>
    </row>
    <row r="38" ht="18" customHeight="1" spans="1:7">
      <c r="A38" s="42"/>
      <c r="B38" s="42"/>
      <c r="C38" s="42"/>
      <c r="D38" s="42"/>
      <c r="E38" s="42"/>
      <c r="F38" s="24" t="s">
        <v>280</v>
      </c>
      <c r="G38" s="24"/>
    </row>
  </sheetData>
  <sheetProtection sheet="1" objects="1"/>
  <mergeCells count="76">
    <mergeCell ref="A1:E1"/>
    <mergeCell ref="F1:G1"/>
    <mergeCell ref="A2:G2"/>
    <mergeCell ref="A3:C3"/>
    <mergeCell ref="D3:E3"/>
    <mergeCell ref="F3:G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A36:D36"/>
    <mergeCell ref="E36:F36"/>
    <mergeCell ref="A37:G37"/>
    <mergeCell ref="A38:C38"/>
    <mergeCell ref="D38:E38"/>
    <mergeCell ref="F38:G38"/>
  </mergeCells>
  <printOptions horizontalCentered="1"/>
  <pageMargins left="0.116416666666667" right="0.116416666666667" top="0.59375" bottom="0" header="0.59375" footer="0"/>
  <pageSetup paperSize="9" scale="9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showGridLines="0" workbookViewId="0">
      <selection activeCell="J4" sqref="J4"/>
    </sheetView>
  </sheetViews>
  <sheetFormatPr defaultColWidth="9" defaultRowHeight="12"/>
  <cols>
    <col min="1" max="1" width="10.1714285714286" style="1" customWidth="1"/>
    <col min="2" max="2" width="15.7142857142857" style="1" customWidth="1"/>
    <col min="3" max="3" width="29.6666666666667" style="1" customWidth="1"/>
    <col min="4" max="4" width="2.17142857142857" style="1" customWidth="1"/>
    <col min="5" max="6" width="12.7142857142857" style="1" customWidth="1"/>
    <col min="7" max="7" width="0.171428571428571" style="1" customWidth="1"/>
    <col min="8" max="8" width="11.1714285714286" style="1" customWidth="1"/>
    <col min="9" max="10" width="12.7142857142857" style="1" customWidth="1"/>
    <col min="11" max="16384" width="9" style="1"/>
  </cols>
  <sheetData>
    <row r="1" ht="39.75" customHeight="1" spans="1:10">
      <c r="A1" s="2" t="s">
        <v>281</v>
      </c>
      <c r="B1" s="2"/>
      <c r="C1" s="2"/>
      <c r="D1" s="2"/>
      <c r="E1" s="2"/>
      <c r="F1" s="2"/>
      <c r="G1" s="2"/>
      <c r="H1" s="3"/>
      <c r="I1" s="3"/>
      <c r="J1" s="3"/>
    </row>
    <row r="2" ht="28.5" customHeight="1" spans="1:10">
      <c r="A2" s="4" t="s">
        <v>1</v>
      </c>
      <c r="B2" s="4"/>
      <c r="C2" s="4"/>
      <c r="D2" s="5" t="s">
        <v>2</v>
      </c>
      <c r="E2" s="5"/>
      <c r="F2" s="5"/>
      <c r="G2" s="5"/>
      <c r="H2" s="6" t="s">
        <v>3</v>
      </c>
      <c r="I2" s="6"/>
      <c r="J2" s="6"/>
    </row>
    <row r="3" ht="28.5" customHeight="1" spans="1:10">
      <c r="A3" s="7" t="s">
        <v>4</v>
      </c>
      <c r="B3" s="8" t="s">
        <v>53</v>
      </c>
      <c r="C3" s="8" t="s">
        <v>210</v>
      </c>
      <c r="D3" s="8"/>
      <c r="E3" s="8" t="s">
        <v>282</v>
      </c>
      <c r="F3" s="8" t="s">
        <v>283</v>
      </c>
      <c r="G3" s="8" t="s">
        <v>284</v>
      </c>
      <c r="H3" s="8"/>
      <c r="I3" s="8" t="s">
        <v>285</v>
      </c>
      <c r="J3" s="17" t="s">
        <v>286</v>
      </c>
    </row>
    <row r="4" ht="28.5" customHeight="1" spans="1:10">
      <c r="A4" s="9" t="s">
        <v>9</v>
      </c>
      <c r="B4" s="10" t="s">
        <v>45</v>
      </c>
      <c r="C4" s="10" t="s">
        <v>287</v>
      </c>
      <c r="D4" s="10"/>
      <c r="E4" s="11">
        <v>6014459.15</v>
      </c>
      <c r="F4" s="11"/>
      <c r="G4" s="11" t="s">
        <v>247</v>
      </c>
      <c r="H4" s="11"/>
      <c r="I4" s="18">
        <v>541301.32</v>
      </c>
      <c r="J4" s="19">
        <f>+F4*G4%</f>
        <v>0</v>
      </c>
    </row>
    <row r="5" ht="18" customHeight="1" spans="1:10">
      <c r="A5" s="9"/>
      <c r="B5" s="10"/>
      <c r="C5" s="10"/>
      <c r="D5" s="10"/>
      <c r="E5" s="11"/>
      <c r="F5" s="11"/>
      <c r="G5" s="11"/>
      <c r="H5" s="11"/>
      <c r="I5" s="20"/>
      <c r="J5" s="19"/>
    </row>
    <row r="6" ht="18" customHeight="1" spans="1:10">
      <c r="A6" s="9"/>
      <c r="B6" s="10"/>
      <c r="C6" s="10"/>
      <c r="D6" s="10"/>
      <c r="E6" s="11"/>
      <c r="F6" s="11"/>
      <c r="G6" s="11"/>
      <c r="H6" s="11"/>
      <c r="I6" s="20"/>
      <c r="J6" s="19"/>
    </row>
    <row r="7" ht="18" customHeight="1" spans="1:10">
      <c r="A7" s="9"/>
      <c r="B7" s="10"/>
      <c r="C7" s="10"/>
      <c r="D7" s="10"/>
      <c r="E7" s="11"/>
      <c r="F7" s="11"/>
      <c r="G7" s="11"/>
      <c r="H7" s="11"/>
      <c r="I7" s="20"/>
      <c r="J7" s="19"/>
    </row>
    <row r="8" ht="18" customHeight="1" spans="1:10">
      <c r="A8" s="9"/>
      <c r="B8" s="10"/>
      <c r="C8" s="10"/>
      <c r="D8" s="10"/>
      <c r="E8" s="11"/>
      <c r="F8" s="11"/>
      <c r="G8" s="11"/>
      <c r="H8" s="11"/>
      <c r="I8" s="20"/>
      <c r="J8" s="19"/>
    </row>
    <row r="9" ht="18" customHeight="1" spans="1:10">
      <c r="A9" s="9"/>
      <c r="B9" s="10"/>
      <c r="C9" s="10"/>
      <c r="D9" s="10"/>
      <c r="E9" s="11"/>
      <c r="F9" s="11"/>
      <c r="G9" s="11"/>
      <c r="H9" s="11"/>
      <c r="I9" s="20"/>
      <c r="J9" s="19"/>
    </row>
    <row r="10" ht="18" customHeight="1" spans="1:10">
      <c r="A10" s="9"/>
      <c r="B10" s="10"/>
      <c r="C10" s="10"/>
      <c r="D10" s="10"/>
      <c r="E10" s="11"/>
      <c r="F10" s="11"/>
      <c r="G10" s="11"/>
      <c r="H10" s="11"/>
      <c r="I10" s="20"/>
      <c r="J10" s="19"/>
    </row>
    <row r="11" ht="18" customHeight="1" spans="1:10">
      <c r="A11" s="9"/>
      <c r="B11" s="10"/>
      <c r="C11" s="10"/>
      <c r="D11" s="10"/>
      <c r="E11" s="11"/>
      <c r="F11" s="11"/>
      <c r="G11" s="11"/>
      <c r="H11" s="11"/>
      <c r="I11" s="20"/>
      <c r="J11" s="19"/>
    </row>
    <row r="12" ht="18" customHeight="1" spans="1:10">
      <c r="A12" s="9"/>
      <c r="B12" s="10"/>
      <c r="C12" s="10"/>
      <c r="D12" s="10"/>
      <c r="E12" s="11"/>
      <c r="F12" s="11"/>
      <c r="G12" s="11"/>
      <c r="H12" s="11"/>
      <c r="I12" s="20"/>
      <c r="J12" s="19"/>
    </row>
    <row r="13" ht="18" customHeight="1" spans="1:10">
      <c r="A13" s="9"/>
      <c r="B13" s="10"/>
      <c r="C13" s="10"/>
      <c r="D13" s="10"/>
      <c r="E13" s="11"/>
      <c r="F13" s="11"/>
      <c r="G13" s="11"/>
      <c r="H13" s="11"/>
      <c r="I13" s="20"/>
      <c r="J13" s="19"/>
    </row>
    <row r="14" ht="18" customHeight="1" spans="1:10">
      <c r="A14" s="9"/>
      <c r="B14" s="10"/>
      <c r="C14" s="10"/>
      <c r="D14" s="10"/>
      <c r="E14" s="11"/>
      <c r="F14" s="11"/>
      <c r="G14" s="11"/>
      <c r="H14" s="11"/>
      <c r="I14" s="20"/>
      <c r="J14" s="19"/>
    </row>
    <row r="15" ht="18" customHeight="1" spans="1:10">
      <c r="A15" s="9"/>
      <c r="B15" s="10"/>
      <c r="C15" s="10"/>
      <c r="D15" s="10"/>
      <c r="E15" s="11"/>
      <c r="F15" s="11"/>
      <c r="G15" s="11"/>
      <c r="H15" s="11"/>
      <c r="I15" s="20"/>
      <c r="J15" s="19"/>
    </row>
    <row r="16" ht="18" customHeight="1" spans="1:10">
      <c r="A16" s="9"/>
      <c r="B16" s="10"/>
      <c r="C16" s="10"/>
      <c r="D16" s="10"/>
      <c r="E16" s="11"/>
      <c r="F16" s="11"/>
      <c r="G16" s="11"/>
      <c r="H16" s="11"/>
      <c r="I16" s="20"/>
      <c r="J16" s="19"/>
    </row>
    <row r="17" ht="18" customHeight="1" spans="1:10">
      <c r="A17" s="9"/>
      <c r="B17" s="10"/>
      <c r="C17" s="10"/>
      <c r="D17" s="10"/>
      <c r="E17" s="11"/>
      <c r="F17" s="11"/>
      <c r="G17" s="11"/>
      <c r="H17" s="11"/>
      <c r="I17" s="20"/>
      <c r="J17" s="19"/>
    </row>
    <row r="18" ht="18" customHeight="1" spans="1:10">
      <c r="A18" s="9"/>
      <c r="B18" s="10"/>
      <c r="C18" s="10"/>
      <c r="D18" s="10"/>
      <c r="E18" s="11"/>
      <c r="F18" s="11"/>
      <c r="G18" s="11"/>
      <c r="H18" s="11"/>
      <c r="I18" s="20"/>
      <c r="J18" s="19"/>
    </row>
    <row r="19" ht="18" customHeight="1" spans="1:10">
      <c r="A19" s="9"/>
      <c r="B19" s="10"/>
      <c r="C19" s="10"/>
      <c r="D19" s="10"/>
      <c r="E19" s="11"/>
      <c r="F19" s="11"/>
      <c r="G19" s="11"/>
      <c r="H19" s="11"/>
      <c r="I19" s="20"/>
      <c r="J19" s="19"/>
    </row>
    <row r="20" ht="18" customHeight="1" spans="1:10">
      <c r="A20" s="9"/>
      <c r="B20" s="10"/>
      <c r="C20" s="10"/>
      <c r="D20" s="10"/>
      <c r="E20" s="11"/>
      <c r="F20" s="11"/>
      <c r="G20" s="11"/>
      <c r="H20" s="11"/>
      <c r="I20" s="20"/>
      <c r="J20" s="19"/>
    </row>
    <row r="21" ht="18" customHeight="1" spans="1:10">
      <c r="A21" s="9"/>
      <c r="B21" s="10"/>
      <c r="C21" s="10"/>
      <c r="D21" s="10"/>
      <c r="E21" s="11"/>
      <c r="F21" s="11"/>
      <c r="G21" s="11"/>
      <c r="H21" s="11"/>
      <c r="I21" s="20"/>
      <c r="J21" s="19"/>
    </row>
    <row r="22" ht="18" customHeight="1" spans="1:10">
      <c r="A22" s="9"/>
      <c r="B22" s="10"/>
      <c r="C22" s="10"/>
      <c r="D22" s="10"/>
      <c r="E22" s="11"/>
      <c r="F22" s="11"/>
      <c r="G22" s="11"/>
      <c r="H22" s="11"/>
      <c r="I22" s="20"/>
      <c r="J22" s="19"/>
    </row>
    <row r="23" ht="18" customHeight="1" spans="1:10">
      <c r="A23" s="9"/>
      <c r="B23" s="10"/>
      <c r="C23" s="10"/>
      <c r="D23" s="10"/>
      <c r="E23" s="11"/>
      <c r="F23" s="11"/>
      <c r="G23" s="11"/>
      <c r="H23" s="11"/>
      <c r="I23" s="20"/>
      <c r="J23" s="19"/>
    </row>
    <row r="24" ht="18" customHeight="1" spans="1:10">
      <c r="A24" s="9"/>
      <c r="B24" s="10"/>
      <c r="C24" s="10"/>
      <c r="D24" s="10"/>
      <c r="E24" s="11"/>
      <c r="F24" s="11"/>
      <c r="G24" s="11"/>
      <c r="H24" s="11"/>
      <c r="I24" s="20"/>
      <c r="J24" s="19"/>
    </row>
    <row r="25" ht="18" customHeight="1" spans="1:10">
      <c r="A25" s="9"/>
      <c r="B25" s="10"/>
      <c r="C25" s="10"/>
      <c r="D25" s="10"/>
      <c r="E25" s="11"/>
      <c r="F25" s="11"/>
      <c r="G25" s="11"/>
      <c r="H25" s="11"/>
      <c r="I25" s="20"/>
      <c r="J25" s="19"/>
    </row>
    <row r="26" ht="18" customHeight="1" spans="1:10">
      <c r="A26" s="9"/>
      <c r="B26" s="10"/>
      <c r="C26" s="10"/>
      <c r="D26" s="10"/>
      <c r="E26" s="11"/>
      <c r="F26" s="11"/>
      <c r="G26" s="11"/>
      <c r="H26" s="11"/>
      <c r="I26" s="20"/>
      <c r="J26" s="19"/>
    </row>
    <row r="27" ht="18" customHeight="1" spans="1:10">
      <c r="A27" s="9"/>
      <c r="B27" s="10"/>
      <c r="C27" s="10"/>
      <c r="D27" s="10"/>
      <c r="E27" s="11"/>
      <c r="F27" s="11"/>
      <c r="G27" s="11"/>
      <c r="H27" s="11"/>
      <c r="I27" s="20"/>
      <c r="J27" s="19"/>
    </row>
    <row r="28" ht="18" customHeight="1" spans="1:10">
      <c r="A28" s="9"/>
      <c r="B28" s="10"/>
      <c r="C28" s="10"/>
      <c r="D28" s="10"/>
      <c r="E28" s="11"/>
      <c r="F28" s="11"/>
      <c r="G28" s="11"/>
      <c r="H28" s="11"/>
      <c r="I28" s="20"/>
      <c r="J28" s="19"/>
    </row>
    <row r="29" ht="18" customHeight="1" spans="1:10">
      <c r="A29" s="9"/>
      <c r="B29" s="10"/>
      <c r="C29" s="10"/>
      <c r="D29" s="10"/>
      <c r="E29" s="11"/>
      <c r="F29" s="11"/>
      <c r="G29" s="11"/>
      <c r="H29" s="11"/>
      <c r="I29" s="20"/>
      <c r="J29" s="19"/>
    </row>
    <row r="30" ht="18" customHeight="1" spans="1:10">
      <c r="A30" s="9"/>
      <c r="B30" s="10"/>
      <c r="C30" s="10"/>
      <c r="D30" s="10"/>
      <c r="E30" s="11"/>
      <c r="F30" s="11"/>
      <c r="G30" s="11"/>
      <c r="H30" s="11"/>
      <c r="I30" s="20"/>
      <c r="J30" s="19"/>
    </row>
    <row r="31" ht="18" customHeight="1" spans="1:10">
      <c r="A31" s="9"/>
      <c r="B31" s="10"/>
      <c r="C31" s="10"/>
      <c r="D31" s="10"/>
      <c r="E31" s="11"/>
      <c r="F31" s="11"/>
      <c r="G31" s="11"/>
      <c r="H31" s="11"/>
      <c r="I31" s="20"/>
      <c r="J31" s="19"/>
    </row>
    <row r="32" ht="18" customHeight="1" spans="1:10">
      <c r="A32" s="9"/>
      <c r="B32" s="10"/>
      <c r="C32" s="10"/>
      <c r="D32" s="10"/>
      <c r="E32" s="11"/>
      <c r="F32" s="11"/>
      <c r="G32" s="11"/>
      <c r="H32" s="11"/>
      <c r="I32" s="20"/>
      <c r="J32" s="19"/>
    </row>
    <row r="33" ht="18" customHeight="1" spans="1:10">
      <c r="A33" s="9"/>
      <c r="B33" s="10"/>
      <c r="C33" s="10"/>
      <c r="D33" s="10"/>
      <c r="E33" s="11"/>
      <c r="F33" s="11"/>
      <c r="G33" s="11"/>
      <c r="H33" s="11"/>
      <c r="I33" s="20"/>
      <c r="J33" s="19"/>
    </row>
    <row r="34" ht="18" customHeight="1" spans="1:10">
      <c r="A34" s="9"/>
      <c r="B34" s="10"/>
      <c r="C34" s="10"/>
      <c r="D34" s="10"/>
      <c r="E34" s="11"/>
      <c r="F34" s="11"/>
      <c r="G34" s="11"/>
      <c r="H34" s="11"/>
      <c r="I34" s="21"/>
      <c r="J34" s="19"/>
    </row>
    <row r="35" ht="18" customHeight="1" spans="1:10">
      <c r="A35" s="12" t="s">
        <v>258</v>
      </c>
      <c r="B35" s="13"/>
      <c r="C35" s="13"/>
      <c r="D35" s="13"/>
      <c r="E35" s="13"/>
      <c r="F35" s="13"/>
      <c r="G35" s="13"/>
      <c r="H35" s="13"/>
      <c r="I35" s="13">
        <v>541301.32</v>
      </c>
      <c r="J35" s="22">
        <f>J4</f>
        <v>0</v>
      </c>
    </row>
    <row r="36" ht="18" customHeight="1" spans="1:10">
      <c r="A36" s="14" t="s">
        <v>288</v>
      </c>
      <c r="B36" s="14"/>
      <c r="C36" s="14"/>
      <c r="D36" s="15" t="s">
        <v>252</v>
      </c>
      <c r="E36" s="15"/>
      <c r="F36" s="15"/>
      <c r="G36" s="15"/>
      <c r="H36" s="15"/>
      <c r="I36" s="15"/>
      <c r="J36" s="15"/>
    </row>
    <row r="37" ht="18" customHeight="1" spans="1:10">
      <c r="A37" s="14"/>
      <c r="B37" s="14"/>
      <c r="C37" s="14"/>
      <c r="D37" s="15"/>
      <c r="E37" s="15"/>
      <c r="F37" s="15"/>
      <c r="G37" s="15"/>
      <c r="H37" s="16" t="s">
        <v>289</v>
      </c>
      <c r="I37" s="16"/>
      <c r="J37" s="16"/>
    </row>
  </sheetData>
  <sheetProtection sheet="1" objects="1"/>
  <protectedRanges>
    <protectedRange sqref="F4" name="区域1"/>
  </protectedRanges>
  <mergeCells count="74">
    <mergeCell ref="A1:J1"/>
    <mergeCell ref="A2:C2"/>
    <mergeCell ref="D2:G2"/>
    <mergeCell ref="H2:J2"/>
    <mergeCell ref="C3:D3"/>
    <mergeCell ref="G3:H3"/>
    <mergeCell ref="C4:D4"/>
    <mergeCell ref="G4:H4"/>
    <mergeCell ref="C5:D5"/>
    <mergeCell ref="G5:H5"/>
    <mergeCell ref="C6:D6"/>
    <mergeCell ref="G6:H6"/>
    <mergeCell ref="C7:D7"/>
    <mergeCell ref="G7:H7"/>
    <mergeCell ref="C8:D8"/>
    <mergeCell ref="G8:H8"/>
    <mergeCell ref="C9:D9"/>
    <mergeCell ref="G9:H9"/>
    <mergeCell ref="C10:D10"/>
    <mergeCell ref="G10:H10"/>
    <mergeCell ref="C11:D11"/>
    <mergeCell ref="G11:H11"/>
    <mergeCell ref="C12:D12"/>
    <mergeCell ref="G12:H12"/>
    <mergeCell ref="C13:D13"/>
    <mergeCell ref="G13:H13"/>
    <mergeCell ref="C14:D14"/>
    <mergeCell ref="G14:H14"/>
    <mergeCell ref="C15:D15"/>
    <mergeCell ref="G15:H15"/>
    <mergeCell ref="C16:D16"/>
    <mergeCell ref="G16:H16"/>
    <mergeCell ref="C17:D17"/>
    <mergeCell ref="G17:H17"/>
    <mergeCell ref="C18:D18"/>
    <mergeCell ref="G18:H18"/>
    <mergeCell ref="C19:D19"/>
    <mergeCell ref="G19:H19"/>
    <mergeCell ref="C20:D20"/>
    <mergeCell ref="G20:H20"/>
    <mergeCell ref="C21:D21"/>
    <mergeCell ref="G21:H21"/>
    <mergeCell ref="C22:D22"/>
    <mergeCell ref="G22:H22"/>
    <mergeCell ref="C23:D23"/>
    <mergeCell ref="G23:H23"/>
    <mergeCell ref="C24:D24"/>
    <mergeCell ref="G24:H24"/>
    <mergeCell ref="C25:D25"/>
    <mergeCell ref="G25:H25"/>
    <mergeCell ref="C26:D26"/>
    <mergeCell ref="G26:H26"/>
    <mergeCell ref="C27:D27"/>
    <mergeCell ref="G27:H27"/>
    <mergeCell ref="C28:D28"/>
    <mergeCell ref="G28:H28"/>
    <mergeCell ref="C29:D29"/>
    <mergeCell ref="G29:H29"/>
    <mergeCell ref="C30:D30"/>
    <mergeCell ref="G30:H30"/>
    <mergeCell ref="C31:D31"/>
    <mergeCell ref="G31:H31"/>
    <mergeCell ref="C32:D32"/>
    <mergeCell ref="G32:H32"/>
    <mergeCell ref="C33:D33"/>
    <mergeCell ref="G33:H33"/>
    <mergeCell ref="C34:D34"/>
    <mergeCell ref="G34:H34"/>
    <mergeCell ref="A35:H35"/>
    <mergeCell ref="A36:C36"/>
    <mergeCell ref="D36:J36"/>
    <mergeCell ref="A37:C37"/>
    <mergeCell ref="D37:G37"/>
    <mergeCell ref="H37:J37"/>
  </mergeCells>
  <printOptions horizontalCentered="1"/>
  <pageMargins left="0.116416666666667" right="0.116416666666667" top="0.59375" bottom="0" header="0.59375" footer="0"/>
  <pageSetup paperSize="9" scale="9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7" master="" otherUserPermission="visible">
    <arrUserId title="区域1" rangeCreator="" othersAccessPermission="edit"/>
  </rangeList>
  <rangeList sheetStid="3" master="" otherUserPermission="visible">
    <arrUserId title="区域1" rangeCreator="" othersAccessPermission="edit"/>
  </rangeList>
  <rangeList sheetStid="4" master="" otherUserPermission="visible">
    <arrUserId title="区域1" rangeCreator="" othersAccessPermission="edit"/>
  </rangeList>
  <rangeList sheetStid="5" master="" otherUserPermission="visible"/>
  <rangeList sheetStid="6" master="" otherUserPermission="visible">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表-04 单位工程汇总表</vt:lpstr>
      <vt:lpstr>表-08 分部分项工程和单价措施项目清单与计价表</vt:lpstr>
      <vt:lpstr>表-11 总价措施项目清单与计价表</vt:lpstr>
      <vt:lpstr>表-12 其他项目清单与计价汇总表</vt:lpstr>
      <vt:lpstr>表-12-1 暂列金额表</vt:lpstr>
      <vt:lpstr>表-13 规费、税金项目清单与计价表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梁俊杰</cp:lastModifiedBy>
  <dcterms:created xsi:type="dcterms:W3CDTF">2024-09-14T15:10:00Z</dcterms:created>
  <dcterms:modified xsi:type="dcterms:W3CDTF">2024-09-19T09:06:02Z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4E65969945F941A29B343AD7753814CD_12</vt:lpwstr>
  </property>
  <property fmtid="{D5CDD505-2E9C-101B-9397-08002B2CF9AE}" pid="3" name="KSOProductBuildVer">
    <vt:lpwstr>2052-12.1.0.18240</vt:lpwstr>
  </property>
</Properties>
</file>