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29" activeTab="5"/>
  </bookViews>
  <sheets>
    <sheet name="表-04 单位工程汇总表" sheetId="1" r:id="rId1"/>
    <sheet name="表-08 分部分项工程和单价措施项目清单与计价表" sheetId="7"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_FilterDatabase" localSheetId="1" hidden="1">'表-08 分部分项工程和单价措施项目清单与计价表'!$A$1:$I$39</definedName>
    <definedName name="_xlnm.Print_Titles" localSheetId="1">'表-08 分部分项工程和单价措施项目清单与计价表'!$1:$3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<sst xmlns="http://schemas.openxmlformats.org/spreadsheetml/2006/main" count="368" uniqueCount="241">
  <si>
    <t>单位工程汇总表</t>
  </si>
  <si>
    <t>工程名称：1#冷库-给排水工程制冷配套</t>
  </si>
  <si>
    <t>标段：</t>
  </si>
  <si>
    <t>第 1 页  共 1 页</t>
  </si>
  <si>
    <t>序号</t>
  </si>
  <si>
    <t>汇总内容</t>
  </si>
  <si>
    <t>限价金额:(元)</t>
  </si>
  <si>
    <t>投标报价金额:(元)</t>
  </si>
  <si>
    <t>备注</t>
  </si>
  <si>
    <t>1</t>
  </si>
  <si>
    <t>分部分项合计</t>
  </si>
  <si>
    <t>1.1</t>
  </si>
  <si>
    <t>给排水工程</t>
  </si>
  <si>
    <t>1.2</t>
  </si>
  <si>
    <t>冷库水处理</t>
  </si>
  <si>
    <t>2</t>
  </si>
  <si>
    <t>措施合计</t>
  </si>
  <si>
    <t>2.1</t>
  </si>
  <si>
    <t>绿色施工安全防护措施费</t>
  </si>
  <si>
    <t>2.2</t>
  </si>
  <si>
    <t>其他措施费</t>
  </si>
  <si>
    <t>3</t>
  </si>
  <si>
    <t>其他项目</t>
  </si>
  <si>
    <t>－</t>
  </si>
  <si>
    <t>3.1</t>
  </si>
  <si>
    <t>暂列金额</t>
  </si>
  <si>
    <t>3.2</t>
  </si>
  <si>
    <t>暂估价</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</si>
  <si>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</si>
  <si>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</si>
  <si>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</si>
  <si>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</si>
  <si>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</si>
  <si>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</si>
  <si>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</si>
  <si>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</si>
  <si>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</si>
  <si>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</si>
  <si>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</si>
  <si>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</si>
  <si>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</si>
  <si>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</si>
  <si>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</si>
  <si>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</si>
  <si>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</si>
  <si>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税前工程造价</t>
  </si>
  <si>
    <t>5</t>
  </si>
  <si>
    <t>增值税销项税额</t>
  </si>
  <si>
    <t>6</t>
  </si>
  <si>
    <t>总造价</t>
  </si>
  <si>
    <t>合计=1+2+3+5</t>
  </si>
  <si>
    <t>2,742,905.31</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</si>
  <si>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</si>
  <si>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</si>
  <si>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</si>
  <si>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</si>
  <si>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</si>
  <si>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</si>
  <si>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</si>
  <si>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</si>
  <si>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</si>
  <si>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</si>
  <si>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031003008003</t>
  </si>
  <si>
    <t>Y型过滤器DN100</t>
  </si>
  <si>
    <t>1.名称:Y型过滤器DN100
2.规格、型号:符合设计要求
3.连接形式:综合考虑
4.其他: 包括根据图纸及规范要求完成该清单项目所需要的其他附属工作内容，并综合考虑其他完成本工作涉及的所有费用</t>
  </si>
  <si>
    <t>组</t>
  </si>
  <si>
    <t>031003008005</t>
  </si>
  <si>
    <t>Y型过滤器DN125</t>
  </si>
  <si>
    <t>1.名称:Y型过滤器DN125
2.规格、型号:符合设计要求
3.连接形式:综合考虑
4.其他: 包括根据图纸及规范要求完成该清单项目所需要的其他附属工作内容，并综合考虑其他完成本工作涉及的所有费用</t>
  </si>
  <si>
    <t>031003008004</t>
  </si>
  <si>
    <t>Y型过滤器DN150</t>
  </si>
  <si>
    <t>1.名称:Y型过滤器DN150
2.规格、型号:符合设计要求
3.连接形式:综合考虑
4.其他: 包括根据图纸及规范要求完成该清单项目所需要的其他附属工作内容，并综合考虑其他完成本工作涉及的所有费用</t>
  </si>
  <si>
    <t>031003001007</t>
  </si>
  <si>
    <t>电磁阀DN100</t>
  </si>
  <si>
    <t>1.名称:电磁阀
2.规格、型号:DN100
3.连接形式:螺纹连接
4.其他: 包括根据图纸及规范要求完成该清单项目所需要的其他附属工作内容，并综合考虑其他完成本工作涉及的所有费用</t>
  </si>
  <si>
    <t>个</t>
  </si>
  <si>
    <t>031003001014</t>
  </si>
  <si>
    <t>截止阀 DN100</t>
  </si>
  <si>
    <t>1.类型:截止阀
2.材质:综合考虑
3.规格、压力等级:DN100
4.连接形式:螺纹连接
5.其他: 包括根据图纸及规范要求完成该清单项目所需要的其他附属工作内容，并综合考虑其他完成本工作涉及的所有费用</t>
  </si>
  <si>
    <t>031003001018</t>
  </si>
  <si>
    <t>止回阀 DN100</t>
  </si>
  <si>
    <t>1.类型:止回阀
2.材质:综合考虑
3.规格、压力等级:DN100
4.连接形式:螺纹连接
5.其他: 包括根据图纸及规范要求完成该清单项目所需要的其他附属工作内容，并综合考虑其他完成本工作涉及的所有费用</t>
  </si>
  <si>
    <t>030901006003</t>
  </si>
  <si>
    <t>水流指示器DN100</t>
  </si>
  <si>
    <t>1.名称:水流指示器
2.规格、型号:DN100
3.连接形式:综合考虑
4.其他: 包括根据图纸及规范要求完成该清单项目所需要的其他附属工作内容，并综合考虑其他完成本工作涉及的所有费用</t>
  </si>
  <si>
    <t>031001001017</t>
  </si>
  <si>
    <t>内外镀锌钢管</t>
  </si>
  <si>
    <t>1.安装部位:室内
2.介质:给水
3.材质、规格:内外镀锌钢管DN80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</si>
  <si>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m</t>
  </si>
  <si>
    <t>031001001011</t>
  </si>
  <si>
    <t>1.安装部位:室内
2.介质:给水
3.材质、规格:内外镀锌钢管DN100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</si>
  <si>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031001001016</t>
  </si>
  <si>
    <t>1.安装部位:室内
2.介质:给水
3.材质、规格:内外镀锌钢管DN125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</si>
  <si>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031001001012</t>
  </si>
  <si>
    <t>1.安装部位:室内
2.介质:给水
3.材质、规格:内外镀锌钢管DN150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</si>
  <si>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031001001013</t>
  </si>
  <si>
    <t>1.安装部位:室内
2.介质:给水
3.材质、规格:内外镀锌钢管DN200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</si>
  <si>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031001001014</t>
  </si>
  <si>
    <t>1.安装部位:室内
2.介质:给水
3.材质、规格:内外镀锌钢管DN250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</si>
  <si>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031001001015</t>
  </si>
  <si>
    <t>1.安装部位:室内
2.介质:给水
3.材质、规格:内外镀锌钢管DN300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</si>
  <si>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031003003017</t>
  </si>
  <si>
    <t>蝶阀DN100</t>
  </si>
  <si>
    <t>1.名称:蝶阀
2.规格、型号:DN100
3.连接形式:法兰连接
4.其他: 包括根据图纸及规范要求完成该清单项目所需要的其他附属工作内容，并综合考虑其他完成本工作涉及的所有费用</t>
  </si>
  <si>
    <t>031003003019</t>
  </si>
  <si>
    <t>蝶阀DN150</t>
  </si>
  <si>
    <t>1.名称:蝶阀
2.规格、型号:DN150
3.连接形式:法兰连接
4.其他: 包括根据图纸及规范要求完成该清单项目所需要的其他附属工作内容，并综合考虑其他完成本工作涉及的所有费用</t>
  </si>
  <si>
    <t>031003003011</t>
  </si>
  <si>
    <t>闸阀</t>
  </si>
  <si>
    <t>1.名称:闸阀 DN125
2.规格、型号:符合设计要求
3.连接形式:法兰连接
4.其他: 包括根据图纸及规范要求完成该清单项目所需要的其他附属工作内容，并综合考虑其他完成本工作涉及的所有费用</t>
  </si>
  <si>
    <t>031003003018</t>
  </si>
  <si>
    <t>1.名称:闸阀 DN150
2.规格、型号:符合设计要求
3.连接形式:法兰连接
4.其他: 包括根据图纸及规范要求完成该清单项目所需要的其他附属工作内容，并综合考虑其他完成本工作涉及的所有费用</t>
  </si>
  <si>
    <t>031003013003</t>
  </si>
  <si>
    <t>水表</t>
  </si>
  <si>
    <t>1.名称:水表
2.规格、型号:综合考虑
3.其他: 包括根据图纸及规范要求完成该清单项目所需要的其他附属工作内容，并综合考虑其他完成本工作涉及的所有费用</t>
  </si>
  <si>
    <t>030601002001</t>
  </si>
  <si>
    <t>压力表</t>
  </si>
  <si>
    <t>1.名称:压力表
2.规格、型号:符合设计要求
3.其他: 包括根据图纸及规范要求完成该清单项目所需要的其他附属工作内容，并综合考虑其他完成本工作涉及的所有费用</t>
  </si>
  <si>
    <t>台</t>
  </si>
  <si>
    <t>030601002002</t>
  </si>
  <si>
    <t>真空表</t>
  </si>
  <si>
    <t>1.名称:真空表
2.规格、型号:符合设计要求
3.其他: 包括根据图纸及规范要求完成该清单项目所需要的其他附属工作内容，并综合考虑其他完成本工作涉及的所有费用</t>
  </si>
  <si>
    <t>031003001017</t>
  </si>
  <si>
    <t>自动排气阀DN25</t>
  </si>
  <si>
    <t>1.材质:不锈钢
2.规格、压力等级:自动排气阀DN25
3.连接形式:丝接
4.其他: 包括根据图纸及规范要求完成该清单项目所需要的其他附属工作内容，并综合考虑其他完成本工作涉及的所有费用</t>
  </si>
  <si>
    <t>031002001001</t>
  </si>
  <si>
    <t>管道支架及除锈刷油</t>
  </si>
  <si>
    <t>1.材质:型钢综合
2.除锈刷油:除轻锈，刷红丹防锈漆2遍，调和漆2遍
3.其他: 包括根据图纸及规范要求完成该清单项目所需要的其他附属工作内容，并综合考虑其他完成本工作涉及的所有费用</t>
  </si>
  <si>
    <t>kg</t>
  </si>
  <si>
    <t>031208007001</t>
  </si>
  <si>
    <t>管道保温保护外壳</t>
  </si>
  <si>
    <t>1.材料:铝合金板
2.厚度:0.5
3.其他: 包括根据图纸及规范要求完成该清单项目所需要的其他附属工作内容，并综合考虑其他完成本工作涉及的所有费用</t>
  </si>
  <si>
    <t>m2</t>
  </si>
  <si>
    <t>031201001001</t>
  </si>
  <si>
    <t>管道除锈、刷油</t>
  </si>
  <si>
    <t>1.除锈级别:轻锈
2.油漆品种:红丹防锈漆
3.涂刷遍数、漆膜厚度:二遍
4.其他: 包括根据图纸及规范要求完成该清单项目所需要的其他附属工作内容，并综合考虑其他完成本工作涉及的所有费用</t>
  </si>
  <si>
    <t>031006001001</t>
  </si>
  <si>
    <t>微机控制叠片同步自吸变频调速供水设备(冲霜泵组)TXB45-45-3 型</t>
  </si>
  <si>
    <t>1.设备名称:微机控制叠片同步自吸变频调速供水设备(冲霜泵组)TXB45-45-3 型
2.水泵主要技术参数:主泵两用一备：80TXLF45-75 型Q=45m 3 /h ; H=75m ; N=22Kw
3.附件名称、规格、数量:含控制柜（人机界面）
4.减震装置形式:设备减振器
5.地脚螺栓孔灌浆
6.其他: 包括根据图纸及规范要求完成该清单项目所需要的其他附属工作内容，并综合考虑其他完成本工作涉及的所有费用</t>
  </si>
  <si>
    <t>套</t>
  </si>
  <si>
    <t>031006001002</t>
  </si>
  <si>
    <t>微机控制叠片同步自吸变频调速供水设备(循环加热泵组)TXB45-45-3 型</t>
  </si>
  <si>
    <t>1.设备名称:微机控制叠片同步自吸变频调速供水设备(循环加热泵组)TXB45-45-3 型
2.水泵主要技术参数:80TXLF65-35 型Q=65m 3 /h ; H=35m ; N=15Kw
3.附件名称、规格、数量:含控制柜（人机界面）
4.减震装置形式:设备减振器
5.地脚螺栓孔灌浆
6.其他: 包括根据图纸及规范要求完成该清单项目所需要的其他附属工作内容，并综合考虑其他完成本工作涉及的所有费用</t>
  </si>
  <si>
    <t>030220001001</t>
  </si>
  <si>
    <t>ECT旁流水处理设备</t>
  </si>
  <si>
    <t>1.设备名称:ECT旁流水处理设备
2.水泵主要技术参数:型 CAR150XF80-403 ; Q=25m /h N=2Kw
3.附件名称、规格、数量:设备配置 ECT+CDG+ESP 三种阳极和旁滤器, ESP 配置独立电源,除垢、防腐蚀和杀菌三种功能可以根据补水水质调节,每个单台电源功率 2kW ,旁滤器过滤精度小于 100 微米。
4.减震装置形式:设备减振器
5.地脚螺栓孔灌浆
6.其他: 包括根据图纸及规范要求完成该清单项目所需要的其他附属工作内容，并综合考虑其他完成本工作涉及的所有费用</t>
  </si>
  <si>
    <t>031006001003</t>
  </si>
  <si>
    <t>旁流水处理设备配套泵 ECT</t>
  </si>
  <si>
    <t>1.设备名称:旁流水处理设备配套泵 ECT
2.水泵主要技术参数:Q=150m /h H=30m N=22Kw
3.附件名称、规格、数量:含控制柜（人机界面）
4.减震装置形式:设备减振器
5.地脚螺栓孔灌浆
6.其他: 包括根据图纸及规范要求完成该清单项目所需要的其他附属工作内容，并综合考虑其他完成本工作涉及的所有费用</t>
  </si>
  <si>
    <t>030109011001</t>
  </si>
  <si>
    <t>潜污泵型号JYWQ50-15-10-1200-1.5
 Q=15m 3/h H=15m N=1.5kw</t>
  </si>
  <si>
    <t>1.名称:潜水泵
2.规格、型号:JYWQ50-15-10-1200-1.5Q=15m 3/h H=15m N=1.5kw
3.连接形式:综合考虑
4.其他: 包括根据图纸及规范要求完成该清单项目所需要的其他附属工作内容，并综合考虑其他完成本工作涉及的所有费用</t>
  </si>
  <si>
    <t>措施项目</t>
  </si>
  <si>
    <t>031302007001</t>
  </si>
  <si>
    <t>高层施工增加</t>
  </si>
  <si>
    <t>项</t>
  </si>
  <si>
    <t>031301017001</t>
  </si>
  <si>
    <t>脚手架搭拆费</t>
  </si>
  <si>
    <t>合   计</t>
  </si>
  <si>
    <t>总价措施项目清单与计价表</t>
  </si>
  <si>
    <t>第 1 页  共 2 页</t>
  </si>
  <si>
    <t>计算基础</t>
  </si>
  <si>
    <t>费率
(%)</t>
  </si>
  <si>
    <t>限价金额
(元)</t>
  </si>
  <si>
    <t>投标标价金额
(元)</t>
  </si>
  <si>
    <t>调整
费率(%)</t>
  </si>
  <si>
    <t>调整后
金额(元)</t>
  </si>
  <si>
    <t>LSSGCSF00001</t>
  </si>
  <si>
    <t>分部分项人工费+分部分项机具费</t>
  </si>
  <si>
    <t>35.77</t>
  </si>
  <si>
    <t>以分部分项的人工费与施工机具费之和为计算基础，费率35.77%</t>
  </si>
  <si>
    <t>031301010001</t>
  </si>
  <si>
    <t>安装与生产同时进行增加费用</t>
  </si>
  <si>
    <t>分部分项人工费</t>
  </si>
  <si>
    <t>0</t>
  </si>
  <si>
    <t>按人工费的10%计算</t>
  </si>
  <si>
    <t>031301011001</t>
  </si>
  <si>
    <t>在有害身体健康环境中施工增加费</t>
  </si>
  <si>
    <t>TSSGBWZJF001</t>
  </si>
  <si>
    <t>在地下（暗）室、设备及大口径管道内等特殊施工部位进行施工增加费</t>
  </si>
  <si>
    <t>30</t>
  </si>
  <si>
    <t>按该部分人工费的30%计算</t>
  </si>
  <si>
    <t>粤031302008001</t>
  </si>
  <si>
    <t>赶工措施费</t>
  </si>
  <si>
    <t>赶工措施费=（1-δ）*分部分项（人工费+施工机具费）*0.344 （0.8≤δ＜1   式中：δ=合同工期/定额工期）</t>
  </si>
  <si>
    <t>031302002001</t>
  </si>
  <si>
    <t>夜间施工增加费</t>
  </si>
  <si>
    <t>20</t>
  </si>
  <si>
    <t>按其夜间施工项目人工费的20%计算</t>
  </si>
  <si>
    <t>7</t>
  </si>
  <si>
    <t>JTGRSGZJF001</t>
  </si>
  <si>
    <t>交通干扰工程施工增加费</t>
  </si>
  <si>
    <t>10</t>
  </si>
  <si>
    <t>按在市政道路上施工项目人工费的10%计算</t>
  </si>
  <si>
    <t>8</t>
  </si>
  <si>
    <t>粤031302009001</t>
  </si>
  <si>
    <t>文明工地增加费</t>
  </si>
  <si>
    <t>以分部分项的人工费与施工机具费之和为计算基础；市级文明工地1.00%；省级文明工地2.00%</t>
  </si>
  <si>
    <t>9</t>
  </si>
  <si>
    <t>DXGXJCJXF001</t>
  </si>
  <si>
    <t>地下管线交叉降效费</t>
  </si>
  <si>
    <t>按实际发生或经批准的施工方案计</t>
  </si>
  <si>
    <t>编制人（造价人员）：</t>
  </si>
  <si>
    <t>复核人（造价工程师）：</t>
  </si>
  <si>
    <t>表-11</t>
  </si>
  <si>
    <t>第 2 页  共 2 页</t>
  </si>
  <si>
    <t>算</t>
  </si>
  <si>
    <t>QTFY00000001</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</si>
  <si>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</si>
  <si>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</si>
  <si>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</si>
  <si>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</si>
  <si>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</si>
  <si>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</si>
  <si>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</si>
  <si>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</si>
  <si>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</si>
  <si>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</si>
  <si>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</si>
  <si>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</si>
  <si>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</si>
  <si>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</si>
  <si>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</si>
  <si>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147898.91</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</si>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</sst>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2">
    <border>
      <left/>
      <right/>
      <top/>
      <bottom/>
      <diagonal/>
    </border>
    <border>
      <left style="medium">
        <color auto="1"/>
      </left>
      <right style="thin">
        <color indexed="8"/>
      </right>
      <top style="medium">
        <color auto="1"/>
      </top>
      <bottom style="thin">
        <color indexed="8"/>
      </bottom>
      <diagonal/>
    </border>
    <border>
      <left style="thin">
        <color indexed="8"/>
      </left>
      <right style="thin">
        <color indexed="8"/>
      </right>
      <top style="medium">
        <color auto="1"/>
      </top>
      <bottom style="thin">
        <color indexed="8"/>
      </bottom>
      <diagonal/>
    </border>
    <border>
      <left style="thin">
        <color indexed="8"/>
      </left>
      <right/>
      <top style="medium">
        <color auto="1"/>
      </top>
      <bottom style="thin">
        <color indexed="8"/>
      </bottom>
      <diagonal/>
    </border>
    <border>
      <left style="medium">
        <color auto="1"/>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medium">
        <color auto="1"/>
      </left>
      <right style="thin">
        <color indexed="8"/>
      </right>
      <top style="thin">
        <color indexed="8"/>
      </top>
      <bottom style="medium">
        <color auto="1"/>
      </bottom>
      <diagonal/>
    </border>
    <border>
      <left style="thin">
        <color indexed="8"/>
      </left>
      <right style="thin">
        <color indexed="8"/>
      </right>
      <top style="thin">
        <color indexed="8"/>
      </top>
      <bottom style="medium">
        <color auto="1"/>
      </bottom>
      <diagonal/>
    </border>
    <border>
      <left style="thin">
        <color indexed="8"/>
      </left>
      <right/>
      <top style="thin">
        <color indexed="8"/>
      </top>
      <bottom style="medium">
        <color auto="1"/>
      </bottom>
      <diagonal/>
    </border>
    <border>
      <left style="thin">
        <color auto="1"/>
      </left>
      <right style="thin">
        <color auto="1"/>
      </right>
      <top style="medium">
        <color auto="1"/>
      </top>
      <bottom style="thin">
        <color auto="1"/>
      </bottom>
      <diagonal/>
    </border>
    <border>
      <left/>
      <right style="medium">
        <color auto="1"/>
      </right>
      <top style="medium">
        <color auto="1"/>
      </top>
      <bottom style="thin">
        <color indexed="8"/>
      </bottom>
      <diagonal/>
    </border>
    <border>
      <left style="thin">
        <color auto="1"/>
      </left>
      <right style="thin">
        <color auto="1"/>
      </right>
      <top style="thin">
        <color auto="1"/>
      </top>
      <bottom style="thin">
        <color auto="1"/>
      </bottom>
      <diagonal/>
    </border>
    <border>
      <left/>
      <right style="medium">
        <color auto="1"/>
      </right>
      <top style="thin">
        <color indexed="8"/>
      </top>
      <bottom style="thin">
        <color indexed="8"/>
      </bottom>
      <diagonal/>
    </border>
    <border>
      <left style="thin">
        <color auto="1"/>
      </left>
      <right style="thin">
        <color auto="1"/>
      </right>
      <top style="thin">
        <color auto="1"/>
      </top>
      <bottom style="medium">
        <color auto="1"/>
      </bottom>
      <diagonal/>
    </border>
    <border>
      <left/>
      <right style="medium">
        <color auto="1"/>
      </right>
      <top style="thin">
        <color indexed="8"/>
      </top>
      <bottom style="medium">
        <color auto="1"/>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2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25" applyNumberFormat="0" applyFill="0" applyAlignment="0" applyProtection="0">
      <alignment vertical="center"/>
    </xf>
    <xf numFmtId="0" fontId="13" fillId="0" borderId="25" applyNumberFormat="0" applyFill="0" applyAlignment="0" applyProtection="0">
      <alignment vertical="center"/>
    </xf>
    <xf numFmtId="0" fontId="14" fillId="0" borderId="26" applyNumberFormat="0" applyFill="0" applyAlignment="0" applyProtection="0">
      <alignment vertical="center"/>
    </xf>
    <xf numFmtId="0" fontId="14" fillId="0" borderId="0" applyNumberFormat="0" applyFill="0" applyBorder="0" applyAlignment="0" applyProtection="0">
      <alignment vertical="center"/>
    </xf>
    <xf numFmtId="0" fontId="15" fillId="4" borderId="27" applyNumberFormat="0" applyAlignment="0" applyProtection="0">
      <alignment vertical="center"/>
    </xf>
    <xf numFmtId="0" fontId="16" fillId="5" borderId="28" applyNumberFormat="0" applyAlignment="0" applyProtection="0">
      <alignment vertical="center"/>
    </xf>
    <xf numFmtId="0" fontId="17" fillId="5" borderId="27" applyNumberFormat="0" applyAlignment="0" applyProtection="0">
      <alignment vertical="center"/>
    </xf>
    <xf numFmtId="0" fontId="18" fillId="6" borderId="29" applyNumberFormat="0" applyAlignment="0" applyProtection="0">
      <alignment vertical="center"/>
    </xf>
    <xf numFmtId="0" fontId="19" fillId="0" borderId="30" applyNumberFormat="0" applyFill="0" applyAlignment="0" applyProtection="0">
      <alignment vertical="center"/>
    </xf>
    <xf numFmtId="0" fontId="20" fillId="0" borderId="31"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cellStyleXfs>
  <cellXfs count="54">
    <xf numFmtId="0" fontId="0" fillId="0" borderId="0" xfId="49"/>
    <xf numFmtId="176" fontId="0" fillId="0" borderId="0" xfId="49" applyNumberFormat="1"/>
    <xf numFmtId="176" fontId="1" fillId="2" borderId="0" xfId="49" applyNumberFormat="1" applyFont="1" applyFill="1" applyAlignment="1">
      <alignment horizontal="center" vertical="center"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left" wrapText="1"/>
    </xf>
    <xf numFmtId="176" fontId="2" fillId="2" borderId="0" xfId="49" applyNumberFormat="1" applyFont="1" applyFill="1" applyAlignment="1">
      <alignment horizontal="center" wrapText="1"/>
    </xf>
    <xf numFmtId="176" fontId="2" fillId="2" borderId="0" xfId="49" applyNumberFormat="1" applyFont="1" applyFill="1" applyAlignment="1">
      <alignment horizontal="right" wrapText="1"/>
    </xf>
    <xf numFmtId="176" fontId="2" fillId="2" borderId="1" xfId="49" applyNumberFormat="1" applyFont="1" applyFill="1" applyBorder="1" applyAlignment="1">
      <alignment horizontal="center" vertical="center" wrapText="1"/>
    </xf>
    <xf numFmtId="176" fontId="2" fillId="2" borderId="2" xfId="49" applyNumberFormat="1"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176" fontId="2" fillId="2" borderId="4" xfId="49" applyNumberFormat="1" applyFont="1" applyFill="1" applyBorder="1" applyAlignment="1">
      <alignment horizontal="center" vertical="center" wrapText="1"/>
    </xf>
    <xf numFmtId="176" fontId="2" fillId="2" borderId="5" xfId="49" applyNumberFormat="1" applyFont="1" applyFill="1" applyBorder="1" applyAlignment="1">
      <alignment horizontal="left" vertical="center" wrapText="1"/>
    </xf>
    <xf numFmtId="176" fontId="2" fillId="2" borderId="5" xfId="49" applyNumberFormat="1" applyFont="1" applyFill="1" applyBorder="1" applyAlignment="1">
      <alignment horizontal="right" vertical="center" wrapText="1"/>
    </xf>
    <xf numFmtId="176" fontId="2" fillId="2" borderId="6" xfId="49" applyNumberFormat="1" applyFont="1" applyFill="1" applyBorder="1" applyAlignment="1">
      <alignment horizontal="right" vertical="center" wrapText="1"/>
    </xf>
    <xf numFmtId="176" fontId="3" fillId="2" borderId="7" xfId="49" applyNumberFormat="1" applyFont="1" applyFill="1" applyBorder="1" applyAlignment="1">
      <alignment horizontal="center" vertical="center" wrapText="1"/>
    </xf>
    <xf numFmtId="176" fontId="3" fillId="2" borderId="8" xfId="49" applyNumberFormat="1" applyFont="1" applyFill="1" applyBorder="1" applyAlignment="1">
      <alignment horizontal="center" vertical="center" wrapText="1"/>
    </xf>
    <xf numFmtId="176" fontId="3" fillId="2" borderId="9" xfId="49" applyNumberFormat="1" applyFont="1" applyFill="1" applyBorder="1" applyAlignment="1">
      <alignment horizontal="center"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center" vertical="center" wrapText="1"/>
    </xf>
    <xf numFmtId="176" fontId="3" fillId="2" borderId="0" xfId="49" applyNumberFormat="1" applyFont="1" applyFill="1" applyAlignment="1">
      <alignment horizontal="right" wrapText="1"/>
    </xf>
    <xf numFmtId="176" fontId="2" fillId="2" borderId="10" xfId="49" applyNumberFormat="1" applyFont="1" applyFill="1" applyBorder="1" applyAlignment="1">
      <alignment horizontal="center" vertical="center" wrapText="1"/>
    </xf>
    <xf numFmtId="176" fontId="2" fillId="2" borderId="11" xfId="49" applyNumberFormat="1" applyFont="1" applyFill="1" applyBorder="1" applyAlignment="1">
      <alignment horizontal="center" vertical="center" wrapText="1"/>
    </xf>
    <xf numFmtId="176" fontId="2" fillId="2" borderId="12" xfId="49" applyNumberFormat="1" applyFont="1" applyFill="1" applyBorder="1" applyAlignment="1">
      <alignment horizontal="right" vertical="center" wrapText="1"/>
    </xf>
    <xf numFmtId="176" fontId="2" fillId="2" borderId="13" xfId="49" applyNumberFormat="1" applyFont="1" applyFill="1" applyBorder="1" applyAlignment="1">
      <alignment horizontal="right" vertical="center" wrapText="1"/>
    </xf>
    <xf numFmtId="176" fontId="3" fillId="2" borderId="14" xfId="49" applyNumberFormat="1" applyFont="1" applyFill="1" applyBorder="1" applyAlignment="1">
      <alignment horizontal="right" vertical="center" wrapText="1"/>
    </xf>
    <xf numFmtId="176" fontId="3" fillId="2" borderId="15" xfId="49" applyNumberFormat="1" applyFont="1" applyFill="1" applyBorder="1" applyAlignment="1">
      <alignment horizontal="right" vertical="center" wrapText="1"/>
    </xf>
    <xf numFmtId="176" fontId="3" fillId="2" borderId="0" xfId="49" applyNumberFormat="1" applyFont="1" applyFill="1" applyAlignment="1">
      <alignment horizontal="right" vertical="center" wrapText="1"/>
    </xf>
    <xf numFmtId="176" fontId="2" fillId="2" borderId="16" xfId="49" applyNumberFormat="1" applyFont="1" applyFill="1" applyBorder="1" applyAlignment="1">
      <alignment horizontal="center" vertical="center" wrapText="1"/>
    </xf>
    <xf numFmtId="176" fontId="2" fillId="2" borderId="17" xfId="49" applyNumberFormat="1" applyFont="1" applyFill="1" applyBorder="1" applyAlignment="1">
      <alignment horizontal="center" vertical="center" wrapText="1"/>
    </xf>
    <xf numFmtId="176" fontId="2" fillId="2" borderId="18" xfId="49" applyNumberFormat="1" applyFont="1" applyFill="1" applyBorder="1" applyAlignment="1">
      <alignment horizontal="center" vertical="center" wrapText="1"/>
    </xf>
    <xf numFmtId="176" fontId="2" fillId="2" borderId="19" xfId="49" applyNumberFormat="1" applyFont="1" applyFill="1" applyBorder="1" applyAlignment="1">
      <alignment horizontal="center" vertical="center" wrapText="1"/>
    </xf>
    <xf numFmtId="176" fontId="2" fillId="2" borderId="5" xfId="49" applyNumberFormat="1" applyFont="1" applyFill="1" applyBorder="1" applyAlignment="1">
      <alignment horizontal="center" vertical="center" wrapText="1"/>
    </xf>
    <xf numFmtId="176" fontId="2" fillId="2" borderId="20" xfId="49" applyNumberFormat="1" applyFont="1" applyFill="1" applyBorder="1" applyAlignment="1">
      <alignment horizontal="center" vertical="center" wrapText="1"/>
    </xf>
    <xf numFmtId="176" fontId="2" fillId="2" borderId="21" xfId="49" applyNumberFormat="1" applyFont="1" applyFill="1" applyBorder="1" applyAlignment="1">
      <alignment horizontal="center" vertical="center" wrapText="1"/>
    </xf>
    <xf numFmtId="176" fontId="4" fillId="2" borderId="22" xfId="49" applyNumberFormat="1" applyFont="1" applyFill="1" applyBorder="1" applyAlignment="1">
      <alignment horizontal="center" vertical="center" wrapText="1"/>
    </xf>
    <xf numFmtId="176" fontId="2" fillId="2" borderId="22" xfId="49" applyNumberFormat="1" applyFont="1" applyFill="1" applyBorder="1" applyAlignment="1">
      <alignment horizontal="center" vertical="center" wrapText="1"/>
    </xf>
    <xf numFmtId="176" fontId="2" fillId="2" borderId="22" xfId="49" applyNumberFormat="1" applyFont="1" applyFill="1" applyBorder="1" applyAlignment="1">
      <alignment horizontal="right" vertical="center" wrapText="1"/>
    </xf>
    <xf numFmtId="176" fontId="2" fillId="2" borderId="23" xfId="49" applyNumberFormat="1" applyFont="1" applyFill="1" applyBorder="1" applyAlignment="1">
      <alignment horizontal="center" vertical="center" wrapText="1"/>
    </xf>
    <xf numFmtId="176" fontId="3" fillId="2" borderId="0" xfId="49" applyNumberFormat="1" applyFont="1" applyFill="1" applyAlignment="1">
      <alignment horizontal="left" vertical="top" wrapText="1"/>
    </xf>
    <xf numFmtId="176" fontId="3" fillId="2" borderId="0" xfId="49" applyNumberFormat="1" applyFont="1" applyFill="1" applyAlignment="1">
      <alignment horizontal="left" wrapText="1"/>
    </xf>
    <xf numFmtId="176" fontId="5" fillId="2" borderId="0" xfId="49" applyNumberFormat="1" applyFont="1" applyFill="1" applyAlignment="1">
      <alignment horizontal="center" vertical="center" wrapText="1"/>
    </xf>
    <xf numFmtId="176" fontId="5" fillId="2" borderId="0" xfId="49" applyNumberFormat="1" applyFont="1" applyFill="1" applyAlignment="1">
      <alignment horizontal="left" vertical="center" wrapText="1"/>
    </xf>
    <xf numFmtId="176" fontId="3" fillId="2" borderId="21" xfId="49" applyNumberFormat="1" applyFont="1" applyFill="1" applyBorder="1" applyAlignment="1">
      <alignment horizontal="left" vertical="center" wrapText="1"/>
    </xf>
    <xf numFmtId="176" fontId="2" fillId="2" borderId="22" xfId="49" applyNumberFormat="1" applyFont="1" applyFill="1" applyBorder="1" applyAlignment="1">
      <alignment horizontal="left" vertical="center" wrapText="1"/>
    </xf>
    <xf numFmtId="176" fontId="3" fillId="2" borderId="22" xfId="49" applyNumberFormat="1" applyFont="1" applyFill="1" applyBorder="1" applyAlignment="1">
      <alignment horizontal="left" vertical="center" wrapText="1"/>
    </xf>
    <xf numFmtId="176" fontId="2" fillId="2" borderId="20" xfId="49" applyNumberFormat="1" applyFont="1" applyFill="1" applyBorder="1" applyAlignment="1">
      <alignment horizontal="left" vertical="center" wrapText="1"/>
    </xf>
    <xf numFmtId="176" fontId="3" fillId="2" borderId="23" xfId="49" applyNumberFormat="1" applyFont="1" applyFill="1" applyBorder="1" applyAlignment="1">
      <alignment horizontal="center" vertical="center" wrapText="1"/>
    </xf>
    <xf numFmtId="176" fontId="2" fillId="2" borderId="23" xfId="49" applyNumberFormat="1" applyFont="1" applyFill="1" applyBorder="1" applyAlignment="1">
      <alignment horizontal="left" vertical="center" wrapText="1"/>
    </xf>
    <xf numFmtId="0" fontId="0" fillId="0" borderId="0" xfId="49" applyNumberFormat="1"/>
    <xf numFmtId="0" fontId="2" fillId="2" borderId="16" xfId="49" applyNumberFormat="1" applyFont="1" applyFill="1" applyBorder="1" applyAlignment="1">
      <alignment horizontal="center" vertical="center" wrapText="1"/>
    </xf>
    <xf numFmtId="0" fontId="2" fillId="2" borderId="19" xfId="49" applyNumberFormat="1" applyFont="1" applyFill="1" applyBorder="1" applyAlignment="1">
      <alignment horizontal="center" vertical="center" wrapText="1"/>
    </xf>
    <xf numFmtId="0" fontId="2" fillId="2" borderId="21" xfId="49" applyNumberFormat="1" applyFont="1" applyFill="1" applyBorder="1" applyAlignment="1">
      <alignment horizontal="center" vertical="center" wrapText="1"/>
    </xf>
    <xf numFmtId="176" fontId="2" fillId="2" borderId="20" xfId="49" applyNumberFormat="1" applyFont="1" applyFill="1" applyBorder="1" applyAlignment="1">
      <alignment horizontal="right" vertical="center" wrapText="1"/>
    </xf>
    <xf numFmtId="176" fontId="2" fillId="2" borderId="23" xfId="49" applyNumberFormat="1" applyFont="1" applyFill="1" applyBorder="1" applyAlignment="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showGridLines="0" workbookViewId="0">
      <selection activeCell="F6" sqref="F6:H6"/>
    </sheetView>
  </sheetViews>
  <sheetFormatPr defaultColWidth="9" defaultRowHeight="12"/>
  <cols>
    <col min="1" max="1" width="12.8285714285714" style="1" customWidth="1"/>
    <col min="2" max="2" width="30.7142857142857" style="1" customWidth="1"/>
    <col min="3" max="3" width="0.828571428571429" style="1" customWidth="1"/>
    <col min="4" max="4" width="20.1714285714286" style="1" customWidth="1"/>
    <col min="5" max="5" width="7" style="1" customWidth="1"/>
    <col min="6" max="6" width="0.828571428571429" style="1" customWidth="1"/>
    <col min="7" max="7" width="20.1714285714286" style="1" customWidth="1"/>
    <col min="8" max="8" width="7" style="1" customWidth="1"/>
    <col min="9" max="9" width="21.8285714285714" style="1" customWidth="1"/>
    <col min="10" max="16384" width="9" style="1"/>
  </cols>
  <sheetData>
    <row r="1" ht="39.75" customHeight="1" spans="1:9">
      <c r="A1" s="2" t="s">
        <v>0</v>
      </c>
      <c r="B1" s="2"/>
      <c r="C1" s="2"/>
      <c r="D1" s="2"/>
      <c r="E1" s="3"/>
      <c r="F1" s="2"/>
      <c r="G1" s="2"/>
      <c r="H1" s="3"/>
      <c r="I1" s="3"/>
    </row>
    <row r="2" ht="28.5" customHeight="1" spans="1:9">
      <c r="A2" s="4" t="s">
        <v>1</v>
      </c>
      <c r="B2" s="4"/>
      <c r="C2" s="4"/>
      <c r="D2" s="4" t="s">
        <v>2</v>
      </c>
      <c r="E2" s="6" t="s">
        <v>3</v>
      </c>
      <c r="F2" s="4"/>
      <c r="G2" s="4" t="s">
        <v>2</v>
      </c>
      <c r="H2" s="6" t="s">
        <v>3</v>
      </c>
      <c r="I2" s="6"/>
    </row>
    <row r="3" ht="18.75" customHeight="1" spans="1:9">
      <c r="A3" s="27" t="s">
        <v>4</v>
      </c>
      <c r="B3" s="28" t="s">
        <v>5</v>
      </c>
      <c r="C3" s="28" t="s">
        <v>6</v>
      </c>
      <c r="D3" s="28"/>
      <c r="E3" s="28"/>
      <c r="F3" s="28" t="s">
        <v>7</v>
      </c>
      <c r="G3" s="28"/>
      <c r="H3" s="28"/>
      <c r="I3" s="29" t="s">
        <v>8</v>
      </c>
    </row>
    <row r="4" ht="18" customHeight="1" spans="1:9">
      <c r="A4" s="30" t="s">
        <v>9</v>
      </c>
      <c r="B4" s="11" t="s">
        <v>10</v>
      </c>
      <c r="C4" s="12">
        <v>2205053.05</v>
      </c>
      <c r="D4" s="12"/>
      <c r="E4" s="12"/>
      <c r="F4" s="12">
        <f>+F5+F6</f>
        <v>0</v>
      </c>
      <c r="G4" s="12"/>
      <c r="H4" s="12"/>
      <c r="I4" s="52"/>
    </row>
    <row r="5" ht="18" customHeight="1" spans="1:9">
      <c r="A5" s="30" t="s">
        <v>11</v>
      </c>
      <c r="B5" s="11" t="s">
        <v>12</v>
      </c>
      <c r="C5" s="12">
        <v>756879.22</v>
      </c>
      <c r="D5" s="12"/>
      <c r="E5" s="12"/>
      <c r="F5" s="12">
        <f>+'表-08 分部分项工程和单价措施项目清单与计价表'!I4</f>
        <v>0</v>
      </c>
      <c r="G5" s="12"/>
      <c r="H5" s="12"/>
      <c r="I5" s="52"/>
    </row>
    <row r="6" ht="18" customHeight="1" spans="1:9">
      <c r="A6" s="30" t="s">
        <v>13</v>
      </c>
      <c r="B6" s="11" t="s">
        <v>14</v>
      </c>
      <c r="C6" s="12">
        <v>1448173.83</v>
      </c>
      <c r="D6" s="12"/>
      <c r="E6" s="12"/>
      <c r="F6" s="12">
        <f>+'表-08 分部分项工程和单价措施项目清单与计价表'!I30</f>
        <v>0</v>
      </c>
      <c r="G6" s="12"/>
      <c r="H6" s="12"/>
      <c r="I6" s="52"/>
    </row>
    <row r="7" ht="18" customHeight="1" spans="1:9">
      <c r="A7" s="30" t="s">
        <v>15</v>
      </c>
      <c r="B7" s="11" t="s">
        <v>16</v>
      </c>
      <c r="C7" s="12">
        <v>163474.93</v>
      </c>
      <c r="D7" s="12"/>
      <c r="E7" s="12"/>
      <c r="F7" s="12">
        <f>+F8+F9</f>
        <v>134660.68</v>
      </c>
      <c r="G7" s="12"/>
      <c r="H7" s="12"/>
      <c r="I7" s="52"/>
    </row>
    <row r="8" ht="18" customHeight="1" spans="1:9">
      <c r="A8" s="30" t="s">
        <v>17</v>
      </c>
      <c r="B8" s="11" t="s">
        <v>18</v>
      </c>
      <c r="C8" s="12">
        <v>134660.68</v>
      </c>
      <c r="D8" s="12"/>
      <c r="E8" s="12"/>
      <c r="F8" s="12">
        <f>C8</f>
        <v>134660.68</v>
      </c>
      <c r="G8" s="12"/>
      <c r="H8" s="12"/>
      <c r="I8" s="52"/>
    </row>
    <row r="9" ht="18" customHeight="1" spans="1:9">
      <c r="A9" s="30" t="s">
        <v>19</v>
      </c>
      <c r="B9" s="11" t="s">
        <v>20</v>
      </c>
      <c r="C9" s="12">
        <v>28814.25</v>
      </c>
      <c r="D9" s="12"/>
      <c r="E9" s="12"/>
      <c r="F9" s="12">
        <f>+'表-08 分部分项工程和单价措施项目清单与计价表'!I36+'表-11 总价措施项目清单与计价表'!H47-'表-11 总价措施项目清单与计价表'!H4</f>
        <v>0</v>
      </c>
      <c r="G9" s="12"/>
      <c r="H9" s="12"/>
      <c r="I9" s="52"/>
    </row>
    <row r="10" ht="18" customHeight="1" spans="1:9">
      <c r="A10" s="30" t="s">
        <v>21</v>
      </c>
      <c r="B10" s="11" t="s">
        <v>22</v>
      </c>
      <c r="C10" s="12">
        <v>147898.91</v>
      </c>
      <c r="D10" s="12"/>
      <c r="E10" s="12"/>
      <c r="F10" s="12">
        <f>+F11+F12+F13+F14+F15+F16+F17+F18+F19+F20</f>
        <v>110252.65</v>
      </c>
      <c r="G10" s="12"/>
      <c r="H10" s="12"/>
      <c r="I10" s="52" t="s">
        <v>23</v>
      </c>
    </row>
    <row r="11" ht="18" customHeight="1" spans="1:9">
      <c r="A11" s="30" t="s">
        <v>24</v>
      </c>
      <c r="B11" s="11" t="s">
        <v>25</v>
      </c>
      <c r="C11" s="12">
        <v>110252.65</v>
      </c>
      <c r="D11" s="12"/>
      <c r="E11" s="12"/>
      <c r="F11" s="12">
        <f>C11</f>
        <v>110252.65</v>
      </c>
      <c r="G11" s="12"/>
      <c r="H11" s="12"/>
      <c r="I11" s="52"/>
    </row>
    <row r="12" ht="18" customHeight="1" spans="1:9">
      <c r="A12" s="30" t="s">
        <v>26</v>
      </c>
      <c r="B12" s="11" t="s">
        <v>27</v>
      </c>
      <c r="C12" s="12"/>
      <c r="D12" s="12"/>
      <c r="E12" s="12"/>
      <c r="F12" s="12">
        <f>+'表-12 其他项目清单与计价汇总表'!E6</f>
        <v>0</v>
      </c>
      <c r="G12" s="12"/>
      <c r="H12" s="12"/>
      <c r="I12" s="52"/>
    </row>
    <row r="13" ht="18" customHeight="1" spans="1:9">
      <c r="A13" s="30" t="s">
        <v>28</v>
      </c>
      <c r="B13" s="11" t="s">
        <v>29</v>
      </c>
      <c r="C13" s="12"/>
      <c r="D13" s="12"/>
      <c r="E13" s="12"/>
      <c r="F13" s="12">
        <f>+'表-12 其他项目清单与计价汇总表'!E9</f>
        <v>0</v>
      </c>
      <c r="G13" s="12"/>
      <c r="H13" s="12"/>
      <c r="I13" s="52"/>
    </row>
    <row r="14" ht="18" customHeight="1" spans="1:9">
      <c r="A14" s="30" t="s">
        <v>30</v>
      </c>
      <c r="B14" s="11" t="s">
        <v>31</v>
      </c>
      <c r="C14" s="12"/>
      <c r="D14" s="12"/>
      <c r="E14" s="12"/>
      <c r="F14" s="12">
        <f>+'表-12 其他项目清单与计价汇总表'!E10</f>
        <v>0</v>
      </c>
      <c r="G14" s="12"/>
      <c r="H14" s="12"/>
      <c r="I14" s="52"/>
    </row>
    <row r="15" ht="18" customHeight="1" spans="1:9">
      <c r="A15" s="30" t="s">
        <v>32</v>
      </c>
      <c r="B15" s="11" t="s">
        <v>33</v>
      </c>
      <c r="C15" s="12">
        <v>37646.26</v>
      </c>
      <c r="D15" s="12"/>
      <c r="E15" s="12"/>
      <c r="F15" s="12">
        <f>+'表-12 其他项目清单与计价汇总表'!E11</f>
        <v>0</v>
      </c>
      <c r="G15" s="12"/>
      <c r="H15" s="12"/>
      <c r="I15" s="52"/>
    </row>
    <row r="16" ht="18" customHeight="1" spans="1:9">
      <c r="A16" s="30" t="s">
        <v>34</v>
      </c>
      <c r="B16" s="11" t="s">
        <v>35</v>
      </c>
      <c r="C16" s="12"/>
      <c r="D16" s="12"/>
      <c r="E16" s="12"/>
      <c r="F16" s="12">
        <f>+'表-12 其他项目清单与计价汇总表'!E12</f>
        <v>0</v>
      </c>
      <c r="G16" s="12"/>
      <c r="H16" s="12"/>
      <c r="I16" s="52"/>
    </row>
    <row r="17" ht="18" customHeight="1" spans="1:9">
      <c r="A17" s="30" t="s">
        <v>36</v>
      </c>
      <c r="B17" s="11" t="s">
        <v>37</v>
      </c>
      <c r="C17" s="12"/>
      <c r="D17" s="12"/>
      <c r="E17" s="12"/>
      <c r="F17" s="12">
        <f>+'表-12 其他项目清单与计价汇总表'!E13</f>
        <v>0</v>
      </c>
      <c r="G17" s="12"/>
      <c r="H17" s="12"/>
      <c r="I17" s="52"/>
    </row>
    <row r="18" ht="18" customHeight="1" spans="1:9">
      <c r="A18" s="30" t="s">
        <v>38</v>
      </c>
      <c r="B18" s="11" t="s">
        <v>39</v>
      </c>
      <c r="C18" s="12"/>
      <c r="D18" s="12"/>
      <c r="E18" s="12"/>
      <c r="F18" s="12">
        <f>+'表-12 其他项目清单与计价汇总表'!E15</f>
        <v>0</v>
      </c>
      <c r="G18" s="12"/>
      <c r="H18" s="12"/>
      <c r="I18" s="52"/>
    </row>
    <row r="19" ht="18" customHeight="1" spans="1:9">
      <c r="A19" s="30" t="s">
        <v>40</v>
      </c>
      <c r="B19" s="11" t="s">
        <v>41</v>
      </c>
      <c r="C19" s="12"/>
      <c r="D19" s="12"/>
      <c r="E19" s="12"/>
      <c r="F19" s="12">
        <f>+'表-12 其他项目清单与计价汇总表'!E14</f>
        <v>0</v>
      </c>
      <c r="G19" s="12"/>
      <c r="H19" s="12"/>
      <c r="I19" s="52"/>
    </row>
    <row r="20" ht="18" customHeight="1" spans="1:9">
      <c r="A20" s="30" t="s">
        <v>42</v>
      </c>
      <c r="B20" s="11" t="s">
        <v>43</v>
      </c>
      <c r="C20" s="12"/>
      <c r="D20" s="12"/>
      <c r="E20" s="12"/>
      <c r="F20" s="12">
        <f>+'表-12 其他项目清单与计价汇总表'!E16</f>
        <v>0</v>
      </c>
      <c r="G20" s="12"/>
      <c r="H20" s="12"/>
      <c r="I20" s="52"/>
    </row>
    <row r="21" ht="18" customHeight="1" spans="1:9">
      <c r="A21" s="30" t="s">
        <v>44</v>
      </c>
      <c r="B21" s="11" t="s">
        <v>45</v>
      </c>
      <c r="C21" s="12">
        <v>2516426.89</v>
      </c>
      <c r="D21" s="12"/>
      <c r="E21" s="12"/>
      <c r="F21" s="12">
        <f>+F4+F7+F10</f>
        <v>244913.33</v>
      </c>
      <c r="G21" s="12"/>
      <c r="H21" s="12"/>
      <c r="I21" s="52"/>
    </row>
    <row r="22" ht="18" customHeight="1" spans="1:9">
      <c r="A22" s="30" t="s">
        <v>46</v>
      </c>
      <c r="B22" s="11" t="s">
        <v>47</v>
      </c>
      <c r="C22" s="12">
        <v>226478.42</v>
      </c>
      <c r="D22" s="12"/>
      <c r="E22" s="12"/>
      <c r="F22" s="12">
        <f>+'表-13 规费、税金项目清单与计价表'!J35</f>
        <v>0</v>
      </c>
      <c r="G22" s="12"/>
      <c r="H22" s="12"/>
      <c r="I22" s="52" t="s">
        <v>23</v>
      </c>
    </row>
    <row r="23" ht="18" customHeight="1" spans="1:9">
      <c r="A23" s="30" t="s">
        <v>48</v>
      </c>
      <c r="B23" s="11" t="s">
        <v>49</v>
      </c>
      <c r="C23" s="12">
        <v>2742905.31</v>
      </c>
      <c r="D23" s="12"/>
      <c r="E23" s="12"/>
      <c r="F23" s="12">
        <f>+F21+F22</f>
        <v>244913.33</v>
      </c>
      <c r="G23" s="12"/>
      <c r="H23" s="12"/>
      <c r="I23" s="52"/>
    </row>
    <row r="24" ht="18" customHeight="1" spans="1:9">
      <c r="A24" s="30"/>
      <c r="B24" s="11"/>
      <c r="C24" s="12"/>
      <c r="D24" s="12"/>
      <c r="E24" s="12"/>
      <c r="F24" s="12"/>
      <c r="G24" s="12"/>
      <c r="H24" s="12"/>
      <c r="I24" s="52"/>
    </row>
    <row r="25" ht="18" customHeight="1" spans="1:9">
      <c r="A25" s="30"/>
      <c r="B25" s="11"/>
      <c r="C25" s="12"/>
      <c r="D25" s="12"/>
      <c r="E25" s="12"/>
      <c r="F25" s="12"/>
      <c r="G25" s="12"/>
      <c r="H25" s="12"/>
      <c r="I25" s="52"/>
    </row>
    <row r="26" ht="18" customHeight="1" spans="1:9">
      <c r="A26" s="30"/>
      <c r="B26" s="11"/>
      <c r="C26" s="12"/>
      <c r="D26" s="12"/>
      <c r="E26" s="12"/>
      <c r="F26" s="12"/>
      <c r="G26" s="12"/>
      <c r="H26" s="12"/>
      <c r="I26" s="52"/>
    </row>
    <row r="27" ht="18" customHeight="1" spans="1:9">
      <c r="A27" s="30"/>
      <c r="B27" s="11"/>
      <c r="C27" s="12"/>
      <c r="D27" s="12"/>
      <c r="E27" s="12"/>
      <c r="F27" s="12"/>
      <c r="G27" s="12"/>
      <c r="H27" s="12"/>
      <c r="I27" s="52"/>
    </row>
    <row r="28" ht="18" customHeight="1" spans="1:9">
      <c r="A28" s="30"/>
      <c r="B28" s="11"/>
      <c r="C28" s="12"/>
      <c r="D28" s="12"/>
      <c r="E28" s="12"/>
      <c r="F28" s="12"/>
      <c r="G28" s="12"/>
      <c r="H28" s="12"/>
      <c r="I28" s="52"/>
    </row>
    <row r="29" ht="18" customHeight="1" spans="1:9">
      <c r="A29" s="30"/>
      <c r="B29" s="11"/>
      <c r="C29" s="12"/>
      <c r="D29" s="12"/>
      <c r="E29" s="12"/>
      <c r="F29" s="12"/>
      <c r="G29" s="12"/>
      <c r="H29" s="12"/>
      <c r="I29" s="52"/>
    </row>
    <row r="30" ht="18" customHeight="1" spans="1:9">
      <c r="A30" s="30"/>
      <c r="B30" s="11"/>
      <c r="C30" s="12"/>
      <c r="D30" s="12"/>
      <c r="E30" s="12"/>
      <c r="F30" s="12"/>
      <c r="G30" s="12"/>
      <c r="H30" s="12"/>
      <c r="I30" s="52"/>
    </row>
    <row r="31" ht="18" customHeight="1" spans="1:9">
      <c r="A31" s="30"/>
      <c r="B31" s="11"/>
      <c r="C31" s="12"/>
      <c r="D31" s="12"/>
      <c r="E31" s="12"/>
      <c r="F31" s="12"/>
      <c r="G31" s="12"/>
      <c r="H31" s="12"/>
      <c r="I31" s="52"/>
    </row>
    <row r="32" ht="18" customHeight="1" spans="1:9">
      <c r="A32" s="30"/>
      <c r="B32" s="11"/>
      <c r="C32" s="12"/>
      <c r="D32" s="12"/>
      <c r="E32" s="12"/>
      <c r="F32" s="12"/>
      <c r="G32" s="12"/>
      <c r="H32" s="12"/>
      <c r="I32" s="52"/>
    </row>
    <row r="33" ht="18" customHeight="1" spans="1:9">
      <c r="A33" s="30"/>
      <c r="B33" s="11"/>
      <c r="C33" s="12"/>
      <c r="D33" s="12"/>
      <c r="E33" s="12"/>
      <c r="F33" s="12"/>
      <c r="G33" s="12"/>
      <c r="H33" s="12"/>
      <c r="I33" s="52"/>
    </row>
    <row r="34" ht="18" customHeight="1" spans="1:9">
      <c r="A34" s="30"/>
      <c r="B34" s="11"/>
      <c r="C34" s="12"/>
      <c r="D34" s="12"/>
      <c r="E34" s="12"/>
      <c r="F34" s="12"/>
      <c r="G34" s="12"/>
      <c r="H34" s="12"/>
      <c r="I34" s="52"/>
    </row>
    <row r="35" ht="18" customHeight="1" spans="1:9">
      <c r="A35" s="33" t="s">
        <v>50</v>
      </c>
      <c r="B35" s="35"/>
      <c r="C35" s="36" t="s">
        <v>51</v>
      </c>
      <c r="D35" s="36"/>
      <c r="E35" s="36"/>
      <c r="F35" s="36">
        <f>+F23</f>
        <v>244913.33</v>
      </c>
      <c r="G35" s="36"/>
      <c r="H35" s="36"/>
      <c r="I35" s="53"/>
    </row>
    <row r="36" ht="18" customHeight="1" spans="1:9">
      <c r="A36" s="38" t="s">
        <v>52</v>
      </c>
      <c r="B36" s="38"/>
      <c r="C36" s="38"/>
      <c r="D36" s="38"/>
      <c r="E36" s="38"/>
      <c r="F36" s="38"/>
      <c r="G36" s="38"/>
      <c r="H36" s="38"/>
      <c r="I36" s="38"/>
    </row>
    <row r="37" ht="18" customHeight="1" spans="1:9">
      <c r="A37" s="17"/>
      <c r="B37" s="17"/>
      <c r="C37" s="17"/>
      <c r="D37" s="18"/>
      <c r="E37" s="19" t="s">
        <v>53</v>
      </c>
      <c r="F37" s="17"/>
      <c r="G37" s="18"/>
      <c r="H37" s="19" t="s">
        <v>53</v>
      </c>
      <c r="I37" s="19"/>
    </row>
  </sheetData>
  <sheetProtection sheet="1" objects="1"/>
  <mergeCells count="73">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A35:B35"/>
    <mergeCell ref="C35:E35"/>
    <mergeCell ref="F35:H35"/>
    <mergeCell ref="A36:I36"/>
    <mergeCell ref="A37:C37"/>
    <mergeCell ref="E37:I37"/>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9"/>
  <sheetViews>
    <sheetView showGridLines="0" topLeftCell="A33" workbookViewId="0">
      <selection activeCell="I39" sqref="I39"/>
    </sheetView>
  </sheetViews>
  <sheetFormatPr defaultColWidth="9" defaultRowHeight="12"/>
  <cols>
    <col min="1" max="1" width="8.33333333333333" style="48" customWidth="1"/>
    <col min="2" max="2" width="17.3333333333333" style="1" customWidth="1"/>
    <col min="3" max="3" width="14.1714285714286" style="1" customWidth="1"/>
    <col min="4" max="4" width="29.8285714285714" style="1" customWidth="1"/>
    <col min="5" max="5" width="5.66666666666667" style="1" customWidth="1"/>
    <col min="6" max="6" width="10" style="1" customWidth="1"/>
    <col min="7" max="9" width="12.7142857142857" style="1" customWidth="1"/>
    <col min="10" max="16384" width="9" style="1"/>
  </cols>
  <sheetData>
    <row r="1" ht="41.25" customHeight="1" spans="1:9">
      <c r="A1" s="49" t="s">
        <v>4</v>
      </c>
      <c r="B1" s="28" t="s">
        <v>54</v>
      </c>
      <c r="C1" s="28" t="s">
        <v>55</v>
      </c>
      <c r="D1" s="28" t="s">
        <v>56</v>
      </c>
      <c r="E1" s="28" t="s">
        <v>57</v>
      </c>
      <c r="F1" s="28" t="s">
        <v>58</v>
      </c>
      <c r="G1" s="28" t="s">
        <v>59</v>
      </c>
      <c r="H1" s="28" t="s">
        <v>60</v>
      </c>
      <c r="I1" s="29" t="s">
        <v>61</v>
      </c>
    </row>
    <row r="2" ht="28.5" customHeight="1" spans="1:9">
      <c r="A2" s="50"/>
      <c r="B2" s="31"/>
      <c r="C2" s="31"/>
      <c r="D2" s="31"/>
      <c r="E2" s="31"/>
      <c r="F2" s="31"/>
      <c r="G2" s="31"/>
      <c r="H2" s="31"/>
      <c r="I2" s="32"/>
    </row>
    <row r="3" ht="28.5" customHeight="1" spans="1:9">
      <c r="A3" s="50"/>
      <c r="B3" s="31"/>
      <c r="C3" s="31"/>
      <c r="D3" s="31"/>
      <c r="E3" s="31"/>
      <c r="F3" s="31"/>
      <c r="G3" s="31"/>
      <c r="H3" s="31"/>
      <c r="I3" s="32"/>
    </row>
    <row r="4" ht="18" customHeight="1" spans="1:9">
      <c r="A4" s="50"/>
      <c r="B4" s="11"/>
      <c r="C4" s="11" t="s">
        <v>12</v>
      </c>
      <c r="D4" s="11"/>
      <c r="E4" s="11"/>
      <c r="F4" s="12"/>
      <c r="G4" s="12"/>
      <c r="H4" s="12"/>
      <c r="I4" s="52">
        <f>SUM(I5:I29)</f>
        <v>0</v>
      </c>
    </row>
    <row r="5" ht="105" customHeight="1" spans="1:9">
      <c r="A5" s="50">
        <v>1</v>
      </c>
      <c r="B5" s="11" t="s">
        <v>62</v>
      </c>
      <c r="C5" s="11" t="s">
        <v>63</v>
      </c>
      <c r="D5" s="11" t="s">
        <v>64</v>
      </c>
      <c r="E5" s="31" t="s">
        <v>65</v>
      </c>
      <c r="F5" s="12">
        <v>20</v>
      </c>
      <c r="G5" s="12">
        <v>739.55</v>
      </c>
      <c r="H5" s="12"/>
      <c r="I5" s="52">
        <f t="shared" ref="I5:I29" si="0">+F5*H5</f>
        <v>0</v>
      </c>
    </row>
    <row r="6" ht="105" customHeight="1" spans="1:9">
      <c r="A6" s="50">
        <v>2</v>
      </c>
      <c r="B6" s="11" t="s">
        <v>66</v>
      </c>
      <c r="C6" s="11" t="s">
        <v>67</v>
      </c>
      <c r="D6" s="11" t="s">
        <v>68</v>
      </c>
      <c r="E6" s="31" t="s">
        <v>65</v>
      </c>
      <c r="F6" s="12">
        <v>3</v>
      </c>
      <c r="G6" s="12">
        <v>713.24</v>
      </c>
      <c r="H6" s="12"/>
      <c r="I6" s="52">
        <f t="shared" si="0"/>
        <v>0</v>
      </c>
    </row>
    <row r="7" ht="105" customHeight="1" spans="1:9">
      <c r="A7" s="50">
        <v>3</v>
      </c>
      <c r="B7" s="11" t="s">
        <v>69</v>
      </c>
      <c r="C7" s="11" t="s">
        <v>70</v>
      </c>
      <c r="D7" s="11" t="s">
        <v>71</v>
      </c>
      <c r="E7" s="31" t="s">
        <v>65</v>
      </c>
      <c r="F7" s="12">
        <v>2</v>
      </c>
      <c r="G7" s="12">
        <v>914.16</v>
      </c>
      <c r="H7" s="12"/>
      <c r="I7" s="52">
        <f t="shared" si="0"/>
        <v>0</v>
      </c>
    </row>
    <row r="8" ht="105" customHeight="1" spans="1:9">
      <c r="A8" s="50">
        <v>4</v>
      </c>
      <c r="B8" s="11" t="s">
        <v>72</v>
      </c>
      <c r="C8" s="11" t="s">
        <v>73</v>
      </c>
      <c r="D8" s="11" t="s">
        <v>74</v>
      </c>
      <c r="E8" s="31" t="s">
        <v>75</v>
      </c>
      <c r="F8" s="12">
        <v>20</v>
      </c>
      <c r="G8" s="12">
        <v>776.69</v>
      </c>
      <c r="H8" s="12"/>
      <c r="I8" s="52">
        <f t="shared" si="0"/>
        <v>0</v>
      </c>
    </row>
    <row r="9" ht="117.75" customHeight="1" spans="1:9">
      <c r="A9" s="50">
        <v>5</v>
      </c>
      <c r="B9" s="11" t="s">
        <v>76</v>
      </c>
      <c r="C9" s="11" t="s">
        <v>77</v>
      </c>
      <c r="D9" s="11" t="s">
        <v>78</v>
      </c>
      <c r="E9" s="31" t="s">
        <v>75</v>
      </c>
      <c r="F9" s="12">
        <v>20</v>
      </c>
      <c r="G9" s="12">
        <v>1882.95</v>
      </c>
      <c r="H9" s="12"/>
      <c r="I9" s="52">
        <f t="shared" si="0"/>
        <v>0</v>
      </c>
    </row>
    <row r="10" ht="117.75" customHeight="1" spans="1:9">
      <c r="A10" s="50">
        <v>6</v>
      </c>
      <c r="B10" s="11" t="s">
        <v>79</v>
      </c>
      <c r="C10" s="11" t="s">
        <v>80</v>
      </c>
      <c r="D10" s="11" t="s">
        <v>81</v>
      </c>
      <c r="E10" s="31" t="s">
        <v>75</v>
      </c>
      <c r="F10" s="12">
        <v>2</v>
      </c>
      <c r="G10" s="12">
        <v>1882.95</v>
      </c>
      <c r="H10" s="12"/>
      <c r="I10" s="52">
        <f t="shared" si="0"/>
        <v>0</v>
      </c>
    </row>
    <row r="11" ht="105" customHeight="1" spans="1:9">
      <c r="A11" s="50">
        <v>7</v>
      </c>
      <c r="B11" s="11" t="s">
        <v>82</v>
      </c>
      <c r="C11" s="11" t="s">
        <v>83</v>
      </c>
      <c r="D11" s="11" t="s">
        <v>84</v>
      </c>
      <c r="E11" s="31" t="s">
        <v>75</v>
      </c>
      <c r="F11" s="12">
        <v>20</v>
      </c>
      <c r="G11" s="12">
        <v>870.06</v>
      </c>
      <c r="H11" s="12"/>
      <c r="I11" s="52">
        <f t="shared" si="0"/>
        <v>0</v>
      </c>
    </row>
    <row r="12" ht="194.25" customHeight="1" spans="1:9">
      <c r="A12" s="50">
        <v>8</v>
      </c>
      <c r="B12" s="11" t="s">
        <v>85</v>
      </c>
      <c r="C12" s="11" t="s">
        <v>86</v>
      </c>
      <c r="D12" s="11" t="s">
        <v>87</v>
      </c>
      <c r="E12" s="31" t="s">
        <v>88</v>
      </c>
      <c r="F12" s="12">
        <v>238.09</v>
      </c>
      <c r="G12" s="12">
        <v>97.42</v>
      </c>
      <c r="H12" s="12"/>
      <c r="I12" s="52">
        <f t="shared" si="0"/>
        <v>0</v>
      </c>
    </row>
    <row r="13" ht="194.25" customHeight="1" spans="1:9">
      <c r="A13" s="50">
        <v>9</v>
      </c>
      <c r="B13" s="11" t="s">
        <v>89</v>
      </c>
      <c r="C13" s="11" t="s">
        <v>86</v>
      </c>
      <c r="D13" s="11" t="s">
        <v>90</v>
      </c>
      <c r="E13" s="31" t="s">
        <v>88</v>
      </c>
      <c r="F13" s="12">
        <v>354.39</v>
      </c>
      <c r="G13" s="12">
        <v>124.71</v>
      </c>
      <c r="H13" s="12"/>
      <c r="I13" s="52">
        <f t="shared" si="0"/>
        <v>0</v>
      </c>
    </row>
    <row r="14" ht="194.25" customHeight="1" spans="1:9">
      <c r="A14" s="50">
        <v>10</v>
      </c>
      <c r="B14" s="11" t="s">
        <v>91</v>
      </c>
      <c r="C14" s="11" t="s">
        <v>86</v>
      </c>
      <c r="D14" s="11" t="s">
        <v>92</v>
      </c>
      <c r="E14" s="31" t="s">
        <v>88</v>
      </c>
      <c r="F14" s="12">
        <v>24.82</v>
      </c>
      <c r="G14" s="12">
        <v>140.01</v>
      </c>
      <c r="H14" s="12"/>
      <c r="I14" s="52">
        <f t="shared" si="0"/>
        <v>0</v>
      </c>
    </row>
    <row r="15" ht="194.25" customHeight="1" spans="1:9">
      <c r="A15" s="50">
        <v>11</v>
      </c>
      <c r="B15" s="11" t="s">
        <v>93</v>
      </c>
      <c r="C15" s="11" t="s">
        <v>86</v>
      </c>
      <c r="D15" s="11" t="s">
        <v>94</v>
      </c>
      <c r="E15" s="31" t="s">
        <v>88</v>
      </c>
      <c r="F15" s="12">
        <v>588.07</v>
      </c>
      <c r="G15" s="12">
        <v>159.1</v>
      </c>
      <c r="H15" s="12"/>
      <c r="I15" s="52">
        <f t="shared" si="0"/>
        <v>0</v>
      </c>
    </row>
    <row r="16" ht="194.25" customHeight="1" spans="1:9">
      <c r="A16" s="50">
        <v>12</v>
      </c>
      <c r="B16" s="11" t="s">
        <v>95</v>
      </c>
      <c r="C16" s="11" t="s">
        <v>86</v>
      </c>
      <c r="D16" s="11" t="s">
        <v>96</v>
      </c>
      <c r="E16" s="31" t="s">
        <v>88</v>
      </c>
      <c r="F16" s="12">
        <v>95.24</v>
      </c>
      <c r="G16" s="12">
        <v>238.41</v>
      </c>
      <c r="H16" s="12"/>
      <c r="I16" s="52">
        <f t="shared" si="0"/>
        <v>0</v>
      </c>
    </row>
    <row r="17" ht="194.25" customHeight="1" spans="1:9">
      <c r="A17" s="50">
        <v>13</v>
      </c>
      <c r="B17" s="11" t="s">
        <v>97</v>
      </c>
      <c r="C17" s="11" t="s">
        <v>86</v>
      </c>
      <c r="D17" s="11" t="s">
        <v>98</v>
      </c>
      <c r="E17" s="31" t="s">
        <v>88</v>
      </c>
      <c r="F17" s="12">
        <v>289.34</v>
      </c>
      <c r="G17" s="12">
        <v>380.97</v>
      </c>
      <c r="H17" s="12"/>
      <c r="I17" s="52">
        <f t="shared" si="0"/>
        <v>0</v>
      </c>
    </row>
    <row r="18" ht="194.25" customHeight="1" spans="1:9">
      <c r="A18" s="50">
        <v>14</v>
      </c>
      <c r="B18" s="11" t="s">
        <v>99</v>
      </c>
      <c r="C18" s="11" t="s">
        <v>86</v>
      </c>
      <c r="D18" s="11" t="s">
        <v>100</v>
      </c>
      <c r="E18" s="31" t="s">
        <v>88</v>
      </c>
      <c r="F18" s="12">
        <v>4.73</v>
      </c>
      <c r="G18" s="12">
        <v>460.55</v>
      </c>
      <c r="H18" s="12"/>
      <c r="I18" s="52">
        <f t="shared" si="0"/>
        <v>0</v>
      </c>
    </row>
    <row r="19" ht="105" customHeight="1" spans="1:9">
      <c r="A19" s="50">
        <v>15</v>
      </c>
      <c r="B19" s="11" t="s">
        <v>101</v>
      </c>
      <c r="C19" s="11" t="s">
        <v>102</v>
      </c>
      <c r="D19" s="11" t="s">
        <v>103</v>
      </c>
      <c r="E19" s="31" t="s">
        <v>75</v>
      </c>
      <c r="F19" s="12">
        <v>26</v>
      </c>
      <c r="G19" s="12">
        <v>391.86</v>
      </c>
      <c r="H19" s="12"/>
      <c r="I19" s="52">
        <f t="shared" si="0"/>
        <v>0</v>
      </c>
    </row>
    <row r="20" ht="105" customHeight="1" spans="1:9">
      <c r="A20" s="50">
        <v>16</v>
      </c>
      <c r="B20" s="11" t="s">
        <v>104</v>
      </c>
      <c r="C20" s="11" t="s">
        <v>105</v>
      </c>
      <c r="D20" s="11" t="s">
        <v>106</v>
      </c>
      <c r="E20" s="31" t="s">
        <v>75</v>
      </c>
      <c r="F20" s="12">
        <v>5</v>
      </c>
      <c r="G20" s="12">
        <v>710.88</v>
      </c>
      <c r="H20" s="12"/>
      <c r="I20" s="52">
        <f t="shared" si="0"/>
        <v>0</v>
      </c>
    </row>
    <row r="21" ht="105" customHeight="1" spans="1:9">
      <c r="A21" s="50">
        <v>17</v>
      </c>
      <c r="B21" s="11" t="s">
        <v>107</v>
      </c>
      <c r="C21" s="11" t="s">
        <v>108</v>
      </c>
      <c r="D21" s="11" t="s">
        <v>109</v>
      </c>
      <c r="E21" s="31" t="s">
        <v>75</v>
      </c>
      <c r="F21" s="12">
        <v>3</v>
      </c>
      <c r="G21" s="12">
        <v>707.45</v>
      </c>
      <c r="H21" s="12"/>
      <c r="I21" s="52">
        <f t="shared" si="0"/>
        <v>0</v>
      </c>
    </row>
    <row r="22" ht="105" customHeight="1" spans="1:9">
      <c r="A22" s="50">
        <v>18</v>
      </c>
      <c r="B22" s="11" t="s">
        <v>110</v>
      </c>
      <c r="C22" s="11" t="s">
        <v>108</v>
      </c>
      <c r="D22" s="11" t="s">
        <v>111</v>
      </c>
      <c r="E22" s="31" t="s">
        <v>75</v>
      </c>
      <c r="F22" s="12">
        <v>2</v>
      </c>
      <c r="G22" s="12">
        <v>1528.4</v>
      </c>
      <c r="H22" s="12"/>
      <c r="I22" s="52">
        <f t="shared" si="0"/>
        <v>0</v>
      </c>
    </row>
    <row r="23" ht="92.25" customHeight="1" spans="1:9">
      <c r="A23" s="50">
        <v>19</v>
      </c>
      <c r="B23" s="11" t="s">
        <v>112</v>
      </c>
      <c r="C23" s="11" t="s">
        <v>113</v>
      </c>
      <c r="D23" s="11" t="s">
        <v>114</v>
      </c>
      <c r="E23" s="31" t="s">
        <v>75</v>
      </c>
      <c r="F23" s="12">
        <v>8</v>
      </c>
      <c r="G23" s="12">
        <v>1840.61</v>
      </c>
      <c r="H23" s="12"/>
      <c r="I23" s="52">
        <f t="shared" si="0"/>
        <v>0</v>
      </c>
    </row>
    <row r="24" ht="92.25" customHeight="1" spans="1:9">
      <c r="A24" s="50">
        <v>20</v>
      </c>
      <c r="B24" s="11" t="s">
        <v>115</v>
      </c>
      <c r="C24" s="11" t="s">
        <v>116</v>
      </c>
      <c r="D24" s="11" t="s">
        <v>117</v>
      </c>
      <c r="E24" s="31" t="s">
        <v>118</v>
      </c>
      <c r="F24" s="12">
        <v>9</v>
      </c>
      <c r="G24" s="12">
        <v>108.09</v>
      </c>
      <c r="H24" s="12"/>
      <c r="I24" s="52">
        <f t="shared" si="0"/>
        <v>0</v>
      </c>
    </row>
    <row r="25" ht="92.25" customHeight="1" spans="1:9">
      <c r="A25" s="50">
        <v>21</v>
      </c>
      <c r="B25" s="11" t="s">
        <v>119</v>
      </c>
      <c r="C25" s="11" t="s">
        <v>120</v>
      </c>
      <c r="D25" s="11" t="s">
        <v>121</v>
      </c>
      <c r="E25" s="31" t="s">
        <v>118</v>
      </c>
      <c r="F25" s="12">
        <v>5</v>
      </c>
      <c r="G25" s="12">
        <v>110.51</v>
      </c>
      <c r="H25" s="12"/>
      <c r="I25" s="52">
        <f t="shared" si="0"/>
        <v>0</v>
      </c>
    </row>
    <row r="26" ht="117.75" customHeight="1" spans="1:9">
      <c r="A26" s="50">
        <v>22</v>
      </c>
      <c r="B26" s="11" t="s">
        <v>122</v>
      </c>
      <c r="C26" s="11" t="s">
        <v>123</v>
      </c>
      <c r="D26" s="11" t="s">
        <v>124</v>
      </c>
      <c r="E26" s="31" t="s">
        <v>75</v>
      </c>
      <c r="F26" s="12">
        <v>3</v>
      </c>
      <c r="G26" s="12">
        <v>98.71</v>
      </c>
      <c r="H26" s="12"/>
      <c r="I26" s="52">
        <f t="shared" si="0"/>
        <v>0</v>
      </c>
    </row>
    <row r="27" ht="105" customHeight="1" spans="1:9">
      <c r="A27" s="50">
        <v>23</v>
      </c>
      <c r="B27" s="11" t="s">
        <v>125</v>
      </c>
      <c r="C27" s="11" t="s">
        <v>126</v>
      </c>
      <c r="D27" s="11" t="s">
        <v>127</v>
      </c>
      <c r="E27" s="31" t="s">
        <v>128</v>
      </c>
      <c r="F27" s="12">
        <v>1551</v>
      </c>
      <c r="G27" s="12">
        <v>23.97</v>
      </c>
      <c r="H27" s="12"/>
      <c r="I27" s="52">
        <f t="shared" si="0"/>
        <v>0</v>
      </c>
    </row>
    <row r="28" ht="92.25" customHeight="1" spans="1:9">
      <c r="A28" s="50">
        <v>24</v>
      </c>
      <c r="B28" s="11" t="s">
        <v>129</v>
      </c>
      <c r="C28" s="11" t="s">
        <v>130</v>
      </c>
      <c r="D28" s="11" t="s">
        <v>131</v>
      </c>
      <c r="E28" s="31" t="s">
        <v>132</v>
      </c>
      <c r="F28" s="12">
        <v>2060</v>
      </c>
      <c r="G28" s="12">
        <v>124.82</v>
      </c>
      <c r="H28" s="12"/>
      <c r="I28" s="52">
        <f t="shared" si="0"/>
        <v>0</v>
      </c>
    </row>
    <row r="29" ht="105" customHeight="1" spans="1:9">
      <c r="A29" s="50">
        <v>25</v>
      </c>
      <c r="B29" s="11" t="s">
        <v>133</v>
      </c>
      <c r="C29" s="11" t="s">
        <v>134</v>
      </c>
      <c r="D29" s="11" t="s">
        <v>135</v>
      </c>
      <c r="E29" s="31" t="s">
        <v>132</v>
      </c>
      <c r="F29" s="12">
        <v>2060</v>
      </c>
      <c r="G29" s="12">
        <v>16.72</v>
      </c>
      <c r="H29" s="12"/>
      <c r="I29" s="52">
        <f t="shared" si="0"/>
        <v>0</v>
      </c>
    </row>
    <row r="30" ht="18" customHeight="1" spans="1:9">
      <c r="A30" s="50"/>
      <c r="B30" s="11"/>
      <c r="C30" s="11" t="s">
        <v>14</v>
      </c>
      <c r="D30" s="11"/>
      <c r="E30" s="11"/>
      <c r="F30" s="12"/>
      <c r="G30" s="12"/>
      <c r="H30" s="12"/>
      <c r="I30" s="52">
        <f>SUM(I31:I35)</f>
        <v>0</v>
      </c>
    </row>
    <row r="31" ht="207" customHeight="1" spans="1:9">
      <c r="A31" s="50">
        <v>26</v>
      </c>
      <c r="B31" s="11" t="s">
        <v>136</v>
      </c>
      <c r="C31" s="11" t="s">
        <v>137</v>
      </c>
      <c r="D31" s="11" t="s">
        <v>138</v>
      </c>
      <c r="E31" s="31" t="s">
        <v>139</v>
      </c>
      <c r="F31" s="12">
        <v>3</v>
      </c>
      <c r="G31" s="12">
        <v>34875.91</v>
      </c>
      <c r="H31" s="12"/>
      <c r="I31" s="52">
        <f t="shared" ref="I31:I35" si="1">+F31*H31</f>
        <v>0</v>
      </c>
    </row>
    <row r="32" ht="194.25" customHeight="1" spans="1:9">
      <c r="A32" s="50">
        <v>27</v>
      </c>
      <c r="B32" s="11" t="s">
        <v>140</v>
      </c>
      <c r="C32" s="11" t="s">
        <v>141</v>
      </c>
      <c r="D32" s="11" t="s">
        <v>142</v>
      </c>
      <c r="E32" s="31" t="s">
        <v>139</v>
      </c>
      <c r="F32" s="12">
        <v>2</v>
      </c>
      <c r="G32" s="12">
        <v>25099.56</v>
      </c>
      <c r="H32" s="12"/>
      <c r="I32" s="52">
        <f t="shared" si="1"/>
        <v>0</v>
      </c>
    </row>
    <row r="33" ht="245.25" customHeight="1" spans="1:9">
      <c r="A33" s="50">
        <v>28</v>
      </c>
      <c r="B33" s="11" t="s">
        <v>143</v>
      </c>
      <c r="C33" s="11" t="s">
        <v>144</v>
      </c>
      <c r="D33" s="11" t="s">
        <v>145</v>
      </c>
      <c r="E33" s="31" t="s">
        <v>139</v>
      </c>
      <c r="F33" s="12">
        <v>6</v>
      </c>
      <c r="G33" s="12">
        <v>208670.6</v>
      </c>
      <c r="H33" s="12"/>
      <c r="I33" s="52">
        <f t="shared" si="1"/>
        <v>0</v>
      </c>
    </row>
    <row r="34" ht="168.75" customHeight="1" spans="1:9">
      <c r="A34" s="50">
        <v>29</v>
      </c>
      <c r="B34" s="11" t="s">
        <v>146</v>
      </c>
      <c r="C34" s="11" t="s">
        <v>147</v>
      </c>
      <c r="D34" s="11" t="s">
        <v>148</v>
      </c>
      <c r="E34" s="31" t="s">
        <v>139</v>
      </c>
      <c r="F34" s="12">
        <v>2</v>
      </c>
      <c r="G34" s="12">
        <v>18442.29</v>
      </c>
      <c r="H34" s="12"/>
      <c r="I34" s="52">
        <f t="shared" si="1"/>
        <v>0</v>
      </c>
    </row>
    <row r="35" ht="143.25" customHeight="1" spans="1:9">
      <c r="A35" s="50">
        <v>30</v>
      </c>
      <c r="B35" s="11" t="s">
        <v>149</v>
      </c>
      <c r="C35" s="11" t="s">
        <v>150</v>
      </c>
      <c r="D35" s="11" t="s">
        <v>151</v>
      </c>
      <c r="E35" s="31" t="s">
        <v>118</v>
      </c>
      <c r="F35" s="12">
        <v>2</v>
      </c>
      <c r="G35" s="12">
        <v>2219.4</v>
      </c>
      <c r="H35" s="12"/>
      <c r="I35" s="52">
        <f t="shared" si="1"/>
        <v>0</v>
      </c>
    </row>
    <row r="36" ht="18" customHeight="1" spans="1:9">
      <c r="A36" s="50"/>
      <c r="B36" s="11"/>
      <c r="C36" s="11" t="s">
        <v>152</v>
      </c>
      <c r="D36" s="11"/>
      <c r="E36" s="11"/>
      <c r="F36" s="12"/>
      <c r="G36" s="12"/>
      <c r="H36" s="12"/>
      <c r="I36" s="52">
        <f>SUM(I37:I38)</f>
        <v>0</v>
      </c>
    </row>
    <row r="37" ht="18" customHeight="1" spans="1:9">
      <c r="A37" s="50">
        <v>31</v>
      </c>
      <c r="B37" s="11" t="s">
        <v>153</v>
      </c>
      <c r="C37" s="11" t="s">
        <v>154</v>
      </c>
      <c r="D37" s="11"/>
      <c r="E37" s="31" t="s">
        <v>155</v>
      </c>
      <c r="F37" s="12">
        <v>1</v>
      </c>
      <c r="G37" s="12">
        <v>2650.36</v>
      </c>
      <c r="H37" s="12"/>
      <c r="I37" s="52">
        <f>+F37*H37</f>
        <v>0</v>
      </c>
    </row>
    <row r="38" ht="18" customHeight="1" spans="1:9">
      <c r="A38" s="50">
        <v>32</v>
      </c>
      <c r="B38" s="11" t="s">
        <v>156</v>
      </c>
      <c r="C38" s="11" t="s">
        <v>157</v>
      </c>
      <c r="D38" s="11"/>
      <c r="E38" s="31" t="s">
        <v>155</v>
      </c>
      <c r="F38" s="12">
        <v>1</v>
      </c>
      <c r="G38" s="12">
        <v>26163.89</v>
      </c>
      <c r="H38" s="12"/>
      <c r="I38" s="52">
        <f>+F38*H38</f>
        <v>0</v>
      </c>
    </row>
    <row r="39" ht="18" customHeight="1" spans="1:9">
      <c r="A39" s="51" t="s">
        <v>158</v>
      </c>
      <c r="B39" s="35"/>
      <c r="C39" s="35"/>
      <c r="D39" s="35"/>
      <c r="E39" s="35"/>
      <c r="F39" s="35"/>
      <c r="G39" s="35"/>
      <c r="H39" s="35"/>
      <c r="I39" s="53">
        <f>+I36+I30+I4</f>
        <v>0</v>
      </c>
    </row>
  </sheetData>
  <sheetProtection sheet="1" objects="1"/>
  <protectedRanges>
    <protectedRange sqref="H4:H38" name="区域1"/>
  </protectedRanges>
  <mergeCells count="10">
    <mergeCell ref="A39:H39"/>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工程名称：1#冷库-给排水工程制冷配套&amp;C&amp;"宋体,加粗"&amp;20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topLeftCell="A2" workbookViewId="0">
      <selection activeCell="H5" sqref="H5:I5"/>
    </sheetView>
  </sheetViews>
  <sheetFormatPr defaultColWidth="9" defaultRowHeight="12"/>
  <cols>
    <col min="1" max="1" width="7.66666666666667" style="1" customWidth="1"/>
    <col min="2" max="2" width="15" style="1" customWidth="1"/>
    <col min="3" max="3" width="19.1714285714286" style="1" customWidth="1"/>
    <col min="4" max="4" width="15.3333333333333" style="1" customWidth="1"/>
    <col min="5" max="5" width="8.66666666666667" style="1" customWidth="1"/>
    <col min="6" max="6" width="0.828571428571429" style="1" customWidth="1"/>
    <col min="7" max="7" width="12.3333333333333" style="1" customWidth="1"/>
    <col min="8" max="8" width="0.828571428571429" style="1" customWidth="1"/>
    <col min="9" max="9" width="12.3333333333333" style="1" customWidth="1"/>
    <col min="10" max="10" width="8.33333333333333" style="1" customWidth="1"/>
    <col min="11" max="11" width="1.82857142857143" style="1" customWidth="1"/>
    <col min="12" max="12" width="10.1714285714286" style="1" customWidth="1"/>
    <col min="13" max="13" width="12.3333333333333" style="1" customWidth="1"/>
    <col min="14" max="16384" width="9" style="1"/>
  </cols>
  <sheetData>
    <row r="1" ht="39.75" customHeight="1" spans="1:13">
      <c r="A1" s="2" t="s">
        <v>159</v>
      </c>
      <c r="B1" s="2"/>
      <c r="C1" s="2"/>
      <c r="D1" s="2"/>
      <c r="E1" s="2"/>
      <c r="F1" s="2"/>
      <c r="G1" s="2"/>
      <c r="H1" s="2"/>
      <c r="I1" s="2"/>
      <c r="J1" s="2"/>
      <c r="K1" s="3"/>
      <c r="L1" s="3"/>
      <c r="M1" s="3"/>
    </row>
    <row r="2" ht="41.25" customHeight="1" spans="1:13">
      <c r="A2" s="4" t="s">
        <v>1</v>
      </c>
      <c r="B2" s="4"/>
      <c r="C2" s="4"/>
      <c r="D2" s="4"/>
      <c r="E2" s="4"/>
      <c r="F2" s="4"/>
      <c r="G2" s="4" t="s">
        <v>2</v>
      </c>
      <c r="H2" s="4"/>
      <c r="I2" s="4"/>
      <c r="J2" s="4"/>
      <c r="K2" s="6" t="s">
        <v>160</v>
      </c>
      <c r="L2" s="6"/>
      <c r="M2" s="6"/>
    </row>
    <row r="3" ht="28.5" customHeight="1" spans="1:13">
      <c r="A3" s="27" t="s">
        <v>4</v>
      </c>
      <c r="B3" s="28" t="s">
        <v>54</v>
      </c>
      <c r="C3" s="28" t="s">
        <v>55</v>
      </c>
      <c r="D3" s="28" t="s">
        <v>161</v>
      </c>
      <c r="E3" s="28" t="s">
        <v>162</v>
      </c>
      <c r="F3" s="28" t="s">
        <v>163</v>
      </c>
      <c r="G3" s="28"/>
      <c r="H3" s="28" t="s">
        <v>164</v>
      </c>
      <c r="I3" s="28"/>
      <c r="J3" s="28" t="s">
        <v>165</v>
      </c>
      <c r="K3" s="28"/>
      <c r="L3" s="28" t="s">
        <v>166</v>
      </c>
      <c r="M3" s="29" t="s">
        <v>8</v>
      </c>
    </row>
    <row r="4" ht="79.5" customHeight="1" spans="1:13">
      <c r="A4" s="30" t="s">
        <v>9</v>
      </c>
      <c r="B4" s="11" t="s">
        <v>167</v>
      </c>
      <c r="C4" s="11" t="s">
        <v>18</v>
      </c>
      <c r="D4" s="31" t="s">
        <v>168</v>
      </c>
      <c r="E4" s="12" t="s">
        <v>169</v>
      </c>
      <c r="F4" s="12">
        <v>134660.68</v>
      </c>
      <c r="G4" s="12"/>
      <c r="H4" s="12">
        <f>F4</f>
        <v>134660.68</v>
      </c>
      <c r="I4" s="12"/>
      <c r="J4" s="11"/>
      <c r="K4" s="11"/>
      <c r="L4" s="11"/>
      <c r="M4" s="32" t="s">
        <v>170</v>
      </c>
    </row>
    <row r="5" ht="28.5" customHeight="1" spans="1:13">
      <c r="A5" s="30" t="s">
        <v>15</v>
      </c>
      <c r="B5" s="11" t="s">
        <v>171</v>
      </c>
      <c r="C5" s="11" t="s">
        <v>172</v>
      </c>
      <c r="D5" s="31" t="s">
        <v>173</v>
      </c>
      <c r="E5" s="12" t="s">
        <v>174</v>
      </c>
      <c r="F5" s="12"/>
      <c r="G5" s="12"/>
      <c r="H5" s="12"/>
      <c r="I5" s="12"/>
      <c r="J5" s="11"/>
      <c r="K5" s="11"/>
      <c r="L5" s="11"/>
      <c r="M5" s="32" t="s">
        <v>175</v>
      </c>
    </row>
    <row r="6" ht="28.5" customHeight="1" spans="1:13">
      <c r="A6" s="30" t="s">
        <v>21</v>
      </c>
      <c r="B6" s="11" t="s">
        <v>176</v>
      </c>
      <c r="C6" s="11" t="s">
        <v>177</v>
      </c>
      <c r="D6" s="31" t="s">
        <v>173</v>
      </c>
      <c r="E6" s="12" t="s">
        <v>174</v>
      </c>
      <c r="F6" s="12"/>
      <c r="G6" s="12"/>
      <c r="H6" s="12"/>
      <c r="I6" s="12"/>
      <c r="J6" s="11"/>
      <c r="K6" s="11"/>
      <c r="L6" s="11"/>
      <c r="M6" s="32" t="s">
        <v>175</v>
      </c>
    </row>
    <row r="7" ht="54" customHeight="1" spans="1:13">
      <c r="A7" s="30" t="s">
        <v>44</v>
      </c>
      <c r="B7" s="11" t="s">
        <v>178</v>
      </c>
      <c r="C7" s="11" t="s">
        <v>179</v>
      </c>
      <c r="D7" s="31"/>
      <c r="E7" s="12" t="s">
        <v>180</v>
      </c>
      <c r="F7" s="12"/>
      <c r="G7" s="12"/>
      <c r="H7" s="12"/>
      <c r="I7" s="12"/>
      <c r="J7" s="11"/>
      <c r="K7" s="11"/>
      <c r="L7" s="11"/>
      <c r="M7" s="32" t="s">
        <v>181</v>
      </c>
    </row>
    <row r="8" ht="143.25" customHeight="1" spans="1:13">
      <c r="A8" s="30" t="s">
        <v>46</v>
      </c>
      <c r="B8" s="11" t="s">
        <v>182</v>
      </c>
      <c r="C8" s="11" t="s">
        <v>183</v>
      </c>
      <c r="D8" s="31" t="s">
        <v>168</v>
      </c>
      <c r="E8" s="12" t="s">
        <v>174</v>
      </c>
      <c r="F8" s="12"/>
      <c r="G8" s="12"/>
      <c r="H8" s="12"/>
      <c r="I8" s="12"/>
      <c r="J8" s="11"/>
      <c r="K8" s="11"/>
      <c r="L8" s="11"/>
      <c r="M8" s="32" t="s">
        <v>184</v>
      </c>
    </row>
    <row r="9" ht="54" customHeight="1" spans="1:13">
      <c r="A9" s="30" t="s">
        <v>48</v>
      </c>
      <c r="B9" s="11" t="s">
        <v>185</v>
      </c>
      <c r="C9" s="11" t="s">
        <v>186</v>
      </c>
      <c r="D9" s="31"/>
      <c r="E9" s="12" t="s">
        <v>187</v>
      </c>
      <c r="F9" s="12"/>
      <c r="G9" s="12"/>
      <c r="H9" s="12"/>
      <c r="I9" s="12"/>
      <c r="J9" s="11"/>
      <c r="K9" s="11"/>
      <c r="L9" s="11"/>
      <c r="M9" s="32" t="s">
        <v>188</v>
      </c>
    </row>
    <row r="10" ht="54" customHeight="1" spans="1:13">
      <c r="A10" s="30" t="s">
        <v>189</v>
      </c>
      <c r="B10" s="11" t="s">
        <v>190</v>
      </c>
      <c r="C10" s="11" t="s">
        <v>191</v>
      </c>
      <c r="D10" s="31"/>
      <c r="E10" s="12" t="s">
        <v>192</v>
      </c>
      <c r="F10" s="12"/>
      <c r="G10" s="12"/>
      <c r="H10" s="12"/>
      <c r="I10" s="12"/>
      <c r="J10" s="11"/>
      <c r="K10" s="11"/>
      <c r="L10" s="11"/>
      <c r="M10" s="32" t="s">
        <v>193</v>
      </c>
    </row>
    <row r="11" ht="117.75" customHeight="1" spans="1:13">
      <c r="A11" s="30" t="s">
        <v>194</v>
      </c>
      <c r="B11" s="11" t="s">
        <v>195</v>
      </c>
      <c r="C11" s="11" t="s">
        <v>196</v>
      </c>
      <c r="D11" s="31" t="s">
        <v>168</v>
      </c>
      <c r="E11" s="12" t="s">
        <v>174</v>
      </c>
      <c r="F11" s="12"/>
      <c r="G11" s="12"/>
      <c r="H11" s="12"/>
      <c r="I11" s="12"/>
      <c r="J11" s="11"/>
      <c r="K11" s="11"/>
      <c r="L11" s="11"/>
      <c r="M11" s="32" t="s">
        <v>197</v>
      </c>
    </row>
    <row r="12" ht="39.75" customHeight="1" spans="1:13">
      <c r="A12" s="33" t="s">
        <v>198</v>
      </c>
      <c r="B12" s="43" t="s">
        <v>199</v>
      </c>
      <c r="C12" s="43" t="s">
        <v>200</v>
      </c>
      <c r="D12" s="35"/>
      <c r="E12" s="36"/>
      <c r="F12" s="36"/>
      <c r="G12" s="36"/>
      <c r="H12" s="36"/>
      <c r="I12" s="36"/>
      <c r="J12" s="43"/>
      <c r="K12" s="43"/>
      <c r="L12" s="43"/>
      <c r="M12" s="37" t="s">
        <v>201</v>
      </c>
    </row>
    <row r="13" ht="18" customHeight="1" spans="1:13">
      <c r="A13" s="39" t="s">
        <v>202</v>
      </c>
      <c r="B13" s="39"/>
      <c r="C13" s="39"/>
      <c r="D13" s="39"/>
      <c r="E13" s="39"/>
      <c r="F13" s="39"/>
      <c r="G13" s="39" t="s">
        <v>203</v>
      </c>
      <c r="H13" s="39"/>
      <c r="I13" s="39"/>
      <c r="J13" s="39"/>
      <c r="K13" s="39"/>
      <c r="L13" s="39"/>
      <c r="M13" s="39"/>
    </row>
    <row r="14" ht="18" customHeight="1" spans="1:13">
      <c r="A14" s="39"/>
      <c r="B14" s="39"/>
      <c r="C14" s="39"/>
      <c r="D14" s="39"/>
      <c r="E14" s="39"/>
      <c r="F14" s="39"/>
      <c r="G14" s="39"/>
      <c r="H14" s="39"/>
      <c r="I14" s="39"/>
      <c r="J14" s="39"/>
      <c r="K14" s="26" t="s">
        <v>204</v>
      </c>
      <c r="L14" s="26"/>
      <c r="M14" s="26"/>
    </row>
    <row r="15" ht="39.75" customHeight="1" spans="1:13">
      <c r="A15" s="2" t="s">
        <v>159</v>
      </c>
      <c r="B15" s="2"/>
      <c r="C15" s="2"/>
      <c r="D15" s="2"/>
      <c r="E15" s="2"/>
      <c r="F15" s="2"/>
      <c r="G15" s="2"/>
      <c r="H15" s="2"/>
      <c r="I15" s="2"/>
      <c r="J15" s="2"/>
      <c r="K15" s="3"/>
      <c r="L15" s="3"/>
      <c r="M15" s="3"/>
    </row>
    <row r="16" ht="41.25" customHeight="1" spans="1:13">
      <c r="A16" s="4" t="s">
        <v>1</v>
      </c>
      <c r="B16" s="4"/>
      <c r="C16" s="4"/>
      <c r="D16" s="4"/>
      <c r="E16" s="4"/>
      <c r="F16" s="4"/>
      <c r="G16" s="4" t="s">
        <v>2</v>
      </c>
      <c r="H16" s="4"/>
      <c r="I16" s="4"/>
      <c r="J16" s="4"/>
      <c r="K16" s="6" t="s">
        <v>205</v>
      </c>
      <c r="L16" s="6"/>
      <c r="M16" s="6"/>
    </row>
    <row r="17" ht="28.5" customHeight="1" spans="1:13">
      <c r="A17" s="27" t="s">
        <v>4</v>
      </c>
      <c r="B17" s="28" t="s">
        <v>54</v>
      </c>
      <c r="C17" s="28" t="s">
        <v>55</v>
      </c>
      <c r="D17" s="28" t="s">
        <v>161</v>
      </c>
      <c r="E17" s="28" t="s">
        <v>162</v>
      </c>
      <c r="F17" s="28" t="s">
        <v>163</v>
      </c>
      <c r="G17" s="28"/>
      <c r="H17" s="28" t="s">
        <v>164</v>
      </c>
      <c r="I17" s="28"/>
      <c r="J17" s="28" t="s">
        <v>165</v>
      </c>
      <c r="K17" s="28"/>
      <c r="L17" s="28" t="s">
        <v>166</v>
      </c>
      <c r="M17" s="29" t="s">
        <v>8</v>
      </c>
    </row>
    <row r="18" ht="18.75" customHeight="1" spans="1:13">
      <c r="A18" s="30"/>
      <c r="B18" s="11"/>
      <c r="C18" s="11"/>
      <c r="D18" s="31"/>
      <c r="E18" s="12"/>
      <c r="F18" s="12"/>
      <c r="G18" s="12"/>
      <c r="H18" s="12"/>
      <c r="I18" s="12"/>
      <c r="J18" s="11"/>
      <c r="K18" s="11"/>
      <c r="L18" s="11"/>
      <c r="M18" s="32" t="s">
        <v>206</v>
      </c>
    </row>
    <row r="19" ht="54" customHeight="1" spans="1:13">
      <c r="A19" s="30" t="s">
        <v>192</v>
      </c>
      <c r="B19" s="11" t="s">
        <v>207</v>
      </c>
      <c r="C19" s="11" t="s">
        <v>43</v>
      </c>
      <c r="D19" s="31"/>
      <c r="E19" s="12"/>
      <c r="F19" s="12"/>
      <c r="G19" s="12"/>
      <c r="H19" s="12"/>
      <c r="I19" s="12"/>
      <c r="J19" s="11"/>
      <c r="K19" s="11"/>
      <c r="L19" s="11"/>
      <c r="M19" s="32" t="s">
        <v>208</v>
      </c>
    </row>
    <row r="20" ht="18" customHeight="1" spans="1:13">
      <c r="A20" s="30"/>
      <c r="B20" s="11"/>
      <c r="C20" s="11"/>
      <c r="D20" s="31"/>
      <c r="E20" s="12"/>
      <c r="F20" s="12"/>
      <c r="G20" s="12"/>
      <c r="H20" s="12"/>
      <c r="I20" s="12"/>
      <c r="J20" s="11"/>
      <c r="K20" s="11"/>
      <c r="L20" s="11"/>
      <c r="M20" s="32"/>
    </row>
    <row r="21" ht="18" customHeight="1" spans="1:13">
      <c r="A21" s="30"/>
      <c r="B21" s="11"/>
      <c r="C21" s="11"/>
      <c r="D21" s="31"/>
      <c r="E21" s="12"/>
      <c r="F21" s="12"/>
      <c r="G21" s="12"/>
      <c r="H21" s="12"/>
      <c r="I21" s="12"/>
      <c r="J21" s="11"/>
      <c r="K21" s="11"/>
      <c r="L21" s="11"/>
      <c r="M21" s="32"/>
    </row>
    <row r="22" ht="18" customHeight="1" spans="1:13">
      <c r="A22" s="30"/>
      <c r="B22" s="11"/>
      <c r="C22" s="11"/>
      <c r="D22" s="31"/>
      <c r="E22" s="12"/>
      <c r="F22" s="12"/>
      <c r="G22" s="12"/>
      <c r="H22" s="12"/>
      <c r="I22" s="12"/>
      <c r="J22" s="11"/>
      <c r="K22" s="11"/>
      <c r="L22" s="11"/>
      <c r="M22" s="32"/>
    </row>
    <row r="23" ht="18" customHeight="1" spans="1:13">
      <c r="A23" s="30"/>
      <c r="B23" s="11"/>
      <c r="C23" s="11"/>
      <c r="D23" s="31"/>
      <c r="E23" s="12"/>
      <c r="F23" s="12"/>
      <c r="G23" s="12"/>
      <c r="H23" s="12"/>
      <c r="I23" s="12"/>
      <c r="J23" s="11"/>
      <c r="K23" s="11"/>
      <c r="L23" s="11"/>
      <c r="M23" s="32"/>
    </row>
    <row r="24" ht="18" customHeight="1" spans="1:13">
      <c r="A24" s="30"/>
      <c r="B24" s="11"/>
      <c r="C24" s="11"/>
      <c r="D24" s="31"/>
      <c r="E24" s="12"/>
      <c r="F24" s="12"/>
      <c r="G24" s="12"/>
      <c r="H24" s="12"/>
      <c r="I24" s="12"/>
      <c r="J24" s="11"/>
      <c r="K24" s="11"/>
      <c r="L24" s="11"/>
      <c r="M24" s="32"/>
    </row>
    <row r="25" ht="18" customHeight="1" spans="1:13">
      <c r="A25" s="30"/>
      <c r="B25" s="11"/>
      <c r="C25" s="11"/>
      <c r="D25" s="31"/>
      <c r="E25" s="12"/>
      <c r="F25" s="12"/>
      <c r="G25" s="12"/>
      <c r="H25" s="12"/>
      <c r="I25" s="12"/>
      <c r="J25" s="11"/>
      <c r="K25" s="11"/>
      <c r="L25" s="11"/>
      <c r="M25" s="32"/>
    </row>
    <row r="26" ht="18" customHeight="1" spans="1:13">
      <c r="A26" s="30"/>
      <c r="B26" s="11"/>
      <c r="C26" s="11"/>
      <c r="D26" s="31"/>
      <c r="E26" s="12"/>
      <c r="F26" s="12"/>
      <c r="G26" s="12"/>
      <c r="H26" s="12"/>
      <c r="I26" s="12"/>
      <c r="J26" s="11"/>
      <c r="K26" s="11"/>
      <c r="L26" s="11"/>
      <c r="M26" s="32"/>
    </row>
    <row r="27" ht="18" customHeight="1" spans="1:13">
      <c r="A27" s="30"/>
      <c r="B27" s="11"/>
      <c r="C27" s="11"/>
      <c r="D27" s="31"/>
      <c r="E27" s="12"/>
      <c r="F27" s="12"/>
      <c r="G27" s="12"/>
      <c r="H27" s="12"/>
      <c r="I27" s="12"/>
      <c r="J27" s="11"/>
      <c r="K27" s="11"/>
      <c r="L27" s="11"/>
      <c r="M27" s="32"/>
    </row>
    <row r="28" ht="18" customHeight="1" spans="1:13">
      <c r="A28" s="30"/>
      <c r="B28" s="11"/>
      <c r="C28" s="11"/>
      <c r="D28" s="31"/>
      <c r="E28" s="12"/>
      <c r="F28" s="12"/>
      <c r="G28" s="12"/>
      <c r="H28" s="12"/>
      <c r="I28" s="12"/>
      <c r="J28" s="11"/>
      <c r="K28" s="11"/>
      <c r="L28" s="11"/>
      <c r="M28" s="32"/>
    </row>
    <row r="29" ht="18" customHeight="1" spans="1:13">
      <c r="A29" s="30"/>
      <c r="B29" s="11"/>
      <c r="C29" s="11"/>
      <c r="D29" s="31"/>
      <c r="E29" s="12"/>
      <c r="F29" s="12"/>
      <c r="G29" s="12"/>
      <c r="H29" s="12"/>
      <c r="I29" s="12"/>
      <c r="J29" s="11"/>
      <c r="K29" s="11"/>
      <c r="L29" s="11"/>
      <c r="M29" s="32"/>
    </row>
    <row r="30" ht="18" customHeight="1" spans="1:13">
      <c r="A30" s="30"/>
      <c r="B30" s="11"/>
      <c r="C30" s="11"/>
      <c r="D30" s="31"/>
      <c r="E30" s="12"/>
      <c r="F30" s="12"/>
      <c r="G30" s="12"/>
      <c r="H30" s="12"/>
      <c r="I30" s="12"/>
      <c r="J30" s="11"/>
      <c r="K30" s="11"/>
      <c r="L30" s="11"/>
      <c r="M30" s="32"/>
    </row>
    <row r="31" ht="18" customHeight="1" spans="1:13">
      <c r="A31" s="30"/>
      <c r="B31" s="11"/>
      <c r="C31" s="11"/>
      <c r="D31" s="31"/>
      <c r="E31" s="12"/>
      <c r="F31" s="12"/>
      <c r="G31" s="12"/>
      <c r="H31" s="12"/>
      <c r="I31" s="12"/>
      <c r="J31" s="11"/>
      <c r="K31" s="11"/>
      <c r="L31" s="11"/>
      <c r="M31" s="32"/>
    </row>
    <row r="32" ht="18" customHeight="1" spans="1:13">
      <c r="A32" s="30"/>
      <c r="B32" s="11"/>
      <c r="C32" s="11"/>
      <c r="D32" s="31"/>
      <c r="E32" s="12"/>
      <c r="F32" s="12"/>
      <c r="G32" s="12"/>
      <c r="H32" s="12"/>
      <c r="I32" s="12"/>
      <c r="J32" s="11"/>
      <c r="K32" s="11"/>
      <c r="L32" s="11"/>
      <c r="M32" s="32"/>
    </row>
    <row r="33" ht="18" customHeight="1" spans="1:13">
      <c r="A33" s="30"/>
      <c r="B33" s="11"/>
      <c r="C33" s="11"/>
      <c r="D33" s="31"/>
      <c r="E33" s="12"/>
      <c r="F33" s="12"/>
      <c r="G33" s="12"/>
      <c r="H33" s="12"/>
      <c r="I33" s="12"/>
      <c r="J33" s="11"/>
      <c r="K33" s="11"/>
      <c r="L33" s="11"/>
      <c r="M33" s="32"/>
    </row>
    <row r="34" ht="18" customHeight="1" spans="1:13">
      <c r="A34" s="30"/>
      <c r="B34" s="11"/>
      <c r="C34" s="11"/>
      <c r="D34" s="31"/>
      <c r="E34" s="12"/>
      <c r="F34" s="12"/>
      <c r="G34" s="12"/>
      <c r="H34" s="12"/>
      <c r="I34" s="12"/>
      <c r="J34" s="11"/>
      <c r="K34" s="11"/>
      <c r="L34" s="11"/>
      <c r="M34" s="32"/>
    </row>
    <row r="35" ht="18" customHeight="1" spans="1:13">
      <c r="A35" s="30"/>
      <c r="B35" s="11"/>
      <c r="C35" s="11"/>
      <c r="D35" s="31"/>
      <c r="E35" s="12"/>
      <c r="F35" s="12"/>
      <c r="G35" s="12"/>
      <c r="H35" s="12"/>
      <c r="I35" s="12"/>
      <c r="J35" s="11"/>
      <c r="K35" s="11"/>
      <c r="L35" s="11"/>
      <c r="M35" s="32"/>
    </row>
    <row r="36" ht="18" customHeight="1" spans="1:13">
      <c r="A36" s="30"/>
      <c r="B36" s="11"/>
      <c r="C36" s="11"/>
      <c r="D36" s="31"/>
      <c r="E36" s="12"/>
      <c r="F36" s="12"/>
      <c r="G36" s="12"/>
      <c r="H36" s="12"/>
      <c r="I36" s="12"/>
      <c r="J36" s="11"/>
      <c r="K36" s="11"/>
      <c r="L36" s="11"/>
      <c r="M36" s="32"/>
    </row>
    <row r="37" ht="18" customHeight="1" spans="1:13">
      <c r="A37" s="30"/>
      <c r="B37" s="11"/>
      <c r="C37" s="11"/>
      <c r="D37" s="31"/>
      <c r="E37" s="12"/>
      <c r="F37" s="12"/>
      <c r="G37" s="12"/>
      <c r="H37" s="12"/>
      <c r="I37" s="12"/>
      <c r="J37" s="11"/>
      <c r="K37" s="11"/>
      <c r="L37" s="11"/>
      <c r="M37" s="32"/>
    </row>
    <row r="38" ht="18" customHeight="1" spans="1:13">
      <c r="A38" s="30"/>
      <c r="B38" s="11"/>
      <c r="C38" s="11"/>
      <c r="D38" s="31"/>
      <c r="E38" s="12"/>
      <c r="F38" s="12"/>
      <c r="G38" s="12"/>
      <c r="H38" s="12"/>
      <c r="I38" s="12"/>
      <c r="J38" s="11"/>
      <c r="K38" s="11"/>
      <c r="L38" s="11"/>
      <c r="M38" s="32"/>
    </row>
    <row r="39" ht="18" customHeight="1" spans="1:13">
      <c r="A39" s="30"/>
      <c r="B39" s="11"/>
      <c r="C39" s="11"/>
      <c r="D39" s="31"/>
      <c r="E39" s="12"/>
      <c r="F39" s="12"/>
      <c r="G39" s="12"/>
      <c r="H39" s="12"/>
      <c r="I39" s="12"/>
      <c r="J39" s="11"/>
      <c r="K39" s="11"/>
      <c r="L39" s="11"/>
      <c r="M39" s="32"/>
    </row>
    <row r="40" ht="18" customHeight="1" spans="1:13">
      <c r="A40" s="30"/>
      <c r="B40" s="11"/>
      <c r="C40" s="11"/>
      <c r="D40" s="31"/>
      <c r="E40" s="12"/>
      <c r="F40" s="12"/>
      <c r="G40" s="12"/>
      <c r="H40" s="12"/>
      <c r="I40" s="12"/>
      <c r="J40" s="11"/>
      <c r="K40" s="11"/>
      <c r="L40" s="11"/>
      <c r="M40" s="32"/>
    </row>
    <row r="41" ht="18" customHeight="1" spans="1:13">
      <c r="A41" s="30"/>
      <c r="B41" s="11"/>
      <c r="C41" s="11"/>
      <c r="D41" s="31"/>
      <c r="E41" s="12"/>
      <c r="F41" s="12"/>
      <c r="G41" s="12"/>
      <c r="H41" s="12"/>
      <c r="I41" s="12"/>
      <c r="J41" s="11"/>
      <c r="K41" s="11"/>
      <c r="L41" s="11"/>
      <c r="M41" s="32"/>
    </row>
    <row r="42" ht="18" customHeight="1" spans="1:13">
      <c r="A42" s="30"/>
      <c r="B42" s="11"/>
      <c r="C42" s="11"/>
      <c r="D42" s="31"/>
      <c r="E42" s="12"/>
      <c r="F42" s="12"/>
      <c r="G42" s="12"/>
      <c r="H42" s="12"/>
      <c r="I42" s="12"/>
      <c r="J42" s="11"/>
      <c r="K42" s="11"/>
      <c r="L42" s="11"/>
      <c r="M42" s="32"/>
    </row>
    <row r="43" ht="18" customHeight="1" spans="1:13">
      <c r="A43" s="30"/>
      <c r="B43" s="11"/>
      <c r="C43" s="11"/>
      <c r="D43" s="31"/>
      <c r="E43" s="12"/>
      <c r="F43" s="12"/>
      <c r="G43" s="12"/>
      <c r="H43" s="12"/>
      <c r="I43" s="12"/>
      <c r="J43" s="11"/>
      <c r="K43" s="11"/>
      <c r="L43" s="11"/>
      <c r="M43" s="32"/>
    </row>
    <row r="44" ht="18" customHeight="1" spans="1:13">
      <c r="A44" s="30"/>
      <c r="B44" s="11"/>
      <c r="C44" s="11"/>
      <c r="D44" s="31"/>
      <c r="E44" s="12"/>
      <c r="F44" s="12"/>
      <c r="G44" s="12"/>
      <c r="H44" s="12"/>
      <c r="I44" s="12"/>
      <c r="J44" s="11"/>
      <c r="K44" s="11"/>
      <c r="L44" s="11"/>
      <c r="M44" s="32"/>
    </row>
    <row r="45" ht="18" customHeight="1" spans="1:13">
      <c r="A45" s="30"/>
      <c r="B45" s="11"/>
      <c r="C45" s="11"/>
      <c r="D45" s="31"/>
      <c r="E45" s="12"/>
      <c r="F45" s="12"/>
      <c r="G45" s="12"/>
      <c r="H45" s="12"/>
      <c r="I45" s="12"/>
      <c r="J45" s="11"/>
      <c r="K45" s="11"/>
      <c r="L45" s="11"/>
      <c r="M45" s="32"/>
    </row>
    <row r="46" ht="18" customHeight="1" spans="1:13">
      <c r="A46" s="30"/>
      <c r="B46" s="11"/>
      <c r="C46" s="11"/>
      <c r="D46" s="31"/>
      <c r="E46" s="12"/>
      <c r="F46" s="12"/>
      <c r="G46" s="12"/>
      <c r="H46" s="12"/>
      <c r="I46" s="12"/>
      <c r="J46" s="11"/>
      <c r="K46" s="11"/>
      <c r="L46" s="11"/>
      <c r="M46" s="32"/>
    </row>
    <row r="47" ht="18" customHeight="1" spans="1:13">
      <c r="A47" s="33" t="s">
        <v>209</v>
      </c>
      <c r="B47" s="34"/>
      <c r="C47" s="35"/>
      <c r="D47" s="35"/>
      <c r="E47" s="35"/>
      <c r="F47" s="36">
        <v>134660.68</v>
      </c>
      <c r="G47" s="36"/>
      <c r="H47" s="36">
        <f>SUM(H18:I46,H4:I12)</f>
        <v>134660.68</v>
      </c>
      <c r="I47" s="36"/>
      <c r="J47" s="43"/>
      <c r="K47" s="43"/>
      <c r="L47" s="43"/>
      <c r="M47" s="47"/>
    </row>
    <row r="48" ht="18" customHeight="1" spans="1:13">
      <c r="A48" s="39" t="s">
        <v>202</v>
      </c>
      <c r="B48" s="39"/>
      <c r="C48" s="39"/>
      <c r="D48" s="39"/>
      <c r="E48" s="39"/>
      <c r="F48" s="39"/>
      <c r="G48" s="39" t="s">
        <v>203</v>
      </c>
      <c r="H48" s="39"/>
      <c r="I48" s="39"/>
      <c r="J48" s="39"/>
      <c r="K48" s="39"/>
      <c r="L48" s="39"/>
      <c r="M48" s="39"/>
    </row>
    <row r="49" ht="18" customHeight="1" spans="1:13">
      <c r="A49" s="39"/>
      <c r="B49" s="39"/>
      <c r="C49" s="39"/>
      <c r="D49" s="39"/>
      <c r="E49" s="39"/>
      <c r="F49" s="39"/>
      <c r="G49" s="39"/>
      <c r="H49" s="39"/>
      <c r="I49" s="39"/>
      <c r="J49" s="39"/>
      <c r="K49" s="26" t="s">
        <v>204</v>
      </c>
      <c r="L49" s="26"/>
      <c r="M49" s="26"/>
    </row>
  </sheetData>
  <sheetProtection sheet="1" objects="1"/>
  <protectedRanges>
    <protectedRange sqref="H5:I12 H18:I19" name="区域1"/>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E6" sqref="E6:F6"/>
    </sheetView>
  </sheetViews>
  <sheetFormatPr defaultColWidth="9" defaultRowHeight="12"/>
  <cols>
    <col min="1" max="1" width="11.8285714285714" style="1" customWidth="1"/>
    <col min="2" max="2" width="29.3333333333333" style="1" customWidth="1"/>
    <col min="3" max="6" width="10.5047619047619" style="1" customWidth="1"/>
    <col min="7" max="7" width="9.66666666666667" style="1" customWidth="1"/>
    <col min="8" max="8" width="9.17142857142857" style="1" customWidth="1"/>
    <col min="9" max="9" width="19.6666666666667" style="1" customWidth="1"/>
    <col min="10" max="16384" width="9" style="1"/>
  </cols>
  <sheetData>
    <row r="1" ht="18" customHeight="1" spans="1:9">
      <c r="A1" s="40"/>
      <c r="B1" s="40"/>
      <c r="C1" s="40"/>
      <c r="D1" s="41"/>
      <c r="E1" s="40"/>
      <c r="F1" s="41"/>
      <c r="G1" s="41"/>
      <c r="H1" s="26"/>
      <c r="I1" s="26"/>
    </row>
    <row r="2" ht="39.75" customHeight="1" spans="1:9">
      <c r="A2" s="2" t="s">
        <v>210</v>
      </c>
      <c r="B2" s="2"/>
      <c r="C2" s="2"/>
      <c r="D2" s="2"/>
      <c r="E2" s="2"/>
      <c r="F2" s="2"/>
      <c r="G2" s="2"/>
      <c r="H2" s="2"/>
      <c r="I2" s="2"/>
    </row>
    <row r="3" ht="28.5" customHeight="1" spans="1:9">
      <c r="A3" s="4" t="s">
        <v>1</v>
      </c>
      <c r="B3" s="4"/>
      <c r="C3" s="4"/>
      <c r="D3" s="4"/>
      <c r="E3" s="4"/>
      <c r="F3" s="4" t="s">
        <v>2</v>
      </c>
      <c r="G3" s="4"/>
      <c r="H3" s="6" t="s">
        <v>3</v>
      </c>
      <c r="I3" s="6"/>
    </row>
    <row r="4" ht="18.75" customHeight="1" spans="1:9">
      <c r="A4" s="27" t="s">
        <v>4</v>
      </c>
      <c r="B4" s="28" t="s">
        <v>55</v>
      </c>
      <c r="C4" s="28" t="s">
        <v>211</v>
      </c>
      <c r="D4" s="28"/>
      <c r="E4" s="28" t="s">
        <v>212</v>
      </c>
      <c r="F4" s="28"/>
      <c r="G4" s="28" t="s">
        <v>213</v>
      </c>
      <c r="H4" s="28"/>
      <c r="I4" s="29" t="s">
        <v>8</v>
      </c>
    </row>
    <row r="5" ht="18" customHeight="1" spans="1:9">
      <c r="A5" s="30" t="s">
        <v>9</v>
      </c>
      <c r="B5" s="11" t="s">
        <v>25</v>
      </c>
      <c r="C5" s="12">
        <v>110252.65</v>
      </c>
      <c r="D5" s="12"/>
      <c r="E5" s="12">
        <f>C5</f>
        <v>110252.65</v>
      </c>
      <c r="F5" s="12"/>
      <c r="G5" s="12"/>
      <c r="H5" s="12"/>
      <c r="I5" s="45" t="s">
        <v>214</v>
      </c>
    </row>
    <row r="6" ht="18" customHeight="1" spans="1:9">
      <c r="A6" s="30" t="s">
        <v>15</v>
      </c>
      <c r="B6" s="11" t="s">
        <v>27</v>
      </c>
      <c r="C6" s="12"/>
      <c r="D6" s="12"/>
      <c r="E6" s="12"/>
      <c r="F6" s="12"/>
      <c r="G6" s="12"/>
      <c r="H6" s="12"/>
      <c r="I6" s="45"/>
    </row>
    <row r="7" ht="18" customHeight="1" spans="1:9">
      <c r="A7" s="30" t="s">
        <v>17</v>
      </c>
      <c r="B7" s="11" t="s">
        <v>215</v>
      </c>
      <c r="C7" s="12" t="s">
        <v>216</v>
      </c>
      <c r="D7" s="12"/>
      <c r="E7" s="12" t="s">
        <v>216</v>
      </c>
      <c r="F7" s="12"/>
      <c r="G7" s="12"/>
      <c r="H7" s="12"/>
      <c r="I7" s="45" t="s">
        <v>217</v>
      </c>
    </row>
    <row r="8" ht="18" customHeight="1" spans="1:9">
      <c r="A8" s="30" t="s">
        <v>19</v>
      </c>
      <c r="B8" s="11" t="s">
        <v>218</v>
      </c>
      <c r="C8" s="12"/>
      <c r="D8" s="12"/>
      <c r="E8" s="12"/>
      <c r="F8" s="12"/>
      <c r="G8" s="12"/>
      <c r="H8" s="12"/>
      <c r="I8" s="45" t="s">
        <v>219</v>
      </c>
    </row>
    <row r="9" ht="18" customHeight="1" spans="1:9">
      <c r="A9" s="30" t="s">
        <v>21</v>
      </c>
      <c r="B9" s="11" t="s">
        <v>29</v>
      </c>
      <c r="C9" s="12"/>
      <c r="D9" s="12"/>
      <c r="E9" s="12"/>
      <c r="F9" s="12"/>
      <c r="G9" s="12"/>
      <c r="H9" s="12"/>
      <c r="I9" s="45" t="s">
        <v>220</v>
      </c>
    </row>
    <row r="10" ht="18" customHeight="1" spans="1:9">
      <c r="A10" s="30" t="s">
        <v>44</v>
      </c>
      <c r="B10" s="11" t="s">
        <v>31</v>
      </c>
      <c r="C10" s="12"/>
      <c r="D10" s="12"/>
      <c r="E10" s="12"/>
      <c r="F10" s="12"/>
      <c r="G10" s="12"/>
      <c r="H10" s="12"/>
      <c r="I10" s="45" t="s">
        <v>221</v>
      </c>
    </row>
    <row r="11" ht="18" customHeight="1" spans="1:9">
      <c r="A11" s="30" t="s">
        <v>46</v>
      </c>
      <c r="B11" s="11" t="s">
        <v>33</v>
      </c>
      <c r="C11" s="12">
        <v>37646.26</v>
      </c>
      <c r="D11" s="12"/>
      <c r="E11" s="12"/>
      <c r="F11" s="12"/>
      <c r="G11" s="12"/>
      <c r="H11" s="12"/>
      <c r="I11" s="45"/>
    </row>
    <row r="12" ht="18" customHeight="1" spans="1:9">
      <c r="A12" s="30" t="s">
        <v>48</v>
      </c>
      <c r="B12" s="11" t="s">
        <v>35</v>
      </c>
      <c r="C12" s="12"/>
      <c r="D12" s="12"/>
      <c r="E12" s="12"/>
      <c r="F12" s="12"/>
      <c r="G12" s="12"/>
      <c r="H12" s="12"/>
      <c r="I12" s="45"/>
    </row>
    <row r="13" ht="18" customHeight="1" spans="1:9">
      <c r="A13" s="30" t="s">
        <v>189</v>
      </c>
      <c r="B13" s="11" t="s">
        <v>37</v>
      </c>
      <c r="C13" s="12"/>
      <c r="D13" s="12"/>
      <c r="E13" s="12"/>
      <c r="F13" s="12"/>
      <c r="G13" s="12"/>
      <c r="H13" s="12"/>
      <c r="I13" s="45"/>
    </row>
    <row r="14" ht="18" customHeight="1" spans="1:9">
      <c r="A14" s="30" t="s">
        <v>194</v>
      </c>
      <c r="B14" s="11" t="s">
        <v>41</v>
      </c>
      <c r="C14" s="12"/>
      <c r="D14" s="12"/>
      <c r="E14" s="12"/>
      <c r="F14" s="12"/>
      <c r="G14" s="12"/>
      <c r="H14" s="12"/>
      <c r="I14" s="45"/>
    </row>
    <row r="15" ht="18" customHeight="1" spans="1:9">
      <c r="A15" s="30" t="s">
        <v>198</v>
      </c>
      <c r="B15" s="11" t="s">
        <v>39</v>
      </c>
      <c r="C15" s="12"/>
      <c r="D15" s="12"/>
      <c r="E15" s="12"/>
      <c r="F15" s="12"/>
      <c r="G15" s="12"/>
      <c r="H15" s="12"/>
      <c r="I15" s="45"/>
    </row>
    <row r="16" ht="18" customHeight="1" spans="1:9">
      <c r="A16" s="30" t="s">
        <v>192</v>
      </c>
      <c r="B16" s="11" t="s">
        <v>43</v>
      </c>
      <c r="C16" s="12"/>
      <c r="D16" s="12"/>
      <c r="E16" s="12"/>
      <c r="F16" s="12"/>
      <c r="G16" s="12"/>
      <c r="H16" s="12"/>
      <c r="I16" s="45"/>
    </row>
    <row r="17" ht="18" customHeight="1" spans="1:9">
      <c r="A17" s="30"/>
      <c r="B17" s="11"/>
      <c r="C17" s="12"/>
      <c r="D17" s="12"/>
      <c r="E17" s="12"/>
      <c r="F17" s="12"/>
      <c r="G17" s="12"/>
      <c r="H17" s="12"/>
      <c r="I17" s="45"/>
    </row>
    <row r="18" ht="18" customHeight="1" spans="1:9">
      <c r="A18" s="30"/>
      <c r="B18" s="11"/>
      <c r="C18" s="12"/>
      <c r="D18" s="12"/>
      <c r="E18" s="12"/>
      <c r="F18" s="12"/>
      <c r="G18" s="12"/>
      <c r="H18" s="12"/>
      <c r="I18" s="45"/>
    </row>
    <row r="19" ht="18" customHeight="1" spans="1:9">
      <c r="A19" s="30"/>
      <c r="B19" s="11"/>
      <c r="C19" s="12"/>
      <c r="D19" s="12"/>
      <c r="E19" s="12"/>
      <c r="F19" s="12"/>
      <c r="G19" s="12"/>
      <c r="H19" s="12"/>
      <c r="I19" s="45"/>
    </row>
    <row r="20" ht="18" customHeight="1" spans="1:9">
      <c r="A20" s="30"/>
      <c r="B20" s="11"/>
      <c r="C20" s="12"/>
      <c r="D20" s="12"/>
      <c r="E20" s="12"/>
      <c r="F20" s="12"/>
      <c r="G20" s="12"/>
      <c r="H20" s="12"/>
      <c r="I20" s="45"/>
    </row>
    <row r="21" ht="18" customHeight="1" spans="1:9">
      <c r="A21" s="30"/>
      <c r="B21" s="11"/>
      <c r="C21" s="12"/>
      <c r="D21" s="12"/>
      <c r="E21" s="12"/>
      <c r="F21" s="12"/>
      <c r="G21" s="12"/>
      <c r="H21" s="12"/>
      <c r="I21" s="45"/>
    </row>
    <row r="22" ht="18" customHeight="1" spans="1:9">
      <c r="A22" s="30"/>
      <c r="B22" s="11"/>
      <c r="C22" s="12"/>
      <c r="D22" s="12"/>
      <c r="E22" s="12"/>
      <c r="F22" s="12"/>
      <c r="G22" s="12"/>
      <c r="H22" s="12"/>
      <c r="I22" s="45"/>
    </row>
    <row r="23" ht="18" customHeight="1" spans="1:9">
      <c r="A23" s="30"/>
      <c r="B23" s="11"/>
      <c r="C23" s="12"/>
      <c r="D23" s="12"/>
      <c r="E23" s="12"/>
      <c r="F23" s="12"/>
      <c r="G23" s="12"/>
      <c r="H23" s="12"/>
      <c r="I23" s="45"/>
    </row>
    <row r="24" ht="18" customHeight="1" spans="1:9">
      <c r="A24" s="30"/>
      <c r="B24" s="11"/>
      <c r="C24" s="12"/>
      <c r="D24" s="12"/>
      <c r="E24" s="12"/>
      <c r="F24" s="12"/>
      <c r="G24" s="12"/>
      <c r="H24" s="12"/>
      <c r="I24" s="45"/>
    </row>
    <row r="25" ht="18" customHeight="1" spans="1:9">
      <c r="A25" s="30"/>
      <c r="B25" s="11"/>
      <c r="C25" s="12"/>
      <c r="D25" s="12"/>
      <c r="E25" s="12"/>
      <c r="F25" s="12"/>
      <c r="G25" s="12"/>
      <c r="H25" s="12"/>
      <c r="I25" s="45"/>
    </row>
    <row r="26" ht="18" customHeight="1" spans="1:9">
      <c r="A26" s="30"/>
      <c r="B26" s="11"/>
      <c r="C26" s="12"/>
      <c r="D26" s="12"/>
      <c r="E26" s="12"/>
      <c r="F26" s="12"/>
      <c r="G26" s="12"/>
      <c r="H26" s="12"/>
      <c r="I26" s="45"/>
    </row>
    <row r="27" ht="18" customHeight="1" spans="1:9">
      <c r="A27" s="30"/>
      <c r="B27" s="11"/>
      <c r="C27" s="12"/>
      <c r="D27" s="12"/>
      <c r="E27" s="12"/>
      <c r="F27" s="12"/>
      <c r="G27" s="12"/>
      <c r="H27" s="12"/>
      <c r="I27" s="45"/>
    </row>
    <row r="28" ht="18" customHeight="1" spans="1:9">
      <c r="A28" s="30"/>
      <c r="B28" s="11"/>
      <c r="C28" s="12"/>
      <c r="D28" s="12"/>
      <c r="E28" s="12"/>
      <c r="F28" s="12"/>
      <c r="G28" s="12"/>
      <c r="H28" s="12"/>
      <c r="I28" s="45"/>
    </row>
    <row r="29" ht="18" customHeight="1" spans="1:9">
      <c r="A29" s="30"/>
      <c r="B29" s="11"/>
      <c r="C29" s="12"/>
      <c r="D29" s="12"/>
      <c r="E29" s="12"/>
      <c r="F29" s="12"/>
      <c r="G29" s="12"/>
      <c r="H29" s="12"/>
      <c r="I29" s="45"/>
    </row>
    <row r="30" ht="18" customHeight="1" spans="1:9">
      <c r="A30" s="30"/>
      <c r="B30" s="11"/>
      <c r="C30" s="12"/>
      <c r="D30" s="12"/>
      <c r="E30" s="12"/>
      <c r="F30" s="12"/>
      <c r="G30" s="12"/>
      <c r="H30" s="12"/>
      <c r="I30" s="45"/>
    </row>
    <row r="31" ht="18" customHeight="1" spans="1:9">
      <c r="A31" s="30"/>
      <c r="B31" s="11"/>
      <c r="C31" s="12"/>
      <c r="D31" s="12"/>
      <c r="E31" s="12"/>
      <c r="F31" s="12"/>
      <c r="G31" s="12"/>
      <c r="H31" s="12"/>
      <c r="I31" s="45"/>
    </row>
    <row r="32" ht="18" customHeight="1" spans="1:9">
      <c r="A32" s="30"/>
      <c r="B32" s="11"/>
      <c r="C32" s="12"/>
      <c r="D32" s="12"/>
      <c r="E32" s="12"/>
      <c r="F32" s="12"/>
      <c r="G32" s="12"/>
      <c r="H32" s="12"/>
      <c r="I32" s="45"/>
    </row>
    <row r="33" ht="18" customHeight="1" spans="1:9">
      <c r="A33" s="30"/>
      <c r="B33" s="11"/>
      <c r="C33" s="12"/>
      <c r="D33" s="12"/>
      <c r="E33" s="12"/>
      <c r="F33" s="12"/>
      <c r="G33" s="12"/>
      <c r="H33" s="12"/>
      <c r="I33" s="45"/>
    </row>
    <row r="34" ht="18" customHeight="1" spans="1:9">
      <c r="A34" s="30"/>
      <c r="B34" s="11"/>
      <c r="C34" s="12"/>
      <c r="D34" s="12"/>
      <c r="E34" s="12"/>
      <c r="F34" s="12"/>
      <c r="G34" s="12"/>
      <c r="H34" s="12"/>
      <c r="I34" s="45"/>
    </row>
    <row r="35" ht="18" customHeight="1" spans="1:9">
      <c r="A35" s="30"/>
      <c r="B35" s="11"/>
      <c r="C35" s="12"/>
      <c r="D35" s="12"/>
      <c r="E35" s="12"/>
      <c r="F35" s="12"/>
      <c r="G35" s="12"/>
      <c r="H35" s="12"/>
      <c r="I35" s="45"/>
    </row>
    <row r="36" ht="18" customHeight="1" spans="1:9">
      <c r="A36" s="42"/>
      <c r="B36" s="43" t="s">
        <v>222</v>
      </c>
      <c r="C36" s="36" t="s">
        <v>223</v>
      </c>
      <c r="D36" s="36"/>
      <c r="E36" s="36">
        <f>+E5+E6+E9+E10+E11+E12+E13+E14+E15+E16</f>
        <v>110252.65</v>
      </c>
      <c r="F36" s="36"/>
      <c r="G36" s="44"/>
      <c r="H36" s="44"/>
      <c r="I36" s="46" t="s">
        <v>216</v>
      </c>
    </row>
    <row r="37" ht="18" customHeight="1" spans="1:9">
      <c r="A37" s="17" t="s">
        <v>224</v>
      </c>
      <c r="B37" s="17"/>
      <c r="C37" s="17"/>
      <c r="D37" s="17"/>
      <c r="E37" s="17"/>
      <c r="F37" s="17"/>
      <c r="G37" s="17"/>
      <c r="H37" s="17"/>
      <c r="I37" s="17"/>
    </row>
    <row r="38" ht="18" customHeight="1" spans="1:9">
      <c r="A38" s="39"/>
      <c r="B38" s="39"/>
      <c r="C38" s="39"/>
      <c r="D38" s="39"/>
      <c r="E38" s="39"/>
      <c r="F38" s="39"/>
      <c r="G38" s="39"/>
      <c r="H38" s="26" t="s">
        <v>225</v>
      </c>
      <c r="I38" s="26"/>
    </row>
  </sheetData>
  <sheetProtection sheet="1" objects="1"/>
  <protectedRanges>
    <protectedRange sqref="E9:F16" name="区域1"/>
  </protectedRanges>
  <mergeCells count="109">
    <mergeCell ref="A1:G1"/>
    <mergeCell ref="H1:I1"/>
    <mergeCell ref="A2:I2"/>
    <mergeCell ref="A3:E3"/>
    <mergeCell ref="F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E38"/>
    <mergeCell ref="F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E36" sqref="E36:F36"/>
    </sheetView>
  </sheetViews>
  <sheetFormatPr defaultColWidth="9" defaultRowHeight="12" outlineLevelCol="6"/>
  <cols>
    <col min="1" max="1" width="13" style="1" customWidth="1"/>
    <col min="2" max="2" width="51.5047619047619" style="1" customWidth="1"/>
    <col min="3" max="3" width="2.17142857142857" style="1" customWidth="1"/>
    <col min="4" max="4" width="9.33333333333333" style="1" customWidth="1"/>
    <col min="5" max="5" width="10.8285714285714" style="1" customWidth="1"/>
    <col min="6" max="6" width="11" style="1" customWidth="1"/>
    <col min="7" max="7" width="17.8285714285714" style="1" customWidth="1"/>
    <col min="8" max="16384" width="9" style="1"/>
  </cols>
  <sheetData>
    <row r="1" ht="18" customHeight="1" spans="1:7">
      <c r="A1" s="17"/>
      <c r="B1" s="17"/>
      <c r="C1" s="17"/>
      <c r="D1" s="17"/>
      <c r="E1" s="17"/>
      <c r="F1" s="26"/>
      <c r="G1" s="26"/>
    </row>
    <row r="2" ht="39.75" customHeight="1" spans="1:7">
      <c r="A2" s="2" t="s">
        <v>226</v>
      </c>
      <c r="B2" s="2"/>
      <c r="C2" s="2"/>
      <c r="D2" s="2"/>
      <c r="E2" s="2"/>
      <c r="F2" s="2"/>
      <c r="G2" s="2"/>
    </row>
    <row r="3" ht="28.5" customHeight="1" spans="1:7">
      <c r="A3" s="4" t="s">
        <v>1</v>
      </c>
      <c r="B3" s="4"/>
      <c r="C3" s="4"/>
      <c r="D3" s="4" t="s">
        <v>2</v>
      </c>
      <c r="E3" s="4"/>
      <c r="F3" s="6" t="s">
        <v>3</v>
      </c>
      <c r="G3" s="6"/>
    </row>
    <row r="4" ht="18.75" customHeight="1" spans="1:7">
      <c r="A4" s="27" t="s">
        <v>4</v>
      </c>
      <c r="B4" s="28" t="s">
        <v>227</v>
      </c>
      <c r="C4" s="28" t="s">
        <v>57</v>
      </c>
      <c r="D4" s="28"/>
      <c r="E4" s="28" t="s">
        <v>228</v>
      </c>
      <c r="F4" s="28"/>
      <c r="G4" s="29" t="s">
        <v>8</v>
      </c>
    </row>
    <row r="5" ht="18" customHeight="1" spans="1:7">
      <c r="A5" s="30" t="s">
        <v>9</v>
      </c>
      <c r="B5" s="11" t="s">
        <v>25</v>
      </c>
      <c r="C5" s="31" t="s">
        <v>229</v>
      </c>
      <c r="D5" s="31"/>
      <c r="E5" s="12">
        <v>110252.65</v>
      </c>
      <c r="F5" s="12"/>
      <c r="G5" s="32"/>
    </row>
    <row r="6" ht="18" customHeight="1" spans="1:7">
      <c r="A6" s="30"/>
      <c r="B6" s="11"/>
      <c r="C6" s="31"/>
      <c r="D6" s="31"/>
      <c r="E6" s="12"/>
      <c r="F6" s="12"/>
      <c r="G6" s="32"/>
    </row>
    <row r="7" ht="18" customHeight="1" spans="1:7">
      <c r="A7" s="30"/>
      <c r="B7" s="11"/>
      <c r="C7" s="31"/>
      <c r="D7" s="31"/>
      <c r="E7" s="12"/>
      <c r="F7" s="12"/>
      <c r="G7" s="32"/>
    </row>
    <row r="8" ht="18" customHeight="1" spans="1:7">
      <c r="A8" s="30"/>
      <c r="B8" s="11"/>
      <c r="C8" s="31"/>
      <c r="D8" s="31"/>
      <c r="E8" s="12"/>
      <c r="F8" s="12"/>
      <c r="G8" s="32"/>
    </row>
    <row r="9" ht="18" customHeight="1" spans="1:7">
      <c r="A9" s="30"/>
      <c r="B9" s="11"/>
      <c r="C9" s="31"/>
      <c r="D9" s="31"/>
      <c r="E9" s="12"/>
      <c r="F9" s="12"/>
      <c r="G9" s="32"/>
    </row>
    <row r="10" ht="18" customHeight="1" spans="1:7">
      <c r="A10" s="30"/>
      <c r="B10" s="11"/>
      <c r="C10" s="31"/>
      <c r="D10" s="31"/>
      <c r="E10" s="12"/>
      <c r="F10" s="12"/>
      <c r="G10" s="32"/>
    </row>
    <row r="11" ht="18" customHeight="1" spans="1:7">
      <c r="A11" s="30"/>
      <c r="B11" s="11"/>
      <c r="C11" s="31"/>
      <c r="D11" s="31"/>
      <c r="E11" s="12"/>
      <c r="F11" s="12"/>
      <c r="G11" s="32"/>
    </row>
    <row r="12" ht="18" customHeight="1" spans="1:7">
      <c r="A12" s="30"/>
      <c r="B12" s="11"/>
      <c r="C12" s="31"/>
      <c r="D12" s="31"/>
      <c r="E12" s="12"/>
      <c r="F12" s="12"/>
      <c r="G12" s="32"/>
    </row>
    <row r="13" ht="18" customHeight="1" spans="1:7">
      <c r="A13" s="30"/>
      <c r="B13" s="11"/>
      <c r="C13" s="31"/>
      <c r="D13" s="31"/>
      <c r="E13" s="12"/>
      <c r="F13" s="12"/>
      <c r="G13" s="32"/>
    </row>
    <row r="14" ht="18" customHeight="1" spans="1:7">
      <c r="A14" s="30"/>
      <c r="B14" s="11"/>
      <c r="C14" s="31"/>
      <c r="D14" s="31"/>
      <c r="E14" s="12"/>
      <c r="F14" s="12"/>
      <c r="G14" s="32"/>
    </row>
    <row r="15" ht="18" customHeight="1" spans="1:7">
      <c r="A15" s="30"/>
      <c r="B15" s="11"/>
      <c r="C15" s="31"/>
      <c r="D15" s="31"/>
      <c r="E15" s="12"/>
      <c r="F15" s="12"/>
      <c r="G15" s="32"/>
    </row>
    <row r="16" ht="18" customHeight="1" spans="1:7">
      <c r="A16" s="30"/>
      <c r="B16" s="11"/>
      <c r="C16" s="31"/>
      <c r="D16" s="31"/>
      <c r="E16" s="12"/>
      <c r="F16" s="12"/>
      <c r="G16" s="32"/>
    </row>
    <row r="17" ht="18" customHeight="1" spans="1:7">
      <c r="A17" s="30"/>
      <c r="B17" s="11"/>
      <c r="C17" s="31"/>
      <c r="D17" s="31"/>
      <c r="E17" s="12"/>
      <c r="F17" s="12"/>
      <c r="G17" s="32"/>
    </row>
    <row r="18" ht="18" customHeight="1" spans="1:7">
      <c r="A18" s="30"/>
      <c r="B18" s="11"/>
      <c r="C18" s="31"/>
      <c r="D18" s="31"/>
      <c r="E18" s="12"/>
      <c r="F18" s="12"/>
      <c r="G18" s="32"/>
    </row>
    <row r="19" ht="18" customHeight="1" spans="1:7">
      <c r="A19" s="30"/>
      <c r="B19" s="11"/>
      <c r="C19" s="31"/>
      <c r="D19" s="31"/>
      <c r="E19" s="12"/>
      <c r="F19" s="12"/>
      <c r="G19" s="32"/>
    </row>
    <row r="20" ht="18" customHeight="1" spans="1:7">
      <c r="A20" s="30"/>
      <c r="B20" s="11"/>
      <c r="C20" s="31"/>
      <c r="D20" s="31"/>
      <c r="E20" s="12"/>
      <c r="F20" s="12"/>
      <c r="G20" s="32"/>
    </row>
    <row r="21" ht="18" customHeight="1" spans="1:7">
      <c r="A21" s="30"/>
      <c r="B21" s="11"/>
      <c r="C21" s="31"/>
      <c r="D21" s="31"/>
      <c r="E21" s="12"/>
      <c r="F21" s="12"/>
      <c r="G21" s="32"/>
    </row>
    <row r="22" ht="18" customHeight="1" spans="1:7">
      <c r="A22" s="30"/>
      <c r="B22" s="11"/>
      <c r="C22" s="31"/>
      <c r="D22" s="31"/>
      <c r="E22" s="12"/>
      <c r="F22" s="12"/>
      <c r="G22" s="32"/>
    </row>
    <row r="23" ht="18" customHeight="1" spans="1:7">
      <c r="A23" s="30"/>
      <c r="B23" s="11"/>
      <c r="C23" s="31"/>
      <c r="D23" s="31"/>
      <c r="E23" s="12"/>
      <c r="F23" s="12"/>
      <c r="G23" s="32"/>
    </row>
    <row r="24" ht="18" customHeight="1" spans="1:7">
      <c r="A24" s="30"/>
      <c r="B24" s="11"/>
      <c r="C24" s="31"/>
      <c r="D24" s="31"/>
      <c r="E24" s="12"/>
      <c r="F24" s="12"/>
      <c r="G24" s="32"/>
    </row>
    <row r="25" ht="18" customHeight="1" spans="1:7">
      <c r="A25" s="30"/>
      <c r="B25" s="11"/>
      <c r="C25" s="31"/>
      <c r="D25" s="31"/>
      <c r="E25" s="12"/>
      <c r="F25" s="12"/>
      <c r="G25" s="32"/>
    </row>
    <row r="26" ht="18" customHeight="1" spans="1:7">
      <c r="A26" s="30"/>
      <c r="B26" s="11"/>
      <c r="C26" s="31"/>
      <c r="D26" s="31"/>
      <c r="E26" s="12"/>
      <c r="F26" s="12"/>
      <c r="G26" s="32"/>
    </row>
    <row r="27" ht="18" customHeight="1" spans="1:7">
      <c r="A27" s="30"/>
      <c r="B27" s="11"/>
      <c r="C27" s="31"/>
      <c r="D27" s="31"/>
      <c r="E27" s="12"/>
      <c r="F27" s="12"/>
      <c r="G27" s="32"/>
    </row>
    <row r="28" ht="18" customHeight="1" spans="1:7">
      <c r="A28" s="30"/>
      <c r="B28" s="11"/>
      <c r="C28" s="31"/>
      <c r="D28" s="31"/>
      <c r="E28" s="12"/>
      <c r="F28" s="12"/>
      <c r="G28" s="32"/>
    </row>
    <row r="29" ht="18" customHeight="1" spans="1:7">
      <c r="A29" s="30"/>
      <c r="B29" s="11"/>
      <c r="C29" s="31"/>
      <c r="D29" s="31"/>
      <c r="E29" s="12"/>
      <c r="F29" s="12"/>
      <c r="G29" s="32"/>
    </row>
    <row r="30" ht="18" customHeight="1" spans="1:7">
      <c r="A30" s="30"/>
      <c r="B30" s="11"/>
      <c r="C30" s="31"/>
      <c r="D30" s="31"/>
      <c r="E30" s="12"/>
      <c r="F30" s="12"/>
      <c r="G30" s="32"/>
    </row>
    <row r="31" ht="18" customHeight="1" spans="1:7">
      <c r="A31" s="30"/>
      <c r="B31" s="11"/>
      <c r="C31" s="31"/>
      <c r="D31" s="31"/>
      <c r="E31" s="12"/>
      <c r="F31" s="12"/>
      <c r="G31" s="32"/>
    </row>
    <row r="32" ht="18" customHeight="1" spans="1:7">
      <c r="A32" s="30"/>
      <c r="B32" s="11"/>
      <c r="C32" s="31"/>
      <c r="D32" s="31"/>
      <c r="E32" s="12"/>
      <c r="F32" s="12"/>
      <c r="G32" s="32"/>
    </row>
    <row r="33" ht="18" customHeight="1" spans="1:7">
      <c r="A33" s="30"/>
      <c r="B33" s="11"/>
      <c r="C33" s="31"/>
      <c r="D33" s="31"/>
      <c r="E33" s="12"/>
      <c r="F33" s="12"/>
      <c r="G33" s="32"/>
    </row>
    <row r="34" ht="18" customHeight="1" spans="1:7">
      <c r="A34" s="30"/>
      <c r="B34" s="11"/>
      <c r="C34" s="31"/>
      <c r="D34" s="31"/>
      <c r="E34" s="12"/>
      <c r="F34" s="12"/>
      <c r="G34" s="32"/>
    </row>
    <row r="35" ht="18" customHeight="1" spans="1:7">
      <c r="A35" s="30"/>
      <c r="B35" s="11"/>
      <c r="C35" s="31"/>
      <c r="D35" s="31"/>
      <c r="E35" s="12"/>
      <c r="F35" s="12"/>
      <c r="G35" s="32"/>
    </row>
    <row r="36" ht="18" customHeight="1" spans="1:7">
      <c r="A36" s="33" t="s">
        <v>209</v>
      </c>
      <c r="B36" s="34"/>
      <c r="C36" s="35"/>
      <c r="D36" s="35"/>
      <c r="E36" s="36">
        <v>110252.65</v>
      </c>
      <c r="F36" s="36"/>
      <c r="G36" s="37" t="s">
        <v>216</v>
      </c>
    </row>
    <row r="37" ht="18" customHeight="1" spans="1:7">
      <c r="A37" s="38" t="s">
        <v>230</v>
      </c>
      <c r="B37" s="38"/>
      <c r="C37" s="38"/>
      <c r="D37" s="38"/>
      <c r="E37" s="38"/>
      <c r="F37" s="38"/>
      <c r="G37" s="38"/>
    </row>
    <row r="38" ht="18" customHeight="1" spans="1:7">
      <c r="A38" s="39"/>
      <c r="B38" s="39"/>
      <c r="C38" s="39"/>
      <c r="D38" s="39"/>
      <c r="E38" s="39"/>
      <c r="F38" s="26" t="s">
        <v>231</v>
      </c>
      <c r="G38" s="26"/>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tabSelected="1" workbookViewId="0">
      <selection activeCell="J4" sqref="J4"/>
    </sheetView>
  </sheetViews>
  <sheetFormatPr defaultColWidth="9" defaultRowHeight="12"/>
  <cols>
    <col min="1" max="1" width="10.1714285714286" style="1" customWidth="1"/>
    <col min="2" max="2" width="15.7142857142857" style="1" customWidth="1"/>
    <col min="3" max="3" width="29.6666666666667" style="1" customWidth="1"/>
    <col min="4" max="4" width="2.17142857142857" style="1" customWidth="1"/>
    <col min="5" max="6" width="12.7142857142857" style="1" customWidth="1"/>
    <col min="7" max="7" width="0.171428571428571" style="1" customWidth="1"/>
    <col min="8" max="8" width="11.1714285714286" style="1" customWidth="1"/>
    <col min="9" max="10" width="12.7142857142857" style="1" customWidth="1"/>
    <col min="11" max="16384" width="9" style="1"/>
  </cols>
  <sheetData>
    <row r="1" ht="39.75" customHeight="1" spans="1:10">
      <c r="A1" s="2" t="s">
        <v>232</v>
      </c>
      <c r="B1" s="2"/>
      <c r="C1" s="2"/>
      <c r="D1" s="2"/>
      <c r="E1" s="2"/>
      <c r="F1" s="2"/>
      <c r="G1" s="2"/>
      <c r="H1" s="3"/>
      <c r="I1" s="3"/>
      <c r="J1" s="3"/>
    </row>
    <row r="2" ht="28.5" customHeight="1" spans="1:10">
      <c r="A2" s="4" t="s">
        <v>1</v>
      </c>
      <c r="B2" s="4"/>
      <c r="C2" s="4"/>
      <c r="D2" s="5" t="s">
        <v>2</v>
      </c>
      <c r="E2" s="5"/>
      <c r="F2" s="5"/>
      <c r="G2" s="5"/>
      <c r="H2" s="6" t="s">
        <v>3</v>
      </c>
      <c r="I2" s="6"/>
      <c r="J2" s="6"/>
    </row>
    <row r="3" ht="28.5" customHeight="1" spans="1:10">
      <c r="A3" s="7" t="s">
        <v>4</v>
      </c>
      <c r="B3" s="8" t="s">
        <v>55</v>
      </c>
      <c r="C3" s="8" t="s">
        <v>161</v>
      </c>
      <c r="D3" s="8"/>
      <c r="E3" s="8" t="s">
        <v>233</v>
      </c>
      <c r="F3" s="8" t="s">
        <v>234</v>
      </c>
      <c r="G3" s="8" t="s">
        <v>235</v>
      </c>
      <c r="H3" s="9"/>
      <c r="I3" s="20" t="s">
        <v>236</v>
      </c>
      <c r="J3" s="21" t="s">
        <v>237</v>
      </c>
    </row>
    <row r="4" ht="28.5" customHeight="1" spans="1:10">
      <c r="A4" s="10" t="s">
        <v>9</v>
      </c>
      <c r="B4" s="11" t="s">
        <v>47</v>
      </c>
      <c r="C4" s="11" t="s">
        <v>238</v>
      </c>
      <c r="D4" s="11"/>
      <c r="E4" s="12">
        <v>2516426.89</v>
      </c>
      <c r="F4" s="12"/>
      <c r="G4" s="12" t="s">
        <v>198</v>
      </c>
      <c r="H4" s="13"/>
      <c r="I4" s="22">
        <v>226478.42</v>
      </c>
      <c r="J4" s="23">
        <f>+F4*G4%</f>
        <v>0</v>
      </c>
    </row>
    <row r="5" ht="18" customHeight="1" spans="1:10">
      <c r="A5" s="10"/>
      <c r="B5" s="11"/>
      <c r="C5" s="11"/>
      <c r="D5" s="11"/>
      <c r="E5" s="12"/>
      <c r="F5" s="12"/>
      <c r="G5" s="12"/>
      <c r="H5" s="13"/>
      <c r="I5" s="22"/>
      <c r="J5" s="23"/>
    </row>
    <row r="6" ht="18" customHeight="1" spans="1:10">
      <c r="A6" s="10"/>
      <c r="B6" s="11"/>
      <c r="C6" s="11"/>
      <c r="D6" s="11"/>
      <c r="E6" s="12"/>
      <c r="F6" s="12"/>
      <c r="G6" s="12"/>
      <c r="H6" s="13"/>
      <c r="I6" s="22"/>
      <c r="J6" s="23"/>
    </row>
    <row r="7" ht="18" customHeight="1" spans="1:10">
      <c r="A7" s="10"/>
      <c r="B7" s="11"/>
      <c r="C7" s="11"/>
      <c r="D7" s="11"/>
      <c r="E7" s="12"/>
      <c r="F7" s="12"/>
      <c r="G7" s="12"/>
      <c r="H7" s="13"/>
      <c r="I7" s="22"/>
      <c r="J7" s="23"/>
    </row>
    <row r="8" ht="18" customHeight="1" spans="1:10">
      <c r="A8" s="10"/>
      <c r="B8" s="11"/>
      <c r="C8" s="11"/>
      <c r="D8" s="11"/>
      <c r="E8" s="12"/>
      <c r="F8" s="12"/>
      <c r="G8" s="12"/>
      <c r="H8" s="13"/>
      <c r="I8" s="22"/>
      <c r="J8" s="23"/>
    </row>
    <row r="9" ht="18" customHeight="1" spans="1:10">
      <c r="A9" s="10"/>
      <c r="B9" s="11"/>
      <c r="C9" s="11"/>
      <c r="D9" s="11"/>
      <c r="E9" s="12"/>
      <c r="F9" s="12"/>
      <c r="G9" s="12"/>
      <c r="H9" s="13"/>
      <c r="I9" s="22"/>
      <c r="J9" s="23"/>
    </row>
    <row r="10" ht="18" customHeight="1" spans="1:10">
      <c r="A10" s="10"/>
      <c r="B10" s="11"/>
      <c r="C10" s="11"/>
      <c r="D10" s="11"/>
      <c r="E10" s="12"/>
      <c r="F10" s="12"/>
      <c r="G10" s="12"/>
      <c r="H10" s="13"/>
      <c r="I10" s="22"/>
      <c r="J10" s="23"/>
    </row>
    <row r="11" ht="18" customHeight="1" spans="1:10">
      <c r="A11" s="10"/>
      <c r="B11" s="11"/>
      <c r="C11" s="11"/>
      <c r="D11" s="11"/>
      <c r="E11" s="12"/>
      <c r="F11" s="12"/>
      <c r="G11" s="12"/>
      <c r="H11" s="13"/>
      <c r="I11" s="22"/>
      <c r="J11" s="23"/>
    </row>
    <row r="12" ht="18" customHeight="1" spans="1:10">
      <c r="A12" s="10"/>
      <c r="B12" s="11"/>
      <c r="C12" s="11"/>
      <c r="D12" s="11"/>
      <c r="E12" s="12"/>
      <c r="F12" s="12"/>
      <c r="G12" s="12"/>
      <c r="H12" s="13"/>
      <c r="I12" s="22"/>
      <c r="J12" s="23"/>
    </row>
    <row r="13" ht="18" customHeight="1" spans="1:10">
      <c r="A13" s="10"/>
      <c r="B13" s="11"/>
      <c r="C13" s="11"/>
      <c r="D13" s="11"/>
      <c r="E13" s="12"/>
      <c r="F13" s="12"/>
      <c r="G13" s="12"/>
      <c r="H13" s="13"/>
      <c r="I13" s="22"/>
      <c r="J13" s="23"/>
    </row>
    <row r="14" ht="18" customHeight="1" spans="1:10">
      <c r="A14" s="10"/>
      <c r="B14" s="11"/>
      <c r="C14" s="11"/>
      <c r="D14" s="11"/>
      <c r="E14" s="12"/>
      <c r="F14" s="12"/>
      <c r="G14" s="12"/>
      <c r="H14" s="13"/>
      <c r="I14" s="22"/>
      <c r="J14" s="23"/>
    </row>
    <row r="15" ht="18" customHeight="1" spans="1:10">
      <c r="A15" s="10"/>
      <c r="B15" s="11"/>
      <c r="C15" s="11"/>
      <c r="D15" s="11"/>
      <c r="E15" s="12"/>
      <c r="F15" s="12"/>
      <c r="G15" s="12"/>
      <c r="H15" s="13"/>
      <c r="I15" s="22"/>
      <c r="J15" s="23"/>
    </row>
    <row r="16" ht="18" customHeight="1" spans="1:10">
      <c r="A16" s="10"/>
      <c r="B16" s="11"/>
      <c r="C16" s="11"/>
      <c r="D16" s="11"/>
      <c r="E16" s="12"/>
      <c r="F16" s="12"/>
      <c r="G16" s="12"/>
      <c r="H16" s="13"/>
      <c r="I16" s="22"/>
      <c r="J16" s="23"/>
    </row>
    <row r="17" ht="18" customHeight="1" spans="1:10">
      <c r="A17" s="10"/>
      <c r="B17" s="11"/>
      <c r="C17" s="11"/>
      <c r="D17" s="11"/>
      <c r="E17" s="12"/>
      <c r="F17" s="12"/>
      <c r="G17" s="12"/>
      <c r="H17" s="13"/>
      <c r="I17" s="22"/>
      <c r="J17" s="23"/>
    </row>
    <row r="18" ht="18" customHeight="1" spans="1:10">
      <c r="A18" s="10"/>
      <c r="B18" s="11"/>
      <c r="C18" s="11"/>
      <c r="D18" s="11"/>
      <c r="E18" s="12"/>
      <c r="F18" s="12"/>
      <c r="G18" s="12"/>
      <c r="H18" s="13"/>
      <c r="I18" s="22"/>
      <c r="J18" s="23"/>
    </row>
    <row r="19" ht="18" customHeight="1" spans="1:10">
      <c r="A19" s="10"/>
      <c r="B19" s="11"/>
      <c r="C19" s="11"/>
      <c r="D19" s="11"/>
      <c r="E19" s="12"/>
      <c r="F19" s="12"/>
      <c r="G19" s="12"/>
      <c r="H19" s="13"/>
      <c r="I19" s="22"/>
      <c r="J19" s="23"/>
    </row>
    <row r="20" ht="18" customHeight="1" spans="1:10">
      <c r="A20" s="10"/>
      <c r="B20" s="11"/>
      <c r="C20" s="11"/>
      <c r="D20" s="11"/>
      <c r="E20" s="12"/>
      <c r="F20" s="12"/>
      <c r="G20" s="12"/>
      <c r="H20" s="13"/>
      <c r="I20" s="22"/>
      <c r="J20" s="23"/>
    </row>
    <row r="21" ht="18" customHeight="1" spans="1:10">
      <c r="A21" s="10"/>
      <c r="B21" s="11"/>
      <c r="C21" s="11"/>
      <c r="D21" s="11"/>
      <c r="E21" s="12"/>
      <c r="F21" s="12"/>
      <c r="G21" s="12"/>
      <c r="H21" s="13"/>
      <c r="I21" s="22"/>
      <c r="J21" s="23"/>
    </row>
    <row r="22" ht="18" customHeight="1" spans="1:10">
      <c r="A22" s="10"/>
      <c r="B22" s="11"/>
      <c r="C22" s="11"/>
      <c r="D22" s="11"/>
      <c r="E22" s="12"/>
      <c r="F22" s="12"/>
      <c r="G22" s="12"/>
      <c r="H22" s="13"/>
      <c r="I22" s="22"/>
      <c r="J22" s="23"/>
    </row>
    <row r="23" ht="18" customHeight="1" spans="1:10">
      <c r="A23" s="10"/>
      <c r="B23" s="11"/>
      <c r="C23" s="11"/>
      <c r="D23" s="11"/>
      <c r="E23" s="12"/>
      <c r="F23" s="12"/>
      <c r="G23" s="12"/>
      <c r="H23" s="13"/>
      <c r="I23" s="22"/>
      <c r="J23" s="23"/>
    </row>
    <row r="24" ht="18" customHeight="1" spans="1:10">
      <c r="A24" s="10"/>
      <c r="B24" s="11"/>
      <c r="C24" s="11"/>
      <c r="D24" s="11"/>
      <c r="E24" s="12"/>
      <c r="F24" s="12"/>
      <c r="G24" s="12"/>
      <c r="H24" s="13"/>
      <c r="I24" s="22"/>
      <c r="J24" s="23"/>
    </row>
    <row r="25" ht="18" customHeight="1" spans="1:10">
      <c r="A25" s="10"/>
      <c r="B25" s="11"/>
      <c r="C25" s="11"/>
      <c r="D25" s="11"/>
      <c r="E25" s="12"/>
      <c r="F25" s="12"/>
      <c r="G25" s="12"/>
      <c r="H25" s="13"/>
      <c r="I25" s="22"/>
      <c r="J25" s="23"/>
    </row>
    <row r="26" ht="18" customHeight="1" spans="1:10">
      <c r="A26" s="10"/>
      <c r="B26" s="11"/>
      <c r="C26" s="11"/>
      <c r="D26" s="11"/>
      <c r="E26" s="12"/>
      <c r="F26" s="12"/>
      <c r="G26" s="12"/>
      <c r="H26" s="13"/>
      <c r="I26" s="22"/>
      <c r="J26" s="23"/>
    </row>
    <row r="27" ht="18" customHeight="1" spans="1:10">
      <c r="A27" s="10"/>
      <c r="B27" s="11"/>
      <c r="C27" s="11"/>
      <c r="D27" s="11"/>
      <c r="E27" s="12"/>
      <c r="F27" s="12"/>
      <c r="G27" s="12"/>
      <c r="H27" s="13"/>
      <c r="I27" s="22"/>
      <c r="J27" s="23"/>
    </row>
    <row r="28" ht="18" customHeight="1" spans="1:10">
      <c r="A28" s="10"/>
      <c r="B28" s="11"/>
      <c r="C28" s="11"/>
      <c r="D28" s="11"/>
      <c r="E28" s="12"/>
      <c r="F28" s="12"/>
      <c r="G28" s="12"/>
      <c r="H28" s="13"/>
      <c r="I28" s="22"/>
      <c r="J28" s="23"/>
    </row>
    <row r="29" ht="18" customHeight="1" spans="1:10">
      <c r="A29" s="10"/>
      <c r="B29" s="11"/>
      <c r="C29" s="11"/>
      <c r="D29" s="11"/>
      <c r="E29" s="12"/>
      <c r="F29" s="12"/>
      <c r="G29" s="12"/>
      <c r="H29" s="13"/>
      <c r="I29" s="22"/>
      <c r="J29" s="23"/>
    </row>
    <row r="30" ht="18" customHeight="1" spans="1:10">
      <c r="A30" s="10"/>
      <c r="B30" s="11"/>
      <c r="C30" s="11"/>
      <c r="D30" s="11"/>
      <c r="E30" s="12"/>
      <c r="F30" s="12"/>
      <c r="G30" s="12"/>
      <c r="H30" s="13"/>
      <c r="I30" s="22"/>
      <c r="J30" s="23"/>
    </row>
    <row r="31" ht="18" customHeight="1" spans="1:10">
      <c r="A31" s="10"/>
      <c r="B31" s="11"/>
      <c r="C31" s="11"/>
      <c r="D31" s="11"/>
      <c r="E31" s="12"/>
      <c r="F31" s="12"/>
      <c r="G31" s="12"/>
      <c r="H31" s="13"/>
      <c r="I31" s="22"/>
      <c r="J31" s="23"/>
    </row>
    <row r="32" ht="18" customHeight="1" spans="1:10">
      <c r="A32" s="10"/>
      <c r="B32" s="11"/>
      <c r="C32" s="11"/>
      <c r="D32" s="11"/>
      <c r="E32" s="12"/>
      <c r="F32" s="12"/>
      <c r="G32" s="12"/>
      <c r="H32" s="13"/>
      <c r="I32" s="22"/>
      <c r="J32" s="23"/>
    </row>
    <row r="33" ht="18" customHeight="1" spans="1:10">
      <c r="A33" s="10"/>
      <c r="B33" s="11"/>
      <c r="C33" s="11"/>
      <c r="D33" s="11"/>
      <c r="E33" s="12"/>
      <c r="F33" s="12"/>
      <c r="G33" s="12"/>
      <c r="H33" s="13"/>
      <c r="I33" s="22"/>
      <c r="J33" s="23"/>
    </row>
    <row r="34" ht="18" customHeight="1" spans="1:10">
      <c r="A34" s="10"/>
      <c r="B34" s="11"/>
      <c r="C34" s="11"/>
      <c r="D34" s="11"/>
      <c r="E34" s="12"/>
      <c r="F34" s="12"/>
      <c r="G34" s="12"/>
      <c r="H34" s="13"/>
      <c r="I34" s="22"/>
      <c r="J34" s="23"/>
    </row>
    <row r="35" ht="18" customHeight="1" spans="1:10">
      <c r="A35" s="14" t="s">
        <v>209</v>
      </c>
      <c r="B35" s="15"/>
      <c r="C35" s="15"/>
      <c r="D35" s="15"/>
      <c r="E35" s="15"/>
      <c r="F35" s="15"/>
      <c r="G35" s="15"/>
      <c r="H35" s="16"/>
      <c r="I35" s="24">
        <v>226478.42</v>
      </c>
      <c r="J35" s="25">
        <f>+J4</f>
        <v>0</v>
      </c>
    </row>
    <row r="36" ht="18" customHeight="1" spans="1:10">
      <c r="A36" s="17" t="s">
        <v>239</v>
      </c>
      <c r="B36" s="17"/>
      <c r="C36" s="17"/>
      <c r="D36" s="18" t="s">
        <v>203</v>
      </c>
      <c r="E36" s="18"/>
      <c r="F36" s="18"/>
      <c r="G36" s="18"/>
      <c r="H36" s="18"/>
      <c r="I36" s="18"/>
      <c r="J36" s="18"/>
    </row>
    <row r="37" ht="18" customHeight="1" spans="1:10">
      <c r="A37" s="17"/>
      <c r="B37" s="17"/>
      <c r="C37" s="17"/>
      <c r="D37" s="18"/>
      <c r="E37" s="18"/>
      <c r="F37" s="18"/>
      <c r="G37" s="18"/>
      <c r="H37" s="19" t="s">
        <v>240</v>
      </c>
      <c r="I37" s="19"/>
      <c r="J37" s="19"/>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arrUserId title="区域1" rangeCreator="" othersAccessPermission="edit"/>
  </rangeList>
  <rangeList sheetStid="3" master="" otherUserPermission="visible">
    <arrUserId title="区域1"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2024-09-14T15:04:00Z</dcterms:created>
  <dcterms:modified xsi:type="dcterms:W3CDTF">2024-09-19T08:08:42Z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5CB7099187FC4F88A843947440E7AA7F_12</vt:lpwstr>
  </property>
  <property fmtid="{D5CDD505-2E9C-101B-9397-08002B2CF9AE}" pid="3" name="KSOProductBuildVer">
    <vt:lpwstr>2052-12.1.0.18240</vt:lpwstr>
  </property>
</Properties>
</file>