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94" activeTab="5"/>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_FilterDatabase" localSheetId="1" hidden="1">'表-08 分部分项工程和单价措施项目清单与计价表'!$A$1:$I$98</definedName>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<sst xmlns="http://schemas.openxmlformats.org/spreadsheetml/2006/main" count="602" uniqueCount="368">
  <si>
    <t>单位工程汇总表</t>
  </si>
  <si>
    <t>工程名称：2#冷库-电气工程制冷配套</t>
  </si>
  <si>
    <t>标段：</t>
  </si>
  <si>
    <t>第 1 页  共 1 页</t>
  </si>
  <si>
    <t>序号</t>
  </si>
  <si>
    <t>汇总内容</t>
  </si>
  <si>
    <t>限价金额:(元)</t>
  </si>
  <si>
    <t>投标报价金额:(元)</t>
  </si>
  <si>
    <t>备注</t>
  </si>
  <si>
    <t>1</t>
  </si>
  <si>
    <t>分部分项合计</t>
  </si>
  <si>
    <t>1.1</t>
  </si>
  <si>
    <t>动力系统</t>
  </si>
  <si>
    <t>1.2</t>
  </si>
  <si>
    <t>有毒气体检测系统图</t>
  </si>
  <si>
    <t>1.3</t>
  </si>
  <si>
    <t>制冷机房气体检测系统</t>
  </si>
  <si>
    <t>1.4</t>
  </si>
  <si>
    <t>冷库制冷机房制冷自控系统</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</si>
  <si>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</si>
  <si>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</si>
  <si>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</si>
  <si>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</si>
  <si>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</si>
  <si>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</si>
  <si>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</si>
  <si>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</si>
  <si>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</si>
  <si>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</si>
  <si>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</si>
  <si>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</si>
  <si>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</si>
  <si>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</si>
  <si>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</si>
  <si>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</si>
  <si>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</si>
  <si>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</si>
  <si>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</si>
  <si>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</si>
  <si>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</si>
  <si>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</si>
  <si>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</si>
  <si>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</si>
  <si>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</si>
  <si>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</si>
  <si>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</si>
  <si>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</si>
  <si>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</si>
  <si>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</si>
  <si>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</si>
  <si>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</si>
  <si>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</si>
  <si>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</si>
  <si>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</si>
  <si>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</si>
  <si>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3,112,731.00</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</si>
  <si>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</si>
  <si>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</si>
  <si>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</si>
  <si>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</si>
  <si>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</si>
  <si>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</si>
  <si>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</si>
  <si>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</si>
  <si>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</si>
  <si>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</si>
  <si>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030404017001</t>
  </si>
  <si>
    <t>配电箱</t>
  </si>
  <si>
    <t>1.名称：配电箱
2.规格、型号：2AP-ZL1
3.本体安装、接线、接地、调试
4.基础安装、除锈及刷油、预埋件安装
5.其他: 包括根据图纸及规范要求完成该清单项目所需要的其他附属工作内容，并综合考虑其他完成本工作涉及的所有费用</t>
  </si>
  <si>
    <t>台</t>
  </si>
  <si>
    <t>030404017002</t>
  </si>
  <si>
    <t>1.名称：配电箱
2.规格、型号：2AP-ZL2
3.本体安装、接线、接地、调试
4.基础安装、除锈及刷油、预埋件安装
5.其他: 包括根据图纸及规范要求完成该清单项目所需要的其他附属工作内容，并综合考虑其他完成本工作涉及的所有费用</t>
  </si>
  <si>
    <t>030404017003</t>
  </si>
  <si>
    <t>1.名称：配电箱
2.规格、型号：2AC(1,2,4)-L1,2AC(1,2,4)-L2
3.本体安装、接线、接地、调试
4.基础安装、除锈及刷油、预埋件安装
5.其他: 包括根据图纸及规范要求完成该清单项目所需要的其他附属工作内容，并综合考虑其他完成本工作涉及的所有费用</t>
  </si>
  <si>
    <t>030404017004</t>
  </si>
  <si>
    <t>1.名称：配电箱
2.规格、型号：2AC3-L1~2
3.本体安装、接线、接地、调试
4.基础安装、除锈及刷油、预埋件安装
5.其他: 包括根据图纸及规范要求完成该清单项目所需要的其他附属工作内容，并综合考虑其他完成本工作涉及的所有费用</t>
  </si>
  <si>
    <t>030404017005</t>
  </si>
  <si>
    <t>1.名称：配电箱
2.规格、型号：2AC5-L1,2AC5-L2
3.本体安装、接线、接地、调试
4.基础安装、除锈及刷油、预埋件安装
5.其他: 包括根据图纸及规范要求完成该清单项目所需要的其他附属工作内容，并综合考虑其他完成本工作涉及的所有费用</t>
  </si>
  <si>
    <t>030404017006</t>
  </si>
  <si>
    <t>1.名称：配电箱
2.规格、型号：2AP-ZKT1~2
3.本体安装、接线、接地、调试
4.基础安装、除锈及刷油、预埋件安装
5.其他: 包括根据图纸及规范要求完成该清单项目所需要的其他附属工作内容，并综合考虑其他完成本工作涉及的所有费用</t>
  </si>
  <si>
    <t>030404017007</t>
  </si>
  <si>
    <t>1.名称：配电箱
2.规格、型号：2AC1~2-K1~2
3.本体安装、接线、接地、调试
4.基础安装、除锈及刷油、预埋件安装
5.其他: 包括根据图纸及规范要求完成该清单项目所需要的其他附属工作内容，并综合考虑其他完成本工作涉及的所有费用</t>
  </si>
  <si>
    <t>030404017008</t>
  </si>
  <si>
    <t>1.名称：配电箱
2.规格、型号：2AC3~5-K1~2
3.本体安装、接线、接地、调试
4.基础安装、除锈及刷油、预埋件安装
5.其他: 包括根据图纸及规范要求完成该清单项目所需要的其他附属工作内容，并综合考虑其他完成本工作涉及的所有费用</t>
  </si>
  <si>
    <t>030404017021</t>
  </si>
  <si>
    <t>1.名称：配电箱
2.规格、型号：2AC-J1(~2)
3.本体安装、接线、接地、调试
4.基础安装、除锈及刷油、预埋件安装
5.其他: 包括根据图纸及规范要求完成该清单项目所需要的其他附属工作内容，并综合考虑其他完成本工作涉及的所有费用</t>
  </si>
  <si>
    <t>030404017022</t>
  </si>
  <si>
    <t>1.名称：配电箱（含UPS）
2.规格、型号：2AC-JSF
3.本体安装、接线、接地、调试
4.基础安装、除锈及刷油、预埋件安装
5.其他: 包括根据图纸及规范要求完成该清单项目所需要的其他附属工作内容，并综合考虑其他完成本工作涉及的所有费用</t>
  </si>
  <si>
    <t>030404017023</t>
  </si>
  <si>
    <t>1.名称：配电箱
2.规格、型号：2AC-J3
3.本体安装、接线、接地、调试
4.基础安装、除锈及刷油、预埋件安装
5.其他: 包括根据图纸及规范要求完成该清单项目所需要的其他附属工作内容，并综合考虑其他完成本工作涉及的所有费用</t>
  </si>
  <si>
    <t>030404017024</t>
  </si>
  <si>
    <t>1.名称：配电箱
2.规格、型号：2AC-J4
3.本体安装、接线、接地、调试
4.基础安装、除锈及刷油、预埋件安装
5.其他: 包括根据图纸及规范要求完成该清单项目所需要的其他附属工作内容，并综合考虑其他完成本工作涉及的所有费用</t>
  </si>
  <si>
    <t>030404017025</t>
  </si>
  <si>
    <t>1.名称：配电箱（含变频器）
2.规格、型号：2AC-KJ1
3.本体安装、接线、接地、调试
4.基础安装、除锈及刷油、预埋件安装
5.其他: 包括根据图纸及规范要求完成该清单项目所需要的其他附属工作内容，并综合考虑其他完成本工作涉及的所有费用</t>
  </si>
  <si>
    <t>030404017026</t>
  </si>
  <si>
    <t>1.名称：配电箱
2.规格、型号：2AC-KJ2
3.本体安装、接线、接地、调试
4.基础安装、除锈及刷油、预埋件安装
5.其他: 包括根据图纸及规范要求完成该清单项目所需要的其他附属工作内容，并综合考虑其他完成本工作涉及的所有费用</t>
  </si>
  <si>
    <t>030404017027</t>
  </si>
  <si>
    <t>1.名称：配电箱（含变频器）
2.规格、型号：2AC-KJ3
3.本体安装、接线、接地、调试
4.基础安装、除锈及刷油、预埋件安装
5.其他: 包括根据图纸及规范要求完成该清单项目所需要的其他附属工作内容，并综合考虑其他完成本工作涉及的所有费用</t>
  </si>
  <si>
    <t>030404017028</t>
  </si>
  <si>
    <t>1.名称：配电箱
2.规格、型号：2AC-KJ4
3.本体安装、接线、接地、调试
4.基础安装、除锈及刷油、预埋件安装
5.其他: 包括根据图纸及规范要求完成该清单项目所需要的其他附属工作内容，并综合考虑其他完成本工作涉及的所有费用</t>
  </si>
  <si>
    <t>030404017029</t>
  </si>
  <si>
    <t>1.名称：配电箱（含变频器）
2.规格、型号：2AC-KJ5
3.本体安装、接线、接地、调试
4.基础安装、除锈及刷油、预埋件安装
5.其他: 包括根据图纸及规范要求完成该清单项目所需要的其他附属工作内容，并综合考虑其他完成本工作涉及的所有费用</t>
  </si>
  <si>
    <t>030404017030</t>
  </si>
  <si>
    <t>1.名称：配电箱（含变频器）
2.规格、型号：2AC-KJ6
3.本体安装、接线、接地、调试
4.基础安装、除锈及刷油、预埋件安装
5.其他: 包括根据图纸及规范要求完成该清单项目所需要的其他附属工作内容，并综合考虑其他完成本工作涉及的所有费用</t>
  </si>
  <si>
    <t>030404017031</t>
  </si>
  <si>
    <t>1.名称：配电箱 
2.规格、型号：2AT-Q14
3.本体安装、接线、接地、调试
4.基础安装、除锈及刷油、预埋件安装
5.其他: 包括根据图纸及规范要求完成该清单项目所需要的其他附属工作内容，并综合考虑其他完成本工作涉及的所有费用</t>
  </si>
  <si>
    <t>030404017032</t>
  </si>
  <si>
    <t>1.名称：配电箱
2.规格、型号：2AP-CS
3.本体安装、接线、接地、调试
4.基础安装、除锈及刷油、预埋件安装
5.其他: 包括根据图纸及规范要求完成该清单项目所需要的其他附属工作内容，并综合考虑其他完成本工作涉及的所有费用</t>
  </si>
  <si>
    <t>030404017033</t>
  </si>
  <si>
    <t>1.名称：配电箱
2.规格、型号：2AC-PK
3.本体安装、接线、接地、调试
4.基础安装、除锈及刷油、预埋件安装
5.其他: 包括根据图纸及规范要求完成该清单项目所需要的其他附属工作内容，并综合考虑其他完成本工作涉及的所有费用</t>
  </si>
  <si>
    <t>030503004001</t>
  </si>
  <si>
    <t>控制箱</t>
  </si>
  <si>
    <t>1.名称:保护开关,位于制冷机旁
2.规格：AK1-J1~12
3.其他: 包括根据图纸及规范要求完成该清单项目所需要的其他附属工作内容，并综合考虑其他完成本工作涉及的所有费用</t>
  </si>
  <si>
    <t>套</t>
  </si>
  <si>
    <t>030411003002</t>
  </si>
  <si>
    <t>桥架</t>
  </si>
  <si>
    <t>1.名称:电缆桥架
2.规格:800x200
3.其他: 包括根据图纸及规范要求完成该清单项目所需要的其他附属工作内容，并综合考虑其他完成本工作涉及的所有费用</t>
  </si>
  <si>
    <t>m</t>
  </si>
  <si>
    <t>030411003003</t>
  </si>
  <si>
    <t>1.名称:电缆桥架
2.规格:600x200
3.其他: 包括根据图纸及规范要求完成该清单项目所需要的其他附属工作内容，并综合考虑其他完成本工作涉及的所有费用</t>
  </si>
  <si>
    <t>030411003004</t>
  </si>
  <si>
    <t>1.名称:电缆桥架
2.规格:400x200
3.其他: 包括根据图纸及规范要求完成该清单项目所需要的其他附属工作内容，并综合考虑其他完成本工作涉及的所有费用</t>
  </si>
  <si>
    <t>030411003005</t>
  </si>
  <si>
    <t>1.名称:电缆桥架
2.规格:300x200
3.其他: 包括根据图纸及规范要求完成该清单项目所需要的其他附属工作内容，并综合考虑其他完成本工作涉及的所有费用</t>
  </si>
  <si>
    <t>030411003006</t>
  </si>
  <si>
    <t>1.名称:电缆桥架
2.规格:300x150
3.其他: 包括根据图纸及规范要求完成该清单项目所需要的其他附属工作内容，并综合考虑其他完成本工作涉及的所有费用</t>
  </si>
  <si>
    <t>030411003009</t>
  </si>
  <si>
    <t>1.名称:电缆桥架
2.规格:200x100
3.其他: 包括根据图纸及规范要求完成该清单项目所需要的其他附属工作内容，并综合考虑其他完成本工作涉及的所有费用</t>
  </si>
  <si>
    <t>030411003010</t>
  </si>
  <si>
    <t>1.名称:电缆桥架
2.规格:150x100
3.其他: 包括根据图纸及规范要求完成该清单项目所需要的其他附属工作内容，并综合考虑其他完成本工作涉及的所有费用</t>
  </si>
  <si>
    <t>030411003011</t>
  </si>
  <si>
    <t>1.名称:电缆桥架
2.规格:100*50
3.其他: 包括根据图纸及规范要求完成该清单项目所需要的其他附属工作内容，并综合考虑其他完成本工作涉及的所有费用</t>
  </si>
  <si>
    <t>030411003012</t>
  </si>
  <si>
    <t>1.名称:电缆桥架
2.规格:50*50
3.其他: 包括根据图纸及规范要求完成该清单项目所需要的其他附属工作内容，并综合考虑其他完成本工作涉及的所有费用</t>
  </si>
  <si>
    <t>030413001001</t>
  </si>
  <si>
    <t>桥架支架</t>
  </si>
  <si>
    <t>1.名称:桥架支架
2.材质:型钢综合
3.除锈刷油:除轻锈，刷红丹防锈漆两遍、调和漆两遍
4.其他: 包括根据图纸及规范要求完成该清单项目所需要的其他附属工作内容，并综合考虑其他完成本工作涉及的所有费用</t>
  </si>
  <si>
    <t>kg</t>
  </si>
  <si>
    <t>030408001011</t>
  </si>
  <si>
    <t>电力电缆</t>
  </si>
  <si>
    <t>1.名称:电力电缆
2.规格:YJV-3x50+2x25
3.材质:铜芯
4.其他: 包括根据图纸及规范要求完成该清单项目所需要的其他附属工作内容，并综合考虑其他完成本工作涉及的所有费用</t>
  </si>
  <si>
    <t>030408001014</t>
  </si>
  <si>
    <t>1.名称:电力电缆
2.规格:YJV-3x25+2x16
3.材质:铜芯
4.其他: 包括根据图纸及规范要求完成该清单项目所需要的其他附属工作内容，并综合考虑其他完成本工作涉及的所有费用</t>
  </si>
  <si>
    <t>030408001015</t>
  </si>
  <si>
    <t>1.名称:电力电缆
2.规格:YJV-4x50
3.材质:铜芯
4.其他: 包括根据图纸及规范要求完成该清单项目所需要的其他附属工作内容，并综合考虑其他完成本工作涉及的所有费用</t>
  </si>
  <si>
    <t>030408001016</t>
  </si>
  <si>
    <t>1.名称:电力电缆
2.规格:YJV-5x16
3.材质:铜芯
4.其他: 包括根据图纸及规范要求完成该清单项目所需要的其他附属工作内容，并综合考虑其他完成本工作涉及的所有费用</t>
  </si>
  <si>
    <t>030408001018</t>
  </si>
  <si>
    <t>1.名称:电力电缆
2.规格:YJV-5x4
3.材质:铜芯
4.其他: 包括根据图纸及规范要求完成该清单项目所需要的其他附属工作内容，并综合考虑其他完成本工作涉及的所有费用</t>
  </si>
  <si>
    <t>030408001020</t>
  </si>
  <si>
    <t>1.名称:电力电缆
2.规格:YJV-4x35
3.材质:铜芯
4.其他: 包括根据图纸及规范要求完成该清单项目所需要的其他附属工作内容，并综合考虑其他完成本工作涉及的所有费用</t>
  </si>
  <si>
    <t>030408001021</t>
  </si>
  <si>
    <t>1.名称:电力电缆
2.规格:YJV-4x16
3.材质:铜芯
4.其他: 包括根据图纸及规范要求完成该清单项目所需要的其他附属工作内容，并综合考虑其他完成本工作涉及的所有费用</t>
  </si>
  <si>
    <t>030408001022</t>
  </si>
  <si>
    <t>1.名称:电力电缆
2.规格:YJV-4x10
3.材质:铜芯
4.其他: 包括根据图纸及规范要求完成该清单项目所需要的其他附属工作内容，并综合考虑其他完成本工作涉及的所有费用</t>
  </si>
  <si>
    <t>030408001023</t>
  </si>
  <si>
    <t>1.名称:电力电缆
2.规格:YJV-4x4
3.材质:铜芯
4.其他: 包括根据图纸及规范要求完成该清单项目所需要的其他附属工作内容，并综合考虑其他完成本工作涉及的所有费用</t>
  </si>
  <si>
    <t>030408001024</t>
  </si>
  <si>
    <t>1.名称:电力电缆
2.规格:YJV-4x6
3.材质:铜芯
4.其他: 包括根据图纸及规范要求完成该清单项目所需要的其他附属工作内容，并综合考虑其他完成本工作涉及的所有费用</t>
  </si>
  <si>
    <t>030408001025</t>
  </si>
  <si>
    <t>1.名称:电力电缆
2.规格:YJV-4x2.5
3.材质:铜芯
4.其他: 包括根据图纸及规范要求完成该清单项目所需要的其他附属工作内容，并综合考虑其他完成本工作涉及的所有费用</t>
  </si>
  <si>
    <t>030408001026</t>
  </si>
  <si>
    <t>1.名称:电力电缆
2.规格:YJV-3x2.5
3.材质:铜芯
4.其他: 包括根据图纸及规范要求完成该清单项目所需要的其他附属工作内容，并综合考虑其他完成本工作涉及的所有费用</t>
  </si>
  <si>
    <t>030408001036</t>
  </si>
  <si>
    <t>1.名称:电力电缆
2.规格:YGC-4x2.5
3.材质:铜芯
4.其他: 包括根据图纸及规范要求完成该清单项目所需要的其他附属工作内容，并综合考虑其他完成本工作涉及的所有费用</t>
  </si>
  <si>
    <t>030408001037</t>
  </si>
  <si>
    <t>1.名称:电力电缆
2.规格:YGC-3*4
3.材质:铜芯
4.其他: 包括根据图纸及规范要求完成该清单项目所需要的其他附属工作内容，并综合考虑其他完成本工作涉及的所有费用</t>
  </si>
  <si>
    <t>030408006004</t>
  </si>
  <si>
    <t>电力电缆头</t>
  </si>
  <si>
    <t>1.名称:电力电缆头
2.规格:70mm2以下
3.其他: 包括根据图纸及规范要求完成该清单项目所需要的其他附属工作内容，并综合考虑其他完成本工作涉及的所有费用</t>
  </si>
  <si>
    <t>个</t>
  </si>
  <si>
    <t>030408006005</t>
  </si>
  <si>
    <t>1.名称:电力电缆头
2.规格:35mm2以下
3.其他: 包括根据图纸及规范要求完成该清单项目所需要的其他附属工作内容，并综合考虑其他完成本工作涉及的所有费用</t>
  </si>
  <si>
    <t>030408006006</t>
  </si>
  <si>
    <t>1.名称:电力电缆头
2.规格:16mm2以下
3.其他: 包括根据图纸及规范要求完成该清单项目所需要的其他附属工作内容，并综合考虑其他完成本工作涉及的所有费用</t>
  </si>
  <si>
    <t>030408007001</t>
  </si>
  <si>
    <t>控制电缆头</t>
  </si>
  <si>
    <t>1.名称:控制电缆头
2.规格:6芯以下
3.其他: 包括根据图纸及规范要求完成该清单项目所需要的其他附属工作内容，并综合考虑其他完成本工作涉及的所有费用</t>
  </si>
  <si>
    <t>030408007002</t>
  </si>
  <si>
    <t>1.名称:控制电缆头
2.规格:14芯以下
3.其他: 包括根据图纸及规范要求完成该清单项目所需要的其他附属工作内容，并综合考虑其他完成本工作涉及的所有费用</t>
  </si>
  <si>
    <t>030408002001</t>
  </si>
  <si>
    <t>控制电缆</t>
  </si>
  <si>
    <t>1.名称:控制电缆
2.规格:KYJV-3x1.5
3.其他: 包括根据图纸及规范要求完成该清单项目所需要的其他附属工作内容，并综合考虑其他完成本工作涉及的所有费用</t>
  </si>
  <si>
    <t>030408002002</t>
  </si>
  <si>
    <t>1.名称:控制电缆
2.规格:KYJV-2x1.5
3.其他: 包括根据图纸及规范要求完成该清单项目所需要的其他附属工作内容，并综合考虑其他完成本工作涉及的所有费用</t>
  </si>
  <si>
    <t>030408002003</t>
  </si>
  <si>
    <t>1.名称:控制电缆
2.规格:KYJV-4x1.0
3.其他: 包括根据图纸及规范要求完成该清单项目所需要的其他附属工作内容，并综合考虑其他完成本工作涉及的所有费用</t>
  </si>
  <si>
    <t>030408002004</t>
  </si>
  <si>
    <t>1.名称:控制电缆
2.规格:KYJV-7x1.0
3.其他: 包括根据图纸及规范要求完成该清单项目所需要的其他附属工作内容，并综合考虑其他完成本工作涉及的所有费用</t>
  </si>
  <si>
    <t>030411004001</t>
  </si>
  <si>
    <t>多芯软导线</t>
  </si>
  <si>
    <t>1.名称:多芯软导线
2.规格:RVVPS-4*1.0
3.材质:铜芯
4.其他: 包括根据图纸及规范要求完成该清单项目所需要的其他附属工作内容，并综合考虑其他完成本工作涉及的所有费用</t>
  </si>
  <si>
    <t>030411004002</t>
  </si>
  <si>
    <t>1.名称:多芯软导线
2.规格:RVVPS-2*1.5
3.材质:铜芯
4.其他: 包括根据图纸及规范要求完成该清单项目所需要的其他附属工作内容，并综合考虑其他完成本工作涉及的所有费用</t>
  </si>
  <si>
    <t>030411001002</t>
  </si>
  <si>
    <t>配管</t>
  </si>
  <si>
    <t>1.名称:电气配管
2.材质:SC镀锌钢管
3.规格:DN20mm*2.0
4.配置形式:明配
5.其他: 包括根据图纸及规范要求完成该清单项目所需要的其他附属工作内容，并综合考虑其他完成本工作涉及的所有费用</t>
  </si>
  <si>
    <t>030411001003</t>
  </si>
  <si>
    <t>1.名称:电气配管
2.材质:SC镀锌钢管
3.规格:DN25mm*2.0
4.配置形式:明配
5.其他: 包括根据图纸及规范要求完成该清单项目所需要的其他附属工作内容，并综合考虑其他完成本工作涉及的所有费用</t>
  </si>
  <si>
    <t>030411001004</t>
  </si>
  <si>
    <t>1.名称:电气配管
2.材质:SC镀锌钢管
3.规格:DN32mm*2.0
4.配置形式:明配
5.其他: 包括根据图纸及规范要求完成该清单项目所需要的其他附属工作内容，并综合考虑其他完成本工作涉及的所有费用</t>
  </si>
  <si>
    <t>030411001006</t>
  </si>
  <si>
    <t>1.名称:电气配管
2.材质:SC镀锌钢管
3.规格:DN50mm*2.0
4.配置形式:明配
5.其他: 包括根据图纸及规范要求完成该清单项目所需要的其他附属工作内容，并综合考虑其他完成本工作涉及的所有费用</t>
  </si>
  <si>
    <t>030411001007</t>
  </si>
  <si>
    <t>1.名称:电气配管
2.材质:SC镀锌钢管
3.规格:DN65mm*2.5
4.配置形式:明配
5.其他: 包括根据图纸及规范要求完成该清单项目所需要的其他附属工作内容，并综合考虑其他完成本工作涉及的所有费用</t>
  </si>
  <si>
    <t>030411001008</t>
  </si>
  <si>
    <t>1.名称:电气配管
2.材质:SC镀锌钢管
3.规格:DN80mm*2.5
4.配置形式:明配
5.其他: 包括根据图纸及规范要求完成该清单项目所需要的其他附属工作内容，并综合考虑其他完成本工作涉及的所有费用</t>
  </si>
  <si>
    <t>030411001009</t>
  </si>
  <si>
    <t>1.名称:电气配管
2.材质:SC镀锌钢管
3.规格:DN100mm*2.5
4.配置形式:明配
5.其他: 包括根据图纸及规范要求完成该清单项目所需要的其他附属工作内容，并综合考虑其他完成本工作涉及的所有费用</t>
  </si>
  <si>
    <t>030904001001</t>
  </si>
  <si>
    <t>吸入式二氧化碳探测器(WT-CO2-11)</t>
  </si>
  <si>
    <t>1.名称:吸入式二氧化碳探测器(WT-CO2-11)
2.其他: 包括根据图纸及规范要求完成该清单项目所需要的其他附属工作内容，并综合考虑其他完成本工作涉及的所有费用</t>
  </si>
  <si>
    <t>030904001002</t>
  </si>
  <si>
    <t>吸入式二氧化碳探测器(WT-CO2-12)</t>
  </si>
  <si>
    <t>1.名称:吸入式二氧化碳探测器(WT-CO2-12)
2.其他: 包括根据图纸及规范要求完成该清单项目所需要的其他附属工作内容，并综合考虑其他完成本工作涉及的所有费用</t>
  </si>
  <si>
    <t>031101001001</t>
  </si>
  <si>
    <t>UPS</t>
  </si>
  <si>
    <t>1.种类:UPS
2.规格:220V/24VDC 10A
3.其他: 包括根据图纸及规范要求完成该清单项目所需要的其他附属工作内容，并综合考虑其他完成本工作涉及的所有费用</t>
  </si>
  <si>
    <t>031003008001</t>
  </si>
  <si>
    <t>过滤器</t>
  </si>
  <si>
    <t>1.材质:过滤器
2.规格、压力等级:DN25
3.其他: 包括根据图纸及规范要求完成该清单项目所需要的其他附属工作内容，并综合考虑其他完成本工作涉及的所有费用</t>
  </si>
  <si>
    <t>组</t>
  </si>
  <si>
    <t>031001006001</t>
  </si>
  <si>
    <t>采样管</t>
  </si>
  <si>
    <t>1.名称:采样管
2.介质:ABS吸气管
3.材质、规格:φ25
4.其他: 包括根据图纸及规范要求完成该清单项目所需要的其他附属工作内容，并综合考虑其他完成本工作涉及的所有费用</t>
  </si>
  <si>
    <t>031003001001</t>
  </si>
  <si>
    <t>采样孔</t>
  </si>
  <si>
    <t>1.类型:采样孔
2.其他: 包括根据图纸及规范要求完成该清单项目所需要的其他附属工作内容，并综合考虑其他完成本工作涉及的所有费用</t>
  </si>
  <si>
    <t>031003001002</t>
  </si>
  <si>
    <t>末端帽(Φ25)</t>
  </si>
  <si>
    <t>1.类型:末端帽
2.规格、压力等级:Φ25
3.其他: 包括根据图纸及规范要求完成该清单项目所需要的其他附属工作内容，并综合考虑其他完成本工作涉及的所有费用</t>
  </si>
  <si>
    <t>030904001003</t>
  </si>
  <si>
    <t>氨气探测器GTYQ-VT660DS</t>
  </si>
  <si>
    <t>1.名称:氨气探测器GTYQ-VT660DS
2.其他: 包括根据图纸及规范要求完成该清单项目所需要的其他附属工作内容，并综合考虑其他完成本工作涉及的所有费用</t>
  </si>
  <si>
    <t>030904001004</t>
  </si>
  <si>
    <t>一氧化碳探测器GTYQ-VT680L</t>
  </si>
  <si>
    <t>1.名称:一氧化碳探测器GTYQ-VT680L
2.其他: 包括根据图纸及规范要求完成该清单项目所需要的其他附属工作内容，并综合考虑其他完成本工作涉及的所有费用</t>
  </si>
  <si>
    <t>030904009001</t>
  </si>
  <si>
    <t>60路两总线气体报警控制器</t>
  </si>
  <si>
    <t>1.名称:60路两总线气体报警控制器
2.其他: 包括根据图纸及规范要求完成该清单项目所需要的其他附属工作内容，并综合考虑其他完成本工作涉及的所有费用</t>
  </si>
  <si>
    <t>030503003001</t>
  </si>
  <si>
    <t>机房 PLC控制柜</t>
  </si>
  <si>
    <t>1.名称:机房 PLC控制柜
2.其他: 包括根据图纸及规范要求完成该清单项目所需要的其他附属工作内容，并综合考虑其他完成本工作涉及的所有费用</t>
  </si>
  <si>
    <t>030503003002</t>
  </si>
  <si>
    <t>冷库 PLC 控制柜(箱)</t>
  </si>
  <si>
    <t>1.名称:冷库 PLC 控制柜(箱)
2.其他: 包括根据图纸及规范要求完成该清单项目所需要的其他附属工作内容，并综合考虑其他完成本工作涉及的所有费用</t>
  </si>
  <si>
    <t>030411005001</t>
  </si>
  <si>
    <t>机房气体采集箱(机房内二氧化碳,氨采集)</t>
  </si>
  <si>
    <t>1.名称:机房气体采集箱(机房内二氧化碳,氨采集)
2.其他: 包括根据图纸及规范要求完成该清单项目所需要的其他附属工作内容，并综合考虑其他完成本工作涉及的所有费用</t>
  </si>
  <si>
    <t>030501013001</t>
  </si>
  <si>
    <t>上位机服务器(兼工程师站)</t>
  </si>
  <si>
    <t>1.名称:上位机服务器(兼工程师站)
2.其他: 包括根据图纸及规范要求完成该清单项目所需要的其他附属工作内容，并综合考虑其他完成本工作涉及的所有费用</t>
  </si>
  <si>
    <t>030501013002</t>
  </si>
  <si>
    <t>上位机客户器(操作员站)</t>
  </si>
  <si>
    <t>1.名称:上位机客户器(操作员站)
2.其他: 包括根据图纸及规范要求完成该清单项目所需要的其他附属工作内容，并综合考虑其他完成本工作涉及的所有费用</t>
  </si>
  <si>
    <t>030501013003</t>
  </si>
  <si>
    <t>计算机 Win 10/64 位</t>
  </si>
  <si>
    <t>1.名称:计算机 Win 10/64 位
2.其他: 包括根据图纸及规范要求完成该清单项目所需要的其他附属工作内容，并综合考虑其他完成本工作涉及的所有费用</t>
  </si>
  <si>
    <t>030501013004</t>
  </si>
  <si>
    <t>组态软件服务器,客户机</t>
  </si>
  <si>
    <t>1.名称:组态软件服务器,客户机
2.其他: 包括根据图纸及规范要求完成该清单项目所需要的其他附属工作内容，并综合考虑其他完成本工作涉及的所有费用</t>
  </si>
  <si>
    <t>030501017001</t>
  </si>
  <si>
    <t>PLC编辑软件制冷机房PLC,冷库PLC</t>
  </si>
  <si>
    <t>1.名称:PLC编辑软件制冷机房PLC,冷库PLC
2.其他: 包括根据图纸及规范要求完成该清单项目所需要的其他附属工作内容，并综合考虑其他完成本工作涉及的所有费用</t>
  </si>
  <si>
    <t>030501017002</t>
  </si>
  <si>
    <t>制冷监控系统Version HSBX-3S-2016</t>
  </si>
  <si>
    <t>1.名称:制冷监控系统Version HSBX-3S-2016
2.其他: 包括根据图纸及规范要求完成该清单项目所需要的其他附属工作内容，并综合考虑其他完成本工作涉及的所有费用</t>
  </si>
  <si>
    <t>030501013005</t>
  </si>
  <si>
    <t>计算机</t>
  </si>
  <si>
    <t>1.名称:计算机
2.规格:处理器 Intel Core TM i5-6440EQ (3.4GHz)；RAM 客户机 16GB ,服务器 32GB；硬盘 SSD 500GB；显示器 24" 液晶显示；运行系统 Windows 10 Professional (1809,1903)；网络接口 RJ45 1000 Mbit/s；移动设备接口 至少 3*USB 1*Type C
3.其他: 包括根据图纸及规范要求完成该清单项目所需要的其他附属工作内容，并综合考虑其他完成本工作涉及的所有费用</t>
  </si>
  <si>
    <t>030501002001</t>
  </si>
  <si>
    <t>A4 彩色激光打印机</t>
  </si>
  <si>
    <t>1.名称:A4 彩色激光打印机
2.其他: 包括根据图纸及规范要求完成该清单项目所需要的其他附属工作内容，并综合考虑其他完成本工作涉及的所有费用</t>
  </si>
  <si>
    <t>080608003001</t>
  </si>
  <si>
    <t>UPS 电源 1 KVA</t>
  </si>
  <si>
    <t>1.名称:UPS 电源 1 KVA
2.其他: 包括根据图纸及规范要求完成该清单项目所需要的其他附属工作内容，并综合考虑其他完成本工作涉及的所有费用</t>
  </si>
  <si>
    <t>030505004001</t>
  </si>
  <si>
    <t>电脑操作台 / 椅 台面不少于 1600*900 ,高度 750</t>
  </si>
  <si>
    <t>1.名称:电脑操作台 / 椅 台面不少于 1600*900 ,高度 750
2.其他: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</si>
  <si>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</si>
  <si>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</si>
  <si>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</si>
  <si>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</si>
  <si>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</si>
  <si>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</si>
  <si>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</si>
  <si>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</si>
  <si>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</si>
  <si>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</si>
  <si>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</si>
  <si>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</si>
  <si>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</si>
  <si>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</si>
  <si>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</si>
  <si>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</si>
  <si>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</si>
  <si>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</si>
  <si>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</si>
  <si>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</si>
  <si>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</si>
  <si>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</si>
  <si>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</si>
  <si>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</si>
  <si>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</si>
  <si>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</si>
  <si>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</si>
  <si>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</si>
  <si>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</si>
  <si>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</si>
  <si>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</si>
  <si>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</si>
  <si>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</si>
  <si>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</si>
  <si>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</si>
  <si>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</si>
  <si>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</si>
  <si>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</si>
  <si>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</si>
  <si>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</si>
  <si>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</si>
  <si>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</si>
  <si>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</si>
  <si>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</si>
  <si>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</si>
  <si>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</si>
  <si>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</si>
  <si>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</si>
  <si>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</si>
  <si>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</si>
  <si>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</si>
  <si>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</si>
  <si>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</si>
  <si>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</si>
  <si>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</si>
  <si>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</si>
  <si>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</si>
  <si>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</si>
  <si>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</si>
  <si>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</si>
  <si>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</si>
  <si>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</si>
  <si>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</si>
  <si>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</si>
  <si>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</si>
  <si>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</si>
  <si>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</si>
  <si>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</si>
  <si>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</si>
  <si>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</si>
  <si>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</si>
  <si>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157672.10</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</si>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</sst>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0" applyNumberFormat="0" applyFill="0" applyAlignment="0" applyProtection="0">
      <alignment vertical="center"/>
    </xf>
    <xf numFmtId="0" fontId="13" fillId="0" borderId="20" applyNumberFormat="0" applyFill="0" applyAlignment="0" applyProtection="0">
      <alignment vertical="center"/>
    </xf>
    <xf numFmtId="0" fontId="14" fillId="0" borderId="21" applyNumberFormat="0" applyFill="0" applyAlignment="0" applyProtection="0">
      <alignment vertical="center"/>
    </xf>
    <xf numFmtId="0" fontId="14" fillId="0" borderId="0" applyNumberFormat="0" applyFill="0" applyBorder="0" applyAlignment="0" applyProtection="0">
      <alignment vertical="center"/>
    </xf>
    <xf numFmtId="0" fontId="15" fillId="4" borderId="22" applyNumberFormat="0" applyAlignment="0" applyProtection="0">
      <alignment vertical="center"/>
    </xf>
    <xf numFmtId="0" fontId="16" fillId="5" borderId="23" applyNumberFormat="0" applyAlignment="0" applyProtection="0">
      <alignment vertical="center"/>
    </xf>
    <xf numFmtId="0" fontId="17" fillId="5" borderId="22" applyNumberFormat="0" applyAlignment="0" applyProtection="0">
      <alignment vertical="center"/>
    </xf>
    <xf numFmtId="0" fontId="18" fillId="6" borderId="24" applyNumberFormat="0" applyAlignment="0" applyProtection="0">
      <alignment vertical="center"/>
    </xf>
    <xf numFmtId="0" fontId="19" fillId="0" borderId="25" applyNumberFormat="0" applyFill="0" applyAlignment="0" applyProtection="0">
      <alignment vertical="center"/>
    </xf>
    <xf numFmtId="0" fontId="20" fillId="0" borderId="26"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4">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6"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0" fontId="3" fillId="2" borderId="0" xfId="49" applyFont="1" applyFill="1" applyAlignment="1">
      <alignment horizontal="left" vertical="center" wrapText="1"/>
    </xf>
    <xf numFmtId="0" fontId="3" fillId="2" borderId="0" xfId="49" applyFont="1" applyFill="1" applyAlignment="1">
      <alignment horizontal="right" vertical="center" wrapText="1"/>
    </xf>
    <xf numFmtId="0" fontId="1" fillId="2" borderId="0" xfId="49" applyFont="1" applyFill="1" applyAlignment="1">
      <alignment horizontal="center" vertical="center" wrapText="1"/>
    </xf>
    <xf numFmtId="0" fontId="2" fillId="2" borderId="0" xfId="49" applyFont="1" applyFill="1" applyAlignment="1">
      <alignment horizontal="left" wrapText="1"/>
    </xf>
    <xf numFmtId="0" fontId="2" fillId="2" borderId="0" xfId="49" applyFont="1" applyFill="1" applyAlignment="1">
      <alignment horizontal="right" wrapText="1"/>
    </xf>
    <xf numFmtId="0" fontId="2" fillId="2" borderId="10" xfId="49" applyFont="1" applyFill="1" applyBorder="1" applyAlignment="1">
      <alignment horizontal="center" vertical="center" wrapText="1"/>
    </xf>
    <xf numFmtId="0" fontId="2" fillId="2" borderId="11" xfId="49" applyFont="1" applyFill="1" applyBorder="1" applyAlignment="1">
      <alignment horizontal="center" vertical="center" wrapText="1"/>
    </xf>
    <xf numFmtId="0" fontId="2" fillId="2" borderId="12" xfId="49" applyFont="1" applyFill="1" applyBorder="1" applyAlignment="1">
      <alignment horizontal="center" vertical="center" wrapText="1"/>
    </xf>
    <xf numFmtId="0" fontId="2" fillId="2" borderId="13" xfId="49" applyFont="1" applyFill="1" applyBorder="1" applyAlignment="1">
      <alignment horizontal="center" vertical="center" wrapText="1"/>
    </xf>
    <xf numFmtId="0" fontId="2" fillId="2" borderId="14" xfId="49" applyFont="1" applyFill="1" applyBorder="1" applyAlignment="1">
      <alignment horizontal="left" vertical="center" wrapText="1"/>
    </xf>
    <xf numFmtId="0" fontId="2" fillId="2" borderId="14" xfId="49" applyFont="1" applyFill="1" applyBorder="1" applyAlignment="1">
      <alignment horizontal="center" vertical="center" wrapText="1"/>
    </xf>
    <xf numFmtId="0" fontId="2" fillId="2" borderId="14" xfId="49" applyFont="1" applyFill="1" applyBorder="1" applyAlignment="1">
      <alignment horizontal="right" vertical="center" wrapText="1"/>
    </xf>
    <xf numFmtId="0" fontId="2" fillId="2" borderId="15" xfId="49" applyFont="1" applyFill="1" applyBorder="1" applyAlignment="1">
      <alignment horizontal="center" vertical="center" wrapText="1"/>
    </xf>
    <xf numFmtId="0" fontId="2" fillId="2" borderId="16" xfId="49" applyFont="1" applyFill="1" applyBorder="1" applyAlignment="1">
      <alignment horizontal="center" vertical="center" wrapText="1"/>
    </xf>
    <xf numFmtId="0" fontId="4" fillId="2" borderId="17" xfId="49" applyFont="1" applyFill="1" applyBorder="1" applyAlignment="1">
      <alignment horizontal="center" vertical="center" wrapText="1"/>
    </xf>
    <xf numFmtId="0" fontId="2" fillId="2" borderId="17" xfId="49" applyFont="1" applyFill="1" applyBorder="1" applyAlignment="1">
      <alignment horizontal="center" vertical="center" wrapText="1"/>
    </xf>
    <xf numFmtId="0" fontId="2" fillId="2" borderId="17" xfId="49" applyFont="1" applyFill="1" applyBorder="1" applyAlignment="1">
      <alignment horizontal="right" vertical="center" wrapText="1"/>
    </xf>
    <xf numFmtId="0" fontId="2" fillId="2" borderId="18"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0" fontId="5" fillId="2" borderId="0" xfId="49" applyFont="1" applyFill="1" applyAlignment="1">
      <alignment horizontal="center" vertical="center" wrapText="1"/>
    </xf>
    <xf numFmtId="0" fontId="5" fillId="2" borderId="0" xfId="49" applyFont="1" applyFill="1" applyAlignment="1">
      <alignment horizontal="left" vertical="center" wrapText="1"/>
    </xf>
    <xf numFmtId="0" fontId="2" fillId="2" borderId="14" xfId="49" applyNumberFormat="1" applyFont="1" applyFill="1" applyBorder="1" applyAlignment="1">
      <alignment horizontal="right" vertical="center" wrapText="1"/>
    </xf>
    <xf numFmtId="0" fontId="3" fillId="2" borderId="16" xfId="49" applyFont="1" applyFill="1" applyBorder="1" applyAlignment="1">
      <alignment horizontal="left" vertical="center" wrapText="1"/>
    </xf>
    <xf numFmtId="0" fontId="2" fillId="2" borderId="17" xfId="49" applyFont="1" applyFill="1" applyBorder="1" applyAlignment="1">
      <alignment horizontal="left" vertical="center" wrapText="1"/>
    </xf>
    <xf numFmtId="176" fontId="2" fillId="2" borderId="17" xfId="49" applyNumberFormat="1" applyFont="1" applyFill="1" applyBorder="1" applyAlignment="1">
      <alignment horizontal="right" vertical="center" wrapText="1"/>
    </xf>
    <xf numFmtId="0" fontId="3" fillId="2" borderId="17" xfId="49" applyFont="1" applyFill="1" applyBorder="1" applyAlignment="1">
      <alignment horizontal="left" vertical="center" wrapText="1"/>
    </xf>
    <xf numFmtId="0" fontId="2" fillId="2" borderId="15" xfId="49" applyFont="1" applyFill="1" applyBorder="1" applyAlignment="1">
      <alignment horizontal="left" vertical="center" wrapText="1"/>
    </xf>
    <xf numFmtId="0" fontId="3" fillId="2" borderId="18" xfId="49" applyFont="1" applyFill="1" applyBorder="1" applyAlignment="1">
      <alignment horizontal="center" vertical="center" wrapText="1"/>
    </xf>
    <xf numFmtId="0" fontId="1" fillId="2" borderId="0" xfId="49" applyFont="1" applyFill="1" applyAlignment="1">
      <alignment horizontal="right" vertical="center" wrapText="1"/>
    </xf>
    <xf numFmtId="0" fontId="2" fillId="2" borderId="18" xfId="49" applyFont="1" applyFill="1" applyBorder="1" applyAlignment="1">
      <alignment horizontal="left" vertical="center" wrapText="1"/>
    </xf>
    <xf numFmtId="176" fontId="2" fillId="2" borderId="11" xfId="49" applyNumberFormat="1" applyFont="1" applyFill="1" applyBorder="1" applyAlignment="1">
      <alignment horizontal="center" vertical="center" wrapText="1"/>
    </xf>
    <xf numFmtId="176" fontId="2" fillId="2" borderId="14" xfId="49" applyNumberFormat="1" applyFont="1" applyFill="1" applyBorder="1" applyAlignment="1">
      <alignment horizontal="center" vertical="center" wrapText="1"/>
    </xf>
    <xf numFmtId="176" fontId="2" fillId="2" borderId="14" xfId="49" applyNumberFormat="1" applyFont="1" applyFill="1" applyBorder="1" applyAlignment="1">
      <alignment horizontal="right" vertical="center" wrapText="1"/>
    </xf>
    <xf numFmtId="176" fontId="2" fillId="2" borderId="12" xfId="49" applyNumberFormat="1" applyFont="1" applyFill="1" applyBorder="1" applyAlignment="1">
      <alignment horizontal="center" vertical="center" wrapText="1"/>
    </xf>
    <xf numFmtId="176" fontId="2" fillId="2" borderId="15" xfId="49" applyNumberFormat="1" applyFont="1" applyFill="1" applyBorder="1" applyAlignment="1">
      <alignment horizontal="center" vertical="center" wrapText="1"/>
    </xf>
    <xf numFmtId="176" fontId="2" fillId="2" borderId="15" xfId="49" applyNumberFormat="1" applyFont="1" applyFill="1" applyBorder="1" applyAlignment="1">
      <alignment horizontal="right" vertical="center" wrapText="1"/>
    </xf>
    <xf numFmtId="176" fontId="2" fillId="2" borderId="17" xfId="49" applyNumberFormat="1" applyFont="1" applyFill="1" applyBorder="1" applyAlignment="1">
      <alignment horizontal="center" vertical="center" wrapText="1"/>
    </xf>
    <xf numFmtId="176" fontId="2" fillId="2" borderId="18" xfId="49" applyNumberFormat="1" applyFont="1" applyFill="1" applyBorder="1" applyAlignment="1">
      <alignment horizontal="right" vertical="center" wrapText="1"/>
    </xf>
    <xf numFmtId="0" fontId="3" fillId="2" borderId="0" xfId="49" applyFont="1" applyFill="1" applyAlignment="1">
      <alignment horizontal="center" vertical="center" wrapText="1"/>
    </xf>
    <xf numFmtId="0" fontId="3" fillId="2" borderId="0" xfId="49" applyFont="1" applyFill="1" applyAlignment="1">
      <alignment horizontal="right" wrapText="1"/>
    </xf>
    <xf numFmtId="0" fontId="2" fillId="2" borderId="15" xfId="49" applyFont="1" applyFill="1" applyBorder="1" applyAlignment="1">
      <alignment horizontal="right" vertical="center" wrapText="1"/>
    </xf>
    <xf numFmtId="0" fontId="2" fillId="2" borderId="18" xfId="49"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workbookViewId="0">
      <selection activeCell="F8" sqref="F8:H8"/>
    </sheetView>
  </sheetViews>
  <sheetFormatPr defaultColWidth="9" defaultRowHeight="12"/>
  <cols>
    <col min="1" max="1" width="12.8285714285714" customWidth="1"/>
    <col min="2" max="2" width="30.7142857142857" customWidth="1"/>
    <col min="3" max="3" width="0.828571428571429" customWidth="1"/>
    <col min="4" max="4" width="20.1714285714286" customWidth="1"/>
    <col min="5" max="5" width="7" customWidth="1"/>
    <col min="6" max="6" width="0.828571428571429" customWidth="1"/>
    <col min="7" max="7" width="20.1714285714286" customWidth="1"/>
    <col min="8" max="8" width="7" customWidth="1"/>
    <col min="9" max="9" width="21.8285714285714" customWidth="1"/>
  </cols>
  <sheetData>
    <row r="1" ht="39.75" customHeight="1" spans="1:9">
      <c r="A1" s="23" t="s">
        <v>0</v>
      </c>
      <c r="B1" s="23"/>
      <c r="C1" s="23"/>
      <c r="D1" s="23"/>
      <c r="E1" s="50"/>
      <c r="F1" s="23"/>
      <c r="G1" s="23"/>
      <c r="H1" s="50"/>
      <c r="I1" s="50"/>
    </row>
    <row r="2" ht="28.5" customHeight="1" spans="1:9">
      <c r="A2" s="24" t="s">
        <v>1</v>
      </c>
      <c r="B2" s="24"/>
      <c r="C2" s="24"/>
      <c r="D2" s="24" t="s">
        <v>2</v>
      </c>
      <c r="E2" s="25" t="s">
        <v>3</v>
      </c>
      <c r="F2" s="24"/>
      <c r="G2" s="24" t="s">
        <v>2</v>
      </c>
      <c r="H2" s="25" t="s">
        <v>3</v>
      </c>
      <c r="I2" s="25"/>
    </row>
    <row r="3" ht="18.75" customHeight="1" spans="1:9">
      <c r="A3" s="26" t="s">
        <v>4</v>
      </c>
      <c r="B3" s="27" t="s">
        <v>5</v>
      </c>
      <c r="C3" s="27" t="s">
        <v>6</v>
      </c>
      <c r="D3" s="27"/>
      <c r="E3" s="27"/>
      <c r="F3" s="27" t="s">
        <v>7</v>
      </c>
      <c r="G3" s="27"/>
      <c r="H3" s="27"/>
      <c r="I3" s="28" t="s">
        <v>8</v>
      </c>
    </row>
    <row r="4" ht="18" customHeight="1" spans="1:9">
      <c r="A4" s="29" t="s">
        <v>9</v>
      </c>
      <c r="B4" s="30" t="s">
        <v>10</v>
      </c>
      <c r="C4" s="54">
        <v>2571340.86</v>
      </c>
      <c r="D4" s="54"/>
      <c r="E4" s="54"/>
      <c r="F4" s="54">
        <f>+F5+F6+F7+F8</f>
        <v>0</v>
      </c>
      <c r="G4" s="54"/>
      <c r="H4" s="54"/>
      <c r="I4" s="62"/>
    </row>
    <row r="5" ht="18" customHeight="1" spans="1:9">
      <c r="A5" s="29" t="s">
        <v>11</v>
      </c>
      <c r="B5" s="30" t="s">
        <v>12</v>
      </c>
      <c r="C5" s="54">
        <v>1480521.98</v>
      </c>
      <c r="D5" s="54"/>
      <c r="E5" s="54"/>
      <c r="F5" s="54">
        <f>+'表-08 分部分项工程和单价措施项目清单与计价表'!I4</f>
        <v>0</v>
      </c>
      <c r="G5" s="54"/>
      <c r="H5" s="54"/>
      <c r="I5" s="62"/>
    </row>
    <row r="6" ht="18" customHeight="1" spans="1:9">
      <c r="A6" s="29" t="s">
        <v>13</v>
      </c>
      <c r="B6" s="30" t="s">
        <v>14</v>
      </c>
      <c r="C6" s="54">
        <v>688646.92</v>
      </c>
      <c r="D6" s="54"/>
      <c r="E6" s="54"/>
      <c r="F6" s="54">
        <f>+'表-08 分部分项工程和单价措施项目清单与计价表'!I69</f>
        <v>0</v>
      </c>
      <c r="G6" s="54"/>
      <c r="H6" s="54"/>
      <c r="I6" s="62"/>
    </row>
    <row r="7" ht="18" customHeight="1" spans="1:9">
      <c r="A7" s="29" t="s">
        <v>15</v>
      </c>
      <c r="B7" s="30" t="s">
        <v>16</v>
      </c>
      <c r="C7" s="54">
        <v>104516.82</v>
      </c>
      <c r="D7" s="54"/>
      <c r="E7" s="54"/>
      <c r="F7" s="54">
        <f>+'表-08 分部分项工程和单价措施项目清单与计价表'!I77</f>
        <v>0</v>
      </c>
      <c r="G7" s="54"/>
      <c r="H7" s="54"/>
      <c r="I7" s="62"/>
    </row>
    <row r="8" ht="18" customHeight="1" spans="1:9">
      <c r="A8" s="29" t="s">
        <v>17</v>
      </c>
      <c r="B8" s="30" t="s">
        <v>18</v>
      </c>
      <c r="C8" s="54">
        <v>297655.14</v>
      </c>
      <c r="D8" s="54"/>
      <c r="E8" s="54"/>
      <c r="F8" s="54">
        <f>+'表-08 分部分项工程和单价措施项目清单与计价表'!I81</f>
        <v>0</v>
      </c>
      <c r="G8" s="54"/>
      <c r="H8" s="54"/>
      <c r="I8" s="62"/>
    </row>
    <row r="9" ht="18" customHeight="1" spans="1:9">
      <c r="A9" s="29" t="s">
        <v>19</v>
      </c>
      <c r="B9" s="30" t="s">
        <v>20</v>
      </c>
      <c r="C9" s="54">
        <v>126703.55</v>
      </c>
      <c r="D9" s="54"/>
      <c r="E9" s="54"/>
      <c r="F9" s="54">
        <f>+F10+F11</f>
        <v>104108.81</v>
      </c>
      <c r="G9" s="54"/>
      <c r="H9" s="54"/>
      <c r="I9" s="62"/>
    </row>
    <row r="10" ht="18" customHeight="1" spans="1:9">
      <c r="A10" s="29" t="s">
        <v>21</v>
      </c>
      <c r="B10" s="30" t="s">
        <v>22</v>
      </c>
      <c r="C10" s="54">
        <v>104108.81</v>
      </c>
      <c r="D10" s="54"/>
      <c r="E10" s="54"/>
      <c r="F10" s="54">
        <f>C10</f>
        <v>104108.81</v>
      </c>
      <c r="G10" s="54"/>
      <c r="H10" s="54"/>
      <c r="I10" s="62"/>
    </row>
    <row r="11" ht="18" customHeight="1" spans="1:9">
      <c r="A11" s="29" t="s">
        <v>23</v>
      </c>
      <c r="B11" s="30" t="s">
        <v>24</v>
      </c>
      <c r="C11" s="54">
        <v>22594.74</v>
      </c>
      <c r="D11" s="54"/>
      <c r="E11" s="54"/>
      <c r="F11" s="54">
        <f>+'表-08 分部分项工程和单价措施项目清单与计价表'!I95+'表-11 总价措施项目清单与计价表'!H47-'表-11 总价措施项目清单与计价表'!H4</f>
        <v>0</v>
      </c>
      <c r="G11" s="54"/>
      <c r="H11" s="54"/>
      <c r="I11" s="62"/>
    </row>
    <row r="12" ht="18" customHeight="1" spans="1:9">
      <c r="A12" s="29" t="s">
        <v>25</v>
      </c>
      <c r="B12" s="30" t="s">
        <v>26</v>
      </c>
      <c r="C12" s="54">
        <v>157672.1</v>
      </c>
      <c r="D12" s="54"/>
      <c r="E12" s="54"/>
      <c r="F12" s="54">
        <f>+F13+F14+F15+F16+F17+F18+F19+F20+F21+F22</f>
        <v>128567.04</v>
      </c>
      <c r="G12" s="54"/>
      <c r="H12" s="54"/>
      <c r="I12" s="62" t="s">
        <v>27</v>
      </c>
    </row>
    <row r="13" ht="18" customHeight="1" spans="1:9">
      <c r="A13" s="29" t="s">
        <v>28</v>
      </c>
      <c r="B13" s="30" t="s">
        <v>29</v>
      </c>
      <c r="C13" s="54">
        <v>128567.04</v>
      </c>
      <c r="D13" s="54"/>
      <c r="E13" s="54"/>
      <c r="F13" s="54">
        <f>C13</f>
        <v>128567.04</v>
      </c>
      <c r="G13" s="54"/>
      <c r="H13" s="54"/>
      <c r="I13" s="62"/>
    </row>
    <row r="14" ht="18" customHeight="1" spans="1:9">
      <c r="A14" s="29" t="s">
        <v>30</v>
      </c>
      <c r="B14" s="30" t="s">
        <v>31</v>
      </c>
      <c r="C14" s="54"/>
      <c r="D14" s="54"/>
      <c r="E14" s="54"/>
      <c r="F14" s="54">
        <f>'表-12 其他项目清单与计价汇总表'!E6</f>
        <v>0</v>
      </c>
      <c r="G14" s="54"/>
      <c r="H14" s="54"/>
      <c r="I14" s="62"/>
    </row>
    <row r="15" ht="18" customHeight="1" spans="1:9">
      <c r="A15" s="29" t="s">
        <v>32</v>
      </c>
      <c r="B15" s="30" t="s">
        <v>33</v>
      </c>
      <c r="C15" s="54"/>
      <c r="D15" s="54"/>
      <c r="E15" s="54"/>
      <c r="F15" s="54">
        <f>'表-12 其他项目清单与计价汇总表'!E9</f>
        <v>0</v>
      </c>
      <c r="G15" s="54"/>
      <c r="H15" s="54"/>
      <c r="I15" s="62"/>
    </row>
    <row r="16" ht="18" customHeight="1" spans="1:9">
      <c r="A16" s="29" t="s">
        <v>34</v>
      </c>
      <c r="B16" s="30" t="s">
        <v>35</v>
      </c>
      <c r="C16" s="54"/>
      <c r="D16" s="54"/>
      <c r="E16" s="54"/>
      <c r="F16" s="54">
        <f>'表-12 其他项目清单与计价汇总表'!E10</f>
        <v>0</v>
      </c>
      <c r="G16" s="54"/>
      <c r="H16" s="54"/>
      <c r="I16" s="62"/>
    </row>
    <row r="17" ht="18" customHeight="1" spans="1:9">
      <c r="A17" s="29" t="s">
        <v>36</v>
      </c>
      <c r="B17" s="30" t="s">
        <v>37</v>
      </c>
      <c r="C17" s="54">
        <v>29105.06</v>
      </c>
      <c r="D17" s="54"/>
      <c r="E17" s="54"/>
      <c r="F17" s="54">
        <f>'表-12 其他项目清单与计价汇总表'!E11</f>
        <v>0</v>
      </c>
      <c r="G17" s="54"/>
      <c r="H17" s="54"/>
      <c r="I17" s="62"/>
    </row>
    <row r="18" ht="18" customHeight="1" spans="1:9">
      <c r="A18" s="29" t="s">
        <v>38</v>
      </c>
      <c r="B18" s="30" t="s">
        <v>39</v>
      </c>
      <c r="C18" s="54"/>
      <c r="D18" s="54"/>
      <c r="E18" s="54"/>
      <c r="F18" s="54">
        <f>'表-12 其他项目清单与计价汇总表'!E12</f>
        <v>0</v>
      </c>
      <c r="G18" s="54"/>
      <c r="H18" s="54"/>
      <c r="I18" s="62"/>
    </row>
    <row r="19" ht="18" customHeight="1" spans="1:9">
      <c r="A19" s="29" t="s">
        <v>40</v>
      </c>
      <c r="B19" s="30" t="s">
        <v>41</v>
      </c>
      <c r="C19" s="54"/>
      <c r="D19" s="54"/>
      <c r="E19" s="54"/>
      <c r="F19" s="54">
        <f>'表-12 其他项目清单与计价汇总表'!E13</f>
        <v>0</v>
      </c>
      <c r="G19" s="54"/>
      <c r="H19" s="54"/>
      <c r="I19" s="62"/>
    </row>
    <row r="20" ht="18" customHeight="1" spans="1:9">
      <c r="A20" s="29" t="s">
        <v>42</v>
      </c>
      <c r="B20" s="30" t="s">
        <v>43</v>
      </c>
      <c r="C20" s="54"/>
      <c r="D20" s="54"/>
      <c r="E20" s="54"/>
      <c r="F20" s="54">
        <f>'表-12 其他项目清单与计价汇总表'!E15</f>
        <v>0</v>
      </c>
      <c r="G20" s="54"/>
      <c r="H20" s="54"/>
      <c r="I20" s="62"/>
    </row>
    <row r="21" ht="18" customHeight="1" spans="1:9">
      <c r="A21" s="29" t="s">
        <v>44</v>
      </c>
      <c r="B21" s="30" t="s">
        <v>45</v>
      </c>
      <c r="C21" s="54"/>
      <c r="D21" s="54"/>
      <c r="E21" s="54"/>
      <c r="F21" s="54">
        <f>'表-12 其他项目清单与计价汇总表'!E14</f>
        <v>0</v>
      </c>
      <c r="G21" s="54"/>
      <c r="H21" s="54"/>
      <c r="I21" s="62"/>
    </row>
    <row r="22" ht="18" customHeight="1" spans="1:9">
      <c r="A22" s="29" t="s">
        <v>46</v>
      </c>
      <c r="B22" s="30" t="s">
        <v>47</v>
      </c>
      <c r="C22" s="54"/>
      <c r="D22" s="54"/>
      <c r="E22" s="54"/>
      <c r="F22" s="54">
        <f>'表-12 其他项目清单与计价汇总表'!E16</f>
        <v>0</v>
      </c>
      <c r="G22" s="54"/>
      <c r="H22" s="54"/>
      <c r="I22" s="62"/>
    </row>
    <row r="23" ht="18" customHeight="1" spans="1:9">
      <c r="A23" s="29" t="s">
        <v>48</v>
      </c>
      <c r="B23" s="30" t="s">
        <v>49</v>
      </c>
      <c r="C23" s="54">
        <v>2855716.51</v>
      </c>
      <c r="D23" s="54"/>
      <c r="E23" s="54"/>
      <c r="F23" s="54">
        <f>+F4+F9+F12</f>
        <v>232675.85</v>
      </c>
      <c r="G23" s="54"/>
      <c r="H23" s="54"/>
      <c r="I23" s="62"/>
    </row>
    <row r="24" ht="18" customHeight="1" spans="1:9">
      <c r="A24" s="29" t="s">
        <v>50</v>
      </c>
      <c r="B24" s="30" t="s">
        <v>51</v>
      </c>
      <c r="C24" s="54">
        <v>257014.49</v>
      </c>
      <c r="D24" s="54"/>
      <c r="E24" s="54"/>
      <c r="F24" s="54">
        <f>'表-13 规费、税金项目清单与计价表'!J35</f>
        <v>0</v>
      </c>
      <c r="G24" s="54"/>
      <c r="H24" s="54"/>
      <c r="I24" s="62" t="s">
        <v>27</v>
      </c>
    </row>
    <row r="25" ht="18" customHeight="1" spans="1:9">
      <c r="A25" s="29" t="s">
        <v>52</v>
      </c>
      <c r="B25" s="30" t="s">
        <v>53</v>
      </c>
      <c r="C25" s="54">
        <v>3112731</v>
      </c>
      <c r="D25" s="54"/>
      <c r="E25" s="54"/>
      <c r="F25" s="54">
        <f>+F24+F23</f>
        <v>232675.85</v>
      </c>
      <c r="G25" s="54"/>
      <c r="H25" s="54"/>
      <c r="I25" s="62"/>
    </row>
    <row r="26" ht="18" customHeight="1" spans="1:9">
      <c r="A26" s="29"/>
      <c r="B26" s="30"/>
      <c r="C26" s="32"/>
      <c r="D26" s="32"/>
      <c r="E26" s="32"/>
      <c r="F26" s="32"/>
      <c r="G26" s="32"/>
      <c r="H26" s="32"/>
      <c r="I26" s="62"/>
    </row>
    <row r="27" ht="18" customHeight="1" spans="1:9">
      <c r="A27" s="29"/>
      <c r="B27" s="30"/>
      <c r="C27" s="32"/>
      <c r="D27" s="32"/>
      <c r="E27" s="32"/>
      <c r="F27" s="32"/>
      <c r="G27" s="32"/>
      <c r="H27" s="32"/>
      <c r="I27" s="62"/>
    </row>
    <row r="28" ht="18" customHeight="1" spans="1:9">
      <c r="A28" s="29"/>
      <c r="B28" s="30"/>
      <c r="C28" s="32"/>
      <c r="D28" s="32"/>
      <c r="E28" s="32"/>
      <c r="F28" s="32"/>
      <c r="G28" s="32"/>
      <c r="H28" s="32"/>
      <c r="I28" s="62"/>
    </row>
    <row r="29" ht="18" customHeight="1" spans="1:9">
      <c r="A29" s="29"/>
      <c r="B29" s="30"/>
      <c r="C29" s="32"/>
      <c r="D29" s="32"/>
      <c r="E29" s="32"/>
      <c r="F29" s="32"/>
      <c r="G29" s="32"/>
      <c r="H29" s="32"/>
      <c r="I29" s="62"/>
    </row>
    <row r="30" ht="18" customHeight="1" spans="1:9">
      <c r="A30" s="29"/>
      <c r="B30" s="30"/>
      <c r="C30" s="32"/>
      <c r="D30" s="32"/>
      <c r="E30" s="32"/>
      <c r="F30" s="32"/>
      <c r="G30" s="32"/>
      <c r="H30" s="32"/>
      <c r="I30" s="62"/>
    </row>
    <row r="31" ht="18" customHeight="1" spans="1:9">
      <c r="A31" s="29"/>
      <c r="B31" s="30"/>
      <c r="C31" s="32"/>
      <c r="D31" s="32"/>
      <c r="E31" s="32"/>
      <c r="F31" s="32"/>
      <c r="G31" s="32"/>
      <c r="H31" s="32"/>
      <c r="I31" s="62"/>
    </row>
    <row r="32" ht="18" customHeight="1" spans="1:9">
      <c r="A32" s="29"/>
      <c r="B32" s="30"/>
      <c r="C32" s="32"/>
      <c r="D32" s="32"/>
      <c r="E32" s="32"/>
      <c r="F32" s="32"/>
      <c r="G32" s="32"/>
      <c r="H32" s="32"/>
      <c r="I32" s="62"/>
    </row>
    <row r="33" ht="18" customHeight="1" spans="1:9">
      <c r="A33" s="29"/>
      <c r="B33" s="30"/>
      <c r="C33" s="32"/>
      <c r="D33" s="32"/>
      <c r="E33" s="32"/>
      <c r="F33" s="32"/>
      <c r="G33" s="32"/>
      <c r="H33" s="32"/>
      <c r="I33" s="62"/>
    </row>
    <row r="34" ht="18" customHeight="1" spans="1:9">
      <c r="A34" s="29"/>
      <c r="B34" s="30"/>
      <c r="C34" s="32"/>
      <c r="D34" s="32"/>
      <c r="E34" s="32"/>
      <c r="F34" s="32"/>
      <c r="G34" s="32"/>
      <c r="H34" s="32"/>
      <c r="I34" s="62"/>
    </row>
    <row r="35" ht="18" customHeight="1" spans="1:9">
      <c r="A35" s="34" t="s">
        <v>54</v>
      </c>
      <c r="B35" s="36"/>
      <c r="C35" s="37" t="s">
        <v>55</v>
      </c>
      <c r="D35" s="37"/>
      <c r="E35" s="37"/>
      <c r="F35" s="46">
        <f>+F25</f>
        <v>232675.85</v>
      </c>
      <c r="G35" s="46"/>
      <c r="H35" s="46"/>
      <c r="I35" s="63"/>
    </row>
    <row r="36" ht="18" customHeight="1" spans="1:9">
      <c r="A36" s="39" t="s">
        <v>56</v>
      </c>
      <c r="B36" s="39"/>
      <c r="C36" s="39"/>
      <c r="D36" s="39"/>
      <c r="E36" s="39"/>
      <c r="F36" s="39"/>
      <c r="G36" s="39"/>
      <c r="H36" s="39"/>
      <c r="I36" s="39"/>
    </row>
    <row r="37" ht="18" customHeight="1" spans="1:9">
      <c r="A37" s="21"/>
      <c r="B37" s="21"/>
      <c r="C37" s="21"/>
      <c r="D37" s="60"/>
      <c r="E37" s="61" t="s">
        <v>57</v>
      </c>
      <c r="F37" s="21"/>
      <c r="G37" s="60"/>
      <c r="H37" s="61" t="s">
        <v>57</v>
      </c>
      <c r="I37" s="61"/>
    </row>
  </sheetData>
  <sheetProtection sheet="1" objects="1"/>
  <mergeCells count="73">
    <mergeCell ref="A1:I1"/>
    <mergeCell ref="A2:F2"/>
    <mergeCell ref="H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F37"/>
    <mergeCell ref="H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8"/>
  <sheetViews>
    <sheetView showGridLines="0" topLeftCell="A91" workbookViewId="0">
      <selection activeCell="N100" sqref="N100"/>
    </sheetView>
  </sheetViews>
  <sheetFormatPr defaultColWidth="9" defaultRowHeight="12"/>
  <cols>
    <col min="1" max="1" width="8.33333333333333" customWidth="1"/>
    <col min="2" max="2" width="17.3333333333333" customWidth="1"/>
    <col min="3" max="3" width="14.1714285714286" customWidth="1"/>
    <col min="4" max="4" width="29.8285714285714" customWidth="1"/>
    <col min="5" max="5" width="5.66666666666667" customWidth="1"/>
    <col min="6" max="6" width="10" customWidth="1"/>
    <col min="7" max="9" width="12.7142857142857" style="1" customWidth="1"/>
  </cols>
  <sheetData>
    <row r="1" ht="41.25" customHeight="1" spans="1:9">
      <c r="A1" s="26" t="s">
        <v>4</v>
      </c>
      <c r="B1" s="27" t="s">
        <v>58</v>
      </c>
      <c r="C1" s="27" t="s">
        <v>59</v>
      </c>
      <c r="D1" s="27" t="s">
        <v>60</v>
      </c>
      <c r="E1" s="27" t="s">
        <v>61</v>
      </c>
      <c r="F1" s="27" t="s">
        <v>62</v>
      </c>
      <c r="G1" s="52" t="s">
        <v>63</v>
      </c>
      <c r="H1" s="52" t="s">
        <v>64</v>
      </c>
      <c r="I1" s="55" t="s">
        <v>65</v>
      </c>
    </row>
    <row r="2" ht="28.5" customHeight="1" spans="1:9">
      <c r="A2" s="29"/>
      <c r="B2" s="31"/>
      <c r="C2" s="31"/>
      <c r="D2" s="31"/>
      <c r="E2" s="31"/>
      <c r="F2" s="31"/>
      <c r="G2" s="53"/>
      <c r="H2" s="53"/>
      <c r="I2" s="56"/>
    </row>
    <row r="3" ht="28.5" customHeight="1" spans="1:9">
      <c r="A3" s="29"/>
      <c r="B3" s="31"/>
      <c r="C3" s="31"/>
      <c r="D3" s="31"/>
      <c r="E3" s="31"/>
      <c r="F3" s="31"/>
      <c r="G3" s="53"/>
      <c r="H3" s="53"/>
      <c r="I3" s="56"/>
    </row>
    <row r="4" ht="18" customHeight="1" spans="1:9">
      <c r="A4" s="29"/>
      <c r="B4" s="30"/>
      <c r="C4" s="30" t="s">
        <v>12</v>
      </c>
      <c r="D4" s="30"/>
      <c r="E4" s="30"/>
      <c r="F4" s="32"/>
      <c r="G4" s="54"/>
      <c r="H4" s="54"/>
      <c r="I4" s="57">
        <f>SUM(I5:I68)</f>
        <v>0</v>
      </c>
    </row>
    <row r="5" ht="143.25" customHeight="1" spans="1:9">
      <c r="A5" s="29">
        <v>1</v>
      </c>
      <c r="B5" s="30" t="s">
        <v>66</v>
      </c>
      <c r="C5" s="30" t="s">
        <v>67</v>
      </c>
      <c r="D5" s="30" t="s">
        <v>68</v>
      </c>
      <c r="E5" s="31" t="s">
        <v>69</v>
      </c>
      <c r="F5" s="32">
        <v>1</v>
      </c>
      <c r="G5" s="54">
        <v>6500.66</v>
      </c>
      <c r="H5" s="54"/>
      <c r="I5" s="57">
        <f t="shared" ref="I5:I68" si="0">+F5*H5</f>
        <v>0</v>
      </c>
    </row>
    <row r="6" ht="143.25" customHeight="1" spans="1:9">
      <c r="A6" s="29">
        <v>2</v>
      </c>
      <c r="B6" s="30" t="s">
        <v>70</v>
      </c>
      <c r="C6" s="30" t="s">
        <v>67</v>
      </c>
      <c r="D6" s="30" t="s">
        <v>71</v>
      </c>
      <c r="E6" s="31" t="s">
        <v>69</v>
      </c>
      <c r="F6" s="32">
        <v>1</v>
      </c>
      <c r="G6" s="54">
        <v>6500.66</v>
      </c>
      <c r="H6" s="54"/>
      <c r="I6" s="57">
        <f t="shared" si="0"/>
        <v>0</v>
      </c>
    </row>
    <row r="7" ht="168.75" customHeight="1" spans="1:9">
      <c r="A7" s="29">
        <v>3</v>
      </c>
      <c r="B7" s="30" t="s">
        <v>72</v>
      </c>
      <c r="C7" s="30" t="s">
        <v>67</v>
      </c>
      <c r="D7" s="30" t="s">
        <v>73</v>
      </c>
      <c r="E7" s="31" t="s">
        <v>69</v>
      </c>
      <c r="F7" s="32">
        <v>6</v>
      </c>
      <c r="G7" s="54">
        <v>3107.48</v>
      </c>
      <c r="H7" s="54"/>
      <c r="I7" s="57">
        <f t="shared" si="0"/>
        <v>0</v>
      </c>
    </row>
    <row r="8" ht="143.25" customHeight="1" spans="1:9">
      <c r="A8" s="29">
        <v>4</v>
      </c>
      <c r="B8" s="30" t="s">
        <v>74</v>
      </c>
      <c r="C8" s="30" t="s">
        <v>67</v>
      </c>
      <c r="D8" s="30" t="s">
        <v>75</v>
      </c>
      <c r="E8" s="31" t="s">
        <v>69</v>
      </c>
      <c r="F8" s="32">
        <v>2</v>
      </c>
      <c r="G8" s="54">
        <v>3326.34</v>
      </c>
      <c r="H8" s="54"/>
      <c r="I8" s="57">
        <f t="shared" si="0"/>
        <v>0</v>
      </c>
    </row>
    <row r="9" ht="156" customHeight="1" spans="1:9">
      <c r="A9" s="29">
        <v>5</v>
      </c>
      <c r="B9" s="30" t="s">
        <v>76</v>
      </c>
      <c r="C9" s="30" t="s">
        <v>67</v>
      </c>
      <c r="D9" s="30" t="s">
        <v>77</v>
      </c>
      <c r="E9" s="31" t="s">
        <v>69</v>
      </c>
      <c r="F9" s="32">
        <v>2</v>
      </c>
      <c r="G9" s="54">
        <v>2806.5</v>
      </c>
      <c r="H9" s="54"/>
      <c r="I9" s="57">
        <f t="shared" si="0"/>
        <v>0</v>
      </c>
    </row>
    <row r="10" ht="143.25" customHeight="1" spans="1:9">
      <c r="A10" s="29">
        <v>6</v>
      </c>
      <c r="B10" s="30" t="s">
        <v>78</v>
      </c>
      <c r="C10" s="30" t="s">
        <v>67</v>
      </c>
      <c r="D10" s="30" t="s">
        <v>79</v>
      </c>
      <c r="E10" s="31" t="s">
        <v>69</v>
      </c>
      <c r="F10" s="32">
        <v>2</v>
      </c>
      <c r="G10" s="54">
        <v>6176.5</v>
      </c>
      <c r="H10" s="54"/>
      <c r="I10" s="57">
        <f t="shared" si="0"/>
        <v>0</v>
      </c>
    </row>
    <row r="11" ht="143.25" customHeight="1" spans="1:9">
      <c r="A11" s="29">
        <v>7</v>
      </c>
      <c r="B11" s="30" t="s">
        <v>80</v>
      </c>
      <c r="C11" s="30" t="s">
        <v>67</v>
      </c>
      <c r="D11" s="30" t="s">
        <v>81</v>
      </c>
      <c r="E11" s="31" t="s">
        <v>69</v>
      </c>
      <c r="F11" s="32">
        <v>4</v>
      </c>
      <c r="G11" s="54">
        <v>1804.84</v>
      </c>
      <c r="H11" s="54"/>
      <c r="I11" s="57">
        <f t="shared" si="0"/>
        <v>0</v>
      </c>
    </row>
    <row r="12" ht="143.25" customHeight="1" spans="1:9">
      <c r="A12" s="29">
        <v>8</v>
      </c>
      <c r="B12" s="30" t="s">
        <v>82</v>
      </c>
      <c r="C12" s="30" t="s">
        <v>67</v>
      </c>
      <c r="D12" s="30" t="s">
        <v>83</v>
      </c>
      <c r="E12" s="31" t="s">
        <v>69</v>
      </c>
      <c r="F12" s="32">
        <v>6</v>
      </c>
      <c r="G12" s="54">
        <v>1762.01</v>
      </c>
      <c r="H12" s="54"/>
      <c r="I12" s="57">
        <f t="shared" si="0"/>
        <v>0</v>
      </c>
    </row>
    <row r="13" ht="143.25" customHeight="1" spans="1:9">
      <c r="A13" s="29">
        <v>9</v>
      </c>
      <c r="B13" s="30" t="s">
        <v>84</v>
      </c>
      <c r="C13" s="30" t="s">
        <v>67</v>
      </c>
      <c r="D13" s="30" t="s">
        <v>85</v>
      </c>
      <c r="E13" s="31" t="s">
        <v>69</v>
      </c>
      <c r="F13" s="32">
        <v>2</v>
      </c>
      <c r="G13" s="54">
        <v>9225.75</v>
      </c>
      <c r="H13" s="54"/>
      <c r="I13" s="57">
        <f t="shared" si="0"/>
        <v>0</v>
      </c>
    </row>
    <row r="14" ht="143.25" customHeight="1" spans="1:9">
      <c r="A14" s="29">
        <v>10</v>
      </c>
      <c r="B14" s="30" t="s">
        <v>86</v>
      </c>
      <c r="C14" s="30" t="s">
        <v>67</v>
      </c>
      <c r="D14" s="30" t="s">
        <v>87</v>
      </c>
      <c r="E14" s="31" t="s">
        <v>69</v>
      </c>
      <c r="F14" s="32">
        <v>1</v>
      </c>
      <c r="G14" s="54">
        <v>9208.76</v>
      </c>
      <c r="H14" s="54"/>
      <c r="I14" s="57">
        <f t="shared" si="0"/>
        <v>0</v>
      </c>
    </row>
    <row r="15" ht="143.25" customHeight="1" spans="1:9">
      <c r="A15" s="29">
        <v>11</v>
      </c>
      <c r="B15" s="30" t="s">
        <v>88</v>
      </c>
      <c r="C15" s="30" t="s">
        <v>67</v>
      </c>
      <c r="D15" s="30" t="s">
        <v>89</v>
      </c>
      <c r="E15" s="31" t="s">
        <v>69</v>
      </c>
      <c r="F15" s="32">
        <v>1</v>
      </c>
      <c r="G15" s="54">
        <v>5736.19</v>
      </c>
      <c r="H15" s="54"/>
      <c r="I15" s="57">
        <f t="shared" si="0"/>
        <v>0</v>
      </c>
    </row>
    <row r="16" ht="143.25" customHeight="1" spans="1:9">
      <c r="A16" s="29">
        <v>12</v>
      </c>
      <c r="B16" s="30" t="s">
        <v>90</v>
      </c>
      <c r="C16" s="30" t="s">
        <v>67</v>
      </c>
      <c r="D16" s="30" t="s">
        <v>91</v>
      </c>
      <c r="E16" s="31" t="s">
        <v>69</v>
      </c>
      <c r="F16" s="32">
        <v>1</v>
      </c>
      <c r="G16" s="54">
        <v>5281.68</v>
      </c>
      <c r="H16" s="54"/>
      <c r="I16" s="57">
        <f t="shared" si="0"/>
        <v>0</v>
      </c>
    </row>
    <row r="17" ht="143.25" customHeight="1" spans="1:9">
      <c r="A17" s="29">
        <v>13</v>
      </c>
      <c r="B17" s="30" t="s">
        <v>92</v>
      </c>
      <c r="C17" s="30" t="s">
        <v>67</v>
      </c>
      <c r="D17" s="30" t="s">
        <v>93</v>
      </c>
      <c r="E17" s="31" t="s">
        <v>69</v>
      </c>
      <c r="F17" s="32">
        <v>1</v>
      </c>
      <c r="G17" s="54">
        <v>64263.98</v>
      </c>
      <c r="H17" s="54"/>
      <c r="I17" s="57">
        <f t="shared" si="0"/>
        <v>0</v>
      </c>
    </row>
    <row r="18" ht="143.25" customHeight="1" spans="1:9">
      <c r="A18" s="29">
        <v>14</v>
      </c>
      <c r="B18" s="30" t="s">
        <v>94</v>
      </c>
      <c r="C18" s="30" t="s">
        <v>67</v>
      </c>
      <c r="D18" s="30" t="s">
        <v>95</v>
      </c>
      <c r="E18" s="31" t="s">
        <v>69</v>
      </c>
      <c r="F18" s="32">
        <v>1</v>
      </c>
      <c r="G18" s="54">
        <v>5956.02</v>
      </c>
      <c r="H18" s="54"/>
      <c r="I18" s="57">
        <f t="shared" si="0"/>
        <v>0</v>
      </c>
    </row>
    <row r="19" ht="143.25" customHeight="1" spans="1:9">
      <c r="A19" s="29">
        <v>15</v>
      </c>
      <c r="B19" s="30" t="s">
        <v>96</v>
      </c>
      <c r="C19" s="30" t="s">
        <v>67</v>
      </c>
      <c r="D19" s="30" t="s">
        <v>97</v>
      </c>
      <c r="E19" s="31" t="s">
        <v>69</v>
      </c>
      <c r="F19" s="32">
        <v>1</v>
      </c>
      <c r="G19" s="54">
        <v>65037.43</v>
      </c>
      <c r="H19" s="54"/>
      <c r="I19" s="57">
        <f t="shared" si="0"/>
        <v>0</v>
      </c>
    </row>
    <row r="20" ht="143.25" customHeight="1" spans="1:9">
      <c r="A20" s="29">
        <v>16</v>
      </c>
      <c r="B20" s="30" t="s">
        <v>98</v>
      </c>
      <c r="C20" s="30" t="s">
        <v>67</v>
      </c>
      <c r="D20" s="30" t="s">
        <v>99</v>
      </c>
      <c r="E20" s="31" t="s">
        <v>69</v>
      </c>
      <c r="F20" s="32">
        <v>1</v>
      </c>
      <c r="G20" s="54">
        <v>5637.43</v>
      </c>
      <c r="H20" s="54"/>
      <c r="I20" s="57">
        <f t="shared" si="0"/>
        <v>0</v>
      </c>
    </row>
    <row r="21" ht="143.25" customHeight="1" spans="1:9">
      <c r="A21" s="29">
        <v>17</v>
      </c>
      <c r="B21" s="30" t="s">
        <v>100</v>
      </c>
      <c r="C21" s="30" t="s">
        <v>67</v>
      </c>
      <c r="D21" s="30" t="s">
        <v>101</v>
      </c>
      <c r="E21" s="31" t="s">
        <v>69</v>
      </c>
      <c r="F21" s="32">
        <v>1</v>
      </c>
      <c r="G21" s="54">
        <v>44530.35</v>
      </c>
      <c r="H21" s="54"/>
      <c r="I21" s="57">
        <f t="shared" si="0"/>
        <v>0</v>
      </c>
    </row>
    <row r="22" ht="143.25" customHeight="1" spans="1:9">
      <c r="A22" s="29">
        <v>18</v>
      </c>
      <c r="B22" s="30" t="s">
        <v>102</v>
      </c>
      <c r="C22" s="30" t="s">
        <v>67</v>
      </c>
      <c r="D22" s="30" t="s">
        <v>103</v>
      </c>
      <c r="E22" s="31" t="s">
        <v>69</v>
      </c>
      <c r="F22" s="32">
        <v>1</v>
      </c>
      <c r="G22" s="54">
        <v>43486.1</v>
      </c>
      <c r="H22" s="54"/>
      <c r="I22" s="57">
        <f t="shared" si="0"/>
        <v>0</v>
      </c>
    </row>
    <row r="23" ht="143.25" customHeight="1" spans="1:9">
      <c r="A23" s="29">
        <v>19</v>
      </c>
      <c r="B23" s="30" t="s">
        <v>104</v>
      </c>
      <c r="C23" s="30" t="s">
        <v>67</v>
      </c>
      <c r="D23" s="30" t="s">
        <v>105</v>
      </c>
      <c r="E23" s="31" t="s">
        <v>69</v>
      </c>
      <c r="F23" s="32">
        <v>1</v>
      </c>
      <c r="G23" s="54">
        <v>11660.09</v>
      </c>
      <c r="H23" s="54"/>
      <c r="I23" s="57">
        <f t="shared" si="0"/>
        <v>0</v>
      </c>
    </row>
    <row r="24" ht="143.25" customHeight="1" spans="1:9">
      <c r="A24" s="29">
        <v>20</v>
      </c>
      <c r="B24" s="30" t="s">
        <v>106</v>
      </c>
      <c r="C24" s="30" t="s">
        <v>67</v>
      </c>
      <c r="D24" s="30" t="s">
        <v>107</v>
      </c>
      <c r="E24" s="31" t="s">
        <v>69</v>
      </c>
      <c r="F24" s="32">
        <v>1</v>
      </c>
      <c r="G24" s="54">
        <v>3528.54</v>
      </c>
      <c r="H24" s="54"/>
      <c r="I24" s="57">
        <f t="shared" si="0"/>
        <v>0</v>
      </c>
    </row>
    <row r="25" ht="143.25" customHeight="1" spans="1:9">
      <c r="A25" s="29">
        <v>21</v>
      </c>
      <c r="B25" s="30" t="s">
        <v>108</v>
      </c>
      <c r="C25" s="30" t="s">
        <v>67</v>
      </c>
      <c r="D25" s="30" t="s">
        <v>109</v>
      </c>
      <c r="E25" s="31" t="s">
        <v>69</v>
      </c>
      <c r="F25" s="32">
        <v>1</v>
      </c>
      <c r="G25" s="54">
        <v>1367.58</v>
      </c>
      <c r="H25" s="54"/>
      <c r="I25" s="57">
        <f t="shared" si="0"/>
        <v>0</v>
      </c>
    </row>
    <row r="26" ht="105" customHeight="1" spans="1:9">
      <c r="A26" s="29">
        <v>22</v>
      </c>
      <c r="B26" s="30" t="s">
        <v>110</v>
      </c>
      <c r="C26" s="30" t="s">
        <v>111</v>
      </c>
      <c r="D26" s="30" t="s">
        <v>112</v>
      </c>
      <c r="E26" s="31" t="s">
        <v>113</v>
      </c>
      <c r="F26" s="32">
        <v>14</v>
      </c>
      <c r="G26" s="54">
        <v>285.95</v>
      </c>
      <c r="H26" s="54"/>
      <c r="I26" s="57">
        <f t="shared" si="0"/>
        <v>0</v>
      </c>
    </row>
    <row r="27" ht="92.25" customHeight="1" spans="1:9">
      <c r="A27" s="29">
        <v>23</v>
      </c>
      <c r="B27" s="30" t="s">
        <v>114</v>
      </c>
      <c r="C27" s="30" t="s">
        <v>115</v>
      </c>
      <c r="D27" s="30" t="s">
        <v>116</v>
      </c>
      <c r="E27" s="31" t="s">
        <v>117</v>
      </c>
      <c r="F27" s="32">
        <v>126.3</v>
      </c>
      <c r="G27" s="54">
        <v>415.01</v>
      </c>
      <c r="H27" s="54"/>
      <c r="I27" s="57">
        <f t="shared" si="0"/>
        <v>0</v>
      </c>
    </row>
    <row r="28" ht="92.25" customHeight="1" spans="1:9">
      <c r="A28" s="29">
        <v>24</v>
      </c>
      <c r="B28" s="30" t="s">
        <v>118</v>
      </c>
      <c r="C28" s="30" t="s">
        <v>115</v>
      </c>
      <c r="D28" s="30" t="s">
        <v>119</v>
      </c>
      <c r="E28" s="31" t="s">
        <v>117</v>
      </c>
      <c r="F28" s="32">
        <v>9.499</v>
      </c>
      <c r="G28" s="54">
        <v>332.27</v>
      </c>
      <c r="H28" s="54"/>
      <c r="I28" s="57">
        <f t="shared" si="0"/>
        <v>0</v>
      </c>
    </row>
    <row r="29" ht="92.25" customHeight="1" spans="1:9">
      <c r="A29" s="29">
        <v>25</v>
      </c>
      <c r="B29" s="30" t="s">
        <v>120</v>
      </c>
      <c r="C29" s="30" t="s">
        <v>115</v>
      </c>
      <c r="D29" s="30" t="s">
        <v>121</v>
      </c>
      <c r="E29" s="31" t="s">
        <v>117</v>
      </c>
      <c r="F29" s="32">
        <v>43.689</v>
      </c>
      <c r="G29" s="54">
        <v>240.33</v>
      </c>
      <c r="H29" s="54"/>
      <c r="I29" s="57">
        <f t="shared" si="0"/>
        <v>0</v>
      </c>
    </row>
    <row r="30" ht="92.25" customHeight="1" spans="1:9">
      <c r="A30" s="29">
        <v>26</v>
      </c>
      <c r="B30" s="30" t="s">
        <v>122</v>
      </c>
      <c r="C30" s="30" t="s">
        <v>115</v>
      </c>
      <c r="D30" s="30" t="s">
        <v>123</v>
      </c>
      <c r="E30" s="31" t="s">
        <v>117</v>
      </c>
      <c r="F30" s="32">
        <v>43.041</v>
      </c>
      <c r="G30" s="54">
        <v>196.01</v>
      </c>
      <c r="H30" s="54"/>
      <c r="I30" s="57">
        <f t="shared" si="0"/>
        <v>0</v>
      </c>
    </row>
    <row r="31" ht="92.25" customHeight="1" spans="1:9">
      <c r="A31" s="29">
        <v>27</v>
      </c>
      <c r="B31" s="30" t="s">
        <v>124</v>
      </c>
      <c r="C31" s="30" t="s">
        <v>115</v>
      </c>
      <c r="D31" s="30" t="s">
        <v>125</v>
      </c>
      <c r="E31" s="31" t="s">
        <v>117</v>
      </c>
      <c r="F31" s="32">
        <v>21.812</v>
      </c>
      <c r="G31" s="54">
        <v>141.26</v>
      </c>
      <c r="H31" s="54"/>
      <c r="I31" s="57">
        <f t="shared" si="0"/>
        <v>0</v>
      </c>
    </row>
    <row r="32" ht="92.25" customHeight="1" spans="1:9">
      <c r="A32" s="29">
        <v>28</v>
      </c>
      <c r="B32" s="30" t="s">
        <v>126</v>
      </c>
      <c r="C32" s="30" t="s">
        <v>115</v>
      </c>
      <c r="D32" s="30" t="s">
        <v>127</v>
      </c>
      <c r="E32" s="31" t="s">
        <v>117</v>
      </c>
      <c r="F32" s="32">
        <v>389.105</v>
      </c>
      <c r="G32" s="54">
        <v>96.44</v>
      </c>
      <c r="H32" s="54"/>
      <c r="I32" s="57">
        <f t="shared" si="0"/>
        <v>0</v>
      </c>
    </row>
    <row r="33" ht="92.25" customHeight="1" spans="1:9">
      <c r="A33" s="29">
        <v>29</v>
      </c>
      <c r="B33" s="30" t="s">
        <v>128</v>
      </c>
      <c r="C33" s="30" t="s">
        <v>115</v>
      </c>
      <c r="D33" s="30" t="s">
        <v>129</v>
      </c>
      <c r="E33" s="31" t="s">
        <v>117</v>
      </c>
      <c r="F33" s="32">
        <v>2.888</v>
      </c>
      <c r="G33" s="54">
        <v>80.24</v>
      </c>
      <c r="H33" s="54"/>
      <c r="I33" s="57">
        <f t="shared" si="0"/>
        <v>0</v>
      </c>
    </row>
    <row r="34" ht="92.25" customHeight="1" spans="1:9">
      <c r="A34" s="29">
        <v>30</v>
      </c>
      <c r="B34" s="30" t="s">
        <v>130</v>
      </c>
      <c r="C34" s="30" t="s">
        <v>115</v>
      </c>
      <c r="D34" s="30" t="s">
        <v>131</v>
      </c>
      <c r="E34" s="31" t="s">
        <v>117</v>
      </c>
      <c r="F34" s="32">
        <v>1174.514</v>
      </c>
      <c r="G34" s="54">
        <v>49.92</v>
      </c>
      <c r="H34" s="54"/>
      <c r="I34" s="57">
        <f t="shared" si="0"/>
        <v>0</v>
      </c>
    </row>
    <row r="35" ht="92.25" customHeight="1" spans="1:9">
      <c r="A35" s="29">
        <v>31</v>
      </c>
      <c r="B35" s="30" t="s">
        <v>132</v>
      </c>
      <c r="C35" s="30" t="s">
        <v>115</v>
      </c>
      <c r="D35" s="30" t="s">
        <v>133</v>
      </c>
      <c r="E35" s="31" t="s">
        <v>117</v>
      </c>
      <c r="F35" s="32">
        <v>1648.961</v>
      </c>
      <c r="G35" s="54">
        <v>42.75</v>
      </c>
      <c r="H35" s="54"/>
      <c r="I35" s="57">
        <f t="shared" si="0"/>
        <v>0</v>
      </c>
    </row>
    <row r="36" ht="117.75" customHeight="1" spans="1:9">
      <c r="A36" s="29">
        <v>32</v>
      </c>
      <c r="B36" s="30" t="s">
        <v>134</v>
      </c>
      <c r="C36" s="30" t="s">
        <v>135</v>
      </c>
      <c r="D36" s="30" t="s">
        <v>136</v>
      </c>
      <c r="E36" s="31" t="s">
        <v>137</v>
      </c>
      <c r="F36" s="32">
        <v>6919.618</v>
      </c>
      <c r="G36" s="54">
        <v>24.21</v>
      </c>
      <c r="H36" s="54"/>
      <c r="I36" s="57">
        <f t="shared" si="0"/>
        <v>0</v>
      </c>
    </row>
    <row r="37" ht="105" customHeight="1" spans="1:9">
      <c r="A37" s="29">
        <v>33</v>
      </c>
      <c r="B37" s="30" t="s">
        <v>138</v>
      </c>
      <c r="C37" s="30" t="s">
        <v>139</v>
      </c>
      <c r="D37" s="30" t="s">
        <v>140</v>
      </c>
      <c r="E37" s="31" t="s">
        <v>117</v>
      </c>
      <c r="F37" s="32">
        <v>28.166</v>
      </c>
      <c r="G37" s="54">
        <v>146.54</v>
      </c>
      <c r="H37" s="54"/>
      <c r="I37" s="57">
        <f t="shared" si="0"/>
        <v>0</v>
      </c>
    </row>
    <row r="38" ht="105" customHeight="1" spans="1:9">
      <c r="A38" s="29">
        <v>34</v>
      </c>
      <c r="B38" s="30" t="s">
        <v>141</v>
      </c>
      <c r="C38" s="30" t="s">
        <v>139</v>
      </c>
      <c r="D38" s="30" t="s">
        <v>142</v>
      </c>
      <c r="E38" s="31" t="s">
        <v>117</v>
      </c>
      <c r="F38" s="32">
        <v>375.312</v>
      </c>
      <c r="G38" s="54">
        <v>84.68</v>
      </c>
      <c r="H38" s="54"/>
      <c r="I38" s="57">
        <f t="shared" si="0"/>
        <v>0</v>
      </c>
    </row>
    <row r="39" ht="105" customHeight="1" spans="1:9">
      <c r="A39" s="29">
        <v>35</v>
      </c>
      <c r="B39" s="30" t="s">
        <v>143</v>
      </c>
      <c r="C39" s="30" t="s">
        <v>139</v>
      </c>
      <c r="D39" s="30" t="s">
        <v>144</v>
      </c>
      <c r="E39" s="31" t="s">
        <v>117</v>
      </c>
      <c r="F39" s="32">
        <v>698.047</v>
      </c>
      <c r="G39" s="54">
        <v>140.34</v>
      </c>
      <c r="H39" s="54"/>
      <c r="I39" s="57">
        <f t="shared" si="0"/>
        <v>0</v>
      </c>
    </row>
    <row r="40" ht="105" customHeight="1" spans="1:9">
      <c r="A40" s="29">
        <v>36</v>
      </c>
      <c r="B40" s="30" t="s">
        <v>145</v>
      </c>
      <c r="C40" s="30" t="s">
        <v>139</v>
      </c>
      <c r="D40" s="30" t="s">
        <v>146</v>
      </c>
      <c r="E40" s="31" t="s">
        <v>117</v>
      </c>
      <c r="F40" s="32">
        <v>791.051</v>
      </c>
      <c r="G40" s="54">
        <v>66.46</v>
      </c>
      <c r="H40" s="54"/>
      <c r="I40" s="57">
        <f t="shared" si="0"/>
        <v>0</v>
      </c>
    </row>
    <row r="41" ht="105" customHeight="1" spans="1:9">
      <c r="A41" s="29">
        <v>37</v>
      </c>
      <c r="B41" s="30" t="s">
        <v>147</v>
      </c>
      <c r="C41" s="30" t="s">
        <v>139</v>
      </c>
      <c r="D41" s="30" t="s">
        <v>148</v>
      </c>
      <c r="E41" s="31" t="s">
        <v>117</v>
      </c>
      <c r="F41" s="32">
        <v>49.463</v>
      </c>
      <c r="G41" s="54">
        <v>19.95</v>
      </c>
      <c r="H41" s="54"/>
      <c r="I41" s="57">
        <f t="shared" si="0"/>
        <v>0</v>
      </c>
    </row>
    <row r="42" ht="105" customHeight="1" spans="1:9">
      <c r="A42" s="29">
        <v>38</v>
      </c>
      <c r="B42" s="30" t="s">
        <v>149</v>
      </c>
      <c r="C42" s="30" t="s">
        <v>139</v>
      </c>
      <c r="D42" s="30" t="s">
        <v>150</v>
      </c>
      <c r="E42" s="31" t="s">
        <v>117</v>
      </c>
      <c r="F42" s="32">
        <v>389.207</v>
      </c>
      <c r="G42" s="54">
        <v>103.2</v>
      </c>
      <c r="H42" s="54"/>
      <c r="I42" s="57">
        <f t="shared" si="0"/>
        <v>0</v>
      </c>
    </row>
    <row r="43" ht="105" customHeight="1" spans="1:9">
      <c r="A43" s="29">
        <v>39</v>
      </c>
      <c r="B43" s="30" t="s">
        <v>151</v>
      </c>
      <c r="C43" s="30" t="s">
        <v>139</v>
      </c>
      <c r="D43" s="30" t="s">
        <v>152</v>
      </c>
      <c r="E43" s="31" t="s">
        <v>117</v>
      </c>
      <c r="F43" s="32">
        <v>487.388</v>
      </c>
      <c r="G43" s="54">
        <v>53.57</v>
      </c>
      <c r="H43" s="54"/>
      <c r="I43" s="57">
        <f t="shared" si="0"/>
        <v>0</v>
      </c>
    </row>
    <row r="44" ht="105" customHeight="1" spans="1:9">
      <c r="A44" s="29">
        <v>40</v>
      </c>
      <c r="B44" s="30" t="s">
        <v>153</v>
      </c>
      <c r="C44" s="30" t="s">
        <v>139</v>
      </c>
      <c r="D44" s="30" t="s">
        <v>154</v>
      </c>
      <c r="E44" s="31" t="s">
        <v>117</v>
      </c>
      <c r="F44" s="32">
        <v>785.189</v>
      </c>
      <c r="G44" s="54">
        <v>33.99</v>
      </c>
      <c r="H44" s="54"/>
      <c r="I44" s="57">
        <f t="shared" si="0"/>
        <v>0</v>
      </c>
    </row>
    <row r="45" ht="105" customHeight="1" spans="1:9">
      <c r="A45" s="29">
        <v>41</v>
      </c>
      <c r="B45" s="30" t="s">
        <v>155</v>
      </c>
      <c r="C45" s="30" t="s">
        <v>139</v>
      </c>
      <c r="D45" s="30" t="s">
        <v>156</v>
      </c>
      <c r="E45" s="31" t="s">
        <v>117</v>
      </c>
      <c r="F45" s="32">
        <v>730.446</v>
      </c>
      <c r="G45" s="54">
        <v>16.07</v>
      </c>
      <c r="H45" s="54"/>
      <c r="I45" s="57">
        <f t="shared" si="0"/>
        <v>0</v>
      </c>
    </row>
    <row r="46" ht="105" customHeight="1" spans="1:9">
      <c r="A46" s="29">
        <v>42</v>
      </c>
      <c r="B46" s="30" t="s">
        <v>157</v>
      </c>
      <c r="C46" s="30" t="s">
        <v>139</v>
      </c>
      <c r="D46" s="30" t="s">
        <v>158</v>
      </c>
      <c r="E46" s="31" t="s">
        <v>117</v>
      </c>
      <c r="F46" s="32">
        <v>544.088</v>
      </c>
      <c r="G46" s="54">
        <v>23.62</v>
      </c>
      <c r="H46" s="54"/>
      <c r="I46" s="57">
        <f t="shared" si="0"/>
        <v>0</v>
      </c>
    </row>
    <row r="47" ht="105" customHeight="1" spans="1:9">
      <c r="A47" s="29">
        <v>43</v>
      </c>
      <c r="B47" s="30" t="s">
        <v>159</v>
      </c>
      <c r="C47" s="30" t="s">
        <v>139</v>
      </c>
      <c r="D47" s="30" t="s">
        <v>160</v>
      </c>
      <c r="E47" s="31" t="s">
        <v>117</v>
      </c>
      <c r="F47" s="32">
        <v>611.744</v>
      </c>
      <c r="G47" s="54">
        <v>11.69</v>
      </c>
      <c r="H47" s="54"/>
      <c r="I47" s="57">
        <f t="shared" si="0"/>
        <v>0</v>
      </c>
    </row>
    <row r="48" ht="105" customHeight="1" spans="1:9">
      <c r="A48" s="29">
        <v>44</v>
      </c>
      <c r="B48" s="30" t="s">
        <v>161</v>
      </c>
      <c r="C48" s="30" t="s">
        <v>139</v>
      </c>
      <c r="D48" s="30" t="s">
        <v>162</v>
      </c>
      <c r="E48" s="31" t="s">
        <v>117</v>
      </c>
      <c r="F48" s="32">
        <v>1393.0487</v>
      </c>
      <c r="G48" s="54">
        <v>9.35</v>
      </c>
      <c r="H48" s="54"/>
      <c r="I48" s="57">
        <f t="shared" si="0"/>
        <v>0</v>
      </c>
    </row>
    <row r="49" ht="105" customHeight="1" spans="1:9">
      <c r="A49" s="29">
        <v>45</v>
      </c>
      <c r="B49" s="30" t="s">
        <v>163</v>
      </c>
      <c r="C49" s="30" t="s">
        <v>139</v>
      </c>
      <c r="D49" s="30" t="s">
        <v>164</v>
      </c>
      <c r="E49" s="31" t="s">
        <v>117</v>
      </c>
      <c r="F49" s="32">
        <v>2046.747</v>
      </c>
      <c r="G49" s="54">
        <v>14.76</v>
      </c>
      <c r="H49" s="54"/>
      <c r="I49" s="57">
        <f t="shared" si="0"/>
        <v>0</v>
      </c>
    </row>
    <row r="50" ht="105" customHeight="1" spans="1:9">
      <c r="A50" s="29">
        <v>46</v>
      </c>
      <c r="B50" s="30" t="s">
        <v>165</v>
      </c>
      <c r="C50" s="30" t="s">
        <v>139</v>
      </c>
      <c r="D50" s="30" t="s">
        <v>166</v>
      </c>
      <c r="E50" s="31" t="s">
        <v>117</v>
      </c>
      <c r="F50" s="32">
        <v>3361.045</v>
      </c>
      <c r="G50" s="54">
        <v>16.58</v>
      </c>
      <c r="H50" s="54"/>
      <c r="I50" s="57">
        <f t="shared" si="0"/>
        <v>0</v>
      </c>
    </row>
    <row r="51" ht="92.25" customHeight="1" spans="1:9">
      <c r="A51" s="29">
        <v>47</v>
      </c>
      <c r="B51" s="30" t="s">
        <v>167</v>
      </c>
      <c r="C51" s="30" t="s">
        <v>168</v>
      </c>
      <c r="D51" s="30" t="s">
        <v>169</v>
      </c>
      <c r="E51" s="31" t="s">
        <v>170</v>
      </c>
      <c r="F51" s="32">
        <v>26</v>
      </c>
      <c r="G51" s="54">
        <v>168.77</v>
      </c>
      <c r="H51" s="54"/>
      <c r="I51" s="57">
        <f t="shared" si="0"/>
        <v>0</v>
      </c>
    </row>
    <row r="52" ht="92.25" customHeight="1" spans="1:9">
      <c r="A52" s="29">
        <v>48</v>
      </c>
      <c r="B52" s="30" t="s">
        <v>171</v>
      </c>
      <c r="C52" s="30" t="s">
        <v>168</v>
      </c>
      <c r="D52" s="30" t="s">
        <v>172</v>
      </c>
      <c r="E52" s="31" t="s">
        <v>170</v>
      </c>
      <c r="F52" s="32">
        <v>31</v>
      </c>
      <c r="G52" s="54">
        <v>133.75</v>
      </c>
      <c r="H52" s="54"/>
      <c r="I52" s="57">
        <f t="shared" si="0"/>
        <v>0</v>
      </c>
    </row>
    <row r="53" ht="92.25" customHeight="1" spans="1:9">
      <c r="A53" s="29">
        <v>49</v>
      </c>
      <c r="B53" s="30" t="s">
        <v>173</v>
      </c>
      <c r="C53" s="30" t="s">
        <v>168</v>
      </c>
      <c r="D53" s="30" t="s">
        <v>174</v>
      </c>
      <c r="E53" s="31" t="s">
        <v>170</v>
      </c>
      <c r="F53" s="32">
        <v>216</v>
      </c>
      <c r="G53" s="54">
        <v>88.07</v>
      </c>
      <c r="H53" s="54"/>
      <c r="I53" s="57">
        <f t="shared" si="0"/>
        <v>0</v>
      </c>
    </row>
    <row r="54" ht="92.25" customHeight="1" spans="1:9">
      <c r="A54" s="29">
        <v>50</v>
      </c>
      <c r="B54" s="30" t="s">
        <v>175</v>
      </c>
      <c r="C54" s="30" t="s">
        <v>176</v>
      </c>
      <c r="D54" s="30" t="s">
        <v>177</v>
      </c>
      <c r="E54" s="31" t="s">
        <v>170</v>
      </c>
      <c r="F54" s="32">
        <v>240</v>
      </c>
      <c r="G54" s="54">
        <v>64.72</v>
      </c>
      <c r="H54" s="54"/>
      <c r="I54" s="57">
        <f t="shared" si="0"/>
        <v>0</v>
      </c>
    </row>
    <row r="55" ht="92.25" customHeight="1" spans="1:9">
      <c r="A55" s="29">
        <v>51</v>
      </c>
      <c r="B55" s="30" t="s">
        <v>178</v>
      </c>
      <c r="C55" s="30" t="s">
        <v>176</v>
      </c>
      <c r="D55" s="30" t="s">
        <v>179</v>
      </c>
      <c r="E55" s="31" t="s">
        <v>170</v>
      </c>
      <c r="F55" s="32">
        <v>33</v>
      </c>
      <c r="G55" s="54">
        <v>95.86</v>
      </c>
      <c r="H55" s="54"/>
      <c r="I55" s="57">
        <f t="shared" si="0"/>
        <v>0</v>
      </c>
    </row>
    <row r="56" ht="92.25" customHeight="1" spans="1:9">
      <c r="A56" s="29">
        <v>52</v>
      </c>
      <c r="B56" s="30" t="s">
        <v>180</v>
      </c>
      <c r="C56" s="30" t="s">
        <v>181</v>
      </c>
      <c r="D56" s="30" t="s">
        <v>182</v>
      </c>
      <c r="E56" s="31" t="s">
        <v>117</v>
      </c>
      <c r="F56" s="32">
        <v>3850.693</v>
      </c>
      <c r="G56" s="54">
        <v>10.16</v>
      </c>
      <c r="H56" s="54"/>
      <c r="I56" s="57">
        <f t="shared" si="0"/>
        <v>0</v>
      </c>
    </row>
    <row r="57" ht="92.25" customHeight="1" spans="1:9">
      <c r="A57" s="29">
        <v>53</v>
      </c>
      <c r="B57" s="30" t="s">
        <v>183</v>
      </c>
      <c r="C57" s="30" t="s">
        <v>181</v>
      </c>
      <c r="D57" s="30" t="s">
        <v>184</v>
      </c>
      <c r="E57" s="31" t="s">
        <v>117</v>
      </c>
      <c r="F57" s="32">
        <v>1785.446</v>
      </c>
      <c r="G57" s="54">
        <v>8.79</v>
      </c>
      <c r="H57" s="54"/>
      <c r="I57" s="57">
        <f t="shared" si="0"/>
        <v>0</v>
      </c>
    </row>
    <row r="58" ht="92.25" customHeight="1" spans="1:9">
      <c r="A58" s="29">
        <v>54</v>
      </c>
      <c r="B58" s="30" t="s">
        <v>185</v>
      </c>
      <c r="C58" s="30" t="s">
        <v>181</v>
      </c>
      <c r="D58" s="30" t="s">
        <v>186</v>
      </c>
      <c r="E58" s="31" t="s">
        <v>117</v>
      </c>
      <c r="F58" s="32">
        <v>15.695</v>
      </c>
      <c r="G58" s="54">
        <v>9.76</v>
      </c>
      <c r="H58" s="54"/>
      <c r="I58" s="57">
        <f t="shared" si="0"/>
        <v>0</v>
      </c>
    </row>
    <row r="59" ht="92.25" customHeight="1" spans="1:9">
      <c r="A59" s="29">
        <v>55</v>
      </c>
      <c r="B59" s="30" t="s">
        <v>187</v>
      </c>
      <c r="C59" s="30" t="s">
        <v>181</v>
      </c>
      <c r="D59" s="30" t="s">
        <v>188</v>
      </c>
      <c r="E59" s="31" t="s">
        <v>117</v>
      </c>
      <c r="F59" s="32">
        <v>525.004</v>
      </c>
      <c r="G59" s="54">
        <v>14.46</v>
      </c>
      <c r="H59" s="54"/>
      <c r="I59" s="57">
        <f t="shared" si="0"/>
        <v>0</v>
      </c>
    </row>
    <row r="60" ht="105" customHeight="1" spans="1:9">
      <c r="A60" s="29">
        <v>56</v>
      </c>
      <c r="B60" s="30" t="s">
        <v>189</v>
      </c>
      <c r="C60" s="30" t="s">
        <v>190</v>
      </c>
      <c r="D60" s="30" t="s">
        <v>191</v>
      </c>
      <c r="E60" s="31" t="s">
        <v>117</v>
      </c>
      <c r="F60" s="32">
        <v>711.018</v>
      </c>
      <c r="G60" s="54">
        <v>12.56</v>
      </c>
      <c r="H60" s="54"/>
      <c r="I60" s="57">
        <f t="shared" si="0"/>
        <v>0</v>
      </c>
    </row>
    <row r="61" ht="105" customHeight="1" spans="1:9">
      <c r="A61" s="29">
        <v>57</v>
      </c>
      <c r="B61" s="30" t="s">
        <v>192</v>
      </c>
      <c r="C61" s="30" t="s">
        <v>190</v>
      </c>
      <c r="D61" s="30" t="s">
        <v>193</v>
      </c>
      <c r="E61" s="31" t="s">
        <v>117</v>
      </c>
      <c r="F61" s="32">
        <v>14574.349</v>
      </c>
      <c r="G61" s="54">
        <v>9.72</v>
      </c>
      <c r="H61" s="54"/>
      <c r="I61" s="57">
        <f t="shared" si="0"/>
        <v>0</v>
      </c>
    </row>
    <row r="62" ht="117.75" customHeight="1" spans="1:9">
      <c r="A62" s="29">
        <v>58</v>
      </c>
      <c r="B62" s="30" t="s">
        <v>194</v>
      </c>
      <c r="C62" s="30" t="s">
        <v>195</v>
      </c>
      <c r="D62" s="30" t="s">
        <v>196</v>
      </c>
      <c r="E62" s="31" t="s">
        <v>117</v>
      </c>
      <c r="F62" s="32">
        <v>359.007</v>
      </c>
      <c r="G62" s="54">
        <v>22.54</v>
      </c>
      <c r="H62" s="54"/>
      <c r="I62" s="57">
        <f t="shared" si="0"/>
        <v>0</v>
      </c>
    </row>
    <row r="63" ht="117.75" customHeight="1" spans="1:9">
      <c r="A63" s="29">
        <v>59</v>
      </c>
      <c r="B63" s="30" t="s">
        <v>197</v>
      </c>
      <c r="C63" s="30" t="s">
        <v>195</v>
      </c>
      <c r="D63" s="30" t="s">
        <v>198</v>
      </c>
      <c r="E63" s="31" t="s">
        <v>117</v>
      </c>
      <c r="F63" s="32">
        <v>265.479</v>
      </c>
      <c r="G63" s="54">
        <v>25.4</v>
      </c>
      <c r="H63" s="54"/>
      <c r="I63" s="57">
        <f t="shared" si="0"/>
        <v>0</v>
      </c>
    </row>
    <row r="64" ht="117.75" customHeight="1" spans="1:9">
      <c r="A64" s="29">
        <v>60</v>
      </c>
      <c r="B64" s="30" t="s">
        <v>199</v>
      </c>
      <c r="C64" s="30" t="s">
        <v>195</v>
      </c>
      <c r="D64" s="30" t="s">
        <v>200</v>
      </c>
      <c r="E64" s="31" t="s">
        <v>117</v>
      </c>
      <c r="F64" s="32">
        <v>227.245</v>
      </c>
      <c r="G64" s="54">
        <v>28.63</v>
      </c>
      <c r="H64" s="54"/>
      <c r="I64" s="57">
        <f t="shared" si="0"/>
        <v>0</v>
      </c>
    </row>
    <row r="65" ht="117.75" customHeight="1" spans="1:9">
      <c r="A65" s="29">
        <v>61</v>
      </c>
      <c r="B65" s="30" t="s">
        <v>201</v>
      </c>
      <c r="C65" s="30" t="s">
        <v>195</v>
      </c>
      <c r="D65" s="30" t="s">
        <v>202</v>
      </c>
      <c r="E65" s="31" t="s">
        <v>117</v>
      </c>
      <c r="F65" s="32">
        <v>84.179</v>
      </c>
      <c r="G65" s="54">
        <v>36.77</v>
      </c>
      <c r="H65" s="54"/>
      <c r="I65" s="57">
        <f t="shared" si="0"/>
        <v>0</v>
      </c>
    </row>
    <row r="66" ht="117.75" customHeight="1" spans="1:9">
      <c r="A66" s="29">
        <v>62</v>
      </c>
      <c r="B66" s="30" t="s">
        <v>203</v>
      </c>
      <c r="C66" s="30" t="s">
        <v>195</v>
      </c>
      <c r="D66" s="30" t="s">
        <v>204</v>
      </c>
      <c r="E66" s="31" t="s">
        <v>117</v>
      </c>
      <c r="F66" s="32">
        <v>70.89</v>
      </c>
      <c r="G66" s="54">
        <v>67.21</v>
      </c>
      <c r="H66" s="54"/>
      <c r="I66" s="57">
        <f t="shared" si="0"/>
        <v>0</v>
      </c>
    </row>
    <row r="67" ht="117.75" customHeight="1" spans="1:9">
      <c r="A67" s="29">
        <v>63</v>
      </c>
      <c r="B67" s="30" t="s">
        <v>205</v>
      </c>
      <c r="C67" s="30" t="s">
        <v>195</v>
      </c>
      <c r="D67" s="30" t="s">
        <v>206</v>
      </c>
      <c r="E67" s="31" t="s">
        <v>117</v>
      </c>
      <c r="F67" s="32">
        <v>64.903</v>
      </c>
      <c r="G67" s="54">
        <v>85.79</v>
      </c>
      <c r="H67" s="54"/>
      <c r="I67" s="57">
        <f t="shared" si="0"/>
        <v>0</v>
      </c>
    </row>
    <row r="68" ht="117.75" customHeight="1" spans="1:9">
      <c r="A68" s="29">
        <v>64</v>
      </c>
      <c r="B68" s="30" t="s">
        <v>207</v>
      </c>
      <c r="C68" s="30" t="s">
        <v>195</v>
      </c>
      <c r="D68" s="30" t="s">
        <v>208</v>
      </c>
      <c r="E68" s="31" t="s">
        <v>117</v>
      </c>
      <c r="F68" s="32">
        <v>10.461</v>
      </c>
      <c r="G68" s="54">
        <v>99.9</v>
      </c>
      <c r="H68" s="54"/>
      <c r="I68" s="57">
        <f t="shared" si="0"/>
        <v>0</v>
      </c>
    </row>
    <row r="69" ht="28.5" customHeight="1" spans="1:9">
      <c r="A69" s="29"/>
      <c r="B69" s="30"/>
      <c r="C69" s="30" t="s">
        <v>14</v>
      </c>
      <c r="D69" s="30"/>
      <c r="E69" s="30"/>
      <c r="F69" s="32"/>
      <c r="G69" s="54"/>
      <c r="H69" s="54"/>
      <c r="I69" s="57">
        <f>SUM(I70:I76)</f>
        <v>0</v>
      </c>
    </row>
    <row r="70" ht="92.25" customHeight="1" spans="1:9">
      <c r="A70" s="29">
        <v>65</v>
      </c>
      <c r="B70" s="30" t="s">
        <v>209</v>
      </c>
      <c r="C70" s="30" t="s">
        <v>210</v>
      </c>
      <c r="D70" s="30" t="s">
        <v>211</v>
      </c>
      <c r="E70" s="31" t="s">
        <v>170</v>
      </c>
      <c r="F70" s="32">
        <v>10</v>
      </c>
      <c r="G70" s="54">
        <v>23931.69</v>
      </c>
      <c r="H70" s="54"/>
      <c r="I70" s="57">
        <f t="shared" ref="I70:I76" si="1">+F70*H70</f>
        <v>0</v>
      </c>
    </row>
    <row r="71" ht="92.25" customHeight="1" spans="1:9">
      <c r="A71" s="29">
        <v>66</v>
      </c>
      <c r="B71" s="30" t="s">
        <v>212</v>
      </c>
      <c r="C71" s="30" t="s">
        <v>213</v>
      </c>
      <c r="D71" s="30" t="s">
        <v>214</v>
      </c>
      <c r="E71" s="31" t="s">
        <v>170</v>
      </c>
      <c r="F71" s="32">
        <v>15</v>
      </c>
      <c r="G71" s="54">
        <v>23931.69</v>
      </c>
      <c r="H71" s="54"/>
      <c r="I71" s="57">
        <f t="shared" si="1"/>
        <v>0</v>
      </c>
    </row>
    <row r="72" ht="92.25" customHeight="1" spans="1:9">
      <c r="A72" s="29">
        <v>67</v>
      </c>
      <c r="B72" s="30" t="s">
        <v>215</v>
      </c>
      <c r="C72" s="30" t="s">
        <v>216</v>
      </c>
      <c r="D72" s="30" t="s">
        <v>217</v>
      </c>
      <c r="E72" s="31" t="s">
        <v>69</v>
      </c>
      <c r="F72" s="32">
        <v>25</v>
      </c>
      <c r="G72" s="54">
        <v>1701.73</v>
      </c>
      <c r="H72" s="54"/>
      <c r="I72" s="57">
        <f t="shared" si="1"/>
        <v>0</v>
      </c>
    </row>
    <row r="73" ht="92.25" customHeight="1" spans="1:9">
      <c r="A73" s="29">
        <v>68</v>
      </c>
      <c r="B73" s="30" t="s">
        <v>218</v>
      </c>
      <c r="C73" s="30" t="s">
        <v>219</v>
      </c>
      <c r="D73" s="30" t="s">
        <v>220</v>
      </c>
      <c r="E73" s="31" t="s">
        <v>221</v>
      </c>
      <c r="F73" s="32">
        <v>50</v>
      </c>
      <c r="G73" s="54">
        <v>157.67</v>
      </c>
      <c r="H73" s="54"/>
      <c r="I73" s="57">
        <f t="shared" si="1"/>
        <v>0</v>
      </c>
    </row>
    <row r="74" ht="105" customHeight="1" spans="1:9">
      <c r="A74" s="29">
        <v>69</v>
      </c>
      <c r="B74" s="30" t="s">
        <v>222</v>
      </c>
      <c r="C74" s="30" t="s">
        <v>223</v>
      </c>
      <c r="D74" s="30" t="s">
        <v>224</v>
      </c>
      <c r="E74" s="31" t="s">
        <v>117</v>
      </c>
      <c r="F74" s="32">
        <v>1500</v>
      </c>
      <c r="G74" s="54">
        <v>24.45</v>
      </c>
      <c r="H74" s="54"/>
      <c r="I74" s="57">
        <f t="shared" si="1"/>
        <v>0</v>
      </c>
    </row>
    <row r="75" ht="79.5" customHeight="1" spans="1:9">
      <c r="A75" s="29">
        <v>70</v>
      </c>
      <c r="B75" s="30" t="s">
        <v>225</v>
      </c>
      <c r="C75" s="30" t="s">
        <v>226</v>
      </c>
      <c r="D75" s="30" t="s">
        <v>227</v>
      </c>
      <c r="E75" s="31" t="s">
        <v>170</v>
      </c>
      <c r="F75" s="32">
        <v>220</v>
      </c>
      <c r="G75" s="54">
        <v>10</v>
      </c>
      <c r="H75" s="54"/>
      <c r="I75" s="57">
        <f t="shared" si="1"/>
        <v>0</v>
      </c>
    </row>
    <row r="76" ht="92.25" customHeight="1" spans="1:9">
      <c r="A76" s="29">
        <v>71</v>
      </c>
      <c r="B76" s="30" t="s">
        <v>228</v>
      </c>
      <c r="C76" s="30" t="s">
        <v>229</v>
      </c>
      <c r="D76" s="30" t="s">
        <v>230</v>
      </c>
      <c r="E76" s="31" t="s">
        <v>170</v>
      </c>
      <c r="F76" s="32">
        <v>44</v>
      </c>
      <c r="G76" s="54">
        <v>23.93</v>
      </c>
      <c r="H76" s="54"/>
      <c r="I76" s="57">
        <f t="shared" si="1"/>
        <v>0</v>
      </c>
    </row>
    <row r="77" ht="28.5" customHeight="1" spans="1:9">
      <c r="A77" s="29"/>
      <c r="B77" s="30"/>
      <c r="C77" s="30" t="s">
        <v>16</v>
      </c>
      <c r="D77" s="30"/>
      <c r="E77" s="30"/>
      <c r="F77" s="32"/>
      <c r="G77" s="54"/>
      <c r="H77" s="54"/>
      <c r="I77" s="57">
        <f>SUM(I78:I80)</f>
        <v>0</v>
      </c>
    </row>
    <row r="78" ht="92.25" customHeight="1" spans="1:9">
      <c r="A78" s="29">
        <v>72</v>
      </c>
      <c r="B78" s="30" t="s">
        <v>231</v>
      </c>
      <c r="C78" s="30" t="s">
        <v>232</v>
      </c>
      <c r="D78" s="30" t="s">
        <v>233</v>
      </c>
      <c r="E78" s="31" t="s">
        <v>170</v>
      </c>
      <c r="F78" s="32">
        <v>4</v>
      </c>
      <c r="G78" s="54">
        <v>2427.27</v>
      </c>
      <c r="H78" s="54"/>
      <c r="I78" s="57">
        <f t="shared" ref="I78:I80" si="2">+F78*H78</f>
        <v>0</v>
      </c>
    </row>
    <row r="79" ht="92.25" customHeight="1" spans="1:9">
      <c r="A79" s="29">
        <v>73</v>
      </c>
      <c r="B79" s="30" t="s">
        <v>234</v>
      </c>
      <c r="C79" s="30" t="s">
        <v>235</v>
      </c>
      <c r="D79" s="30" t="s">
        <v>236</v>
      </c>
      <c r="E79" s="31" t="s">
        <v>170</v>
      </c>
      <c r="F79" s="32">
        <v>32</v>
      </c>
      <c r="G79" s="54">
        <v>2785.68</v>
      </c>
      <c r="H79" s="54"/>
      <c r="I79" s="57">
        <f t="shared" si="2"/>
        <v>0</v>
      </c>
    </row>
    <row r="80" ht="92.25" customHeight="1" spans="1:9">
      <c r="A80" s="29">
        <v>74</v>
      </c>
      <c r="B80" s="30" t="s">
        <v>237</v>
      </c>
      <c r="C80" s="30" t="s">
        <v>238</v>
      </c>
      <c r="D80" s="30" t="s">
        <v>239</v>
      </c>
      <c r="E80" s="31" t="s">
        <v>69</v>
      </c>
      <c r="F80" s="32">
        <v>2</v>
      </c>
      <c r="G80" s="54">
        <v>2832.99</v>
      </c>
      <c r="H80" s="54"/>
      <c r="I80" s="57">
        <f t="shared" si="2"/>
        <v>0</v>
      </c>
    </row>
    <row r="81" ht="28.5" customHeight="1" spans="1:9">
      <c r="A81" s="29"/>
      <c r="B81" s="30"/>
      <c r="C81" s="30" t="s">
        <v>18</v>
      </c>
      <c r="D81" s="30"/>
      <c r="E81" s="30"/>
      <c r="F81" s="32"/>
      <c r="G81" s="54"/>
      <c r="H81" s="54"/>
      <c r="I81" s="57">
        <f>SUM(I82:I94)</f>
        <v>0</v>
      </c>
    </row>
    <row r="82" ht="79.5" customHeight="1" spans="1:9">
      <c r="A82" s="29">
        <v>75</v>
      </c>
      <c r="B82" s="30" t="s">
        <v>240</v>
      </c>
      <c r="C82" s="30" t="s">
        <v>241</v>
      </c>
      <c r="D82" s="30" t="s">
        <v>242</v>
      </c>
      <c r="E82" s="31" t="s">
        <v>69</v>
      </c>
      <c r="F82" s="32">
        <v>1</v>
      </c>
      <c r="G82" s="54">
        <v>5531.13</v>
      </c>
      <c r="H82" s="54"/>
      <c r="I82" s="57">
        <f t="shared" ref="I82:I94" si="3">+F82*H82</f>
        <v>0</v>
      </c>
    </row>
    <row r="83" ht="79.5" customHeight="1" spans="1:9">
      <c r="A83" s="29">
        <v>76</v>
      </c>
      <c r="B83" s="30" t="s">
        <v>243</v>
      </c>
      <c r="C83" s="30" t="s">
        <v>244</v>
      </c>
      <c r="D83" s="30" t="s">
        <v>245</v>
      </c>
      <c r="E83" s="31" t="s">
        <v>69</v>
      </c>
      <c r="F83" s="32">
        <v>14</v>
      </c>
      <c r="G83" s="54">
        <v>4646.18</v>
      </c>
      <c r="H83" s="54"/>
      <c r="I83" s="57">
        <f t="shared" si="3"/>
        <v>0</v>
      </c>
    </row>
    <row r="84" ht="92.25" customHeight="1" spans="1:9">
      <c r="A84" s="29">
        <v>77</v>
      </c>
      <c r="B84" s="30" t="s">
        <v>246</v>
      </c>
      <c r="C84" s="30" t="s">
        <v>247</v>
      </c>
      <c r="D84" s="30" t="s">
        <v>248</v>
      </c>
      <c r="E84" s="31" t="s">
        <v>170</v>
      </c>
      <c r="F84" s="32">
        <v>1</v>
      </c>
      <c r="G84" s="54">
        <v>1949.27</v>
      </c>
      <c r="H84" s="54"/>
      <c r="I84" s="57">
        <f t="shared" si="3"/>
        <v>0</v>
      </c>
    </row>
    <row r="85" ht="92.25" customHeight="1" spans="1:9">
      <c r="A85" s="29">
        <v>78</v>
      </c>
      <c r="B85" s="30" t="s">
        <v>249</v>
      </c>
      <c r="C85" s="30" t="s">
        <v>250</v>
      </c>
      <c r="D85" s="30" t="s">
        <v>251</v>
      </c>
      <c r="E85" s="31" t="s">
        <v>69</v>
      </c>
      <c r="F85" s="32">
        <v>5</v>
      </c>
      <c r="G85" s="54">
        <v>8289.23</v>
      </c>
      <c r="H85" s="54"/>
      <c r="I85" s="57">
        <f t="shared" si="3"/>
        <v>0</v>
      </c>
    </row>
    <row r="86" ht="92.25" customHeight="1" spans="1:9">
      <c r="A86" s="29">
        <v>79</v>
      </c>
      <c r="B86" s="30" t="s">
        <v>252</v>
      </c>
      <c r="C86" s="30" t="s">
        <v>253</v>
      </c>
      <c r="D86" s="30" t="s">
        <v>254</v>
      </c>
      <c r="E86" s="31" t="s">
        <v>69</v>
      </c>
      <c r="F86" s="32">
        <v>3</v>
      </c>
      <c r="G86" s="54">
        <v>8289.23</v>
      </c>
      <c r="H86" s="54"/>
      <c r="I86" s="57">
        <f t="shared" si="3"/>
        <v>0</v>
      </c>
    </row>
    <row r="87" ht="92.25" customHeight="1" spans="1:9">
      <c r="A87" s="29">
        <v>80</v>
      </c>
      <c r="B87" s="30" t="s">
        <v>255</v>
      </c>
      <c r="C87" s="30" t="s">
        <v>256</v>
      </c>
      <c r="D87" s="30" t="s">
        <v>257</v>
      </c>
      <c r="E87" s="31" t="s">
        <v>69</v>
      </c>
      <c r="F87" s="32">
        <v>8</v>
      </c>
      <c r="G87" s="54">
        <v>4522.59</v>
      </c>
      <c r="H87" s="54"/>
      <c r="I87" s="57">
        <f t="shared" si="3"/>
        <v>0</v>
      </c>
    </row>
    <row r="88" ht="92.25" customHeight="1" spans="1:9">
      <c r="A88" s="29">
        <v>81</v>
      </c>
      <c r="B88" s="30" t="s">
        <v>258</v>
      </c>
      <c r="C88" s="30" t="s">
        <v>259</v>
      </c>
      <c r="D88" s="30" t="s">
        <v>260</v>
      </c>
      <c r="E88" s="31" t="s">
        <v>69</v>
      </c>
      <c r="F88" s="32">
        <v>8</v>
      </c>
      <c r="G88" s="54">
        <v>8289.23</v>
      </c>
      <c r="H88" s="54"/>
      <c r="I88" s="57">
        <f t="shared" si="3"/>
        <v>0</v>
      </c>
    </row>
    <row r="89" ht="92.25" customHeight="1" spans="1:9">
      <c r="A89" s="29">
        <v>82</v>
      </c>
      <c r="B89" s="30" t="s">
        <v>261</v>
      </c>
      <c r="C89" s="30" t="s">
        <v>262</v>
      </c>
      <c r="D89" s="30" t="s">
        <v>263</v>
      </c>
      <c r="E89" s="31" t="s">
        <v>113</v>
      </c>
      <c r="F89" s="32">
        <v>2</v>
      </c>
      <c r="G89" s="54">
        <v>4477.55</v>
      </c>
      <c r="H89" s="54"/>
      <c r="I89" s="57">
        <f t="shared" si="3"/>
        <v>0</v>
      </c>
    </row>
    <row r="90" ht="92.25" customHeight="1" spans="1:9">
      <c r="A90" s="29">
        <v>83</v>
      </c>
      <c r="B90" s="30" t="s">
        <v>264</v>
      </c>
      <c r="C90" s="30" t="s">
        <v>265</v>
      </c>
      <c r="D90" s="30" t="s">
        <v>266</v>
      </c>
      <c r="E90" s="31" t="s">
        <v>113</v>
      </c>
      <c r="F90" s="32">
        <v>8</v>
      </c>
      <c r="G90" s="54">
        <v>4477.55</v>
      </c>
      <c r="H90" s="54"/>
      <c r="I90" s="57">
        <f t="shared" si="3"/>
        <v>0</v>
      </c>
    </row>
    <row r="91" ht="219.75" customHeight="1" spans="1:9">
      <c r="A91" s="29">
        <v>84</v>
      </c>
      <c r="B91" s="30" t="s">
        <v>267</v>
      </c>
      <c r="C91" s="30" t="s">
        <v>268</v>
      </c>
      <c r="D91" s="30" t="s">
        <v>269</v>
      </c>
      <c r="E91" s="31" t="s">
        <v>69</v>
      </c>
      <c r="F91" s="32">
        <v>1</v>
      </c>
      <c r="G91" s="54">
        <v>6639.12</v>
      </c>
      <c r="H91" s="54"/>
      <c r="I91" s="57">
        <f t="shared" si="3"/>
        <v>0</v>
      </c>
    </row>
    <row r="92" ht="79.5" customHeight="1" spans="1:9">
      <c r="A92" s="29">
        <v>85</v>
      </c>
      <c r="B92" s="30" t="s">
        <v>270</v>
      </c>
      <c r="C92" s="30" t="s">
        <v>271</v>
      </c>
      <c r="D92" s="30" t="s">
        <v>272</v>
      </c>
      <c r="E92" s="31" t="s">
        <v>69</v>
      </c>
      <c r="F92" s="32">
        <v>1</v>
      </c>
      <c r="G92" s="54">
        <v>1177.25</v>
      </c>
      <c r="H92" s="54"/>
      <c r="I92" s="57">
        <f t="shared" si="3"/>
        <v>0</v>
      </c>
    </row>
    <row r="93" ht="79.5" customHeight="1" spans="1:9">
      <c r="A93" s="29">
        <v>86</v>
      </c>
      <c r="B93" s="30" t="s">
        <v>273</v>
      </c>
      <c r="C93" s="30" t="s">
        <v>274</v>
      </c>
      <c r="D93" s="30" t="s">
        <v>275</v>
      </c>
      <c r="E93" s="31" t="s">
        <v>69</v>
      </c>
      <c r="F93" s="32">
        <v>1</v>
      </c>
      <c r="G93" s="54">
        <v>1759.33</v>
      </c>
      <c r="H93" s="54"/>
      <c r="I93" s="57">
        <f t="shared" si="3"/>
        <v>0</v>
      </c>
    </row>
    <row r="94" ht="105" customHeight="1" spans="1:9">
      <c r="A94" s="29">
        <v>87</v>
      </c>
      <c r="B94" s="30" t="s">
        <v>276</v>
      </c>
      <c r="C94" s="30" t="s">
        <v>277</v>
      </c>
      <c r="D94" s="30" t="s">
        <v>278</v>
      </c>
      <c r="E94" s="31" t="s">
        <v>113</v>
      </c>
      <c r="F94" s="32">
        <v>1</v>
      </c>
      <c r="G94" s="54">
        <v>1968.62</v>
      </c>
      <c r="H94" s="54"/>
      <c r="I94" s="57">
        <f t="shared" si="3"/>
        <v>0</v>
      </c>
    </row>
    <row r="95" ht="18" customHeight="1" spans="1:9">
      <c r="A95" s="29"/>
      <c r="B95" s="30"/>
      <c r="C95" s="30" t="s">
        <v>279</v>
      </c>
      <c r="D95" s="30"/>
      <c r="E95" s="30"/>
      <c r="F95" s="32"/>
      <c r="G95" s="54"/>
      <c r="H95" s="54"/>
      <c r="I95" s="57">
        <f>SUM(I96:I97)</f>
        <v>0</v>
      </c>
    </row>
    <row r="96" ht="18" customHeight="1" spans="1:9">
      <c r="A96" s="29">
        <v>88</v>
      </c>
      <c r="B96" s="30" t="s">
        <v>280</v>
      </c>
      <c r="C96" s="30" t="s">
        <v>281</v>
      </c>
      <c r="D96" s="30"/>
      <c r="E96" s="31" t="s">
        <v>282</v>
      </c>
      <c r="F96" s="32">
        <v>1</v>
      </c>
      <c r="G96" s="54">
        <v>10992.9</v>
      </c>
      <c r="H96" s="54"/>
      <c r="I96" s="57">
        <f>+F96*H96</f>
        <v>0</v>
      </c>
    </row>
    <row r="97" ht="18" customHeight="1" spans="1:9">
      <c r="A97" s="29">
        <v>89</v>
      </c>
      <c r="B97" s="30" t="s">
        <v>283</v>
      </c>
      <c r="C97" s="30" t="s">
        <v>284</v>
      </c>
      <c r="D97" s="30"/>
      <c r="E97" s="31" t="s">
        <v>282</v>
      </c>
      <c r="F97" s="32">
        <v>1</v>
      </c>
      <c r="G97" s="54">
        <v>11601.84</v>
      </c>
      <c r="H97" s="54"/>
      <c r="I97" s="57">
        <f>+F97*H97</f>
        <v>0</v>
      </c>
    </row>
    <row r="98" ht="18" customHeight="1" spans="1:9">
      <c r="A98" s="34" t="s">
        <v>285</v>
      </c>
      <c r="B98" s="36"/>
      <c r="C98" s="36"/>
      <c r="D98" s="36"/>
      <c r="E98" s="36"/>
      <c r="F98" s="36"/>
      <c r="G98" s="58"/>
      <c r="H98" s="58"/>
      <c r="I98" s="59">
        <f>+I4+I69+I77+I81+I95</f>
        <v>0</v>
      </c>
    </row>
  </sheetData>
  <sheetProtection sheet="1" objects="1"/>
  <protectedRanges>
    <protectedRange sqref="H4:H97" name="区域1"/>
  </protectedRanges>
  <mergeCells count="10">
    <mergeCell ref="A98:H98"/>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工程名称：2#冷库-电气工程制冷配套&amp;C&amp;"宋体,加粗"&amp;20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5" sqref="H5:I5"/>
    </sheetView>
  </sheetViews>
  <sheetFormatPr defaultColWidth="9" defaultRowHeight="12"/>
  <cols>
    <col min="1" max="1" width="7.66666666666667" customWidth="1"/>
    <col min="2" max="2" width="15" customWidth="1"/>
    <col min="3" max="3" width="19.1714285714286" customWidth="1"/>
    <col min="4" max="4" width="15.3333333333333" customWidth="1"/>
    <col min="5" max="5" width="8.66666666666667" customWidth="1"/>
    <col min="6" max="6" width="0.828571428571429" customWidth="1"/>
    <col min="7" max="7" width="12.3333333333333" customWidth="1"/>
    <col min="8" max="8" width="0.828571428571429" customWidth="1"/>
    <col min="9" max="9" width="12.3333333333333" customWidth="1"/>
    <col min="10" max="10" width="8.33333333333333" customWidth="1"/>
    <col min="11" max="11" width="1.82857142857143" customWidth="1"/>
    <col min="12" max="12" width="10.1714285714286" customWidth="1"/>
    <col min="13" max="13" width="12.3333333333333" customWidth="1"/>
  </cols>
  <sheetData>
    <row r="1" ht="39.75" customHeight="1" spans="1:13">
      <c r="A1" s="23" t="s">
        <v>286</v>
      </c>
      <c r="B1" s="23"/>
      <c r="C1" s="23"/>
      <c r="D1" s="23"/>
      <c r="E1" s="23"/>
      <c r="F1" s="23"/>
      <c r="G1" s="23"/>
      <c r="H1" s="23"/>
      <c r="I1" s="23"/>
      <c r="J1" s="23"/>
      <c r="K1" s="50"/>
      <c r="L1" s="50"/>
      <c r="M1" s="50"/>
    </row>
    <row r="2" ht="41.25" customHeight="1" spans="1:13">
      <c r="A2" s="24" t="s">
        <v>1</v>
      </c>
      <c r="B2" s="24"/>
      <c r="C2" s="24"/>
      <c r="D2" s="24"/>
      <c r="E2" s="24"/>
      <c r="F2" s="24"/>
      <c r="G2" s="24" t="s">
        <v>2</v>
      </c>
      <c r="H2" s="24"/>
      <c r="I2" s="24"/>
      <c r="J2" s="24"/>
      <c r="K2" s="25" t="s">
        <v>287</v>
      </c>
      <c r="L2" s="25"/>
      <c r="M2" s="25"/>
    </row>
    <row r="3" ht="28.5" customHeight="1" spans="1:13">
      <c r="A3" s="26" t="s">
        <v>4</v>
      </c>
      <c r="B3" s="27" t="s">
        <v>58</v>
      </c>
      <c r="C3" s="27" t="s">
        <v>59</v>
      </c>
      <c r="D3" s="27" t="s">
        <v>288</v>
      </c>
      <c r="E3" s="27" t="s">
        <v>289</v>
      </c>
      <c r="F3" s="27" t="s">
        <v>290</v>
      </c>
      <c r="G3" s="27"/>
      <c r="H3" s="27" t="s">
        <v>291</v>
      </c>
      <c r="I3" s="27"/>
      <c r="J3" s="27" t="s">
        <v>292</v>
      </c>
      <c r="K3" s="27"/>
      <c r="L3" s="27" t="s">
        <v>293</v>
      </c>
      <c r="M3" s="28" t="s">
        <v>8</v>
      </c>
    </row>
    <row r="4" ht="79.5" customHeight="1" spans="1:13">
      <c r="A4" s="29" t="s">
        <v>9</v>
      </c>
      <c r="B4" s="30" t="s">
        <v>294</v>
      </c>
      <c r="C4" s="30" t="s">
        <v>22</v>
      </c>
      <c r="D4" s="31" t="s">
        <v>295</v>
      </c>
      <c r="E4" s="32" t="s">
        <v>296</v>
      </c>
      <c r="F4" s="32">
        <v>104108.81</v>
      </c>
      <c r="G4" s="32"/>
      <c r="H4" s="32">
        <f>F4</f>
        <v>104108.81</v>
      </c>
      <c r="I4" s="32"/>
      <c r="J4" s="30"/>
      <c r="K4" s="30"/>
      <c r="L4" s="30"/>
      <c r="M4" s="33" t="s">
        <v>297</v>
      </c>
    </row>
    <row r="5" ht="28.5" customHeight="1" spans="1:13">
      <c r="A5" s="29" t="s">
        <v>19</v>
      </c>
      <c r="B5" s="30" t="s">
        <v>298</v>
      </c>
      <c r="C5" s="30" t="s">
        <v>299</v>
      </c>
      <c r="D5" s="31" t="s">
        <v>300</v>
      </c>
      <c r="E5" s="32" t="s">
        <v>301</v>
      </c>
      <c r="F5" s="32"/>
      <c r="G5" s="32"/>
      <c r="H5" s="32"/>
      <c r="I5" s="32"/>
      <c r="J5" s="30"/>
      <c r="K5" s="30"/>
      <c r="L5" s="30"/>
      <c r="M5" s="33" t="s">
        <v>302</v>
      </c>
    </row>
    <row r="6" ht="28.5" customHeight="1" spans="1:13">
      <c r="A6" s="29" t="s">
        <v>25</v>
      </c>
      <c r="B6" s="30" t="s">
        <v>303</v>
      </c>
      <c r="C6" s="30" t="s">
        <v>304</v>
      </c>
      <c r="D6" s="31" t="s">
        <v>300</v>
      </c>
      <c r="E6" s="32" t="s">
        <v>301</v>
      </c>
      <c r="F6" s="32"/>
      <c r="G6" s="32"/>
      <c r="H6" s="32"/>
      <c r="I6" s="32"/>
      <c r="J6" s="30"/>
      <c r="K6" s="30"/>
      <c r="L6" s="30"/>
      <c r="M6" s="33" t="s">
        <v>302</v>
      </c>
    </row>
    <row r="7" ht="54" customHeight="1" spans="1:13">
      <c r="A7" s="29" t="s">
        <v>48</v>
      </c>
      <c r="B7" s="30" t="s">
        <v>305</v>
      </c>
      <c r="C7" s="30" t="s">
        <v>306</v>
      </c>
      <c r="D7" s="31"/>
      <c r="E7" s="32" t="s">
        <v>307</v>
      </c>
      <c r="F7" s="32"/>
      <c r="G7" s="32"/>
      <c r="H7" s="32"/>
      <c r="I7" s="32"/>
      <c r="J7" s="30"/>
      <c r="K7" s="30"/>
      <c r="L7" s="30"/>
      <c r="M7" s="33" t="s">
        <v>308</v>
      </c>
    </row>
    <row r="8" ht="143.25" customHeight="1" spans="1:13">
      <c r="A8" s="29" t="s">
        <v>50</v>
      </c>
      <c r="B8" s="30" t="s">
        <v>309</v>
      </c>
      <c r="C8" s="30" t="s">
        <v>310</v>
      </c>
      <c r="D8" s="31" t="s">
        <v>295</v>
      </c>
      <c r="E8" s="32" t="s">
        <v>301</v>
      </c>
      <c r="F8" s="32"/>
      <c r="G8" s="32"/>
      <c r="H8" s="32"/>
      <c r="I8" s="32"/>
      <c r="J8" s="30"/>
      <c r="K8" s="30"/>
      <c r="L8" s="30"/>
      <c r="M8" s="33" t="s">
        <v>311</v>
      </c>
    </row>
    <row r="9" ht="54" customHeight="1" spans="1:13">
      <c r="A9" s="29" t="s">
        <v>52</v>
      </c>
      <c r="B9" s="30" t="s">
        <v>312</v>
      </c>
      <c r="C9" s="30" t="s">
        <v>313</v>
      </c>
      <c r="D9" s="31"/>
      <c r="E9" s="32" t="s">
        <v>314</v>
      </c>
      <c r="F9" s="32"/>
      <c r="G9" s="32"/>
      <c r="H9" s="32"/>
      <c r="I9" s="32"/>
      <c r="J9" s="30"/>
      <c r="K9" s="30"/>
      <c r="L9" s="30"/>
      <c r="M9" s="33" t="s">
        <v>315</v>
      </c>
    </row>
    <row r="10" ht="54" customHeight="1" spans="1:13">
      <c r="A10" s="29" t="s">
        <v>316</v>
      </c>
      <c r="B10" s="30" t="s">
        <v>317</v>
      </c>
      <c r="C10" s="30" t="s">
        <v>318</v>
      </c>
      <c r="D10" s="31"/>
      <c r="E10" s="32" t="s">
        <v>319</v>
      </c>
      <c r="F10" s="32"/>
      <c r="G10" s="32"/>
      <c r="H10" s="32"/>
      <c r="I10" s="32"/>
      <c r="J10" s="30"/>
      <c r="K10" s="30"/>
      <c r="L10" s="30"/>
      <c r="M10" s="33" t="s">
        <v>320</v>
      </c>
    </row>
    <row r="11" ht="117.75" customHeight="1" spans="1:13">
      <c r="A11" s="29" t="s">
        <v>321</v>
      </c>
      <c r="B11" s="30" t="s">
        <v>322</v>
      </c>
      <c r="C11" s="30" t="s">
        <v>323</v>
      </c>
      <c r="D11" s="31" t="s">
        <v>295</v>
      </c>
      <c r="E11" s="32" t="s">
        <v>301</v>
      </c>
      <c r="F11" s="32"/>
      <c r="G11" s="32"/>
      <c r="H11" s="32"/>
      <c r="I11" s="32"/>
      <c r="J11" s="30"/>
      <c r="K11" s="30"/>
      <c r="L11" s="30"/>
      <c r="M11" s="33" t="s">
        <v>324</v>
      </c>
    </row>
    <row r="12" ht="39.75" customHeight="1" spans="1:13">
      <c r="A12" s="34" t="s">
        <v>325</v>
      </c>
      <c r="B12" s="45" t="s">
        <v>326</v>
      </c>
      <c r="C12" s="45" t="s">
        <v>327</v>
      </c>
      <c r="D12" s="36"/>
      <c r="E12" s="37"/>
      <c r="F12" s="37"/>
      <c r="G12" s="37"/>
      <c r="H12" s="37"/>
      <c r="I12" s="37"/>
      <c r="J12" s="45"/>
      <c r="K12" s="45"/>
      <c r="L12" s="45"/>
      <c r="M12" s="38" t="s">
        <v>328</v>
      </c>
    </row>
    <row r="13" ht="18" customHeight="1" spans="1:13">
      <c r="A13" s="40" t="s">
        <v>329</v>
      </c>
      <c r="B13" s="40"/>
      <c r="C13" s="40"/>
      <c r="D13" s="40"/>
      <c r="E13" s="40"/>
      <c r="F13" s="40"/>
      <c r="G13" s="40" t="s">
        <v>330</v>
      </c>
      <c r="H13" s="40"/>
      <c r="I13" s="40"/>
      <c r="J13" s="40"/>
      <c r="K13" s="40"/>
      <c r="L13" s="40"/>
      <c r="M13" s="40"/>
    </row>
    <row r="14" ht="18" customHeight="1" spans="1:13">
      <c r="A14" s="40"/>
      <c r="B14" s="40"/>
      <c r="C14" s="40"/>
      <c r="D14" s="40"/>
      <c r="E14" s="40"/>
      <c r="F14" s="40"/>
      <c r="G14" s="40"/>
      <c r="H14" s="40"/>
      <c r="I14" s="40"/>
      <c r="J14" s="40"/>
      <c r="K14" s="22" t="s">
        <v>331</v>
      </c>
      <c r="L14" s="22"/>
      <c r="M14" s="22"/>
    </row>
    <row r="15" ht="39.75" customHeight="1" spans="1:13">
      <c r="A15" s="23" t="s">
        <v>286</v>
      </c>
      <c r="B15" s="23"/>
      <c r="C15" s="23"/>
      <c r="D15" s="23"/>
      <c r="E15" s="23"/>
      <c r="F15" s="23"/>
      <c r="G15" s="23"/>
      <c r="H15" s="23"/>
      <c r="I15" s="23"/>
      <c r="J15" s="23"/>
      <c r="K15" s="50"/>
      <c r="L15" s="50"/>
      <c r="M15" s="50"/>
    </row>
    <row r="16" ht="41.25" customHeight="1" spans="1:13">
      <c r="A16" s="24" t="s">
        <v>1</v>
      </c>
      <c r="B16" s="24"/>
      <c r="C16" s="24"/>
      <c r="D16" s="24"/>
      <c r="E16" s="24"/>
      <c r="F16" s="24"/>
      <c r="G16" s="24" t="s">
        <v>2</v>
      </c>
      <c r="H16" s="24"/>
      <c r="I16" s="24"/>
      <c r="J16" s="24"/>
      <c r="K16" s="25" t="s">
        <v>332</v>
      </c>
      <c r="L16" s="25"/>
      <c r="M16" s="25"/>
    </row>
    <row r="17" ht="28.5" customHeight="1" spans="1:13">
      <c r="A17" s="26" t="s">
        <v>4</v>
      </c>
      <c r="B17" s="27" t="s">
        <v>58</v>
      </c>
      <c r="C17" s="27" t="s">
        <v>59</v>
      </c>
      <c r="D17" s="27" t="s">
        <v>288</v>
      </c>
      <c r="E17" s="27" t="s">
        <v>289</v>
      </c>
      <c r="F17" s="27" t="s">
        <v>290</v>
      </c>
      <c r="G17" s="27"/>
      <c r="H17" s="27" t="s">
        <v>291</v>
      </c>
      <c r="I17" s="27"/>
      <c r="J17" s="27" t="s">
        <v>292</v>
      </c>
      <c r="K17" s="27"/>
      <c r="L17" s="27" t="s">
        <v>293</v>
      </c>
      <c r="M17" s="28" t="s">
        <v>8</v>
      </c>
    </row>
    <row r="18" ht="18.75" customHeight="1" spans="1:13">
      <c r="A18" s="29"/>
      <c r="B18" s="30"/>
      <c r="C18" s="30"/>
      <c r="D18" s="31"/>
      <c r="E18" s="32"/>
      <c r="F18" s="32"/>
      <c r="G18" s="32"/>
      <c r="H18" s="32"/>
      <c r="I18" s="32"/>
      <c r="J18" s="30"/>
      <c r="K18" s="30"/>
      <c r="L18" s="30"/>
      <c r="M18" s="33" t="s">
        <v>333</v>
      </c>
    </row>
    <row r="19" ht="54" customHeight="1" spans="1:13">
      <c r="A19" s="29" t="s">
        <v>319</v>
      </c>
      <c r="B19" s="30" t="s">
        <v>334</v>
      </c>
      <c r="C19" s="30" t="s">
        <v>47</v>
      </c>
      <c r="D19" s="31"/>
      <c r="E19" s="32"/>
      <c r="F19" s="32"/>
      <c r="G19" s="32"/>
      <c r="H19" s="32"/>
      <c r="I19" s="32"/>
      <c r="J19" s="30"/>
      <c r="K19" s="30"/>
      <c r="L19" s="30"/>
      <c r="M19" s="33" t="s">
        <v>335</v>
      </c>
    </row>
    <row r="20" ht="18" customHeight="1" spans="1:13">
      <c r="A20" s="29"/>
      <c r="B20" s="30"/>
      <c r="C20" s="30"/>
      <c r="D20" s="31"/>
      <c r="E20" s="32"/>
      <c r="F20" s="32"/>
      <c r="G20" s="32"/>
      <c r="H20" s="32"/>
      <c r="I20" s="32"/>
      <c r="J20" s="30"/>
      <c r="K20" s="30"/>
      <c r="L20" s="30"/>
      <c r="M20" s="33"/>
    </row>
    <row r="21" ht="18" customHeight="1" spans="1:13">
      <c r="A21" s="29"/>
      <c r="B21" s="30"/>
      <c r="C21" s="30"/>
      <c r="D21" s="31"/>
      <c r="E21" s="32"/>
      <c r="F21" s="32"/>
      <c r="G21" s="32"/>
      <c r="H21" s="32"/>
      <c r="I21" s="32"/>
      <c r="J21" s="30"/>
      <c r="K21" s="30"/>
      <c r="L21" s="30"/>
      <c r="M21" s="33"/>
    </row>
    <row r="22" ht="18" customHeight="1" spans="1:13">
      <c r="A22" s="29"/>
      <c r="B22" s="30"/>
      <c r="C22" s="30"/>
      <c r="D22" s="31"/>
      <c r="E22" s="32"/>
      <c r="F22" s="32"/>
      <c r="G22" s="32"/>
      <c r="H22" s="32"/>
      <c r="I22" s="32"/>
      <c r="J22" s="30"/>
      <c r="K22" s="30"/>
      <c r="L22" s="30"/>
      <c r="M22" s="33"/>
    </row>
    <row r="23" ht="18" customHeight="1" spans="1:13">
      <c r="A23" s="29"/>
      <c r="B23" s="30"/>
      <c r="C23" s="30"/>
      <c r="D23" s="31"/>
      <c r="E23" s="32"/>
      <c r="F23" s="32"/>
      <c r="G23" s="32"/>
      <c r="H23" s="32"/>
      <c r="I23" s="32"/>
      <c r="J23" s="30"/>
      <c r="K23" s="30"/>
      <c r="L23" s="30"/>
      <c r="M23" s="33"/>
    </row>
    <row r="24" ht="18" customHeight="1" spans="1:13">
      <c r="A24" s="29"/>
      <c r="B24" s="30"/>
      <c r="C24" s="30"/>
      <c r="D24" s="31"/>
      <c r="E24" s="32"/>
      <c r="F24" s="32"/>
      <c r="G24" s="32"/>
      <c r="H24" s="32"/>
      <c r="I24" s="32"/>
      <c r="J24" s="30"/>
      <c r="K24" s="30"/>
      <c r="L24" s="30"/>
      <c r="M24" s="33"/>
    </row>
    <row r="25" ht="18" customHeight="1" spans="1:13">
      <c r="A25" s="29"/>
      <c r="B25" s="30"/>
      <c r="C25" s="30"/>
      <c r="D25" s="31"/>
      <c r="E25" s="32"/>
      <c r="F25" s="32"/>
      <c r="G25" s="32"/>
      <c r="H25" s="32"/>
      <c r="I25" s="32"/>
      <c r="J25" s="30"/>
      <c r="K25" s="30"/>
      <c r="L25" s="30"/>
      <c r="M25" s="33"/>
    </row>
    <row r="26" ht="18" customHeight="1" spans="1:13">
      <c r="A26" s="29"/>
      <c r="B26" s="30"/>
      <c r="C26" s="30"/>
      <c r="D26" s="31"/>
      <c r="E26" s="32"/>
      <c r="F26" s="32"/>
      <c r="G26" s="32"/>
      <c r="H26" s="32"/>
      <c r="I26" s="32"/>
      <c r="J26" s="30"/>
      <c r="K26" s="30"/>
      <c r="L26" s="30"/>
      <c r="M26" s="33"/>
    </row>
    <row r="27" ht="18" customHeight="1" spans="1:13">
      <c r="A27" s="29"/>
      <c r="B27" s="30"/>
      <c r="C27" s="30"/>
      <c r="D27" s="31"/>
      <c r="E27" s="32"/>
      <c r="F27" s="32"/>
      <c r="G27" s="32"/>
      <c r="H27" s="32"/>
      <c r="I27" s="32"/>
      <c r="J27" s="30"/>
      <c r="K27" s="30"/>
      <c r="L27" s="30"/>
      <c r="M27" s="33"/>
    </row>
    <row r="28" ht="18" customHeight="1" spans="1:13">
      <c r="A28" s="29"/>
      <c r="B28" s="30"/>
      <c r="C28" s="30"/>
      <c r="D28" s="31"/>
      <c r="E28" s="32"/>
      <c r="F28" s="32"/>
      <c r="G28" s="32"/>
      <c r="H28" s="32"/>
      <c r="I28" s="32"/>
      <c r="J28" s="30"/>
      <c r="K28" s="30"/>
      <c r="L28" s="30"/>
      <c r="M28" s="33"/>
    </row>
    <row r="29" ht="18" customHeight="1" spans="1:13">
      <c r="A29" s="29"/>
      <c r="B29" s="30"/>
      <c r="C29" s="30"/>
      <c r="D29" s="31"/>
      <c r="E29" s="32"/>
      <c r="F29" s="32"/>
      <c r="G29" s="32"/>
      <c r="H29" s="32"/>
      <c r="I29" s="32"/>
      <c r="J29" s="30"/>
      <c r="K29" s="30"/>
      <c r="L29" s="30"/>
      <c r="M29" s="33"/>
    </row>
    <row r="30" ht="18" customHeight="1" spans="1:13">
      <c r="A30" s="29"/>
      <c r="B30" s="30"/>
      <c r="C30" s="30"/>
      <c r="D30" s="31"/>
      <c r="E30" s="32"/>
      <c r="F30" s="32"/>
      <c r="G30" s="32"/>
      <c r="H30" s="32"/>
      <c r="I30" s="32"/>
      <c r="J30" s="30"/>
      <c r="K30" s="30"/>
      <c r="L30" s="30"/>
      <c r="M30" s="33"/>
    </row>
    <row r="31" ht="18" customHeight="1" spans="1:13">
      <c r="A31" s="29"/>
      <c r="B31" s="30"/>
      <c r="C31" s="30"/>
      <c r="D31" s="31"/>
      <c r="E31" s="32"/>
      <c r="F31" s="32"/>
      <c r="G31" s="32"/>
      <c r="H31" s="32"/>
      <c r="I31" s="32"/>
      <c r="J31" s="30"/>
      <c r="K31" s="30"/>
      <c r="L31" s="30"/>
      <c r="M31" s="33"/>
    </row>
    <row r="32" ht="18" customHeight="1" spans="1:13">
      <c r="A32" s="29"/>
      <c r="B32" s="30"/>
      <c r="C32" s="30"/>
      <c r="D32" s="31"/>
      <c r="E32" s="32"/>
      <c r="F32" s="32"/>
      <c r="G32" s="32"/>
      <c r="H32" s="32"/>
      <c r="I32" s="32"/>
      <c r="J32" s="30"/>
      <c r="K32" s="30"/>
      <c r="L32" s="30"/>
      <c r="M32" s="33"/>
    </row>
    <row r="33" ht="18" customHeight="1" spans="1:13">
      <c r="A33" s="29"/>
      <c r="B33" s="30"/>
      <c r="C33" s="30"/>
      <c r="D33" s="31"/>
      <c r="E33" s="32"/>
      <c r="F33" s="32"/>
      <c r="G33" s="32"/>
      <c r="H33" s="32"/>
      <c r="I33" s="32"/>
      <c r="J33" s="30"/>
      <c r="K33" s="30"/>
      <c r="L33" s="30"/>
      <c r="M33" s="33"/>
    </row>
    <row r="34" ht="18" customHeight="1" spans="1:13">
      <c r="A34" s="29"/>
      <c r="B34" s="30"/>
      <c r="C34" s="30"/>
      <c r="D34" s="31"/>
      <c r="E34" s="32"/>
      <c r="F34" s="32"/>
      <c r="G34" s="32"/>
      <c r="H34" s="32"/>
      <c r="I34" s="32"/>
      <c r="J34" s="30"/>
      <c r="K34" s="30"/>
      <c r="L34" s="30"/>
      <c r="M34" s="33"/>
    </row>
    <row r="35" ht="18" customHeight="1" spans="1:13">
      <c r="A35" s="29"/>
      <c r="B35" s="30"/>
      <c r="C35" s="30"/>
      <c r="D35" s="31"/>
      <c r="E35" s="32"/>
      <c r="F35" s="32"/>
      <c r="G35" s="32"/>
      <c r="H35" s="32"/>
      <c r="I35" s="32"/>
      <c r="J35" s="30"/>
      <c r="K35" s="30"/>
      <c r="L35" s="30"/>
      <c r="M35" s="33"/>
    </row>
    <row r="36" ht="18" customHeight="1" spans="1:13">
      <c r="A36" s="29"/>
      <c r="B36" s="30"/>
      <c r="C36" s="30"/>
      <c r="D36" s="31"/>
      <c r="E36" s="32"/>
      <c r="F36" s="32"/>
      <c r="G36" s="32"/>
      <c r="H36" s="32"/>
      <c r="I36" s="32"/>
      <c r="J36" s="30"/>
      <c r="K36" s="30"/>
      <c r="L36" s="30"/>
      <c r="M36" s="33"/>
    </row>
    <row r="37" ht="18" customHeight="1" spans="1:13">
      <c r="A37" s="29"/>
      <c r="B37" s="30"/>
      <c r="C37" s="30"/>
      <c r="D37" s="31"/>
      <c r="E37" s="32"/>
      <c r="F37" s="32"/>
      <c r="G37" s="32"/>
      <c r="H37" s="32"/>
      <c r="I37" s="32"/>
      <c r="J37" s="30"/>
      <c r="K37" s="30"/>
      <c r="L37" s="30"/>
      <c r="M37" s="33"/>
    </row>
    <row r="38" ht="18" customHeight="1" spans="1:13">
      <c r="A38" s="29"/>
      <c r="B38" s="30"/>
      <c r="C38" s="30"/>
      <c r="D38" s="31"/>
      <c r="E38" s="32"/>
      <c r="F38" s="32"/>
      <c r="G38" s="32"/>
      <c r="H38" s="32"/>
      <c r="I38" s="32"/>
      <c r="J38" s="30"/>
      <c r="K38" s="30"/>
      <c r="L38" s="30"/>
      <c r="M38" s="33"/>
    </row>
    <row r="39" ht="18" customHeight="1" spans="1:13">
      <c r="A39" s="29"/>
      <c r="B39" s="30"/>
      <c r="C39" s="30"/>
      <c r="D39" s="31"/>
      <c r="E39" s="32"/>
      <c r="F39" s="32"/>
      <c r="G39" s="32"/>
      <c r="H39" s="32"/>
      <c r="I39" s="32"/>
      <c r="J39" s="30"/>
      <c r="K39" s="30"/>
      <c r="L39" s="30"/>
      <c r="M39" s="33"/>
    </row>
    <row r="40" ht="18" customHeight="1" spans="1:13">
      <c r="A40" s="29"/>
      <c r="B40" s="30"/>
      <c r="C40" s="30"/>
      <c r="D40" s="31"/>
      <c r="E40" s="32"/>
      <c r="F40" s="32"/>
      <c r="G40" s="32"/>
      <c r="H40" s="32"/>
      <c r="I40" s="32"/>
      <c r="J40" s="30"/>
      <c r="K40" s="30"/>
      <c r="L40" s="30"/>
      <c r="M40" s="33"/>
    </row>
    <row r="41" ht="18" customHeight="1" spans="1:13">
      <c r="A41" s="29"/>
      <c r="B41" s="30"/>
      <c r="C41" s="30"/>
      <c r="D41" s="31"/>
      <c r="E41" s="32"/>
      <c r="F41" s="32"/>
      <c r="G41" s="32"/>
      <c r="H41" s="32"/>
      <c r="I41" s="32"/>
      <c r="J41" s="30"/>
      <c r="K41" s="30"/>
      <c r="L41" s="30"/>
      <c r="M41" s="33"/>
    </row>
    <row r="42" ht="18" customHeight="1" spans="1:13">
      <c r="A42" s="29"/>
      <c r="B42" s="30"/>
      <c r="C42" s="30"/>
      <c r="D42" s="31"/>
      <c r="E42" s="32"/>
      <c r="F42" s="32"/>
      <c r="G42" s="32"/>
      <c r="H42" s="32"/>
      <c r="I42" s="32"/>
      <c r="J42" s="30"/>
      <c r="K42" s="30"/>
      <c r="L42" s="30"/>
      <c r="M42" s="33"/>
    </row>
    <row r="43" ht="18" customHeight="1" spans="1:13">
      <c r="A43" s="29"/>
      <c r="B43" s="30"/>
      <c r="C43" s="30"/>
      <c r="D43" s="31"/>
      <c r="E43" s="32"/>
      <c r="F43" s="32"/>
      <c r="G43" s="32"/>
      <c r="H43" s="32"/>
      <c r="I43" s="32"/>
      <c r="J43" s="30"/>
      <c r="K43" s="30"/>
      <c r="L43" s="30"/>
      <c r="M43" s="33"/>
    </row>
    <row r="44" ht="18" customHeight="1" spans="1:13">
      <c r="A44" s="29"/>
      <c r="B44" s="30"/>
      <c r="C44" s="30"/>
      <c r="D44" s="31"/>
      <c r="E44" s="32"/>
      <c r="F44" s="32"/>
      <c r="G44" s="32"/>
      <c r="H44" s="32"/>
      <c r="I44" s="32"/>
      <c r="J44" s="30"/>
      <c r="K44" s="30"/>
      <c r="L44" s="30"/>
      <c r="M44" s="33"/>
    </row>
    <row r="45" ht="18" customHeight="1" spans="1:13">
      <c r="A45" s="29"/>
      <c r="B45" s="30"/>
      <c r="C45" s="30"/>
      <c r="D45" s="31"/>
      <c r="E45" s="32"/>
      <c r="F45" s="32"/>
      <c r="G45" s="32"/>
      <c r="H45" s="32"/>
      <c r="I45" s="32"/>
      <c r="J45" s="30"/>
      <c r="K45" s="30"/>
      <c r="L45" s="30"/>
      <c r="M45" s="33"/>
    </row>
    <row r="46" ht="18" customHeight="1" spans="1:13">
      <c r="A46" s="29"/>
      <c r="B46" s="30"/>
      <c r="C46" s="30"/>
      <c r="D46" s="31"/>
      <c r="E46" s="32"/>
      <c r="F46" s="32"/>
      <c r="G46" s="32"/>
      <c r="H46" s="32"/>
      <c r="I46" s="32"/>
      <c r="J46" s="30"/>
      <c r="K46" s="30"/>
      <c r="L46" s="30"/>
      <c r="M46" s="33"/>
    </row>
    <row r="47" ht="18" customHeight="1" spans="1:13">
      <c r="A47" s="34" t="s">
        <v>336</v>
      </c>
      <c r="B47" s="35"/>
      <c r="C47" s="36"/>
      <c r="D47" s="36"/>
      <c r="E47" s="36"/>
      <c r="F47" s="37">
        <v>104108.81</v>
      </c>
      <c r="G47" s="37"/>
      <c r="H47" s="37">
        <f>SUM(H18:I46,H4:I12)</f>
        <v>104108.81</v>
      </c>
      <c r="I47" s="37"/>
      <c r="J47" s="45"/>
      <c r="K47" s="45"/>
      <c r="L47" s="45"/>
      <c r="M47" s="51"/>
    </row>
    <row r="48" ht="18" customHeight="1" spans="1:13">
      <c r="A48" s="40" t="s">
        <v>329</v>
      </c>
      <c r="B48" s="40"/>
      <c r="C48" s="40"/>
      <c r="D48" s="40"/>
      <c r="E48" s="40"/>
      <c r="F48" s="40"/>
      <c r="G48" s="40" t="s">
        <v>330</v>
      </c>
      <c r="H48" s="40"/>
      <c r="I48" s="40"/>
      <c r="J48" s="40"/>
      <c r="K48" s="40"/>
      <c r="L48" s="40"/>
      <c r="M48" s="40"/>
    </row>
    <row r="49" ht="18" customHeight="1" spans="1:13">
      <c r="A49" s="40"/>
      <c r="B49" s="40"/>
      <c r="C49" s="40"/>
      <c r="D49" s="40"/>
      <c r="E49" s="40"/>
      <c r="F49" s="40"/>
      <c r="G49" s="40"/>
      <c r="H49" s="40"/>
      <c r="I49" s="40"/>
      <c r="J49" s="40"/>
      <c r="K49" s="22" t="s">
        <v>331</v>
      </c>
      <c r="L49" s="22"/>
      <c r="M49" s="22"/>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E5" sqref="E5:F5"/>
    </sheetView>
  </sheetViews>
  <sheetFormatPr defaultColWidth="9" defaultRowHeight="12"/>
  <cols>
    <col min="1" max="1" width="11.8285714285714" customWidth="1"/>
    <col min="2" max="2" width="29.3333333333333" customWidth="1"/>
    <col min="3" max="6" width="10.5047619047619" customWidth="1"/>
    <col min="7" max="7" width="9.66666666666667" customWidth="1"/>
    <col min="8" max="8" width="9.17142857142857" customWidth="1"/>
    <col min="9" max="9" width="19.6666666666667" customWidth="1"/>
  </cols>
  <sheetData>
    <row r="1" ht="18" customHeight="1" spans="1:9">
      <c r="A1" s="41"/>
      <c r="B1" s="41"/>
      <c r="C1" s="41"/>
      <c r="D1" s="42"/>
      <c r="E1" s="41"/>
      <c r="F1" s="42"/>
      <c r="G1" s="42"/>
      <c r="H1" s="22"/>
      <c r="I1" s="22"/>
    </row>
    <row r="2" ht="39.75" customHeight="1" spans="1:9">
      <c r="A2" s="23" t="s">
        <v>337</v>
      </c>
      <c r="B2" s="23"/>
      <c r="C2" s="23"/>
      <c r="D2" s="23"/>
      <c r="E2" s="23"/>
      <c r="F2" s="23"/>
      <c r="G2" s="23"/>
      <c r="H2" s="23"/>
      <c r="I2" s="23"/>
    </row>
    <row r="3" ht="28.5" customHeight="1" spans="1:9">
      <c r="A3" s="24" t="s">
        <v>1</v>
      </c>
      <c r="B3" s="24"/>
      <c r="C3" s="24"/>
      <c r="D3" s="24" t="s">
        <v>2</v>
      </c>
      <c r="E3" s="24"/>
      <c r="F3" s="24"/>
      <c r="G3" s="24"/>
      <c r="H3" s="25" t="s">
        <v>3</v>
      </c>
      <c r="I3" s="25"/>
    </row>
    <row r="4" ht="18.75" customHeight="1" spans="1:9">
      <c r="A4" s="26" t="s">
        <v>4</v>
      </c>
      <c r="B4" s="27" t="s">
        <v>59</v>
      </c>
      <c r="C4" s="27" t="s">
        <v>338</v>
      </c>
      <c r="D4" s="27"/>
      <c r="E4" s="27" t="s">
        <v>339</v>
      </c>
      <c r="F4" s="27"/>
      <c r="G4" s="27" t="s">
        <v>340</v>
      </c>
      <c r="H4" s="27"/>
      <c r="I4" s="28" t="s">
        <v>8</v>
      </c>
    </row>
    <row r="5" ht="18" customHeight="1" spans="1:9">
      <c r="A5" s="29" t="s">
        <v>9</v>
      </c>
      <c r="B5" s="30" t="s">
        <v>29</v>
      </c>
      <c r="C5" s="43">
        <v>128567.04</v>
      </c>
      <c r="D5" s="32"/>
      <c r="E5" s="32">
        <f>C5</f>
        <v>128567.04</v>
      </c>
      <c r="F5" s="32"/>
      <c r="G5" s="32"/>
      <c r="H5" s="32"/>
      <c r="I5" s="48" t="s">
        <v>341</v>
      </c>
    </row>
    <row r="6" ht="18" customHeight="1" spans="1:9">
      <c r="A6" s="29" t="s">
        <v>19</v>
      </c>
      <c r="B6" s="30" t="s">
        <v>31</v>
      </c>
      <c r="C6" s="32"/>
      <c r="D6" s="32"/>
      <c r="E6" s="32"/>
      <c r="F6" s="32"/>
      <c r="G6" s="32"/>
      <c r="H6" s="32"/>
      <c r="I6" s="48"/>
    </row>
    <row r="7" ht="18" customHeight="1" spans="1:9">
      <c r="A7" s="29" t="s">
        <v>21</v>
      </c>
      <c r="B7" s="30" t="s">
        <v>342</v>
      </c>
      <c r="C7" s="32" t="s">
        <v>343</v>
      </c>
      <c r="D7" s="32"/>
      <c r="E7" s="32" t="s">
        <v>343</v>
      </c>
      <c r="F7" s="32"/>
      <c r="G7" s="32"/>
      <c r="H7" s="32"/>
      <c r="I7" s="48" t="s">
        <v>344</v>
      </c>
    </row>
    <row r="8" ht="18" customHeight="1" spans="1:9">
      <c r="A8" s="29" t="s">
        <v>23</v>
      </c>
      <c r="B8" s="30" t="s">
        <v>345</v>
      </c>
      <c r="C8" s="32"/>
      <c r="D8" s="32"/>
      <c r="E8" s="32"/>
      <c r="F8" s="32"/>
      <c r="G8" s="32"/>
      <c r="H8" s="32"/>
      <c r="I8" s="48" t="s">
        <v>346</v>
      </c>
    </row>
    <row r="9" ht="18" customHeight="1" spans="1:9">
      <c r="A9" s="29" t="s">
        <v>25</v>
      </c>
      <c r="B9" s="30" t="s">
        <v>33</v>
      </c>
      <c r="C9" s="32"/>
      <c r="D9" s="32"/>
      <c r="E9" s="32"/>
      <c r="F9" s="32"/>
      <c r="G9" s="32"/>
      <c r="H9" s="32"/>
      <c r="I9" s="48" t="s">
        <v>347</v>
      </c>
    </row>
    <row r="10" ht="18" customHeight="1" spans="1:9">
      <c r="A10" s="29" t="s">
        <v>48</v>
      </c>
      <c r="B10" s="30" t="s">
        <v>35</v>
      </c>
      <c r="C10" s="32"/>
      <c r="D10" s="32"/>
      <c r="E10" s="32"/>
      <c r="F10" s="32"/>
      <c r="G10" s="32"/>
      <c r="H10" s="32"/>
      <c r="I10" s="48" t="s">
        <v>348</v>
      </c>
    </row>
    <row r="11" ht="18" customHeight="1" spans="1:9">
      <c r="A11" s="29" t="s">
        <v>50</v>
      </c>
      <c r="B11" s="30" t="s">
        <v>37</v>
      </c>
      <c r="C11" s="43">
        <v>29105.06</v>
      </c>
      <c r="D11" s="32"/>
      <c r="E11" s="32"/>
      <c r="F11" s="32"/>
      <c r="G11" s="32"/>
      <c r="H11" s="32"/>
      <c r="I11" s="48"/>
    </row>
    <row r="12" ht="18" customHeight="1" spans="1:9">
      <c r="A12" s="29" t="s">
        <v>52</v>
      </c>
      <c r="B12" s="30" t="s">
        <v>39</v>
      </c>
      <c r="C12" s="32"/>
      <c r="D12" s="32"/>
      <c r="E12" s="32"/>
      <c r="F12" s="32"/>
      <c r="G12" s="32"/>
      <c r="H12" s="32"/>
      <c r="I12" s="48"/>
    </row>
    <row r="13" ht="18" customHeight="1" spans="1:9">
      <c r="A13" s="29" t="s">
        <v>316</v>
      </c>
      <c r="B13" s="30" t="s">
        <v>41</v>
      </c>
      <c r="C13" s="32"/>
      <c r="D13" s="32"/>
      <c r="E13" s="32"/>
      <c r="F13" s="32"/>
      <c r="G13" s="32"/>
      <c r="H13" s="32"/>
      <c r="I13" s="48"/>
    </row>
    <row r="14" ht="18" customHeight="1" spans="1:9">
      <c r="A14" s="29" t="s">
        <v>321</v>
      </c>
      <c r="B14" s="30" t="s">
        <v>45</v>
      </c>
      <c r="C14" s="32"/>
      <c r="D14" s="32"/>
      <c r="E14" s="32"/>
      <c r="F14" s="32"/>
      <c r="G14" s="32"/>
      <c r="H14" s="32"/>
      <c r="I14" s="48"/>
    </row>
    <row r="15" ht="18" customHeight="1" spans="1:9">
      <c r="A15" s="29" t="s">
        <v>325</v>
      </c>
      <c r="B15" s="30" t="s">
        <v>43</v>
      </c>
      <c r="C15" s="32"/>
      <c r="D15" s="32"/>
      <c r="E15" s="32"/>
      <c r="F15" s="32"/>
      <c r="G15" s="32"/>
      <c r="H15" s="32"/>
      <c r="I15" s="48"/>
    </row>
    <row r="16" ht="18" customHeight="1" spans="1:9">
      <c r="A16" s="29" t="s">
        <v>319</v>
      </c>
      <c r="B16" s="30" t="s">
        <v>47</v>
      </c>
      <c r="C16" s="32"/>
      <c r="D16" s="32"/>
      <c r="E16" s="32"/>
      <c r="F16" s="32"/>
      <c r="G16" s="32"/>
      <c r="H16" s="32"/>
      <c r="I16" s="48"/>
    </row>
    <row r="17" ht="18" customHeight="1" spans="1:9">
      <c r="A17" s="29"/>
      <c r="B17" s="30"/>
      <c r="C17" s="32"/>
      <c r="D17" s="32"/>
      <c r="E17" s="32"/>
      <c r="F17" s="32"/>
      <c r="G17" s="32"/>
      <c r="H17" s="32"/>
      <c r="I17" s="48"/>
    </row>
    <row r="18" ht="18" customHeight="1" spans="1:9">
      <c r="A18" s="29"/>
      <c r="B18" s="30"/>
      <c r="C18" s="32"/>
      <c r="D18" s="32"/>
      <c r="E18" s="32"/>
      <c r="F18" s="32"/>
      <c r="G18" s="32"/>
      <c r="H18" s="32"/>
      <c r="I18" s="48"/>
    </row>
    <row r="19" ht="18" customHeight="1" spans="1:9">
      <c r="A19" s="29"/>
      <c r="B19" s="30"/>
      <c r="C19" s="32"/>
      <c r="D19" s="32"/>
      <c r="E19" s="32"/>
      <c r="F19" s="32"/>
      <c r="G19" s="32"/>
      <c r="H19" s="32"/>
      <c r="I19" s="48"/>
    </row>
    <row r="20" ht="18" customHeight="1" spans="1:9">
      <c r="A20" s="29"/>
      <c r="B20" s="30"/>
      <c r="C20" s="32"/>
      <c r="D20" s="32"/>
      <c r="E20" s="32"/>
      <c r="F20" s="32"/>
      <c r="G20" s="32"/>
      <c r="H20" s="32"/>
      <c r="I20" s="48"/>
    </row>
    <row r="21" ht="18" customHeight="1" spans="1:9">
      <c r="A21" s="29"/>
      <c r="B21" s="30"/>
      <c r="C21" s="32"/>
      <c r="D21" s="32"/>
      <c r="E21" s="32"/>
      <c r="F21" s="32"/>
      <c r="G21" s="32"/>
      <c r="H21" s="32"/>
      <c r="I21" s="48"/>
    </row>
    <row r="22" ht="18" customHeight="1" spans="1:9">
      <c r="A22" s="29"/>
      <c r="B22" s="30"/>
      <c r="C22" s="32"/>
      <c r="D22" s="32"/>
      <c r="E22" s="32"/>
      <c r="F22" s="32"/>
      <c r="G22" s="32"/>
      <c r="H22" s="32"/>
      <c r="I22" s="48"/>
    </row>
    <row r="23" ht="18" customHeight="1" spans="1:9">
      <c r="A23" s="29"/>
      <c r="B23" s="30"/>
      <c r="C23" s="32"/>
      <c r="D23" s="32"/>
      <c r="E23" s="32"/>
      <c r="F23" s="32"/>
      <c r="G23" s="32"/>
      <c r="H23" s="32"/>
      <c r="I23" s="48"/>
    </row>
    <row r="24" ht="18" customHeight="1" spans="1:9">
      <c r="A24" s="29"/>
      <c r="B24" s="30"/>
      <c r="C24" s="32"/>
      <c r="D24" s="32"/>
      <c r="E24" s="32"/>
      <c r="F24" s="32"/>
      <c r="G24" s="32"/>
      <c r="H24" s="32"/>
      <c r="I24" s="48"/>
    </row>
    <row r="25" ht="18" customHeight="1" spans="1:9">
      <c r="A25" s="29"/>
      <c r="B25" s="30"/>
      <c r="C25" s="32"/>
      <c r="D25" s="32"/>
      <c r="E25" s="32"/>
      <c r="F25" s="32"/>
      <c r="G25" s="32"/>
      <c r="H25" s="32"/>
      <c r="I25" s="48"/>
    </row>
    <row r="26" ht="18" customHeight="1" spans="1:9">
      <c r="A26" s="29"/>
      <c r="B26" s="30"/>
      <c r="C26" s="32"/>
      <c r="D26" s="32"/>
      <c r="E26" s="32"/>
      <c r="F26" s="32"/>
      <c r="G26" s="32"/>
      <c r="H26" s="32"/>
      <c r="I26" s="48"/>
    </row>
    <row r="27" ht="18" customHeight="1" spans="1:9">
      <c r="A27" s="29"/>
      <c r="B27" s="30"/>
      <c r="C27" s="32"/>
      <c r="D27" s="32"/>
      <c r="E27" s="32"/>
      <c r="F27" s="32"/>
      <c r="G27" s="32"/>
      <c r="H27" s="32"/>
      <c r="I27" s="48"/>
    </row>
    <row r="28" ht="18" customHeight="1" spans="1:9">
      <c r="A28" s="29"/>
      <c r="B28" s="30"/>
      <c r="C28" s="32"/>
      <c r="D28" s="32"/>
      <c r="E28" s="32"/>
      <c r="F28" s="32"/>
      <c r="G28" s="32"/>
      <c r="H28" s="32"/>
      <c r="I28" s="48"/>
    </row>
    <row r="29" ht="18" customHeight="1" spans="1:9">
      <c r="A29" s="29"/>
      <c r="B29" s="30"/>
      <c r="C29" s="32"/>
      <c r="D29" s="32"/>
      <c r="E29" s="32"/>
      <c r="F29" s="32"/>
      <c r="G29" s="32"/>
      <c r="H29" s="32"/>
      <c r="I29" s="48"/>
    </row>
    <row r="30" ht="18" customHeight="1" spans="1:9">
      <c r="A30" s="29"/>
      <c r="B30" s="30"/>
      <c r="C30" s="32"/>
      <c r="D30" s="32"/>
      <c r="E30" s="32"/>
      <c r="F30" s="32"/>
      <c r="G30" s="32"/>
      <c r="H30" s="32"/>
      <c r="I30" s="48"/>
    </row>
    <row r="31" ht="18" customHeight="1" spans="1:9">
      <c r="A31" s="29"/>
      <c r="B31" s="30"/>
      <c r="C31" s="32"/>
      <c r="D31" s="32"/>
      <c r="E31" s="32"/>
      <c r="F31" s="32"/>
      <c r="G31" s="32"/>
      <c r="H31" s="32"/>
      <c r="I31" s="48"/>
    </row>
    <row r="32" ht="18" customHeight="1" spans="1:9">
      <c r="A32" s="29"/>
      <c r="B32" s="30"/>
      <c r="C32" s="32"/>
      <c r="D32" s="32"/>
      <c r="E32" s="32"/>
      <c r="F32" s="32"/>
      <c r="G32" s="32"/>
      <c r="H32" s="32"/>
      <c r="I32" s="48"/>
    </row>
    <row r="33" ht="18" customHeight="1" spans="1:9">
      <c r="A33" s="29"/>
      <c r="B33" s="30"/>
      <c r="C33" s="32"/>
      <c r="D33" s="32"/>
      <c r="E33" s="32"/>
      <c r="F33" s="32"/>
      <c r="G33" s="32"/>
      <c r="H33" s="32"/>
      <c r="I33" s="48"/>
    </row>
    <row r="34" ht="18" customHeight="1" spans="1:9">
      <c r="A34" s="29"/>
      <c r="B34" s="30"/>
      <c r="C34" s="32"/>
      <c r="D34" s="32"/>
      <c r="E34" s="32"/>
      <c r="F34" s="32"/>
      <c r="G34" s="32"/>
      <c r="H34" s="32"/>
      <c r="I34" s="48"/>
    </row>
    <row r="35" ht="18" customHeight="1" spans="1:9">
      <c r="A35" s="29"/>
      <c r="B35" s="30"/>
      <c r="C35" s="32"/>
      <c r="D35" s="32"/>
      <c r="E35" s="32"/>
      <c r="F35" s="32"/>
      <c r="G35" s="32"/>
      <c r="H35" s="32"/>
      <c r="I35" s="48"/>
    </row>
    <row r="36" ht="18" customHeight="1" spans="1:9">
      <c r="A36" s="44"/>
      <c r="B36" s="45" t="s">
        <v>349</v>
      </c>
      <c r="C36" s="37" t="s">
        <v>350</v>
      </c>
      <c r="D36" s="37"/>
      <c r="E36" s="46">
        <f>+E5+E6+E9+E10+E11+E12+E13+E14+E15+E16</f>
        <v>128567.04</v>
      </c>
      <c r="F36" s="46"/>
      <c r="G36" s="47"/>
      <c r="H36" s="47"/>
      <c r="I36" s="49" t="s">
        <v>343</v>
      </c>
    </row>
    <row r="37" ht="18" customHeight="1" spans="1:9">
      <c r="A37" s="21" t="s">
        <v>351</v>
      </c>
      <c r="B37" s="21"/>
      <c r="C37" s="21"/>
      <c r="D37" s="21"/>
      <c r="E37" s="21"/>
      <c r="F37" s="21"/>
      <c r="G37" s="21"/>
      <c r="H37" s="21"/>
      <c r="I37" s="21"/>
    </row>
    <row r="38" ht="18" customHeight="1" spans="1:9">
      <c r="A38" s="40"/>
      <c r="B38" s="40"/>
      <c r="C38" s="40"/>
      <c r="D38" s="40"/>
      <c r="E38" s="40"/>
      <c r="F38" s="40"/>
      <c r="G38" s="40"/>
      <c r="H38" s="22" t="s">
        <v>352</v>
      </c>
      <c r="I38" s="22"/>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topLeftCell="A8" workbookViewId="0">
      <selection activeCell="E36" sqref="E36:F36"/>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21"/>
      <c r="B1" s="21"/>
      <c r="C1" s="21"/>
      <c r="D1" s="21"/>
      <c r="E1" s="21"/>
      <c r="F1" s="22"/>
      <c r="G1" s="22"/>
    </row>
    <row r="2" ht="39.75" customHeight="1" spans="1:7">
      <c r="A2" s="23" t="s">
        <v>353</v>
      </c>
      <c r="B2" s="23"/>
      <c r="C2" s="23"/>
      <c r="D2" s="23"/>
      <c r="E2" s="23"/>
      <c r="F2" s="23"/>
      <c r="G2" s="23"/>
    </row>
    <row r="3" ht="28.5" customHeight="1" spans="1:7">
      <c r="A3" s="24" t="s">
        <v>1</v>
      </c>
      <c r="B3" s="24"/>
      <c r="C3" s="24"/>
      <c r="D3" s="24" t="s">
        <v>2</v>
      </c>
      <c r="E3" s="24"/>
      <c r="F3" s="25" t="s">
        <v>3</v>
      </c>
      <c r="G3" s="25"/>
    </row>
    <row r="4" ht="18.75" customHeight="1" spans="1:7">
      <c r="A4" s="26" t="s">
        <v>4</v>
      </c>
      <c r="B4" s="27" t="s">
        <v>354</v>
      </c>
      <c r="C4" s="27" t="s">
        <v>61</v>
      </c>
      <c r="D4" s="27"/>
      <c r="E4" s="27" t="s">
        <v>355</v>
      </c>
      <c r="F4" s="27"/>
      <c r="G4" s="28" t="s">
        <v>8</v>
      </c>
    </row>
    <row r="5" ht="18" customHeight="1" spans="1:7">
      <c r="A5" s="29" t="s">
        <v>9</v>
      </c>
      <c r="B5" s="30" t="s">
        <v>29</v>
      </c>
      <c r="C5" s="31" t="s">
        <v>356</v>
      </c>
      <c r="D5" s="31"/>
      <c r="E5" s="32">
        <v>128567.04</v>
      </c>
      <c r="F5" s="32"/>
      <c r="G5" s="33"/>
    </row>
    <row r="6" ht="18" customHeight="1" spans="1:7">
      <c r="A6" s="29"/>
      <c r="B6" s="30"/>
      <c r="C6" s="31"/>
      <c r="D6" s="31"/>
      <c r="E6" s="32"/>
      <c r="F6" s="32"/>
      <c r="G6" s="33"/>
    </row>
    <row r="7" ht="18" customHeight="1" spans="1:7">
      <c r="A7" s="29"/>
      <c r="B7" s="30"/>
      <c r="C7" s="31"/>
      <c r="D7" s="31"/>
      <c r="E7" s="32"/>
      <c r="F7" s="32"/>
      <c r="G7" s="33"/>
    </row>
    <row r="8" ht="18" customHeight="1" spans="1:7">
      <c r="A8" s="29"/>
      <c r="B8" s="30"/>
      <c r="C8" s="31"/>
      <c r="D8" s="31"/>
      <c r="E8" s="32"/>
      <c r="F8" s="32"/>
      <c r="G8" s="33"/>
    </row>
    <row r="9" ht="18" customHeight="1" spans="1:7">
      <c r="A9" s="29"/>
      <c r="B9" s="30"/>
      <c r="C9" s="31"/>
      <c r="D9" s="31"/>
      <c r="E9" s="32"/>
      <c r="F9" s="32"/>
      <c r="G9" s="33"/>
    </row>
    <row r="10" ht="18" customHeight="1" spans="1:7">
      <c r="A10" s="29"/>
      <c r="B10" s="30"/>
      <c r="C10" s="31"/>
      <c r="D10" s="31"/>
      <c r="E10" s="32"/>
      <c r="F10" s="32"/>
      <c r="G10" s="33"/>
    </row>
    <row r="11" ht="18" customHeight="1" spans="1:7">
      <c r="A11" s="29"/>
      <c r="B11" s="30"/>
      <c r="C11" s="31"/>
      <c r="D11" s="31"/>
      <c r="E11" s="32"/>
      <c r="F11" s="32"/>
      <c r="G11" s="33"/>
    </row>
    <row r="12" ht="18" customHeight="1" spans="1:7">
      <c r="A12" s="29"/>
      <c r="B12" s="30"/>
      <c r="C12" s="31"/>
      <c r="D12" s="31"/>
      <c r="E12" s="32"/>
      <c r="F12" s="32"/>
      <c r="G12" s="33"/>
    </row>
    <row r="13" ht="18" customHeight="1" spans="1:7">
      <c r="A13" s="29"/>
      <c r="B13" s="30"/>
      <c r="C13" s="31"/>
      <c r="D13" s="31"/>
      <c r="E13" s="32"/>
      <c r="F13" s="32"/>
      <c r="G13" s="33"/>
    </row>
    <row r="14" ht="18" customHeight="1" spans="1:7">
      <c r="A14" s="29"/>
      <c r="B14" s="30"/>
      <c r="C14" s="31"/>
      <c r="D14" s="31"/>
      <c r="E14" s="32"/>
      <c r="F14" s="32"/>
      <c r="G14" s="33"/>
    </row>
    <row r="15" ht="18" customHeight="1" spans="1:7">
      <c r="A15" s="29"/>
      <c r="B15" s="30"/>
      <c r="C15" s="31"/>
      <c r="D15" s="31"/>
      <c r="E15" s="32"/>
      <c r="F15" s="32"/>
      <c r="G15" s="33"/>
    </row>
    <row r="16" ht="18" customHeight="1" spans="1:7">
      <c r="A16" s="29"/>
      <c r="B16" s="30"/>
      <c r="C16" s="31"/>
      <c r="D16" s="31"/>
      <c r="E16" s="32"/>
      <c r="F16" s="32"/>
      <c r="G16" s="33"/>
    </row>
    <row r="17" ht="18" customHeight="1" spans="1:7">
      <c r="A17" s="29"/>
      <c r="B17" s="30"/>
      <c r="C17" s="31"/>
      <c r="D17" s="31"/>
      <c r="E17" s="32"/>
      <c r="F17" s="32"/>
      <c r="G17" s="33"/>
    </row>
    <row r="18" ht="18" customHeight="1" spans="1:7">
      <c r="A18" s="29"/>
      <c r="B18" s="30"/>
      <c r="C18" s="31"/>
      <c r="D18" s="31"/>
      <c r="E18" s="32"/>
      <c r="F18" s="32"/>
      <c r="G18" s="33"/>
    </row>
    <row r="19" ht="18" customHeight="1" spans="1:7">
      <c r="A19" s="29"/>
      <c r="B19" s="30"/>
      <c r="C19" s="31"/>
      <c r="D19" s="31"/>
      <c r="E19" s="32"/>
      <c r="F19" s="32"/>
      <c r="G19" s="33"/>
    </row>
    <row r="20" ht="18" customHeight="1" spans="1:7">
      <c r="A20" s="29"/>
      <c r="B20" s="30"/>
      <c r="C20" s="31"/>
      <c r="D20" s="31"/>
      <c r="E20" s="32"/>
      <c r="F20" s="32"/>
      <c r="G20" s="33"/>
    </row>
    <row r="21" ht="18" customHeight="1" spans="1:7">
      <c r="A21" s="29"/>
      <c r="B21" s="30"/>
      <c r="C21" s="31"/>
      <c r="D21" s="31"/>
      <c r="E21" s="32"/>
      <c r="F21" s="32"/>
      <c r="G21" s="33"/>
    </row>
    <row r="22" ht="18" customHeight="1" spans="1:7">
      <c r="A22" s="29"/>
      <c r="B22" s="30"/>
      <c r="C22" s="31"/>
      <c r="D22" s="31"/>
      <c r="E22" s="32"/>
      <c r="F22" s="32"/>
      <c r="G22" s="33"/>
    </row>
    <row r="23" ht="18" customHeight="1" spans="1:7">
      <c r="A23" s="29"/>
      <c r="B23" s="30"/>
      <c r="C23" s="31"/>
      <c r="D23" s="31"/>
      <c r="E23" s="32"/>
      <c r="F23" s="32"/>
      <c r="G23" s="33"/>
    </row>
    <row r="24" ht="18" customHeight="1" spans="1:7">
      <c r="A24" s="29"/>
      <c r="B24" s="30"/>
      <c r="C24" s="31"/>
      <c r="D24" s="31"/>
      <c r="E24" s="32"/>
      <c r="F24" s="32"/>
      <c r="G24" s="33"/>
    </row>
    <row r="25" ht="18" customHeight="1" spans="1:7">
      <c r="A25" s="29"/>
      <c r="B25" s="30"/>
      <c r="C25" s="31"/>
      <c r="D25" s="31"/>
      <c r="E25" s="32"/>
      <c r="F25" s="32"/>
      <c r="G25" s="33"/>
    </row>
    <row r="26" ht="18" customHeight="1" spans="1:7">
      <c r="A26" s="29"/>
      <c r="B26" s="30"/>
      <c r="C26" s="31"/>
      <c r="D26" s="31"/>
      <c r="E26" s="32"/>
      <c r="F26" s="32"/>
      <c r="G26" s="33"/>
    </row>
    <row r="27" ht="18" customHeight="1" spans="1:7">
      <c r="A27" s="29"/>
      <c r="B27" s="30"/>
      <c r="C27" s="31"/>
      <c r="D27" s="31"/>
      <c r="E27" s="32"/>
      <c r="F27" s="32"/>
      <c r="G27" s="33"/>
    </row>
    <row r="28" ht="18" customHeight="1" spans="1:7">
      <c r="A28" s="29"/>
      <c r="B28" s="30"/>
      <c r="C28" s="31"/>
      <c r="D28" s="31"/>
      <c r="E28" s="32"/>
      <c r="F28" s="32"/>
      <c r="G28" s="33"/>
    </row>
    <row r="29" ht="18" customHeight="1" spans="1:7">
      <c r="A29" s="29"/>
      <c r="B29" s="30"/>
      <c r="C29" s="31"/>
      <c r="D29" s="31"/>
      <c r="E29" s="32"/>
      <c r="F29" s="32"/>
      <c r="G29" s="33"/>
    </row>
    <row r="30" ht="18" customHeight="1" spans="1:7">
      <c r="A30" s="29"/>
      <c r="B30" s="30"/>
      <c r="C30" s="31"/>
      <c r="D30" s="31"/>
      <c r="E30" s="32"/>
      <c r="F30" s="32"/>
      <c r="G30" s="33"/>
    </row>
    <row r="31" ht="18" customHeight="1" spans="1:7">
      <c r="A31" s="29"/>
      <c r="B31" s="30"/>
      <c r="C31" s="31"/>
      <c r="D31" s="31"/>
      <c r="E31" s="32"/>
      <c r="F31" s="32"/>
      <c r="G31" s="33"/>
    </row>
    <row r="32" ht="18" customHeight="1" spans="1:7">
      <c r="A32" s="29"/>
      <c r="B32" s="30"/>
      <c r="C32" s="31"/>
      <c r="D32" s="31"/>
      <c r="E32" s="32"/>
      <c r="F32" s="32"/>
      <c r="G32" s="33"/>
    </row>
    <row r="33" ht="18" customHeight="1" spans="1:7">
      <c r="A33" s="29"/>
      <c r="B33" s="30"/>
      <c r="C33" s="31"/>
      <c r="D33" s="31"/>
      <c r="E33" s="32"/>
      <c r="F33" s="32"/>
      <c r="G33" s="33"/>
    </row>
    <row r="34" ht="18" customHeight="1" spans="1:7">
      <c r="A34" s="29"/>
      <c r="B34" s="30"/>
      <c r="C34" s="31"/>
      <c r="D34" s="31"/>
      <c r="E34" s="32"/>
      <c r="F34" s="32"/>
      <c r="G34" s="33"/>
    </row>
    <row r="35" ht="18" customHeight="1" spans="1:7">
      <c r="A35" s="29"/>
      <c r="B35" s="30"/>
      <c r="C35" s="31"/>
      <c r="D35" s="31"/>
      <c r="E35" s="32"/>
      <c r="F35" s="32"/>
      <c r="G35" s="33"/>
    </row>
    <row r="36" ht="18" customHeight="1" spans="1:7">
      <c r="A36" s="34" t="s">
        <v>336</v>
      </c>
      <c r="B36" s="35"/>
      <c r="C36" s="36"/>
      <c r="D36" s="36"/>
      <c r="E36" s="37">
        <v>128567.04</v>
      </c>
      <c r="F36" s="37"/>
      <c r="G36" s="38" t="s">
        <v>343</v>
      </c>
    </row>
    <row r="37" ht="18" customHeight="1" spans="1:7">
      <c r="A37" s="39" t="s">
        <v>357</v>
      </c>
      <c r="B37" s="39"/>
      <c r="C37" s="39"/>
      <c r="D37" s="39"/>
      <c r="E37" s="39"/>
      <c r="F37" s="39"/>
      <c r="G37" s="39"/>
    </row>
    <row r="38" ht="18" customHeight="1" spans="1:7">
      <c r="A38" s="40"/>
      <c r="B38" s="40"/>
      <c r="C38" s="40"/>
      <c r="D38" s="40"/>
      <c r="E38" s="40"/>
      <c r="F38" s="22" t="s">
        <v>358</v>
      </c>
      <c r="G38" s="22"/>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abSelected="1" workbookViewId="0">
      <selection activeCell="L5" sqref="L5"/>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359</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59</v>
      </c>
      <c r="C3" s="8" t="s">
        <v>288</v>
      </c>
      <c r="D3" s="8"/>
      <c r="E3" s="8" t="s">
        <v>360</v>
      </c>
      <c r="F3" s="8" t="s">
        <v>361</v>
      </c>
      <c r="G3" s="8" t="s">
        <v>362</v>
      </c>
      <c r="H3" s="8"/>
      <c r="I3" s="8" t="s">
        <v>363</v>
      </c>
      <c r="J3" s="17" t="s">
        <v>364</v>
      </c>
    </row>
    <row r="4" ht="28.5" customHeight="1" spans="1:10">
      <c r="A4" s="9" t="s">
        <v>9</v>
      </c>
      <c r="B4" s="10" t="s">
        <v>51</v>
      </c>
      <c r="C4" s="10" t="s">
        <v>365</v>
      </c>
      <c r="D4" s="10"/>
      <c r="E4" s="11">
        <v>2855716.51</v>
      </c>
      <c r="F4" s="11"/>
      <c r="G4" s="11" t="s">
        <v>325</v>
      </c>
      <c r="H4" s="11"/>
      <c r="I4" s="11">
        <v>257014.49</v>
      </c>
      <c r="J4" s="18">
        <f>+F4*G4%</f>
        <v>0</v>
      </c>
    </row>
    <row r="5" ht="18" customHeight="1" spans="1:10">
      <c r="A5" s="9"/>
      <c r="B5" s="10"/>
      <c r="C5" s="10"/>
      <c r="D5" s="10"/>
      <c r="E5" s="11"/>
      <c r="F5" s="11"/>
      <c r="G5" s="11"/>
      <c r="H5" s="11"/>
      <c r="I5" s="11"/>
      <c r="J5" s="18"/>
    </row>
    <row r="6" ht="18" customHeight="1" spans="1:10">
      <c r="A6" s="9"/>
      <c r="B6" s="10"/>
      <c r="C6" s="10"/>
      <c r="D6" s="10"/>
      <c r="E6" s="11"/>
      <c r="F6" s="11"/>
      <c r="G6" s="11"/>
      <c r="H6" s="11"/>
      <c r="I6" s="11"/>
      <c r="J6" s="18"/>
    </row>
    <row r="7" ht="18" customHeight="1" spans="1:10">
      <c r="A7" s="9"/>
      <c r="B7" s="10"/>
      <c r="C7" s="10"/>
      <c r="D7" s="10"/>
      <c r="E7" s="11"/>
      <c r="F7" s="11"/>
      <c r="G7" s="11"/>
      <c r="H7" s="11"/>
      <c r="I7" s="11"/>
      <c r="J7" s="18"/>
    </row>
    <row r="8" ht="18" customHeight="1" spans="1:10">
      <c r="A8" s="9"/>
      <c r="B8" s="10"/>
      <c r="C8" s="10"/>
      <c r="D8" s="10"/>
      <c r="E8" s="11"/>
      <c r="F8" s="11"/>
      <c r="G8" s="11"/>
      <c r="H8" s="11"/>
      <c r="I8" s="11"/>
      <c r="J8" s="18"/>
    </row>
    <row r="9" ht="18" customHeight="1" spans="1:10">
      <c r="A9" s="9"/>
      <c r="B9" s="10"/>
      <c r="C9" s="10"/>
      <c r="D9" s="10"/>
      <c r="E9" s="11"/>
      <c r="F9" s="11"/>
      <c r="G9" s="11"/>
      <c r="H9" s="11"/>
      <c r="I9" s="11"/>
      <c r="J9" s="18"/>
    </row>
    <row r="10" ht="18" customHeight="1" spans="1:10">
      <c r="A10" s="9"/>
      <c r="B10" s="10"/>
      <c r="C10" s="10"/>
      <c r="D10" s="10"/>
      <c r="E10" s="11"/>
      <c r="F10" s="11"/>
      <c r="G10" s="11"/>
      <c r="H10" s="11"/>
      <c r="I10" s="11"/>
      <c r="J10" s="18"/>
    </row>
    <row r="11" ht="18" customHeight="1" spans="1:10">
      <c r="A11" s="9"/>
      <c r="B11" s="10"/>
      <c r="C11" s="10"/>
      <c r="D11" s="10"/>
      <c r="E11" s="11"/>
      <c r="F11" s="11"/>
      <c r="G11" s="11"/>
      <c r="H11" s="11"/>
      <c r="I11" s="11"/>
      <c r="J11" s="18"/>
    </row>
    <row r="12" ht="18" customHeight="1" spans="1:10">
      <c r="A12" s="9"/>
      <c r="B12" s="10"/>
      <c r="C12" s="10"/>
      <c r="D12" s="10"/>
      <c r="E12" s="11"/>
      <c r="F12" s="11"/>
      <c r="G12" s="11"/>
      <c r="H12" s="11"/>
      <c r="I12" s="11"/>
      <c r="J12" s="18"/>
    </row>
    <row r="13" ht="18" customHeight="1" spans="1:10">
      <c r="A13" s="9"/>
      <c r="B13" s="10"/>
      <c r="C13" s="10"/>
      <c r="D13" s="10"/>
      <c r="E13" s="11"/>
      <c r="F13" s="11"/>
      <c r="G13" s="11"/>
      <c r="H13" s="11"/>
      <c r="I13" s="11"/>
      <c r="J13" s="18"/>
    </row>
    <row r="14" ht="18" customHeight="1" spans="1:10">
      <c r="A14" s="9"/>
      <c r="B14" s="10"/>
      <c r="C14" s="10"/>
      <c r="D14" s="10"/>
      <c r="E14" s="11"/>
      <c r="F14" s="11"/>
      <c r="G14" s="11"/>
      <c r="H14" s="11"/>
      <c r="I14" s="11"/>
      <c r="J14" s="18"/>
    </row>
    <row r="15" ht="18" customHeight="1" spans="1:10">
      <c r="A15" s="9"/>
      <c r="B15" s="10"/>
      <c r="C15" s="10"/>
      <c r="D15" s="10"/>
      <c r="E15" s="11"/>
      <c r="F15" s="11"/>
      <c r="G15" s="11"/>
      <c r="H15" s="11"/>
      <c r="I15" s="11"/>
      <c r="J15" s="18"/>
    </row>
    <row r="16" ht="18" customHeight="1" spans="1:10">
      <c r="A16" s="9"/>
      <c r="B16" s="10"/>
      <c r="C16" s="10"/>
      <c r="D16" s="10"/>
      <c r="E16" s="11"/>
      <c r="F16" s="11"/>
      <c r="G16" s="11"/>
      <c r="H16" s="11"/>
      <c r="I16" s="11"/>
      <c r="J16" s="18"/>
    </row>
    <row r="17" ht="18" customHeight="1" spans="1:10">
      <c r="A17" s="9"/>
      <c r="B17" s="10"/>
      <c r="C17" s="10"/>
      <c r="D17" s="10"/>
      <c r="E17" s="11"/>
      <c r="F17" s="11"/>
      <c r="G17" s="11"/>
      <c r="H17" s="11"/>
      <c r="I17" s="11"/>
      <c r="J17" s="18"/>
    </row>
    <row r="18" ht="18" customHeight="1" spans="1:10">
      <c r="A18" s="9"/>
      <c r="B18" s="10"/>
      <c r="C18" s="10"/>
      <c r="D18" s="10"/>
      <c r="E18" s="11"/>
      <c r="F18" s="11"/>
      <c r="G18" s="11"/>
      <c r="H18" s="11"/>
      <c r="I18" s="11"/>
      <c r="J18" s="18"/>
    </row>
    <row r="19" ht="18" customHeight="1" spans="1:10">
      <c r="A19" s="9"/>
      <c r="B19" s="10"/>
      <c r="C19" s="10"/>
      <c r="D19" s="10"/>
      <c r="E19" s="11"/>
      <c r="F19" s="11"/>
      <c r="G19" s="11"/>
      <c r="H19" s="11"/>
      <c r="I19" s="11"/>
      <c r="J19" s="18"/>
    </row>
    <row r="20" ht="18" customHeight="1" spans="1:10">
      <c r="A20" s="9"/>
      <c r="B20" s="10"/>
      <c r="C20" s="10"/>
      <c r="D20" s="10"/>
      <c r="E20" s="11"/>
      <c r="F20" s="11"/>
      <c r="G20" s="11"/>
      <c r="H20" s="11"/>
      <c r="I20" s="11"/>
      <c r="J20" s="18"/>
    </row>
    <row r="21" ht="18" customHeight="1" spans="1:10">
      <c r="A21" s="9"/>
      <c r="B21" s="10"/>
      <c r="C21" s="10"/>
      <c r="D21" s="10"/>
      <c r="E21" s="11"/>
      <c r="F21" s="11"/>
      <c r="G21" s="11"/>
      <c r="H21" s="11"/>
      <c r="I21" s="11"/>
      <c r="J21" s="18"/>
    </row>
    <row r="22" ht="18" customHeight="1" spans="1:10">
      <c r="A22" s="9"/>
      <c r="B22" s="10"/>
      <c r="C22" s="10"/>
      <c r="D22" s="10"/>
      <c r="E22" s="11"/>
      <c r="F22" s="11"/>
      <c r="G22" s="11"/>
      <c r="H22" s="11"/>
      <c r="I22" s="11"/>
      <c r="J22" s="18"/>
    </row>
    <row r="23" ht="18" customHeight="1" spans="1:10">
      <c r="A23" s="9"/>
      <c r="B23" s="10"/>
      <c r="C23" s="10"/>
      <c r="D23" s="10"/>
      <c r="E23" s="11"/>
      <c r="F23" s="11"/>
      <c r="G23" s="11"/>
      <c r="H23" s="11"/>
      <c r="I23" s="11"/>
      <c r="J23" s="18"/>
    </row>
    <row r="24" ht="18" customHeight="1" spans="1:10">
      <c r="A24" s="9"/>
      <c r="B24" s="10"/>
      <c r="C24" s="10"/>
      <c r="D24" s="10"/>
      <c r="E24" s="11"/>
      <c r="F24" s="11"/>
      <c r="G24" s="11"/>
      <c r="H24" s="11"/>
      <c r="I24" s="11"/>
      <c r="J24" s="18"/>
    </row>
    <row r="25" ht="18" customHeight="1" spans="1:10">
      <c r="A25" s="9"/>
      <c r="B25" s="10"/>
      <c r="C25" s="10"/>
      <c r="D25" s="10"/>
      <c r="E25" s="11"/>
      <c r="F25" s="11"/>
      <c r="G25" s="11"/>
      <c r="H25" s="11"/>
      <c r="I25" s="11"/>
      <c r="J25" s="18"/>
    </row>
    <row r="26" ht="18" customHeight="1" spans="1:10">
      <c r="A26" s="9"/>
      <c r="B26" s="10"/>
      <c r="C26" s="10"/>
      <c r="D26" s="10"/>
      <c r="E26" s="11"/>
      <c r="F26" s="11"/>
      <c r="G26" s="11"/>
      <c r="H26" s="11"/>
      <c r="I26" s="11"/>
      <c r="J26" s="18"/>
    </row>
    <row r="27" ht="18" customHeight="1" spans="1:10">
      <c r="A27" s="9"/>
      <c r="B27" s="10"/>
      <c r="C27" s="10"/>
      <c r="D27" s="10"/>
      <c r="E27" s="11"/>
      <c r="F27" s="11"/>
      <c r="G27" s="11"/>
      <c r="H27" s="11"/>
      <c r="I27" s="11"/>
      <c r="J27" s="18"/>
    </row>
    <row r="28" ht="18" customHeight="1" spans="1:10">
      <c r="A28" s="9"/>
      <c r="B28" s="10"/>
      <c r="C28" s="10"/>
      <c r="D28" s="10"/>
      <c r="E28" s="11"/>
      <c r="F28" s="11"/>
      <c r="G28" s="11"/>
      <c r="H28" s="11"/>
      <c r="I28" s="11"/>
      <c r="J28" s="18"/>
    </row>
    <row r="29" ht="18" customHeight="1" spans="1:10">
      <c r="A29" s="9"/>
      <c r="B29" s="10"/>
      <c r="C29" s="10"/>
      <c r="D29" s="10"/>
      <c r="E29" s="11"/>
      <c r="F29" s="11"/>
      <c r="G29" s="11"/>
      <c r="H29" s="11"/>
      <c r="I29" s="11"/>
      <c r="J29" s="18"/>
    </row>
    <row r="30" ht="18" customHeight="1" spans="1:10">
      <c r="A30" s="9"/>
      <c r="B30" s="10"/>
      <c r="C30" s="10"/>
      <c r="D30" s="10"/>
      <c r="E30" s="11"/>
      <c r="F30" s="11"/>
      <c r="G30" s="11"/>
      <c r="H30" s="11"/>
      <c r="I30" s="11"/>
      <c r="J30" s="18"/>
    </row>
    <row r="31" ht="18" customHeight="1" spans="1:10">
      <c r="A31" s="9"/>
      <c r="B31" s="10"/>
      <c r="C31" s="10"/>
      <c r="D31" s="10"/>
      <c r="E31" s="11"/>
      <c r="F31" s="11"/>
      <c r="G31" s="11"/>
      <c r="H31" s="11"/>
      <c r="I31" s="11"/>
      <c r="J31" s="18"/>
    </row>
    <row r="32" ht="18" customHeight="1" spans="1:10">
      <c r="A32" s="9"/>
      <c r="B32" s="10"/>
      <c r="C32" s="10"/>
      <c r="D32" s="10"/>
      <c r="E32" s="11"/>
      <c r="F32" s="11"/>
      <c r="G32" s="11"/>
      <c r="H32" s="11"/>
      <c r="I32" s="11"/>
      <c r="J32" s="18"/>
    </row>
    <row r="33" ht="18" customHeight="1" spans="1:10">
      <c r="A33" s="9"/>
      <c r="B33" s="10"/>
      <c r="C33" s="10"/>
      <c r="D33" s="10"/>
      <c r="E33" s="11"/>
      <c r="F33" s="11"/>
      <c r="G33" s="11"/>
      <c r="H33" s="11"/>
      <c r="I33" s="11"/>
      <c r="J33" s="18"/>
    </row>
    <row r="34" ht="18" customHeight="1" spans="1:10">
      <c r="A34" s="9"/>
      <c r="B34" s="10"/>
      <c r="C34" s="10"/>
      <c r="D34" s="10"/>
      <c r="E34" s="11"/>
      <c r="F34" s="11"/>
      <c r="G34" s="11"/>
      <c r="H34" s="11"/>
      <c r="I34" s="11"/>
      <c r="J34" s="18"/>
    </row>
    <row r="35" ht="18" customHeight="1" spans="1:10">
      <c r="A35" s="12" t="s">
        <v>336</v>
      </c>
      <c r="B35" s="13"/>
      <c r="C35" s="13"/>
      <c r="D35" s="13"/>
      <c r="E35" s="13"/>
      <c r="F35" s="13"/>
      <c r="G35" s="13"/>
      <c r="H35" s="13"/>
      <c r="I35" s="19">
        <v>257014.49</v>
      </c>
      <c r="J35" s="20">
        <f>+J4</f>
        <v>0</v>
      </c>
    </row>
    <row r="36" ht="18" customHeight="1" spans="1:10">
      <c r="A36" s="14" t="s">
        <v>366</v>
      </c>
      <c r="B36" s="14"/>
      <c r="C36" s="14"/>
      <c r="D36" s="15" t="s">
        <v>330</v>
      </c>
      <c r="E36" s="15"/>
      <c r="F36" s="15"/>
      <c r="G36" s="15"/>
      <c r="H36" s="15"/>
      <c r="I36" s="15"/>
      <c r="J36" s="15"/>
    </row>
    <row r="37" ht="18" customHeight="1" spans="1:10">
      <c r="A37" s="14"/>
      <c r="B37" s="14"/>
      <c r="C37" s="14"/>
      <c r="D37" s="15"/>
      <c r="E37" s="15"/>
      <c r="F37" s="15"/>
      <c r="G37" s="15"/>
      <c r="H37" s="16" t="s">
        <v>367</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2024-09-14T15:06:00Z</dcterms:created>
  <dcterms:modified xsi:type="dcterms:W3CDTF">2024-09-19T08:25:09Z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2052-12.1.0.18240</vt:lpwstr>
  </property>
  <property fmtid="{D5CDD505-2E9C-101B-9397-08002B2CF9AE}" pid="3" name="ICV">
    <vt:lpwstr>EDF97CF6BD934DC88B45BD018D6D8433_12</vt:lpwstr>
  </property>
</Properties>
</file>