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tabRatio="777"/>
  </bookViews>
  <sheets>
    <sheet name="表-04 单位工程招标控制价汇总表" sheetId="1" r:id="rId1"/>
    <sheet name="表-08 分部分项工程和单价措施项目清单与计价表" sheetId="7" r:id="rId2"/>
    <sheet name="表-11 总价措施项目清单与计价表" sheetId="3" r:id="rId3"/>
    <sheet name="表-12 其他项目清单与计价汇总表" sheetId="4" r:id="rId4"/>
    <sheet name="表-12-1 暂列金额表" sheetId="5" r:id="rId5"/>
    <sheet name="表-13 规费、税金项目清单与计价表" sheetId="6" r:id="rId6"/>
  </sheets>
  <definedNames>
    <definedName name="_xlnm._FilterDatabase" localSheetId="1" hidden="1">'表-08 分部分项工程和单价措施项目清单与计价表'!$A$1:$I$54</definedName>
    <definedName name="_xlnm.Print_Titles" localSheetId="1">'表-08 分部分项工程和单价措施项目清单与计价表'!$1:$3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<sst xmlns="http://schemas.openxmlformats.org/spreadsheetml/2006/main" count="427" uniqueCount="263">
  <si>
    <t>单位工程汇总表</t>
  </si>
  <si>
    <t>工程名称：4#冷库（地上部分）-电气工程制冷配套</t>
  </si>
  <si>
    <t>标段：</t>
  </si>
  <si>
    <t>第 1 页  共 1 页</t>
  </si>
  <si>
    <t>序号</t>
  </si>
  <si>
    <t>汇总内容</t>
  </si>
  <si>
    <t>限价金额:(元)</t>
  </si>
  <si>
    <t>投标报价金额:(元)</t>
  </si>
  <si>
    <t>备注</t>
  </si>
  <si>
    <t>1</t>
  </si>
  <si>
    <t>分部分项合计</t>
  </si>
  <si>
    <t>1.1</t>
  </si>
  <si>
    <t>动力工程</t>
  </si>
  <si>
    <t>1.2</t>
  </si>
  <si>
    <t>有毒气体检测系统图</t>
  </si>
  <si>
    <t>1.3</t>
  </si>
  <si>
    <t>冷库制冷机房制冷自控系统</t>
  </si>
  <si>
    <t>2</t>
  </si>
  <si>
    <t>措施合计</t>
  </si>
  <si>
    <t>2.1</t>
  </si>
  <si>
    <t>绿色施工安全防护措施费</t>
  </si>
  <si>
    <t>2.2</t>
  </si>
  <si>
    <t>其他措施费</t>
  </si>
  <si>
    <t>3</t>
  </si>
  <si>
    <t>其他项目</t>
  </si>
  <si>
    <t>－</t>
  </si>
  <si>
    <t>3.1</t>
  </si>
  <si>
    <t>暂列金额</t>
  </si>
  <si>
    <t>3.2</t>
  </si>
  <si>
    <t>暂估价</t>
  </si>
  <si>
    <t>3.3</t>
  </si>
  <si>
    <t>计日工</t>
  </si>
  <si>
    <t>3.4</t>
  </si>
  <si>
    <t>总承包服务费</t>
  </si>
  <si>
    <t>3.5</t>
  </si>
  <si>
    <t>预算包干费</t>
  </si>
  <si>
    <t>3.6</t>
  </si>
  <si>
    <t>工程优质费</t>
  </si>
  <si>
    <t>3.7</t>
  </si>
  <si>
    <t>概算幅度差</t>
  </si>
  <si>
    <t>3.8</t>
  </si>
  <si>
    <t>索赔费用</t>
  </si>
  <si>
    <t>3.9</t>
  </si>
  <si>
    <t>现场签证费用</t>
  </si>
  <si>
    <t>3.10</t>
  </si>
  <si>
    <t>其他费用</t>
  </si>
  <si>
    <t>4</t>
  </si>
  <si>
    <t>税前工程造价</t>
  </si>
  <si>
    <t>5</t>
  </si>
  <si>
    <t>增值税销项税额</t>
  </si>
  <si>
    <t>6</t>
  </si>
  <si>
    <t>总造价</t>
  </si>
  <si>
    <t>合计=1+2+3+5</t>
  </si>
  <si>
    <t>2,841,466.42</t>
  </si>
  <si>
    <t>注：本表适用于单位工程招标控制价或投标报价的汇总，如无单位工程划分，单项工程也使用本表汇总</t>
  </si>
  <si>
    <t>表—04</t>
  </si>
  <si>
    <t>项目编码</t>
  </si>
  <si>
    <t>项目名称</t>
  </si>
  <si>
    <t>项目特征描述</t>
  </si>
  <si>
    <t>计量单位</t>
  </si>
  <si>
    <t>工程量</t>
  </si>
  <si>
    <t>单价限价（元）</t>
  </si>
  <si>
    <t>综合单价（元）</t>
  </si>
  <si>
    <t>综合合价（元）</t>
  </si>
  <si>
    <t>030404017088</t>
  </si>
  <si>
    <t>配电箱</t>
  </si>
  <si>
    <t>1.名称：配电箱
2.规格、型号：4AC1~2-KT1
3.本体安装、接线、接地、调试
4.基础安装、除锈及刷油、预埋件安装
5.其他: 包括根据图纸及规范要求完成该清单项目所需要的其他附属工作内容，并综合考虑其他完成本工作涉及的所有费用</t>
  </si>
  <si>
    <t>台</t>
  </si>
  <si>
    <t>030404017089</t>
  </si>
  <si>
    <t>1.名称：配电箱
2.规格、型号：4AC1~2-KT2
3.本体安装、接线、接地、调试
4.基础安装、除锈及刷油、预埋件安装
5.其他: 包括根据图纸及规范要求完成该清单项目所需要的其他附属工作内容，并综合考虑其他完成本工作涉及的所有费用</t>
  </si>
  <si>
    <t>030404017076</t>
  </si>
  <si>
    <t>1.名称：配电箱
2.规格、型号：4AC1-L1 4AC3-L3 4AC2-L1 4AC3-L4 4AC4-L1
3.本体安装、接线、接地、调试
4.基础安装、除锈及刷油、预埋件安装
5.其他: 包括根据图纸及规范要求完成该清单项目所需要的其他附属工作内容，并综合考虑其他完成本工作涉及的所有费用</t>
  </si>
  <si>
    <t>030404017077</t>
  </si>
  <si>
    <t>1.名称：配电箱
2.规格、型号：4AC1-L2 4AC2-L2 4AC4-L2 4AC1-L3 4AC2-L3 4AC1-L4 4AC2-L4
3.本体安装、接线、接地、调试
4.基础安装、除锈及刷油、预埋件安装
5.其他: 包括根据图纸及规范要求完成该清单项目所需要的其他附属工作内容，并综合考虑其他完成本工作涉及的所有费用</t>
  </si>
  <si>
    <t>030404017078</t>
  </si>
  <si>
    <t>1.名称：配电箱
2.规格、型号：4AC3-L1
3.本体安装、接线、接地、调试
4.基础安装、除锈及刷油、预埋件安装
5.其他: 包括根据图纸及规范要求完成该清单项目所需要的其他附属工作内容，并综合考虑其他完成本工作涉及的所有费用</t>
  </si>
  <si>
    <t>030404017079</t>
  </si>
  <si>
    <t>1.名称：配电箱
2.规格、型号：4AC5-L1
3.本体安装、接线、接地、调试
4.基础安装、除锈及刷油、预埋件安装
5.其他: 包括根据图纸及规范要求完成该清单项目所需要的其他附属工作内容，并综合考虑其他完成本工作涉及的所有费用</t>
  </si>
  <si>
    <t>030404017080</t>
  </si>
  <si>
    <t>1.名称：配电箱
2.规格、型号：4AP-CDD1 4AP-CD1~3
3.本体安装、接线、接地、调试
4.基础安装、除锈及刷油、预埋件安装
5.其他: 包括根据图纸及规范要求完成该清单项目所需要的其他附属工作内容，并综合考虑其他完成本工作涉及的所有费用</t>
  </si>
  <si>
    <t>030404017081</t>
  </si>
  <si>
    <t>1.名称：配电箱
2.规格、型号：4AC4-L3，4
3.本体安装、接线、接地、调试
4.基础安装、除锈及刷油、预埋件安装
5.其他: 包括根据图纸及规范要求完成该清单项目所需要的其他附属工作内容，并综合考虑其他完成本工作涉及的所有费用</t>
  </si>
  <si>
    <t>030404017082</t>
  </si>
  <si>
    <t>1.名称：配电箱
2.规格、型号：4AP-T2
3.本体安装、接线、接地、调试
4.基础安装、除锈及刷油、预埋件安装
5.其他: 包括根据图纸及规范要求完成该清单项目所需要的其他附属工作内容，并综合考虑其他完成本工作涉及的所有费用</t>
  </si>
  <si>
    <t>030404017083</t>
  </si>
  <si>
    <t>1.名称：配电箱
2.规格、型号：4AC5-L2
3.本体安装、接线、接地、调试
4.基础安装、除锈及刷油、预埋件安装
5.其他: 包括根据图纸及规范要求完成该清单项目所需要的其他附属工作内容，并综合考虑其他完成本工作涉及的所有费用</t>
  </si>
  <si>
    <t>030404017084</t>
  </si>
  <si>
    <t>1.名称：配电箱
2.规格、型号：4AP-CDZ
3.本体安装、接线、接地、调试
4.基础安装、除锈及刷油、预埋件安装
5.其他: 包括根据图纸及规范要求完成该清单项目所需要的其他附属工作内容，并综合考虑其他完成本工作涉及的所有费用</t>
  </si>
  <si>
    <t>030404017085</t>
  </si>
  <si>
    <t>1.名称：配电箱
2.规格、型号：4AC5-L3~4
3.本体安装、接线、接地、调试
4.基础安装、除锈及刷油、预埋件安装
5.其他: 包括根据图纸及规范要求完成该清单项目所需要的其他附属工作内容，并综合考虑其他完成本工作涉及的所有费用</t>
  </si>
  <si>
    <t>030404017086</t>
  </si>
  <si>
    <t>1.名称：配电箱
2.规格、型号：4AC3~5-KT1
3.本体安装、接线、接地、调试
4.基础安装、除锈及刷油、预埋件安装
5.其他: 包括根据图纸及规范要求完成该清单项目所需要的其他附属工作内容，并综合考虑其他完成本工作涉及的所有费用</t>
  </si>
  <si>
    <t>030404017087</t>
  </si>
  <si>
    <t>1.名称：配电箱
2.规格、型号：4AC3~5-KT2
3.本体安装、接线、接地、调试
4.基础安装、除锈及刷油、预埋件安装
5.其他: 包括根据图纸及规范要求完成该清单项目所需要的其他附属工作内容，并综合考虑其他完成本工作涉及的所有费用</t>
  </si>
  <si>
    <t>030411003001</t>
  </si>
  <si>
    <t>桥架</t>
  </si>
  <si>
    <t>1.名称:电缆桥架
2.规格:150x100
3.其他: 包括根据图纸及规范要求完成该清单项目所需要的其他附属工作内容，并综合考虑其他完成本工作涉及的所有费用</t>
  </si>
  <si>
    <t>m</t>
  </si>
  <si>
    <t>030411003002</t>
  </si>
  <si>
    <t>1.名称:电缆桥架
2.规格:100*50
3.其他: 包括根据图纸及规范要求完成该清单项目所需要的其他附属工作内容，并综合考虑其他完成本工作涉及的所有费用</t>
  </si>
  <si>
    <t>030413001001</t>
  </si>
  <si>
    <t>桥架支架</t>
  </si>
  <si>
    <t>1.名称:桥架支架
2.材质:型钢综合
3.除锈刷油:除轻锈，刷红丹防锈漆两遍、调和漆两遍
4.其他: 包括根据图纸及规范要求完成该清单项目所需要的其他附属工作内容，并综合考虑其他完成本工作涉及的所有费用</t>
  </si>
  <si>
    <t>kg</t>
  </si>
  <si>
    <t>030408001001</t>
  </si>
  <si>
    <t>电力电缆</t>
  </si>
  <si>
    <t>1.名称:电力电缆
2.规格:ZC-YJV-3x50+2x25
3.材质:铜芯
4.其他: 包括根据图纸及规范要求完成该清单项目所需要的其他附属工作内容，并综合考虑其他完成本工作涉及的所有费用</t>
  </si>
  <si>
    <t>030408001002</t>
  </si>
  <si>
    <t>1.名称:电力电缆
2.规格:ZC-YJV-4x6
3.材质:铜芯
4.其他: 包括根据图纸及规范要求完成该清单项目所需要的其他附属工作内容，并综合考虑其他完成本工作涉及的所有费用</t>
  </si>
  <si>
    <t>030408001003</t>
  </si>
  <si>
    <t>1.名称:电力电缆
2.规格:ZC-YJV-4x4
3.材质:铜芯
4.其他: 包括根据图纸及规范要求完成该清单项目所需要的其他附属工作内容，并综合考虑其他完成本工作涉及的所有费用</t>
  </si>
  <si>
    <t>030408001004</t>
  </si>
  <si>
    <t>1.名称:电力电缆
2.规格:ZC-YJV-3x2.5
3.材质:铜芯
4.其他: 包括根据图纸及规范要求完成该清单项目所需要的其他附属工作内容，并综合考虑其他完成本工作涉及的所有费用</t>
  </si>
  <si>
    <t>030408001005</t>
  </si>
  <si>
    <t>1.名称:电力电缆
2.规格:ZCYGC-3*4
3.材质:铜芯
4.其他: 包括根据图纸及规范要求完成该清单项目所需要的其他附属工作内容，并综合考虑其他完成本工作涉及的所有费用</t>
  </si>
  <si>
    <t>030408001006</t>
  </si>
  <si>
    <t>1.名称:电力电缆
2.规格:ZCYGC-4*4
3.材质:铜芯
4.其他: 包括根据图纸及规范要求完成该清单项目所需要的其他附属工作内容，并综合考虑其他完成本工作涉及的所有费用</t>
  </si>
  <si>
    <t>030408001007</t>
  </si>
  <si>
    <t>1.名称:电力电缆
2.规格:ZCYGC-4*6
3.材质:铜芯
4.其他: 包括根据图纸及规范要求完成该清单项目所需要的其他附属工作内容，并综合考虑其他完成本工作涉及的所有费用</t>
  </si>
  <si>
    <t>030408002001</t>
  </si>
  <si>
    <t>控制电缆</t>
  </si>
  <si>
    <t>1.名称:控制电缆
2.规格:KYJV-2x1.5
3.其他: 包括根据图纸及规范要求完成该清单项目所需要的其他附属工作内容，并综合考虑其他完成本工作涉及的所有费用</t>
  </si>
  <si>
    <t>030408002002</t>
  </si>
  <si>
    <t>1.名称:控制电缆
2.规格:KYJV-4x1.5
3.其他: 包括根据图纸及规范要求完成该清单项目所需要的其他附属工作内容，并综合考虑其他完成本工作涉及的所有费用</t>
  </si>
  <si>
    <t>030408002003</t>
  </si>
  <si>
    <t>1.名称:控制电缆
2.规格:KYJV-24x1.5
3.其他: 包括根据图纸及规范要求完成该清单项目所需要的其他附属工作内容，并综合考虑其他完成本工作涉及的所有费用</t>
  </si>
  <si>
    <t>030408006001</t>
  </si>
  <si>
    <t>电力电缆头</t>
  </si>
  <si>
    <t>1.名称:电力电缆头
2.规格:70mm2以下
3.其他: 包括根据图纸及规范要求完成该清单项目所需要的其他附属工作内容，并综合考虑其他完成本工作涉及的所有费用</t>
  </si>
  <si>
    <t>个</t>
  </si>
  <si>
    <t>030408006002</t>
  </si>
  <si>
    <t>1.名称:电力电缆头
2.规格:16mm2以下
3.其他: 包括根据图纸及规范要求完成该清单项目所需要的其他附属工作内容，并综合考虑其他完成本工作涉及的所有费用</t>
  </si>
  <si>
    <t>030408007001</t>
  </si>
  <si>
    <t>控制电缆头</t>
  </si>
  <si>
    <t>1.名称:控制电缆头
2.规格:6芯以下
3.其他: 包括根据图纸及规范要求完成该清单项目所需要的其他附属工作内容，并综合考虑其他完成本工作涉及的所有费用</t>
  </si>
  <si>
    <t>030408007002</t>
  </si>
  <si>
    <t>1.名称:控制电缆头
2.规格:24芯以下
3.其他: 包括根据图纸及规范要求完成该清单项目所需要的其他附属工作内容，并综合考虑其他完成本工作涉及的所有费用</t>
  </si>
  <si>
    <t>030411004001</t>
  </si>
  <si>
    <t>多芯软导线</t>
  </si>
  <si>
    <t>1.名称:多芯软导线
2.规格:RVVPS-2*1.5
3.材质:铜芯
4.其他: 包括根据图纸及规范要求完成该清单项目所需要的其他附属工作内容，并综合考虑其他完成本工作涉及的所有费用</t>
  </si>
  <si>
    <t>030411001001</t>
  </si>
  <si>
    <t>配管</t>
  </si>
  <si>
    <t>1.名称:电气配管
2.材质:SC镀锌钢管
3.规格:DN15mm*2.0
4.配置形式:明配
5.其他: 包括根据图纸及规范要求完成该清单项目所需要的其他附属工作内容，并综合考虑其他完成本工作涉及的所有费用</t>
  </si>
  <si>
    <t>030411001002</t>
  </si>
  <si>
    <t>1.名称:电气配管
2.材质:SC镀锌钢管
3.规格:DN25mm*2.0
4.配置形式:明配
5.其他: 包括根据图纸及规范要求完成该清单项目所需要的其他附属工作内容，并综合考虑其他完成本工作涉及的所有费用</t>
  </si>
  <si>
    <t>030411001003</t>
  </si>
  <si>
    <t>1.名称:电气配管
2.材质:SC镀锌钢管
3.规格:DN32mm*2.0
4.配置形式:明配
5.其他: 包括根据图纸及规范要求完成该清单项目所需要的其他附属工作内容，并综合考虑其他完成本工作涉及的所有费用</t>
  </si>
  <si>
    <t>030411001004</t>
  </si>
  <si>
    <t>1.名称:电气配管
2.材质:SC镀锌钢管
3.规格:DN80mm*2.5
4.配置形式:明配
5.其他: 包括根据图纸及规范要求完成该清单项目所需要的其他附属工作内容，并综合考虑其他完成本工作涉及的所有费用</t>
  </si>
  <si>
    <t>030904001001</t>
  </si>
  <si>
    <t>吸入式二氧化碳探测器(WT-CO2-11)</t>
  </si>
  <si>
    <t>1.名称:吸入式二氧化碳探测器(WT-CO2-11)
2.其他: 包括根据图纸及规范要求完成该清单项目所需要的其他附属工作内容，并综合考虑其他完成本工作涉及的所有费用</t>
  </si>
  <si>
    <t>030904001002</t>
  </si>
  <si>
    <t>吸入式二氧化碳探测器(WT-CO2-12)</t>
  </si>
  <si>
    <t>1.名称:吸入式二氧化碳探测器(WT-CO2-12)
2.其他: 包括根据图纸及规范要求完成该清单项目所需要的其他附属工作内容，并综合考虑其他完成本工作涉及的所有费用</t>
  </si>
  <si>
    <t>031101001001</t>
  </si>
  <si>
    <t>UPS</t>
  </si>
  <si>
    <t>1.种类:UPS
2.规格:220V/24VDC 10A
3.其他: 包括根据图纸及规范要求完成该清单项目所需要的其他附属工作内容，并综合考虑其他完成本工作涉及的所有费用</t>
  </si>
  <si>
    <t>031003008001</t>
  </si>
  <si>
    <t>过滤器</t>
  </si>
  <si>
    <t>1.材质:过滤器
2.规格、压力等级:DN25
3.其他: 包括根据图纸及规范要求完成该清单项目所需要的其他附属工作内容，并综合考虑其他完成本工作涉及的所有费用</t>
  </si>
  <si>
    <t>组</t>
  </si>
  <si>
    <t>031001006001</t>
  </si>
  <si>
    <t>采样管</t>
  </si>
  <si>
    <t>1.名称:采样管
2.介质:ABS吸气管
3.材质、规格:φ25
4.其他: 包括根据图纸及规范要求完成该清单项目所需要的其他附属工作内容，并综合考虑其他完成本工作涉及的所有费用</t>
  </si>
  <si>
    <t>031003001001</t>
  </si>
  <si>
    <t>采样孔</t>
  </si>
  <si>
    <t>1.类型:采样孔
2.其他: 包括根据图纸及规范要求完成该清单项目所需要的其他附属工作内容，并综合考虑其他完成本工作涉及的所有费用</t>
  </si>
  <si>
    <t>031003001002</t>
  </si>
  <si>
    <t>末端帽(Φ25)</t>
  </si>
  <si>
    <t>1.类型:末端帽
2.规格、压力等级:Φ25
3.其他: 包括根据图纸及规范要求完成该清单项目所需要的其他附属工作内容，并综合考虑其他完成本工作涉及的所有费用</t>
  </si>
  <si>
    <t>030503003001</t>
  </si>
  <si>
    <t>冷库 PLC 控制柜(箱)</t>
  </si>
  <si>
    <t>1.名称:冷库 PLC 控制柜(箱)
2.其他: 包括根据图纸及规范要求完成该清单项目所需要的其他附属工作内容，并综合考虑其他完成本工作涉及的所有费用</t>
  </si>
  <si>
    <t>措施项目</t>
  </si>
  <si>
    <t>031302007001</t>
  </si>
  <si>
    <t>高层施工增加</t>
  </si>
  <si>
    <t>项</t>
  </si>
  <si>
    <t>031301017001</t>
  </si>
  <si>
    <t>脚手架搭拆费</t>
  </si>
  <si>
    <t>合   计</t>
  </si>
  <si>
    <t>总价措施项目清单与计价表</t>
  </si>
  <si>
    <t>第 1 页  共 2 页</t>
  </si>
  <si>
    <t>计算基础</t>
  </si>
  <si>
    <t>费率
(%)</t>
  </si>
  <si>
    <t>限价金额
(元)</t>
  </si>
  <si>
    <t>投标标价金额
(元)</t>
  </si>
  <si>
    <t>调整
费率(%)</t>
  </si>
  <si>
    <t>调整后
金额(元)</t>
  </si>
  <si>
    <t>LSSGCSF00001</t>
  </si>
  <si>
    <t>分部分项人工费+分部分项机具费</t>
  </si>
  <si>
    <t>35.77</t>
  </si>
  <si>
    <t>以分部分项的人工费与施工机具费之和为计算基础，费率35.77%</t>
  </si>
  <si>
    <t>031301010001</t>
  </si>
  <si>
    <t>安装与生产同时进行增加费用</t>
  </si>
  <si>
    <t>分部分项人工费</t>
  </si>
  <si>
    <t>0</t>
  </si>
  <si>
    <t>按人工费的10%计算</t>
  </si>
  <si>
    <t>031301011001</t>
  </si>
  <si>
    <t>在有害身体健康环境中施工增加费</t>
  </si>
  <si>
    <t>TSSGBWZJF001</t>
  </si>
  <si>
    <t>在地下（暗）室、设备及大口径管道内等特殊施工部位进行施工增加费</t>
  </si>
  <si>
    <t>30</t>
  </si>
  <si>
    <t>按该部分人工费的30%计算</t>
  </si>
  <si>
    <t>粤031302008001</t>
  </si>
  <si>
    <t>赶工措施费</t>
  </si>
  <si>
    <t>赶工措施费=（1-δ）*分部分项（人工费+施工机具费）*0.344 （0.8≤δ＜1   式中：δ=合同工期/定额工期）</t>
  </si>
  <si>
    <t>031302002001</t>
  </si>
  <si>
    <t>夜间施工增加费</t>
  </si>
  <si>
    <t>20</t>
  </si>
  <si>
    <t>按其夜间施工项目人工费的20%计算</t>
  </si>
  <si>
    <t>7</t>
  </si>
  <si>
    <t>JTGRSGZJF001</t>
  </si>
  <si>
    <t>交通干扰工程施工增加费</t>
  </si>
  <si>
    <t>10</t>
  </si>
  <si>
    <t>按在市政道路上施工项目人工费的10%计算</t>
  </si>
  <si>
    <t>8</t>
  </si>
  <si>
    <t>粤031302009001</t>
  </si>
  <si>
    <t>文明工地增加费</t>
  </si>
  <si>
    <t>以分部分项的人工费与施工机具费之和为计算基础；市级文明工地1.00%；省级文明工地2.00%</t>
  </si>
  <si>
    <t>9</t>
  </si>
  <si>
    <t>DXGXJCJXF001</t>
  </si>
  <si>
    <t>地下管线交叉降效费</t>
  </si>
  <si>
    <t>按实际发生或经批准的施工方案计</t>
  </si>
  <si>
    <t>编制人（造价人员）：</t>
  </si>
  <si>
    <t>复核人（造价工程师）：</t>
  </si>
  <si>
    <t>表-11</t>
  </si>
  <si>
    <t>第 2 页  共 2 页</t>
  </si>
  <si>
    <t>算</t>
  </si>
  <si>
    <t>QTFY00000001</t>
  </si>
  <si>
    <t>按实际发生或经批准的施工组织设计方案计算</t>
  </si>
  <si>
    <t>合    计</t>
  </si>
  <si>
    <t>其他项目清单与计价汇总表</t>
  </si>
  <si>
    <t>限价金额（元）</t>
  </si>
  <si>
    <t>投标报价金额（元）</t>
  </si>
  <si>
    <t>结算金额（元）</t>
  </si>
  <si>
    <t>明细详见表-12-1</t>
  </si>
  <si>
    <t>材料暂估价</t>
  </si>
  <si>
    <t>—</t>
  </si>
  <si>
    <t>明细详见表-12-2</t>
  </si>
  <si>
    <t>专业工程暂估价</t>
  </si>
  <si>
    <t>明细详见表-12-3</t>
  </si>
  <si>
    <t>明细详见表-12-4</t>
  </si>
  <si>
    <t>明细详见表-12-5</t>
  </si>
  <si>
    <t>合  计</t>
  </si>
  <si>
    <t>144326.23</t>
  </si>
  <si>
    <t>注：材料（工程设备）暂估单价进入清单项目综合单价，此处不汇总。</t>
  </si>
  <si>
    <t>表—12</t>
  </si>
  <si>
    <t>暂列金额明细表</t>
  </si>
  <si>
    <t>名称</t>
  </si>
  <si>
    <t>暂定金额（元）</t>
  </si>
  <si>
    <t>元</t>
  </si>
  <si>
    <t>注：此表由招标人填写，如不能详列，也可只列暂列金额总额，投标人应将上述暂列金额计入投标总价中。</t>
  </si>
  <si>
    <t>表—12—1</t>
  </si>
  <si>
    <t>规费、税金项目清单与计价表</t>
  </si>
  <si>
    <t>限价计算基数</t>
  </si>
  <si>
    <t>投标报价计算基数</t>
  </si>
  <si>
    <t>计算费率
(%)</t>
  </si>
  <si>
    <t>限价金额(元)</t>
  </si>
  <si>
    <t>投标报价金额(元)</t>
  </si>
  <si>
    <t>分部分项合计+措施合计+其他项目</t>
  </si>
  <si>
    <t xml:space="preserve"> 编制人（造价人员）：</t>
  </si>
  <si>
    <t>表—13</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</si>
</sst>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6">
    <font>
      <sz val="9"/>
      <color theme="1"/>
      <name val="??"/>
      <charset val="134"/>
      <scheme val="minor"/>
    </font>
    <font>
      <b/>
      <sz val="20"/>
      <name val="宋体"/>
      <charset val="134"/>
    </font>
    <font>
      <sz val="10"/>
      <name val="宋体"/>
      <charset val="134"/>
    </font>
    <font>
      <sz val="9"/>
      <name val="宋体"/>
      <charset val="134"/>
    </font>
    <font>
      <sz val="10"/>
      <name val="黑体"/>
      <charset val="134"/>
    </font>
    <font>
      <b/>
      <sz val="10"/>
      <name val="宋体"/>
      <charset val="134"/>
    </font>
    <font>
      <sz val="11"/>
      <color theme="1"/>
      <name val="??"/>
      <charset val="134"/>
      <scheme val="minor"/>
    </font>
    <font>
      <u/>
      <sz val="11"/>
      <color rgb="FF0000FF"/>
      <name val="??"/>
      <charset val="0"/>
      <scheme val="minor"/>
    </font>
    <font>
      <u/>
      <sz val="11"/>
      <color rgb="FF800080"/>
      <name val="??"/>
      <charset val="0"/>
      <scheme val="minor"/>
    </font>
    <font>
      <sz val="11"/>
      <color rgb="FFFF0000"/>
      <name val="??"/>
      <charset val="0"/>
      <scheme val="minor"/>
    </font>
    <font>
      <b/>
      <sz val="18"/>
      <color theme="3"/>
      <name val="??"/>
      <charset val="134"/>
      <scheme val="minor"/>
    </font>
    <font>
      <i/>
      <sz val="11"/>
      <color rgb="FF7F7F7F"/>
      <name val="??"/>
      <charset val="0"/>
      <scheme val="minor"/>
    </font>
    <font>
      <b/>
      <sz val="15"/>
      <color theme="3"/>
      <name val="??"/>
      <charset val="134"/>
      <scheme val="minor"/>
    </font>
    <font>
      <b/>
      <sz val="13"/>
      <color theme="3"/>
      <name val="??"/>
      <charset val="134"/>
      <scheme val="minor"/>
    </font>
    <font>
      <b/>
      <sz val="11"/>
      <color theme="3"/>
      <name val="??"/>
      <charset val="134"/>
      <scheme val="minor"/>
    </font>
    <font>
      <sz val="11"/>
      <color rgb="FF3F3F76"/>
      <name val="??"/>
      <charset val="0"/>
      <scheme val="minor"/>
    </font>
    <font>
      <b/>
      <sz val="11"/>
      <color rgb="FF3F3F3F"/>
      <name val="??"/>
      <charset val="0"/>
      <scheme val="minor"/>
    </font>
    <font>
      <b/>
      <sz val="11"/>
      <color rgb="FFFA7D00"/>
      <name val="??"/>
      <charset val="0"/>
      <scheme val="minor"/>
    </font>
    <font>
      <b/>
      <sz val="11"/>
      <color rgb="FFFFFFFF"/>
      <name val="??"/>
      <charset val="0"/>
      <scheme val="minor"/>
    </font>
    <font>
      <sz val="11"/>
      <color rgb="FFFA7D00"/>
      <name val="??"/>
      <charset val="0"/>
      <scheme val="minor"/>
    </font>
    <font>
      <b/>
      <sz val="11"/>
      <color theme="1"/>
      <name val="??"/>
      <charset val="0"/>
      <scheme val="minor"/>
    </font>
    <font>
      <sz val="11"/>
      <color rgb="FF006100"/>
      <name val="??"/>
      <charset val="0"/>
      <scheme val="minor"/>
    </font>
    <font>
      <sz val="11"/>
      <color rgb="FF9C0006"/>
      <name val="??"/>
      <charset val="0"/>
      <scheme val="minor"/>
    </font>
    <font>
      <sz val="11"/>
      <color rgb="FF9C6500"/>
      <name val="??"/>
      <charset val="0"/>
      <scheme val="minor"/>
    </font>
    <font>
      <sz val="11"/>
      <color theme="0"/>
      <name val="??"/>
      <charset val="0"/>
      <scheme val="minor"/>
    </font>
    <font>
      <sz val="11"/>
      <color theme="1"/>
      <name val="??"/>
      <charset val="0"/>
      <scheme val="minor"/>
    </font>
  </fonts>
  <fills count="35">
    <fill>
      <patternFill patternType="none"/>
    </fill>
    <fill>
      <patternFill patternType="gray125"/>
    </fill>
    <fill>
      <patternFill patternType="solid">
        <fgColor indexed="9"/>
        <bgColor indexed="1"/>
      </patternFill>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7">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medium">
        <color indexed="8"/>
      </left>
      <right style="thin">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thin">
        <color indexed="8"/>
      </left>
      <right style="medium">
        <color indexed="8"/>
      </right>
      <top style="medium">
        <color indexed="8"/>
      </top>
      <bottom style="thin">
        <color indexed="8"/>
      </bottom>
      <diagonal/>
    </border>
    <border>
      <left style="medium">
        <color indexed="8"/>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medium">
        <color indexed="8"/>
      </right>
      <top style="thin">
        <color indexed="8"/>
      </top>
      <bottom style="thin">
        <color indexed="8"/>
      </bottom>
      <diagonal/>
    </border>
    <border>
      <left style="medium">
        <color indexed="8"/>
      </left>
      <right style="thin">
        <color indexed="8"/>
      </right>
      <top style="thin">
        <color indexed="8"/>
      </top>
      <bottom style="medium">
        <color indexed="8"/>
      </bottom>
      <diagonal/>
    </border>
    <border>
      <left style="thin">
        <color indexed="8"/>
      </left>
      <right style="thin">
        <color indexed="8"/>
      </right>
      <top style="thin">
        <color indexed="8"/>
      </top>
      <bottom style="medium">
        <color indexed="8"/>
      </bottom>
      <diagonal/>
    </border>
    <border>
      <left style="thin">
        <color indexed="8"/>
      </left>
      <right style="medium">
        <color indexed="8"/>
      </right>
      <top style="thin">
        <color indexed="8"/>
      </top>
      <bottom style="medium">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6" fillId="0" borderId="0" applyFont="0" applyFill="0" applyBorder="0" applyAlignment="0" applyProtection="0">
      <alignment vertical="center"/>
    </xf>
    <xf numFmtId="44" fontId="6" fillId="0" borderId="0" applyFont="0" applyFill="0" applyBorder="0" applyAlignment="0" applyProtection="0">
      <alignment vertical="center"/>
    </xf>
    <xf numFmtId="9" fontId="6" fillId="0" borderId="0" applyFont="0" applyFill="0" applyBorder="0" applyAlignment="0" applyProtection="0">
      <alignment vertical="center"/>
    </xf>
    <xf numFmtId="41" fontId="6" fillId="0" borderId="0" applyFont="0" applyFill="0" applyBorder="0" applyAlignment="0" applyProtection="0">
      <alignment vertical="center"/>
    </xf>
    <xf numFmtId="42" fontId="6"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6" fillId="4" borderId="19"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20" applyNumberFormat="0" applyFill="0" applyAlignment="0" applyProtection="0">
      <alignment vertical="center"/>
    </xf>
    <xf numFmtId="0" fontId="13" fillId="0" borderId="20" applyNumberFormat="0" applyFill="0" applyAlignment="0" applyProtection="0">
      <alignment vertical="center"/>
    </xf>
    <xf numFmtId="0" fontId="14" fillId="0" borderId="21" applyNumberFormat="0" applyFill="0" applyAlignment="0" applyProtection="0">
      <alignment vertical="center"/>
    </xf>
    <xf numFmtId="0" fontId="14" fillId="0" borderId="0" applyNumberFormat="0" applyFill="0" applyBorder="0" applyAlignment="0" applyProtection="0">
      <alignment vertical="center"/>
    </xf>
    <xf numFmtId="0" fontId="15" fillId="5" borderId="22" applyNumberFormat="0" applyAlignment="0" applyProtection="0">
      <alignment vertical="center"/>
    </xf>
    <xf numFmtId="0" fontId="16" fillId="6" borderId="23" applyNumberFormat="0" applyAlignment="0" applyProtection="0">
      <alignment vertical="center"/>
    </xf>
    <xf numFmtId="0" fontId="17" fillId="6" borderId="22" applyNumberFormat="0" applyAlignment="0" applyProtection="0">
      <alignment vertical="center"/>
    </xf>
    <xf numFmtId="0" fontId="18" fillId="7" borderId="24" applyNumberFormat="0" applyAlignment="0" applyProtection="0">
      <alignment vertical="center"/>
    </xf>
    <xf numFmtId="0" fontId="19" fillId="0" borderId="25" applyNumberFormat="0" applyFill="0" applyAlignment="0" applyProtection="0">
      <alignment vertical="center"/>
    </xf>
    <xf numFmtId="0" fontId="20" fillId="0" borderId="26" applyNumberFormat="0" applyFill="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4"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5" fillId="32" borderId="0" applyNumberFormat="0" applyBorder="0" applyAlignment="0" applyProtection="0">
      <alignment vertical="center"/>
    </xf>
    <xf numFmtId="0" fontId="25" fillId="33" borderId="0" applyNumberFormat="0" applyBorder="0" applyAlignment="0" applyProtection="0">
      <alignment vertical="center"/>
    </xf>
    <xf numFmtId="0" fontId="24" fillId="34" borderId="0" applyNumberFormat="0" applyBorder="0" applyAlignment="0" applyProtection="0">
      <alignment vertical="center"/>
    </xf>
    <xf numFmtId="0" fontId="0" fillId="0" borderId="0"/>
  </cellStyleXfs>
  <cellXfs count="73">
    <xf numFmtId="0" fontId="0" fillId="0" borderId="0" xfId="49"/>
    <xf numFmtId="176" fontId="0" fillId="0" borderId="0" xfId="49" applyNumberFormat="1"/>
    <xf numFmtId="176" fontId="1" fillId="2" borderId="0" xfId="49" applyNumberFormat="1" applyFont="1" applyFill="1" applyAlignment="1">
      <alignment horizontal="center" vertical="center" wrapText="1"/>
    </xf>
    <xf numFmtId="176" fontId="1" fillId="2" borderId="0" xfId="49" applyNumberFormat="1" applyFont="1" applyFill="1" applyAlignment="1">
      <alignment horizontal="right" vertical="center" wrapText="1"/>
    </xf>
    <xf numFmtId="176" fontId="2" fillId="2" borderId="0" xfId="49" applyNumberFormat="1" applyFont="1" applyFill="1" applyAlignment="1">
      <alignment horizontal="left" wrapText="1"/>
    </xf>
    <xf numFmtId="176" fontId="2" fillId="2" borderId="0" xfId="49" applyNumberFormat="1" applyFont="1" applyFill="1" applyAlignment="1">
      <alignment horizontal="center" wrapText="1"/>
    </xf>
    <xf numFmtId="176" fontId="2" fillId="2" borderId="0" xfId="49" applyNumberFormat="1" applyFont="1" applyFill="1" applyAlignment="1">
      <alignment horizontal="right" wrapText="1"/>
    </xf>
    <xf numFmtId="176" fontId="2" fillId="2" borderId="1" xfId="49" applyNumberFormat="1" applyFont="1" applyFill="1" applyBorder="1" applyAlignment="1">
      <alignment horizontal="center" vertical="center" wrapText="1"/>
    </xf>
    <xf numFmtId="176" fontId="2" fillId="2" borderId="2" xfId="49" applyNumberFormat="1" applyFont="1" applyFill="1" applyBorder="1" applyAlignment="1">
      <alignment horizontal="center" vertical="center" wrapText="1"/>
    </xf>
    <xf numFmtId="176" fontId="2" fillId="2" borderId="3" xfId="49" applyNumberFormat="1" applyFont="1" applyFill="1" applyBorder="1" applyAlignment="1">
      <alignment horizontal="center" vertical="center" wrapText="1"/>
    </xf>
    <xf numFmtId="176" fontId="2" fillId="2" borderId="4" xfId="49" applyNumberFormat="1" applyFont="1" applyFill="1" applyBorder="1" applyAlignment="1">
      <alignment horizontal="left" vertical="center" wrapText="1"/>
    </xf>
    <xf numFmtId="176" fontId="2" fillId="2" borderId="4" xfId="49" applyNumberFormat="1" applyFont="1" applyFill="1" applyBorder="1" applyAlignment="1">
      <alignment horizontal="right" vertical="center" wrapText="1"/>
    </xf>
    <xf numFmtId="176" fontId="3" fillId="2" borderId="5" xfId="49" applyNumberFormat="1" applyFont="1" applyFill="1" applyBorder="1" applyAlignment="1">
      <alignment horizontal="center" vertical="center" wrapText="1"/>
    </xf>
    <xf numFmtId="176" fontId="3" fillId="2" borderId="6" xfId="49" applyNumberFormat="1" applyFont="1" applyFill="1" applyBorder="1" applyAlignment="1">
      <alignment horizontal="center" vertical="center" wrapText="1"/>
    </xf>
    <xf numFmtId="176" fontId="3" fillId="2" borderId="0" xfId="49" applyNumberFormat="1" applyFont="1" applyFill="1" applyAlignment="1">
      <alignment horizontal="left" vertical="center" wrapText="1"/>
    </xf>
    <xf numFmtId="176" fontId="3" fillId="2" borderId="0" xfId="49" applyNumberFormat="1" applyFont="1" applyFill="1" applyAlignment="1">
      <alignment horizontal="center" vertical="center" wrapText="1"/>
    </xf>
    <xf numFmtId="176" fontId="3" fillId="2" borderId="0" xfId="49" applyNumberFormat="1" applyFont="1" applyFill="1" applyAlignment="1">
      <alignment horizontal="right" wrapText="1"/>
    </xf>
    <xf numFmtId="176" fontId="2" fillId="2" borderId="7" xfId="49" applyNumberFormat="1" applyFont="1" applyFill="1" applyBorder="1" applyAlignment="1">
      <alignment horizontal="center" vertical="center" wrapText="1"/>
    </xf>
    <xf numFmtId="176" fontId="2" fillId="2" borderId="8" xfId="49" applyNumberFormat="1" applyFont="1" applyFill="1" applyBorder="1" applyAlignment="1">
      <alignment horizontal="right" vertical="center" wrapText="1"/>
    </xf>
    <xf numFmtId="176" fontId="3" fillId="2" borderId="6" xfId="49" applyNumberFormat="1" applyFont="1" applyFill="1" applyBorder="1" applyAlignment="1">
      <alignment horizontal="right" vertical="center" wrapText="1"/>
    </xf>
    <xf numFmtId="176" fontId="3" fillId="2" borderId="9" xfId="49" applyNumberFormat="1" applyFont="1" applyFill="1" applyBorder="1" applyAlignment="1">
      <alignment horizontal="right" vertical="center" wrapText="1"/>
    </xf>
    <xf numFmtId="176" fontId="3" fillId="2" borderId="0" xfId="49" applyNumberFormat="1" applyFont="1" applyFill="1" applyAlignment="1">
      <alignment horizontal="right" vertical="center" wrapText="1"/>
    </xf>
    <xf numFmtId="176" fontId="2" fillId="2" borderId="10" xfId="49" applyNumberFormat="1" applyFont="1" applyFill="1" applyBorder="1" applyAlignment="1">
      <alignment horizontal="center" vertical="center" wrapText="1"/>
    </xf>
    <xf numFmtId="176" fontId="2" fillId="2" borderId="11" xfId="49" applyNumberFormat="1" applyFont="1" applyFill="1" applyBorder="1" applyAlignment="1">
      <alignment horizontal="center" vertical="center" wrapText="1"/>
    </xf>
    <xf numFmtId="176" fontId="2" fillId="2" borderId="12" xfId="49" applyNumberFormat="1" applyFont="1" applyFill="1" applyBorder="1" applyAlignment="1">
      <alignment horizontal="center" vertical="center" wrapText="1"/>
    </xf>
    <xf numFmtId="176" fontId="2" fillId="2" borderId="13" xfId="49" applyNumberFormat="1" applyFont="1" applyFill="1" applyBorder="1" applyAlignment="1">
      <alignment horizontal="center" vertical="center" wrapText="1"/>
    </xf>
    <xf numFmtId="176" fontId="2" fillId="2" borderId="14" xfId="49" applyNumberFormat="1" applyFont="1" applyFill="1" applyBorder="1" applyAlignment="1">
      <alignment horizontal="left" vertical="center" wrapText="1"/>
    </xf>
    <xf numFmtId="176" fontId="2" fillId="2" borderId="14" xfId="49" applyNumberFormat="1" applyFont="1" applyFill="1" applyBorder="1" applyAlignment="1">
      <alignment horizontal="center" vertical="center" wrapText="1"/>
    </xf>
    <xf numFmtId="176" fontId="2" fillId="2" borderId="14" xfId="49" applyNumberFormat="1" applyFont="1" applyFill="1" applyBorder="1" applyAlignment="1">
      <alignment horizontal="right" vertical="center" wrapText="1"/>
    </xf>
    <xf numFmtId="176" fontId="2" fillId="2" borderId="15" xfId="49" applyNumberFormat="1" applyFont="1" applyFill="1" applyBorder="1" applyAlignment="1">
      <alignment horizontal="center" vertical="center" wrapText="1"/>
    </xf>
    <xf numFmtId="176" fontId="2" fillId="2" borderId="16" xfId="49" applyNumberFormat="1" applyFont="1" applyFill="1" applyBorder="1" applyAlignment="1">
      <alignment horizontal="center" vertical="center" wrapText="1"/>
    </xf>
    <xf numFmtId="176" fontId="4" fillId="2" borderId="17" xfId="49" applyNumberFormat="1" applyFont="1" applyFill="1" applyBorder="1" applyAlignment="1">
      <alignment horizontal="center" vertical="center" wrapText="1"/>
    </xf>
    <xf numFmtId="176" fontId="2" fillId="2" borderId="17" xfId="49" applyNumberFormat="1" applyFont="1" applyFill="1" applyBorder="1" applyAlignment="1">
      <alignment horizontal="center" vertical="center" wrapText="1"/>
    </xf>
    <xf numFmtId="176" fontId="2" fillId="2" borderId="17" xfId="49" applyNumberFormat="1" applyFont="1" applyFill="1" applyBorder="1" applyAlignment="1">
      <alignment horizontal="right" vertical="center" wrapText="1"/>
    </xf>
    <xf numFmtId="176" fontId="2" fillId="2" borderId="18" xfId="49" applyNumberFormat="1" applyFont="1" applyFill="1" applyBorder="1" applyAlignment="1">
      <alignment horizontal="center" vertical="center" wrapText="1"/>
    </xf>
    <xf numFmtId="176" fontId="3" fillId="2" borderId="0" xfId="49" applyNumberFormat="1" applyFont="1" applyFill="1" applyAlignment="1">
      <alignment horizontal="left" vertical="top" wrapText="1"/>
    </xf>
    <xf numFmtId="176" fontId="3" fillId="2" borderId="0" xfId="49" applyNumberFormat="1" applyFont="1" applyFill="1" applyAlignment="1">
      <alignment horizontal="left" wrapText="1"/>
    </xf>
    <xf numFmtId="0" fontId="5" fillId="2" borderId="0" xfId="49" applyFont="1" applyFill="1" applyAlignment="1">
      <alignment horizontal="center" vertical="center" wrapText="1"/>
    </xf>
    <xf numFmtId="0" fontId="5" fillId="2" borderId="0" xfId="49" applyFont="1" applyFill="1" applyAlignment="1">
      <alignment horizontal="left" vertical="center" wrapText="1"/>
    </xf>
    <xf numFmtId="0" fontId="3" fillId="2" borderId="0" xfId="49" applyFont="1" applyFill="1" applyAlignment="1">
      <alignment horizontal="right" vertical="center" wrapText="1"/>
    </xf>
    <xf numFmtId="0" fontId="1" fillId="2" borderId="0" xfId="49" applyFont="1" applyFill="1" applyAlignment="1">
      <alignment horizontal="center" vertical="center" wrapText="1"/>
    </xf>
    <xf numFmtId="0" fontId="2" fillId="2" borderId="0" xfId="49" applyFont="1" applyFill="1" applyAlignment="1">
      <alignment horizontal="left" wrapText="1"/>
    </xf>
    <xf numFmtId="0" fontId="2" fillId="2" borderId="0" xfId="49" applyFont="1" applyFill="1" applyAlignment="1">
      <alignment horizontal="right" wrapText="1"/>
    </xf>
    <xf numFmtId="0" fontId="2" fillId="2" borderId="10" xfId="49" applyFont="1" applyFill="1" applyBorder="1" applyAlignment="1">
      <alignment horizontal="center" vertical="center" wrapText="1"/>
    </xf>
    <xf numFmtId="0" fontId="2" fillId="2" borderId="11" xfId="49" applyFont="1" applyFill="1" applyBorder="1" applyAlignment="1">
      <alignment horizontal="center" vertical="center" wrapText="1"/>
    </xf>
    <xf numFmtId="0" fontId="2" fillId="2" borderId="13" xfId="49" applyFont="1" applyFill="1" applyBorder="1" applyAlignment="1">
      <alignment horizontal="center" vertical="center" wrapText="1"/>
    </xf>
    <xf numFmtId="0" fontId="2" fillId="2" borderId="14" xfId="49" applyFont="1" applyFill="1" applyBorder="1" applyAlignment="1">
      <alignment horizontal="left" vertical="center" wrapText="1"/>
    </xf>
    <xf numFmtId="0" fontId="2" fillId="2" borderId="14" xfId="49" applyNumberFormat="1" applyFont="1" applyFill="1" applyBorder="1" applyAlignment="1">
      <alignment horizontal="right" vertical="center" wrapText="1"/>
    </xf>
    <xf numFmtId="0" fontId="2" fillId="2" borderId="14" xfId="49" applyFont="1" applyFill="1" applyBorder="1" applyAlignment="1">
      <alignment horizontal="right" vertical="center" wrapText="1"/>
    </xf>
    <xf numFmtId="0" fontId="3" fillId="2" borderId="16" xfId="49" applyFont="1" applyFill="1" applyBorder="1" applyAlignment="1">
      <alignment horizontal="left" vertical="center" wrapText="1"/>
    </xf>
    <xf numFmtId="0" fontId="2" fillId="2" borderId="17" xfId="49" applyFont="1" applyFill="1" applyBorder="1" applyAlignment="1">
      <alignment horizontal="left" vertical="center" wrapText="1"/>
    </xf>
    <xf numFmtId="0" fontId="2" fillId="2" borderId="17" xfId="49" applyFont="1" applyFill="1" applyBorder="1" applyAlignment="1">
      <alignment horizontal="right" vertical="center" wrapText="1"/>
    </xf>
    <xf numFmtId="0" fontId="3" fillId="2" borderId="17" xfId="49" applyFont="1" applyFill="1" applyBorder="1" applyAlignment="1">
      <alignment horizontal="left" vertical="center" wrapText="1"/>
    </xf>
    <xf numFmtId="0" fontId="3" fillId="2" borderId="0" xfId="49" applyFont="1" applyFill="1" applyAlignment="1">
      <alignment horizontal="left" vertical="center" wrapText="1"/>
    </xf>
    <xf numFmtId="0" fontId="3" fillId="2" borderId="0" xfId="49" applyFont="1" applyFill="1" applyAlignment="1">
      <alignment horizontal="left" wrapText="1"/>
    </xf>
    <xf numFmtId="0" fontId="2" fillId="2" borderId="12" xfId="49" applyFont="1" applyFill="1" applyBorder="1" applyAlignment="1">
      <alignment horizontal="center" vertical="center" wrapText="1"/>
    </xf>
    <xf numFmtId="0" fontId="2" fillId="2" borderId="15" xfId="49" applyFont="1" applyFill="1" applyBorder="1" applyAlignment="1">
      <alignment horizontal="left" vertical="center" wrapText="1"/>
    </xf>
    <xf numFmtId="0" fontId="3" fillId="2" borderId="18" xfId="49" applyFont="1" applyFill="1" applyBorder="1" applyAlignment="1">
      <alignment horizontal="center" vertical="center" wrapText="1"/>
    </xf>
    <xf numFmtId="0" fontId="2" fillId="2" borderId="14" xfId="49" applyFont="1" applyFill="1" applyBorder="1" applyAlignment="1">
      <alignment horizontal="center" vertical="center" wrapText="1"/>
    </xf>
    <xf numFmtId="0" fontId="2" fillId="2" borderId="16" xfId="49" applyFont="1" applyFill="1" applyBorder="1" applyAlignment="1">
      <alignment horizontal="center" vertical="center" wrapText="1"/>
    </xf>
    <xf numFmtId="0" fontId="2" fillId="2" borderId="17" xfId="49" applyFont="1" applyFill="1" applyBorder="1" applyAlignment="1">
      <alignment horizontal="center" vertical="center" wrapText="1"/>
    </xf>
    <xf numFmtId="0" fontId="4" fillId="2" borderId="17" xfId="49" applyFont="1" applyFill="1" applyBorder="1" applyAlignment="1">
      <alignment horizontal="center" vertical="center" wrapText="1"/>
    </xf>
    <xf numFmtId="0" fontId="1" fillId="2" borderId="0" xfId="49" applyFont="1" applyFill="1" applyAlignment="1">
      <alignment horizontal="right" vertical="center" wrapText="1"/>
    </xf>
    <xf numFmtId="0" fontId="2" fillId="2" borderId="15" xfId="49" applyFont="1" applyFill="1" applyBorder="1" applyAlignment="1">
      <alignment horizontal="center" vertical="center" wrapText="1"/>
    </xf>
    <xf numFmtId="0" fontId="2" fillId="2" borderId="18" xfId="49" applyFont="1" applyFill="1" applyBorder="1" applyAlignment="1">
      <alignment horizontal="center" vertical="center" wrapText="1"/>
    </xf>
    <xf numFmtId="0" fontId="2" fillId="2" borderId="18" xfId="49" applyFont="1" applyFill="1" applyBorder="1" applyAlignment="1">
      <alignment horizontal="left" vertical="center" wrapText="1"/>
    </xf>
    <xf numFmtId="0" fontId="0" fillId="0" borderId="0" xfId="49" applyNumberFormat="1"/>
    <xf numFmtId="0" fontId="2" fillId="2" borderId="10" xfId="49" applyNumberFormat="1" applyFont="1" applyFill="1" applyBorder="1" applyAlignment="1">
      <alignment horizontal="center" vertical="center" wrapText="1"/>
    </xf>
    <xf numFmtId="0" fontId="2" fillId="2" borderId="13" xfId="49" applyNumberFormat="1" applyFont="1" applyFill="1" applyBorder="1" applyAlignment="1">
      <alignment horizontal="center" vertical="center" wrapText="1"/>
    </xf>
    <xf numFmtId="0" fontId="2" fillId="2" borderId="16" xfId="49" applyNumberFormat="1" applyFont="1" applyFill="1" applyBorder="1" applyAlignment="1">
      <alignment horizontal="center" vertical="center" wrapText="1"/>
    </xf>
    <xf numFmtId="176" fontId="2" fillId="3" borderId="15" xfId="49" applyNumberFormat="1" applyFont="1" applyFill="1" applyBorder="1" applyAlignment="1">
      <alignment horizontal="right" vertical="center" wrapText="1"/>
    </xf>
    <xf numFmtId="176" fontId="2" fillId="2" borderId="15" xfId="49" applyNumberFormat="1" applyFont="1" applyFill="1" applyBorder="1" applyAlignment="1">
      <alignment horizontal="right" vertical="center" wrapText="1"/>
    </xf>
    <xf numFmtId="176" fontId="2" fillId="2" borderId="18" xfId="49" applyNumberFormat="1" applyFont="1" applyFill="1" applyBorder="1" applyAlignment="1">
      <alignment horizontal="righ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Normal"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theme" Target="theme/theme1.xml"/><Relationship Id="rId7" Type="http://schemas.openxmlformats.org/officeDocument/2006/relationships/customXml" Target="../customXml/item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0" Type="http://schemas.openxmlformats.org/officeDocument/2006/relationships/styles" Target="styles.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 ?????"/>
        <a:font script="Hang" typeface="?? ??"/>
        <a:font script="Hans" typeface="??"/>
        <a:font script="Hant" typeface="????"/>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 ?????"/>
        <a:font script="Hang" typeface="?? ??"/>
        <a:font script="Hans" typeface="??"/>
        <a:font script="Hant" typeface="????"/>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7"/>
  <sheetViews>
    <sheetView showGridLines="0" tabSelected="1" workbookViewId="0">
      <selection activeCell="K17" sqref="K17"/>
    </sheetView>
  </sheetViews>
  <sheetFormatPr defaultColWidth="9" defaultRowHeight="12"/>
  <cols>
    <col min="1" max="1" width="12.8285714285714" style="1" customWidth="1"/>
    <col min="2" max="2" width="30.7142857142857" style="1" customWidth="1"/>
    <col min="3" max="3" width="0.828571428571429" style="1" customWidth="1"/>
    <col min="4" max="4" width="20.1714285714286" style="1" customWidth="1"/>
    <col min="5" max="5" width="7" style="1" customWidth="1"/>
    <col min="6" max="6" width="0.828571428571429" style="1" customWidth="1"/>
    <col min="7" max="7" width="20.1714285714286" style="1" customWidth="1"/>
    <col min="8" max="8" width="7" style="1" customWidth="1"/>
    <col min="9" max="9" width="21.8285714285714" style="1" customWidth="1"/>
    <col min="10" max="16384" width="9" style="1"/>
  </cols>
  <sheetData>
    <row r="1" ht="39.75" customHeight="1" spans="1:9">
      <c r="A1" s="2" t="s">
        <v>0</v>
      </c>
      <c r="B1" s="2"/>
      <c r="C1" s="2"/>
      <c r="D1" s="2"/>
      <c r="E1" s="3"/>
      <c r="F1" s="2"/>
      <c r="G1" s="2"/>
      <c r="H1" s="3"/>
      <c r="I1" s="3"/>
    </row>
    <row r="2" ht="28.5" customHeight="1" spans="1:9">
      <c r="A2" s="4" t="s">
        <v>1</v>
      </c>
      <c r="B2" s="4"/>
      <c r="C2" s="4"/>
      <c r="D2" s="4" t="s">
        <v>2</v>
      </c>
      <c r="E2" s="6" t="s">
        <v>3</v>
      </c>
      <c r="F2" s="4"/>
      <c r="G2" s="4" t="s">
        <v>2</v>
      </c>
      <c r="H2" s="6" t="s">
        <v>3</v>
      </c>
      <c r="I2" s="6"/>
    </row>
    <row r="3" ht="18.75" customHeight="1" spans="1:9">
      <c r="A3" s="22" t="s">
        <v>4</v>
      </c>
      <c r="B3" s="23" t="s">
        <v>5</v>
      </c>
      <c r="C3" s="23" t="s">
        <v>6</v>
      </c>
      <c r="D3" s="23"/>
      <c r="E3" s="23"/>
      <c r="F3" s="23" t="s">
        <v>7</v>
      </c>
      <c r="G3" s="23"/>
      <c r="H3" s="23"/>
      <c r="I3" s="24" t="s">
        <v>8</v>
      </c>
    </row>
    <row r="4" ht="18" customHeight="1" spans="1:9">
      <c r="A4" s="25" t="s">
        <v>9</v>
      </c>
      <c r="B4" s="26" t="s">
        <v>10</v>
      </c>
      <c r="C4" s="28">
        <v>2344271.59</v>
      </c>
      <c r="D4" s="28"/>
      <c r="E4" s="28"/>
      <c r="F4" s="28">
        <f>+F5+F6+F7</f>
        <v>0</v>
      </c>
      <c r="G4" s="28"/>
      <c r="H4" s="28"/>
      <c r="I4" s="71"/>
    </row>
    <row r="5" ht="18" customHeight="1" spans="1:9">
      <c r="A5" s="25" t="s">
        <v>11</v>
      </c>
      <c r="B5" s="26" t="s">
        <v>12</v>
      </c>
      <c r="C5" s="28">
        <v>1015519.85</v>
      </c>
      <c r="D5" s="28"/>
      <c r="E5" s="28"/>
      <c r="F5" s="28">
        <f>+'表-08 分部分项工程和单价措施项目清单与计价表'!I4</f>
        <v>0</v>
      </c>
      <c r="G5" s="28"/>
      <c r="H5" s="28"/>
      <c r="I5" s="71"/>
    </row>
    <row r="6" ht="18" customHeight="1" spans="1:9">
      <c r="A6" s="25" t="s">
        <v>13</v>
      </c>
      <c r="B6" s="26" t="s">
        <v>14</v>
      </c>
      <c r="C6" s="28">
        <v>1235828.14</v>
      </c>
      <c r="D6" s="28"/>
      <c r="E6" s="28"/>
      <c r="F6" s="28">
        <f>+'表-08 分部分项工程和单价措施项目清单与计价表'!I41</f>
        <v>0</v>
      </c>
      <c r="G6" s="28"/>
      <c r="H6" s="28"/>
      <c r="I6" s="71"/>
    </row>
    <row r="7" ht="18" customHeight="1" spans="1:9">
      <c r="A7" s="25" t="s">
        <v>15</v>
      </c>
      <c r="B7" s="26" t="s">
        <v>16</v>
      </c>
      <c r="C7" s="28">
        <v>92923.6</v>
      </c>
      <c r="D7" s="28"/>
      <c r="E7" s="28"/>
      <c r="F7" s="28">
        <f>+'表-08 分部分项工程和单价措施项目清单与计价表'!I49</f>
        <v>0</v>
      </c>
      <c r="G7" s="28"/>
      <c r="H7" s="28"/>
      <c r="I7" s="71"/>
    </row>
    <row r="8" ht="18" customHeight="1" spans="1:9">
      <c r="A8" s="25" t="s">
        <v>17</v>
      </c>
      <c r="B8" s="26" t="s">
        <v>18</v>
      </c>
      <c r="C8" s="28">
        <v>118252.11</v>
      </c>
      <c r="D8" s="28"/>
      <c r="E8" s="28"/>
      <c r="F8" s="28">
        <f>+F9+F10</f>
        <v>96981.96</v>
      </c>
      <c r="G8" s="28"/>
      <c r="H8" s="28"/>
      <c r="I8" s="71"/>
    </row>
    <row r="9" ht="18" customHeight="1" spans="1:9">
      <c r="A9" s="25" t="s">
        <v>19</v>
      </c>
      <c r="B9" s="26" t="s">
        <v>20</v>
      </c>
      <c r="C9" s="28">
        <v>96981.96</v>
      </c>
      <c r="D9" s="28"/>
      <c r="E9" s="28"/>
      <c r="F9" s="28">
        <f>C9</f>
        <v>96981.96</v>
      </c>
      <c r="G9" s="28"/>
      <c r="H9" s="28"/>
      <c r="I9" s="71"/>
    </row>
    <row r="10" ht="18" customHeight="1" spans="1:9">
      <c r="A10" s="25" t="s">
        <v>21</v>
      </c>
      <c r="B10" s="26" t="s">
        <v>22</v>
      </c>
      <c r="C10" s="28">
        <v>21270.15</v>
      </c>
      <c r="D10" s="28"/>
      <c r="E10" s="28"/>
      <c r="F10" s="28">
        <f>+'表-08 分部分项工程和单价措施项目清单与计价表'!I51+'表-11 总价措施项目清单与计价表'!H47-'表-11 总价措施项目清单与计价表'!H4</f>
        <v>0</v>
      </c>
      <c r="G10" s="28"/>
      <c r="H10" s="28"/>
      <c r="I10" s="71"/>
    </row>
    <row r="11" ht="18" customHeight="1" spans="1:9">
      <c r="A11" s="25" t="s">
        <v>23</v>
      </c>
      <c r="B11" s="26" t="s">
        <v>24</v>
      </c>
      <c r="C11" s="28">
        <v>144326.23</v>
      </c>
      <c r="D11" s="28"/>
      <c r="E11" s="28"/>
      <c r="F11" s="28">
        <f>+F12+F13+F14+F15+F16+F17+F18+F19+F20+F21</f>
        <v>117213.58</v>
      </c>
      <c r="G11" s="28"/>
      <c r="H11" s="28"/>
      <c r="I11" s="71" t="s">
        <v>25</v>
      </c>
    </row>
    <row r="12" ht="18" customHeight="1" spans="1:9">
      <c r="A12" s="25" t="s">
        <v>26</v>
      </c>
      <c r="B12" s="26" t="s">
        <v>27</v>
      </c>
      <c r="C12" s="28">
        <v>117213.58</v>
      </c>
      <c r="D12" s="28"/>
      <c r="E12" s="28"/>
      <c r="F12" s="28">
        <f>C12</f>
        <v>117213.58</v>
      </c>
      <c r="G12" s="28"/>
      <c r="H12" s="28"/>
      <c r="I12" s="71"/>
    </row>
    <row r="13" ht="18" customHeight="1" spans="1:9">
      <c r="A13" s="25" t="s">
        <v>28</v>
      </c>
      <c r="B13" s="26" t="s">
        <v>29</v>
      </c>
      <c r="C13" s="28"/>
      <c r="D13" s="28"/>
      <c r="E13" s="28"/>
      <c r="F13" s="28">
        <f>+'表-12 其他项目清单与计价汇总表'!E6</f>
        <v>0</v>
      </c>
      <c r="G13" s="28"/>
      <c r="H13" s="28"/>
      <c r="I13" s="71"/>
    </row>
    <row r="14" ht="18" customHeight="1" spans="1:9">
      <c r="A14" s="25" t="s">
        <v>30</v>
      </c>
      <c r="B14" s="26" t="s">
        <v>31</v>
      </c>
      <c r="C14" s="28"/>
      <c r="D14" s="28"/>
      <c r="E14" s="28"/>
      <c r="F14" s="28">
        <f>+'表-12 其他项目清单与计价汇总表'!E9</f>
        <v>0</v>
      </c>
      <c r="G14" s="28"/>
      <c r="H14" s="28"/>
      <c r="I14" s="71"/>
    </row>
    <row r="15" ht="18" customHeight="1" spans="1:9">
      <c r="A15" s="25" t="s">
        <v>32</v>
      </c>
      <c r="B15" s="26" t="s">
        <v>33</v>
      </c>
      <c r="C15" s="28"/>
      <c r="D15" s="28"/>
      <c r="E15" s="28"/>
      <c r="F15" s="28">
        <f>+'表-12 其他项目清单与计价汇总表'!E10</f>
        <v>0</v>
      </c>
      <c r="G15" s="28"/>
      <c r="H15" s="28"/>
      <c r="I15" s="71"/>
    </row>
    <row r="16" ht="18" customHeight="1" spans="1:9">
      <c r="A16" s="25" t="s">
        <v>34</v>
      </c>
      <c r="B16" s="26" t="s">
        <v>35</v>
      </c>
      <c r="C16" s="28">
        <v>27112.65</v>
      </c>
      <c r="D16" s="28"/>
      <c r="E16" s="28"/>
      <c r="F16" s="28">
        <f>+'表-12 其他项目清单与计价汇总表'!E11</f>
        <v>0</v>
      </c>
      <c r="G16" s="28"/>
      <c r="H16" s="28"/>
      <c r="I16" s="71"/>
    </row>
    <row r="17" ht="18" customHeight="1" spans="1:9">
      <c r="A17" s="25" t="s">
        <v>36</v>
      </c>
      <c r="B17" s="26" t="s">
        <v>37</v>
      </c>
      <c r="C17" s="28"/>
      <c r="D17" s="28"/>
      <c r="E17" s="28"/>
      <c r="F17" s="28">
        <f>+'表-12 其他项目清单与计价汇总表'!E12</f>
        <v>0</v>
      </c>
      <c r="G17" s="28"/>
      <c r="H17" s="28"/>
      <c r="I17" s="71"/>
    </row>
    <row r="18" ht="18" customHeight="1" spans="1:9">
      <c r="A18" s="25" t="s">
        <v>38</v>
      </c>
      <c r="B18" s="26" t="s">
        <v>39</v>
      </c>
      <c r="C18" s="28"/>
      <c r="D18" s="28"/>
      <c r="E18" s="28"/>
      <c r="F18" s="28">
        <f>+'表-12 其他项目清单与计价汇总表'!E13</f>
        <v>0</v>
      </c>
      <c r="G18" s="28"/>
      <c r="H18" s="28"/>
      <c r="I18" s="71"/>
    </row>
    <row r="19" ht="18" customHeight="1" spans="1:9">
      <c r="A19" s="25" t="s">
        <v>40</v>
      </c>
      <c r="B19" s="26" t="s">
        <v>41</v>
      </c>
      <c r="C19" s="28"/>
      <c r="D19" s="28"/>
      <c r="E19" s="28"/>
      <c r="F19" s="28">
        <f>+'表-12 其他项目清单与计价汇总表'!E15</f>
        <v>0</v>
      </c>
      <c r="G19" s="28"/>
      <c r="H19" s="28"/>
      <c r="I19" s="71"/>
    </row>
    <row r="20" ht="18" customHeight="1" spans="1:9">
      <c r="A20" s="25" t="s">
        <v>42</v>
      </c>
      <c r="B20" s="26" t="s">
        <v>43</v>
      </c>
      <c r="C20" s="28"/>
      <c r="D20" s="28"/>
      <c r="E20" s="28"/>
      <c r="F20" s="28">
        <f>+'表-12 其他项目清单与计价汇总表'!E14</f>
        <v>0</v>
      </c>
      <c r="G20" s="28"/>
      <c r="H20" s="28"/>
      <c r="I20" s="71"/>
    </row>
    <row r="21" ht="18" customHeight="1" spans="1:9">
      <c r="A21" s="25" t="s">
        <v>44</v>
      </c>
      <c r="B21" s="26" t="s">
        <v>45</v>
      </c>
      <c r="C21" s="28"/>
      <c r="D21" s="28"/>
      <c r="E21" s="28"/>
      <c r="F21" s="28">
        <f>+'表-12 其他项目清单与计价汇总表'!E16</f>
        <v>0</v>
      </c>
      <c r="G21" s="28"/>
      <c r="H21" s="28"/>
      <c r="I21" s="71"/>
    </row>
    <row r="22" ht="18" customHeight="1" spans="1:9">
      <c r="A22" s="25" t="s">
        <v>46</v>
      </c>
      <c r="B22" s="26" t="s">
        <v>47</v>
      </c>
      <c r="C22" s="28">
        <v>2606849.93</v>
      </c>
      <c r="D22" s="28"/>
      <c r="E22" s="28"/>
      <c r="F22" s="28">
        <f>+F4+F8+F11</f>
        <v>214195.54</v>
      </c>
      <c r="G22" s="28"/>
      <c r="H22" s="28"/>
      <c r="I22" s="71"/>
    </row>
    <row r="23" ht="18" customHeight="1" spans="1:9">
      <c r="A23" s="25" t="s">
        <v>48</v>
      </c>
      <c r="B23" s="26" t="s">
        <v>49</v>
      </c>
      <c r="C23" s="28">
        <v>234616.49</v>
      </c>
      <c r="D23" s="28"/>
      <c r="E23" s="28"/>
      <c r="F23" s="28">
        <f>+'表-13 规费、税金项目清单与计价表'!J35</f>
        <v>0</v>
      </c>
      <c r="G23" s="28"/>
      <c r="H23" s="28"/>
      <c r="I23" s="71" t="s">
        <v>25</v>
      </c>
    </row>
    <row r="24" ht="18" customHeight="1" spans="1:9">
      <c r="A24" s="25" t="s">
        <v>50</v>
      </c>
      <c r="B24" s="26" t="s">
        <v>51</v>
      </c>
      <c r="C24" s="28">
        <v>2841466.42</v>
      </c>
      <c r="D24" s="28"/>
      <c r="E24" s="28"/>
      <c r="F24" s="28">
        <f>+F23+F22</f>
        <v>214195.54</v>
      </c>
      <c r="G24" s="28"/>
      <c r="H24" s="28"/>
      <c r="I24" s="71"/>
    </row>
    <row r="25" ht="18" customHeight="1" spans="1:9">
      <c r="A25" s="25"/>
      <c r="B25" s="26"/>
      <c r="C25" s="28"/>
      <c r="D25" s="28"/>
      <c r="E25" s="28"/>
      <c r="F25" s="28"/>
      <c r="G25" s="28"/>
      <c r="H25" s="28"/>
      <c r="I25" s="71"/>
    </row>
    <row r="26" ht="18" customHeight="1" spans="1:9">
      <c r="A26" s="25"/>
      <c r="B26" s="26"/>
      <c r="C26" s="28"/>
      <c r="D26" s="28"/>
      <c r="E26" s="28"/>
      <c r="F26" s="28"/>
      <c r="G26" s="28"/>
      <c r="H26" s="28"/>
      <c r="I26" s="71"/>
    </row>
    <row r="27" ht="18" customHeight="1" spans="1:9">
      <c r="A27" s="25"/>
      <c r="B27" s="26"/>
      <c r="C27" s="28"/>
      <c r="D27" s="28"/>
      <c r="E27" s="28"/>
      <c r="F27" s="28"/>
      <c r="G27" s="28"/>
      <c r="H27" s="28"/>
      <c r="I27" s="71"/>
    </row>
    <row r="28" ht="18" customHeight="1" spans="1:9">
      <c r="A28" s="25"/>
      <c r="B28" s="26"/>
      <c r="C28" s="28"/>
      <c r="D28" s="28"/>
      <c r="E28" s="28"/>
      <c r="F28" s="28"/>
      <c r="G28" s="28"/>
      <c r="H28" s="28"/>
      <c r="I28" s="71"/>
    </row>
    <row r="29" ht="18" customHeight="1" spans="1:9">
      <c r="A29" s="25"/>
      <c r="B29" s="26"/>
      <c r="C29" s="28"/>
      <c r="D29" s="28"/>
      <c r="E29" s="28"/>
      <c r="F29" s="28"/>
      <c r="G29" s="28"/>
      <c r="H29" s="28"/>
      <c r="I29" s="71"/>
    </row>
    <row r="30" ht="18" customHeight="1" spans="1:9">
      <c r="A30" s="25"/>
      <c r="B30" s="26"/>
      <c r="C30" s="28"/>
      <c r="D30" s="28"/>
      <c r="E30" s="28"/>
      <c r="F30" s="28"/>
      <c r="G30" s="28"/>
      <c r="H30" s="28"/>
      <c r="I30" s="71"/>
    </row>
    <row r="31" ht="18" customHeight="1" spans="1:9">
      <c r="A31" s="25"/>
      <c r="B31" s="26"/>
      <c r="C31" s="28"/>
      <c r="D31" s="28"/>
      <c r="E31" s="28"/>
      <c r="F31" s="28"/>
      <c r="G31" s="28"/>
      <c r="H31" s="28"/>
      <c r="I31" s="71"/>
    </row>
    <row r="32" ht="18" customHeight="1" spans="1:9">
      <c r="A32" s="25"/>
      <c r="B32" s="26"/>
      <c r="C32" s="28"/>
      <c r="D32" s="28"/>
      <c r="E32" s="28"/>
      <c r="F32" s="28"/>
      <c r="G32" s="28"/>
      <c r="H32" s="28"/>
      <c r="I32" s="71"/>
    </row>
    <row r="33" ht="18" customHeight="1" spans="1:9">
      <c r="A33" s="25"/>
      <c r="B33" s="26"/>
      <c r="C33" s="28"/>
      <c r="D33" s="28"/>
      <c r="E33" s="28"/>
      <c r="F33" s="28"/>
      <c r="G33" s="28"/>
      <c r="H33" s="28"/>
      <c r="I33" s="71"/>
    </row>
    <row r="34" ht="18" customHeight="1" spans="1:9">
      <c r="A34" s="25"/>
      <c r="B34" s="26"/>
      <c r="C34" s="28"/>
      <c r="D34" s="28"/>
      <c r="E34" s="28"/>
      <c r="F34" s="28"/>
      <c r="G34" s="28"/>
      <c r="H34" s="28"/>
      <c r="I34" s="71"/>
    </row>
    <row r="35" ht="18" customHeight="1" spans="1:9">
      <c r="A35" s="30" t="s">
        <v>52</v>
      </c>
      <c r="B35" s="32"/>
      <c r="C35" s="33" t="s">
        <v>53</v>
      </c>
      <c r="D35" s="33"/>
      <c r="E35" s="33"/>
      <c r="F35" s="33">
        <f>+F24</f>
        <v>214195.54</v>
      </c>
      <c r="G35" s="33"/>
      <c r="H35" s="33"/>
      <c r="I35" s="72"/>
    </row>
    <row r="36" ht="18" customHeight="1" spans="1:9">
      <c r="A36" s="35" t="s">
        <v>54</v>
      </c>
      <c r="B36" s="35"/>
      <c r="C36" s="35"/>
      <c r="D36" s="35"/>
      <c r="E36" s="35"/>
      <c r="F36" s="35"/>
      <c r="G36" s="35"/>
      <c r="H36" s="35"/>
      <c r="I36" s="35"/>
    </row>
    <row r="37" ht="18" customHeight="1" spans="1:9">
      <c r="A37" s="14"/>
      <c r="B37" s="14"/>
      <c r="C37" s="14"/>
      <c r="D37" s="15"/>
      <c r="E37" s="16" t="s">
        <v>55</v>
      </c>
      <c r="F37" s="14"/>
      <c r="G37" s="15"/>
      <c r="H37" s="16" t="s">
        <v>55</v>
      </c>
      <c r="I37" s="16"/>
    </row>
  </sheetData>
  <sheetProtection sheet="1" objects="1"/>
  <mergeCells count="73">
    <mergeCell ref="A1:I1"/>
    <mergeCell ref="A2:C2"/>
    <mergeCell ref="E2:I2"/>
    <mergeCell ref="C3:E3"/>
    <mergeCell ref="F3:H3"/>
    <mergeCell ref="C4:E4"/>
    <mergeCell ref="F4:H4"/>
    <mergeCell ref="C5:E5"/>
    <mergeCell ref="F5:H5"/>
    <mergeCell ref="C6:E6"/>
    <mergeCell ref="F6:H6"/>
    <mergeCell ref="C7:E7"/>
    <mergeCell ref="F7:H7"/>
    <mergeCell ref="C8:E8"/>
    <mergeCell ref="F8:H8"/>
    <mergeCell ref="C9:E9"/>
    <mergeCell ref="F9:H9"/>
    <mergeCell ref="C10:E10"/>
    <mergeCell ref="F10:H10"/>
    <mergeCell ref="C11:E11"/>
    <mergeCell ref="F11:H11"/>
    <mergeCell ref="C12:E12"/>
    <mergeCell ref="F12:H12"/>
    <mergeCell ref="C13:E13"/>
    <mergeCell ref="F13:H13"/>
    <mergeCell ref="C14:E14"/>
    <mergeCell ref="F14:H14"/>
    <mergeCell ref="C15:E15"/>
    <mergeCell ref="F15:H15"/>
    <mergeCell ref="C16:E16"/>
    <mergeCell ref="F16:H16"/>
    <mergeCell ref="C17:E17"/>
    <mergeCell ref="F17:H17"/>
    <mergeCell ref="C18:E18"/>
    <mergeCell ref="F18:H18"/>
    <mergeCell ref="C19:E19"/>
    <mergeCell ref="F19:H19"/>
    <mergeCell ref="C20:E20"/>
    <mergeCell ref="F20:H20"/>
    <mergeCell ref="C21:E21"/>
    <mergeCell ref="F21:H21"/>
    <mergeCell ref="C22:E22"/>
    <mergeCell ref="F22:H22"/>
    <mergeCell ref="C23:E23"/>
    <mergeCell ref="F23:H23"/>
    <mergeCell ref="C24:E24"/>
    <mergeCell ref="F24:H24"/>
    <mergeCell ref="C25:E25"/>
    <mergeCell ref="F25:H25"/>
    <mergeCell ref="C26:E26"/>
    <mergeCell ref="F26:H26"/>
    <mergeCell ref="C27:E27"/>
    <mergeCell ref="F27:H27"/>
    <mergeCell ref="C28:E28"/>
    <mergeCell ref="F28:H28"/>
    <mergeCell ref="C29:E29"/>
    <mergeCell ref="F29:H29"/>
    <mergeCell ref="C30:E30"/>
    <mergeCell ref="F30:H30"/>
    <mergeCell ref="C31:E31"/>
    <mergeCell ref="F31:H31"/>
    <mergeCell ref="C32:E32"/>
    <mergeCell ref="F32:H32"/>
    <mergeCell ref="C33:E33"/>
    <mergeCell ref="F33:H33"/>
    <mergeCell ref="C34:E34"/>
    <mergeCell ref="F34:H34"/>
    <mergeCell ref="A35:B35"/>
    <mergeCell ref="C35:E35"/>
    <mergeCell ref="F35:H35"/>
    <mergeCell ref="A36:I36"/>
    <mergeCell ref="A37:C37"/>
    <mergeCell ref="E37:I37"/>
  </mergeCells>
  <printOptions horizontalCentered="1"/>
  <pageMargins left="0.116416666666667" right="0.116416666666667" top="0.59375" bottom="0" header="0.59375" footer="0"/>
  <pageSetup paperSize="9" scale="90"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54"/>
  <sheetViews>
    <sheetView showGridLines="0" topLeftCell="A45" workbookViewId="0">
      <selection activeCell="I54" sqref="I54"/>
    </sheetView>
  </sheetViews>
  <sheetFormatPr defaultColWidth="9" defaultRowHeight="12"/>
  <cols>
    <col min="1" max="1" width="8.33333333333333" style="66" customWidth="1"/>
    <col min="2" max="2" width="17.3333333333333" style="1" customWidth="1"/>
    <col min="3" max="3" width="14.1714285714286" style="1" customWidth="1"/>
    <col min="4" max="4" width="29.8285714285714" style="1" customWidth="1"/>
    <col min="5" max="5" width="5.66666666666667" style="1" customWidth="1"/>
    <col min="6" max="6" width="10" style="1" customWidth="1"/>
    <col min="7" max="9" width="12.7142857142857" style="1" customWidth="1"/>
    <col min="10" max="16384" width="9" style="1"/>
  </cols>
  <sheetData>
    <row r="1" ht="41.25" customHeight="1" spans="1:9">
      <c r="A1" s="67" t="s">
        <v>4</v>
      </c>
      <c r="B1" s="23" t="s">
        <v>56</v>
      </c>
      <c r="C1" s="23" t="s">
        <v>57</v>
      </c>
      <c r="D1" s="23" t="s">
        <v>58</v>
      </c>
      <c r="E1" s="23" t="s">
        <v>59</v>
      </c>
      <c r="F1" s="23" t="s">
        <v>60</v>
      </c>
      <c r="G1" s="23" t="s">
        <v>61</v>
      </c>
      <c r="H1" s="23" t="s">
        <v>62</v>
      </c>
      <c r="I1" s="24" t="s">
        <v>63</v>
      </c>
    </row>
    <row r="2" ht="28.5" customHeight="1" spans="1:9">
      <c r="A2" s="68"/>
      <c r="B2" s="27"/>
      <c r="C2" s="27"/>
      <c r="D2" s="27"/>
      <c r="E2" s="27"/>
      <c r="F2" s="27"/>
      <c r="G2" s="27"/>
      <c r="H2" s="27"/>
      <c r="I2" s="29"/>
    </row>
    <row r="3" ht="28.5" customHeight="1" spans="1:9">
      <c r="A3" s="68"/>
      <c r="B3" s="27"/>
      <c r="C3" s="27"/>
      <c r="D3" s="27"/>
      <c r="E3" s="27"/>
      <c r="F3" s="27"/>
      <c r="G3" s="27"/>
      <c r="H3" s="27"/>
      <c r="I3" s="29"/>
    </row>
    <row r="4" ht="18" customHeight="1" spans="1:9">
      <c r="A4" s="68"/>
      <c r="B4" s="26"/>
      <c r="C4" s="26" t="s">
        <v>12</v>
      </c>
      <c r="D4" s="26"/>
      <c r="E4" s="26"/>
      <c r="F4" s="28"/>
      <c r="G4" s="28"/>
      <c r="H4" s="28"/>
      <c r="I4" s="70">
        <f>SUM(I5:I40)</f>
        <v>0</v>
      </c>
    </row>
    <row r="5" ht="143.25" customHeight="1" spans="1:9">
      <c r="A5" s="68">
        <v>1</v>
      </c>
      <c r="B5" s="26" t="s">
        <v>64</v>
      </c>
      <c r="C5" s="26" t="s">
        <v>65</v>
      </c>
      <c r="D5" s="26" t="s">
        <v>66</v>
      </c>
      <c r="E5" s="27" t="s">
        <v>67</v>
      </c>
      <c r="F5" s="28">
        <v>2</v>
      </c>
      <c r="G5" s="28">
        <v>6368.27</v>
      </c>
      <c r="H5" s="28"/>
      <c r="I5" s="71">
        <f t="shared" ref="I5:I40" si="0">+F5*H5</f>
        <v>0</v>
      </c>
    </row>
    <row r="6" ht="143.25" customHeight="1" spans="1:9">
      <c r="A6" s="68">
        <v>2</v>
      </c>
      <c r="B6" s="26" t="s">
        <v>68</v>
      </c>
      <c r="C6" s="26" t="s">
        <v>65</v>
      </c>
      <c r="D6" s="26" t="s">
        <v>69</v>
      </c>
      <c r="E6" s="27" t="s">
        <v>67</v>
      </c>
      <c r="F6" s="28">
        <v>2</v>
      </c>
      <c r="G6" s="28">
        <v>2225.28</v>
      </c>
      <c r="H6" s="28"/>
      <c r="I6" s="71">
        <f t="shared" si="0"/>
        <v>0</v>
      </c>
    </row>
    <row r="7" ht="168.75" customHeight="1" spans="1:9">
      <c r="A7" s="68">
        <v>3</v>
      </c>
      <c r="B7" s="26" t="s">
        <v>70</v>
      </c>
      <c r="C7" s="26" t="s">
        <v>65</v>
      </c>
      <c r="D7" s="26" t="s">
        <v>71</v>
      </c>
      <c r="E7" s="27" t="s">
        <v>67</v>
      </c>
      <c r="F7" s="28">
        <v>5</v>
      </c>
      <c r="G7" s="28">
        <v>3863.69</v>
      </c>
      <c r="H7" s="28"/>
      <c r="I7" s="71">
        <f t="shared" si="0"/>
        <v>0</v>
      </c>
    </row>
    <row r="8" ht="168.75" customHeight="1" spans="1:9">
      <c r="A8" s="68">
        <v>4</v>
      </c>
      <c r="B8" s="26" t="s">
        <v>72</v>
      </c>
      <c r="C8" s="26" t="s">
        <v>65</v>
      </c>
      <c r="D8" s="26" t="s">
        <v>73</v>
      </c>
      <c r="E8" s="27" t="s">
        <v>67</v>
      </c>
      <c r="F8" s="28">
        <v>7</v>
      </c>
      <c r="G8" s="28">
        <v>4029.18</v>
      </c>
      <c r="H8" s="28"/>
      <c r="I8" s="71">
        <f t="shared" si="0"/>
        <v>0</v>
      </c>
    </row>
    <row r="9" ht="143.25" customHeight="1" spans="1:9">
      <c r="A9" s="68">
        <v>5</v>
      </c>
      <c r="B9" s="26" t="s">
        <v>74</v>
      </c>
      <c r="C9" s="26" t="s">
        <v>65</v>
      </c>
      <c r="D9" s="26" t="s">
        <v>75</v>
      </c>
      <c r="E9" s="27" t="s">
        <v>67</v>
      </c>
      <c r="F9" s="28">
        <v>1</v>
      </c>
      <c r="G9" s="28">
        <v>4483.71</v>
      </c>
      <c r="H9" s="28"/>
      <c r="I9" s="71">
        <f t="shared" si="0"/>
        <v>0</v>
      </c>
    </row>
    <row r="10" ht="143.25" customHeight="1" spans="1:9">
      <c r="A10" s="68">
        <v>6</v>
      </c>
      <c r="B10" s="26" t="s">
        <v>76</v>
      </c>
      <c r="C10" s="26" t="s">
        <v>65</v>
      </c>
      <c r="D10" s="26" t="s">
        <v>77</v>
      </c>
      <c r="E10" s="27" t="s">
        <v>67</v>
      </c>
      <c r="F10" s="28">
        <v>1</v>
      </c>
      <c r="G10" s="28">
        <v>3797.49</v>
      </c>
      <c r="H10" s="28"/>
      <c r="I10" s="71">
        <f t="shared" si="0"/>
        <v>0</v>
      </c>
    </row>
    <row r="11" ht="156" customHeight="1" spans="1:9">
      <c r="A11" s="68">
        <v>7</v>
      </c>
      <c r="B11" s="26" t="s">
        <v>78</v>
      </c>
      <c r="C11" s="26" t="s">
        <v>65</v>
      </c>
      <c r="D11" s="26" t="s">
        <v>79</v>
      </c>
      <c r="E11" s="27" t="s">
        <v>67</v>
      </c>
      <c r="F11" s="28">
        <v>4</v>
      </c>
      <c r="G11" s="28">
        <v>2095.9</v>
      </c>
      <c r="H11" s="28"/>
      <c r="I11" s="71">
        <f t="shared" si="0"/>
        <v>0</v>
      </c>
    </row>
    <row r="12" ht="143.25" customHeight="1" spans="1:9">
      <c r="A12" s="68">
        <v>8</v>
      </c>
      <c r="B12" s="26" t="s">
        <v>80</v>
      </c>
      <c r="C12" s="26" t="s">
        <v>65</v>
      </c>
      <c r="D12" s="26" t="s">
        <v>81</v>
      </c>
      <c r="E12" s="27" t="s">
        <v>67</v>
      </c>
      <c r="F12" s="28">
        <v>2</v>
      </c>
      <c r="G12" s="28">
        <v>4400.06</v>
      </c>
      <c r="H12" s="28"/>
      <c r="I12" s="71">
        <f t="shared" si="0"/>
        <v>0</v>
      </c>
    </row>
    <row r="13" ht="143.25" customHeight="1" spans="1:9">
      <c r="A13" s="68">
        <v>9</v>
      </c>
      <c r="B13" s="26" t="s">
        <v>82</v>
      </c>
      <c r="C13" s="26" t="s">
        <v>65</v>
      </c>
      <c r="D13" s="26" t="s">
        <v>83</v>
      </c>
      <c r="E13" s="27" t="s">
        <v>67</v>
      </c>
      <c r="F13" s="28">
        <v>1</v>
      </c>
      <c r="G13" s="28">
        <v>6099.6</v>
      </c>
      <c r="H13" s="28"/>
      <c r="I13" s="71">
        <f t="shared" si="0"/>
        <v>0</v>
      </c>
    </row>
    <row r="14" ht="143.25" customHeight="1" spans="1:9">
      <c r="A14" s="68">
        <v>10</v>
      </c>
      <c r="B14" s="26" t="s">
        <v>84</v>
      </c>
      <c r="C14" s="26" t="s">
        <v>65</v>
      </c>
      <c r="D14" s="26" t="s">
        <v>85</v>
      </c>
      <c r="E14" s="27" t="s">
        <v>67</v>
      </c>
      <c r="F14" s="28">
        <v>1</v>
      </c>
      <c r="G14" s="28">
        <v>3906.52</v>
      </c>
      <c r="H14" s="28"/>
      <c r="I14" s="71">
        <f t="shared" si="0"/>
        <v>0</v>
      </c>
    </row>
    <row r="15" ht="143.25" customHeight="1" spans="1:9">
      <c r="A15" s="68">
        <v>11</v>
      </c>
      <c r="B15" s="26" t="s">
        <v>86</v>
      </c>
      <c r="C15" s="26" t="s">
        <v>65</v>
      </c>
      <c r="D15" s="26" t="s">
        <v>87</v>
      </c>
      <c r="E15" s="27" t="s">
        <v>67</v>
      </c>
      <c r="F15" s="28">
        <v>1</v>
      </c>
      <c r="G15" s="28">
        <v>6099.6</v>
      </c>
      <c r="H15" s="28"/>
      <c r="I15" s="71">
        <f t="shared" si="0"/>
        <v>0</v>
      </c>
    </row>
    <row r="16" ht="143.25" customHeight="1" spans="1:9">
      <c r="A16" s="68">
        <v>12</v>
      </c>
      <c r="B16" s="26" t="s">
        <v>88</v>
      </c>
      <c r="C16" s="26" t="s">
        <v>65</v>
      </c>
      <c r="D16" s="26" t="s">
        <v>89</v>
      </c>
      <c r="E16" s="27" t="s">
        <v>67</v>
      </c>
      <c r="F16" s="28">
        <v>2</v>
      </c>
      <c r="G16" s="28">
        <v>3930.86</v>
      </c>
      <c r="H16" s="28"/>
      <c r="I16" s="71">
        <f t="shared" si="0"/>
        <v>0</v>
      </c>
    </row>
    <row r="17" ht="143.25" customHeight="1" spans="1:9">
      <c r="A17" s="68">
        <v>13</v>
      </c>
      <c r="B17" s="26" t="s">
        <v>90</v>
      </c>
      <c r="C17" s="26" t="s">
        <v>65</v>
      </c>
      <c r="D17" s="26" t="s">
        <v>91</v>
      </c>
      <c r="E17" s="27" t="s">
        <v>67</v>
      </c>
      <c r="F17" s="28">
        <v>3</v>
      </c>
      <c r="G17" s="28">
        <v>2044.31</v>
      </c>
      <c r="H17" s="28"/>
      <c r="I17" s="71">
        <f t="shared" si="0"/>
        <v>0</v>
      </c>
    </row>
    <row r="18" ht="143.25" customHeight="1" spans="1:9">
      <c r="A18" s="68">
        <v>14</v>
      </c>
      <c r="B18" s="26" t="s">
        <v>92</v>
      </c>
      <c r="C18" s="26" t="s">
        <v>65</v>
      </c>
      <c r="D18" s="26" t="s">
        <v>93</v>
      </c>
      <c r="E18" s="27" t="s">
        <v>67</v>
      </c>
      <c r="F18" s="28">
        <v>3</v>
      </c>
      <c r="G18" s="28">
        <v>2140.68</v>
      </c>
      <c r="H18" s="28"/>
      <c r="I18" s="71">
        <f t="shared" si="0"/>
        <v>0</v>
      </c>
    </row>
    <row r="19" ht="92.25" customHeight="1" spans="1:9">
      <c r="A19" s="68">
        <v>15</v>
      </c>
      <c r="B19" s="26" t="s">
        <v>94</v>
      </c>
      <c r="C19" s="26" t="s">
        <v>95</v>
      </c>
      <c r="D19" s="26" t="s">
        <v>96</v>
      </c>
      <c r="E19" s="27" t="s">
        <v>97</v>
      </c>
      <c r="F19" s="28">
        <v>851.998</v>
      </c>
      <c r="G19" s="28">
        <v>80.24</v>
      </c>
      <c r="H19" s="28"/>
      <c r="I19" s="71">
        <f t="shared" si="0"/>
        <v>0</v>
      </c>
    </row>
    <row r="20" ht="92.25" customHeight="1" spans="1:9">
      <c r="A20" s="68">
        <v>16</v>
      </c>
      <c r="B20" s="26" t="s">
        <v>98</v>
      </c>
      <c r="C20" s="26" t="s">
        <v>95</v>
      </c>
      <c r="D20" s="26" t="s">
        <v>99</v>
      </c>
      <c r="E20" s="27" t="s">
        <v>97</v>
      </c>
      <c r="F20" s="28">
        <v>1742.294</v>
      </c>
      <c r="G20" s="28">
        <v>49.92</v>
      </c>
      <c r="H20" s="28"/>
      <c r="I20" s="71">
        <f t="shared" si="0"/>
        <v>0</v>
      </c>
    </row>
    <row r="21" ht="117.75" customHeight="1" spans="1:9">
      <c r="A21" s="68">
        <v>17</v>
      </c>
      <c r="B21" s="26" t="s">
        <v>100</v>
      </c>
      <c r="C21" s="26" t="s">
        <v>101</v>
      </c>
      <c r="D21" s="26" t="s">
        <v>102</v>
      </c>
      <c r="E21" s="27" t="s">
        <v>103</v>
      </c>
      <c r="F21" s="28">
        <v>5188.584</v>
      </c>
      <c r="G21" s="28">
        <v>24.21</v>
      </c>
      <c r="H21" s="28"/>
      <c r="I21" s="71">
        <f t="shared" si="0"/>
        <v>0</v>
      </c>
    </row>
    <row r="22" ht="105" customHeight="1" spans="1:9">
      <c r="A22" s="68">
        <v>18</v>
      </c>
      <c r="B22" s="26" t="s">
        <v>104</v>
      </c>
      <c r="C22" s="26" t="s">
        <v>105</v>
      </c>
      <c r="D22" s="26" t="s">
        <v>106</v>
      </c>
      <c r="E22" s="27" t="s">
        <v>97</v>
      </c>
      <c r="F22" s="28">
        <v>227.959</v>
      </c>
      <c r="G22" s="28">
        <v>149.15</v>
      </c>
      <c r="H22" s="28"/>
      <c r="I22" s="71">
        <f t="shared" si="0"/>
        <v>0</v>
      </c>
    </row>
    <row r="23" ht="105" customHeight="1" spans="1:9">
      <c r="A23" s="68">
        <v>19</v>
      </c>
      <c r="B23" s="26" t="s">
        <v>107</v>
      </c>
      <c r="C23" s="26" t="s">
        <v>105</v>
      </c>
      <c r="D23" s="26" t="s">
        <v>108</v>
      </c>
      <c r="E23" s="27" t="s">
        <v>97</v>
      </c>
      <c r="F23" s="28">
        <v>597.522</v>
      </c>
      <c r="G23" s="28">
        <v>22.33</v>
      </c>
      <c r="H23" s="28"/>
      <c r="I23" s="71">
        <f t="shared" si="0"/>
        <v>0</v>
      </c>
    </row>
    <row r="24" ht="105" customHeight="1" spans="1:9">
      <c r="A24" s="68">
        <v>20</v>
      </c>
      <c r="B24" s="26" t="s">
        <v>109</v>
      </c>
      <c r="C24" s="26" t="s">
        <v>105</v>
      </c>
      <c r="D24" s="26" t="s">
        <v>110</v>
      </c>
      <c r="E24" s="27" t="s">
        <v>97</v>
      </c>
      <c r="F24" s="28">
        <v>869.736</v>
      </c>
      <c r="G24" s="28">
        <v>16.34</v>
      </c>
      <c r="H24" s="28"/>
      <c r="I24" s="71">
        <f t="shared" si="0"/>
        <v>0</v>
      </c>
    </row>
    <row r="25" ht="105" customHeight="1" spans="1:9">
      <c r="A25" s="68">
        <v>21</v>
      </c>
      <c r="B25" s="26" t="s">
        <v>111</v>
      </c>
      <c r="C25" s="26" t="s">
        <v>105</v>
      </c>
      <c r="D25" s="26" t="s">
        <v>112</v>
      </c>
      <c r="E25" s="27" t="s">
        <v>97</v>
      </c>
      <c r="F25" s="28">
        <v>2053.92</v>
      </c>
      <c r="G25" s="28">
        <v>9.49</v>
      </c>
      <c r="H25" s="28"/>
      <c r="I25" s="71">
        <f t="shared" si="0"/>
        <v>0</v>
      </c>
    </row>
    <row r="26" ht="105" customHeight="1" spans="1:9">
      <c r="A26" s="68">
        <v>22</v>
      </c>
      <c r="B26" s="26" t="s">
        <v>113</v>
      </c>
      <c r="C26" s="26" t="s">
        <v>105</v>
      </c>
      <c r="D26" s="26" t="s">
        <v>114</v>
      </c>
      <c r="E26" s="27" t="s">
        <v>97</v>
      </c>
      <c r="F26" s="28">
        <v>3341.709</v>
      </c>
      <c r="G26" s="28">
        <v>18.76</v>
      </c>
      <c r="H26" s="28"/>
      <c r="I26" s="71">
        <f t="shared" si="0"/>
        <v>0</v>
      </c>
    </row>
    <row r="27" ht="105" customHeight="1" spans="1:9">
      <c r="A27" s="68">
        <v>23</v>
      </c>
      <c r="B27" s="26" t="s">
        <v>115</v>
      </c>
      <c r="C27" s="26" t="s">
        <v>105</v>
      </c>
      <c r="D27" s="26" t="s">
        <v>116</v>
      </c>
      <c r="E27" s="27" t="s">
        <v>97</v>
      </c>
      <c r="F27" s="28">
        <v>791.863</v>
      </c>
      <c r="G27" s="28">
        <v>23.74</v>
      </c>
      <c r="H27" s="28"/>
      <c r="I27" s="71">
        <f t="shared" si="0"/>
        <v>0</v>
      </c>
    </row>
    <row r="28" ht="105" customHeight="1" spans="1:9">
      <c r="A28" s="68">
        <v>24</v>
      </c>
      <c r="B28" s="26" t="s">
        <v>117</v>
      </c>
      <c r="C28" s="26" t="s">
        <v>105</v>
      </c>
      <c r="D28" s="26" t="s">
        <v>118</v>
      </c>
      <c r="E28" s="27" t="s">
        <v>97</v>
      </c>
      <c r="F28" s="28">
        <v>1371.797</v>
      </c>
      <c r="G28" s="28">
        <v>30.74</v>
      </c>
      <c r="H28" s="28"/>
      <c r="I28" s="71">
        <f t="shared" si="0"/>
        <v>0</v>
      </c>
    </row>
    <row r="29" ht="92.25" customHeight="1" spans="1:9">
      <c r="A29" s="68">
        <v>25</v>
      </c>
      <c r="B29" s="26" t="s">
        <v>119</v>
      </c>
      <c r="C29" s="26" t="s">
        <v>120</v>
      </c>
      <c r="D29" s="26" t="s">
        <v>121</v>
      </c>
      <c r="E29" s="27" t="s">
        <v>97</v>
      </c>
      <c r="F29" s="28">
        <v>5552.046</v>
      </c>
      <c r="G29" s="28">
        <v>8.79</v>
      </c>
      <c r="H29" s="28"/>
      <c r="I29" s="71">
        <f t="shared" si="0"/>
        <v>0</v>
      </c>
    </row>
    <row r="30" ht="92.25" customHeight="1" spans="1:9">
      <c r="A30" s="68">
        <v>26</v>
      </c>
      <c r="B30" s="26" t="s">
        <v>122</v>
      </c>
      <c r="C30" s="26" t="s">
        <v>120</v>
      </c>
      <c r="D30" s="26" t="s">
        <v>123</v>
      </c>
      <c r="E30" s="27" t="s">
        <v>97</v>
      </c>
      <c r="F30" s="28">
        <v>5576.54</v>
      </c>
      <c r="G30" s="28">
        <v>11.55</v>
      </c>
      <c r="H30" s="28"/>
      <c r="I30" s="71">
        <f t="shared" si="0"/>
        <v>0</v>
      </c>
    </row>
    <row r="31" ht="92.25" customHeight="1" spans="1:9">
      <c r="A31" s="68">
        <v>27</v>
      </c>
      <c r="B31" s="26" t="s">
        <v>124</v>
      </c>
      <c r="C31" s="26" t="s">
        <v>120</v>
      </c>
      <c r="D31" s="26" t="s">
        <v>125</v>
      </c>
      <c r="E31" s="27" t="s">
        <v>97</v>
      </c>
      <c r="F31" s="28">
        <v>422.784</v>
      </c>
      <c r="G31" s="28">
        <v>39.92</v>
      </c>
      <c r="H31" s="28"/>
      <c r="I31" s="71">
        <f t="shared" si="0"/>
        <v>0</v>
      </c>
    </row>
    <row r="32" ht="92.25" customHeight="1" spans="1:9">
      <c r="A32" s="68">
        <v>28</v>
      </c>
      <c r="B32" s="26" t="s">
        <v>126</v>
      </c>
      <c r="C32" s="26" t="s">
        <v>127</v>
      </c>
      <c r="D32" s="26" t="s">
        <v>128</v>
      </c>
      <c r="E32" s="27" t="s">
        <v>129</v>
      </c>
      <c r="F32" s="28">
        <v>7</v>
      </c>
      <c r="G32" s="28">
        <v>168.77</v>
      </c>
      <c r="H32" s="28"/>
      <c r="I32" s="71">
        <f t="shared" si="0"/>
        <v>0</v>
      </c>
    </row>
    <row r="33" ht="92.25" customHeight="1" spans="1:9">
      <c r="A33" s="68">
        <v>29</v>
      </c>
      <c r="B33" s="26" t="s">
        <v>130</v>
      </c>
      <c r="C33" s="26" t="s">
        <v>127</v>
      </c>
      <c r="D33" s="26" t="s">
        <v>131</v>
      </c>
      <c r="E33" s="27" t="s">
        <v>129</v>
      </c>
      <c r="F33" s="28">
        <v>141</v>
      </c>
      <c r="G33" s="28">
        <v>88.07</v>
      </c>
      <c r="H33" s="28"/>
      <c r="I33" s="71">
        <f t="shared" si="0"/>
        <v>0</v>
      </c>
    </row>
    <row r="34" ht="92.25" customHeight="1" spans="1:9">
      <c r="A34" s="68">
        <v>30</v>
      </c>
      <c r="B34" s="26" t="s">
        <v>132</v>
      </c>
      <c r="C34" s="26" t="s">
        <v>133</v>
      </c>
      <c r="D34" s="26" t="s">
        <v>134</v>
      </c>
      <c r="E34" s="27" t="s">
        <v>129</v>
      </c>
      <c r="F34" s="28">
        <v>676</v>
      </c>
      <c r="G34" s="28">
        <v>64.72</v>
      </c>
      <c r="H34" s="28"/>
      <c r="I34" s="71">
        <f t="shared" si="0"/>
        <v>0</v>
      </c>
    </row>
    <row r="35" ht="92.25" customHeight="1" spans="1:9">
      <c r="A35" s="68">
        <v>31</v>
      </c>
      <c r="B35" s="26" t="s">
        <v>135</v>
      </c>
      <c r="C35" s="26" t="s">
        <v>133</v>
      </c>
      <c r="D35" s="26" t="s">
        <v>136</v>
      </c>
      <c r="E35" s="27" t="s">
        <v>129</v>
      </c>
      <c r="F35" s="28">
        <v>39</v>
      </c>
      <c r="G35" s="28">
        <v>125.95</v>
      </c>
      <c r="H35" s="28"/>
      <c r="I35" s="71">
        <f t="shared" si="0"/>
        <v>0</v>
      </c>
    </row>
    <row r="36" ht="105" customHeight="1" spans="1:9">
      <c r="A36" s="68">
        <v>32</v>
      </c>
      <c r="B36" s="26" t="s">
        <v>137</v>
      </c>
      <c r="C36" s="26" t="s">
        <v>138</v>
      </c>
      <c r="D36" s="26" t="s">
        <v>139</v>
      </c>
      <c r="E36" s="27" t="s">
        <v>97</v>
      </c>
      <c r="F36" s="28">
        <v>12874.54</v>
      </c>
      <c r="G36" s="28">
        <v>9.72</v>
      </c>
      <c r="H36" s="28"/>
      <c r="I36" s="71">
        <f t="shared" si="0"/>
        <v>0</v>
      </c>
    </row>
    <row r="37" ht="117.75" customHeight="1" spans="1:9">
      <c r="A37" s="68">
        <v>33</v>
      </c>
      <c r="B37" s="26" t="s">
        <v>140</v>
      </c>
      <c r="C37" s="26" t="s">
        <v>141</v>
      </c>
      <c r="D37" s="26" t="s">
        <v>142</v>
      </c>
      <c r="E37" s="27" t="s">
        <v>97</v>
      </c>
      <c r="F37" s="28">
        <v>3563.931</v>
      </c>
      <c r="G37" s="28">
        <v>20.15</v>
      </c>
      <c r="H37" s="28"/>
      <c r="I37" s="71">
        <f t="shared" si="0"/>
        <v>0</v>
      </c>
    </row>
    <row r="38" ht="117.75" customHeight="1" spans="1:9">
      <c r="A38" s="68">
        <v>34</v>
      </c>
      <c r="B38" s="26" t="s">
        <v>143</v>
      </c>
      <c r="C38" s="26" t="s">
        <v>141</v>
      </c>
      <c r="D38" s="26" t="s">
        <v>144</v>
      </c>
      <c r="E38" s="27" t="s">
        <v>97</v>
      </c>
      <c r="F38" s="28">
        <v>177.139</v>
      </c>
      <c r="G38" s="28">
        <v>25.4</v>
      </c>
      <c r="H38" s="28"/>
      <c r="I38" s="71">
        <f t="shared" si="0"/>
        <v>0</v>
      </c>
    </row>
    <row r="39" ht="117.75" customHeight="1" spans="1:9">
      <c r="A39" s="68">
        <v>35</v>
      </c>
      <c r="B39" s="26" t="s">
        <v>145</v>
      </c>
      <c r="C39" s="26" t="s">
        <v>141</v>
      </c>
      <c r="D39" s="26" t="s">
        <v>146</v>
      </c>
      <c r="E39" s="27" t="s">
        <v>97</v>
      </c>
      <c r="F39" s="28">
        <v>134.142</v>
      </c>
      <c r="G39" s="28">
        <v>28.63</v>
      </c>
      <c r="H39" s="28"/>
      <c r="I39" s="71">
        <f t="shared" si="0"/>
        <v>0</v>
      </c>
    </row>
    <row r="40" ht="117.75" customHeight="1" spans="1:9">
      <c r="A40" s="68">
        <v>36</v>
      </c>
      <c r="B40" s="26" t="s">
        <v>147</v>
      </c>
      <c r="C40" s="26" t="s">
        <v>141</v>
      </c>
      <c r="D40" s="26" t="s">
        <v>148</v>
      </c>
      <c r="E40" s="27" t="s">
        <v>97</v>
      </c>
      <c r="F40" s="28">
        <v>64.326</v>
      </c>
      <c r="G40" s="28">
        <v>85.79</v>
      </c>
      <c r="H40" s="28"/>
      <c r="I40" s="71">
        <f t="shared" si="0"/>
        <v>0</v>
      </c>
    </row>
    <row r="41" ht="28.5" customHeight="1" spans="1:9">
      <c r="A41" s="68"/>
      <c r="B41" s="26"/>
      <c r="C41" s="26" t="s">
        <v>14</v>
      </c>
      <c r="D41" s="26"/>
      <c r="E41" s="26"/>
      <c r="F41" s="28"/>
      <c r="G41" s="28"/>
      <c r="H41" s="28"/>
      <c r="I41" s="70">
        <f>SUM(I42:I48)</f>
        <v>0</v>
      </c>
    </row>
    <row r="42" ht="92.25" customHeight="1" spans="1:9">
      <c r="A42" s="68">
        <v>37</v>
      </c>
      <c r="B42" s="26" t="s">
        <v>149</v>
      </c>
      <c r="C42" s="26" t="s">
        <v>150</v>
      </c>
      <c r="D42" s="26" t="s">
        <v>151</v>
      </c>
      <c r="E42" s="27" t="s">
        <v>129</v>
      </c>
      <c r="F42" s="28">
        <v>32</v>
      </c>
      <c r="G42" s="28">
        <v>23931.69</v>
      </c>
      <c r="H42" s="28"/>
      <c r="I42" s="71">
        <f t="shared" ref="I42:I48" si="1">+F42*H42</f>
        <v>0</v>
      </c>
    </row>
    <row r="43" ht="92.25" customHeight="1" spans="1:9">
      <c r="A43" s="68">
        <v>38</v>
      </c>
      <c r="B43" s="26" t="s">
        <v>152</v>
      </c>
      <c r="C43" s="26" t="s">
        <v>153</v>
      </c>
      <c r="D43" s="26" t="s">
        <v>154</v>
      </c>
      <c r="E43" s="27" t="s">
        <v>129</v>
      </c>
      <c r="F43" s="28">
        <v>14</v>
      </c>
      <c r="G43" s="28">
        <v>23931.69</v>
      </c>
      <c r="H43" s="28"/>
      <c r="I43" s="71">
        <f t="shared" si="1"/>
        <v>0</v>
      </c>
    </row>
    <row r="44" ht="92.25" customHeight="1" spans="1:9">
      <c r="A44" s="68">
        <v>39</v>
      </c>
      <c r="B44" s="26" t="s">
        <v>155</v>
      </c>
      <c r="C44" s="26" t="s">
        <v>156</v>
      </c>
      <c r="D44" s="26" t="s">
        <v>157</v>
      </c>
      <c r="E44" s="27" t="s">
        <v>67</v>
      </c>
      <c r="F44" s="28">
        <v>46</v>
      </c>
      <c r="G44" s="28">
        <v>1701.73</v>
      </c>
      <c r="H44" s="28"/>
      <c r="I44" s="71">
        <f t="shared" si="1"/>
        <v>0</v>
      </c>
    </row>
    <row r="45" ht="92.25" customHeight="1" spans="1:9">
      <c r="A45" s="68">
        <v>40</v>
      </c>
      <c r="B45" s="26" t="s">
        <v>158</v>
      </c>
      <c r="C45" s="26" t="s">
        <v>159</v>
      </c>
      <c r="D45" s="26" t="s">
        <v>160</v>
      </c>
      <c r="E45" s="27" t="s">
        <v>161</v>
      </c>
      <c r="F45" s="28">
        <v>92</v>
      </c>
      <c r="G45" s="28">
        <v>157.67</v>
      </c>
      <c r="H45" s="28"/>
      <c r="I45" s="71">
        <f t="shared" si="1"/>
        <v>0</v>
      </c>
    </row>
    <row r="46" ht="105" customHeight="1" spans="1:9">
      <c r="A46" s="68">
        <v>41</v>
      </c>
      <c r="B46" s="26" t="s">
        <v>162</v>
      </c>
      <c r="C46" s="26" t="s">
        <v>163</v>
      </c>
      <c r="D46" s="26" t="s">
        <v>164</v>
      </c>
      <c r="E46" s="27" t="s">
        <v>97</v>
      </c>
      <c r="F46" s="28">
        <v>1540.42</v>
      </c>
      <c r="G46" s="28">
        <v>24.45</v>
      </c>
      <c r="H46" s="28"/>
      <c r="I46" s="71">
        <f t="shared" si="1"/>
        <v>0</v>
      </c>
    </row>
    <row r="47" ht="79.5" customHeight="1" spans="1:9">
      <c r="A47" s="68">
        <v>42</v>
      </c>
      <c r="B47" s="26" t="s">
        <v>165</v>
      </c>
      <c r="C47" s="26" t="s">
        <v>166</v>
      </c>
      <c r="D47" s="26" t="s">
        <v>167</v>
      </c>
      <c r="E47" s="27" t="s">
        <v>129</v>
      </c>
      <c r="F47" s="28">
        <v>244</v>
      </c>
      <c r="G47" s="28">
        <v>10</v>
      </c>
      <c r="H47" s="28"/>
      <c r="I47" s="71">
        <f t="shared" si="1"/>
        <v>0</v>
      </c>
    </row>
    <row r="48" ht="92.25" customHeight="1" spans="1:9">
      <c r="A48" s="68">
        <v>43</v>
      </c>
      <c r="B48" s="26" t="s">
        <v>168</v>
      </c>
      <c r="C48" s="26" t="s">
        <v>169</v>
      </c>
      <c r="D48" s="26" t="s">
        <v>170</v>
      </c>
      <c r="E48" s="27" t="s">
        <v>129</v>
      </c>
      <c r="F48" s="28">
        <v>87</v>
      </c>
      <c r="G48" s="28">
        <v>23.93</v>
      </c>
      <c r="H48" s="28"/>
      <c r="I48" s="71">
        <f t="shared" si="1"/>
        <v>0</v>
      </c>
    </row>
    <row r="49" ht="28.5" customHeight="1" spans="1:9">
      <c r="A49" s="68"/>
      <c r="B49" s="26"/>
      <c r="C49" s="26" t="s">
        <v>16</v>
      </c>
      <c r="D49" s="26"/>
      <c r="E49" s="26"/>
      <c r="F49" s="28"/>
      <c r="G49" s="28"/>
      <c r="H49" s="28"/>
      <c r="I49" s="70">
        <f>SUM(I50:I50)</f>
        <v>0</v>
      </c>
    </row>
    <row r="50" ht="79.5" customHeight="1" spans="1:9">
      <c r="A50" s="68">
        <v>44</v>
      </c>
      <c r="B50" s="26" t="s">
        <v>171</v>
      </c>
      <c r="C50" s="26" t="s">
        <v>172</v>
      </c>
      <c r="D50" s="26" t="s">
        <v>173</v>
      </c>
      <c r="E50" s="27" t="s">
        <v>67</v>
      </c>
      <c r="F50" s="28">
        <v>20</v>
      </c>
      <c r="G50" s="28">
        <v>4646.18</v>
      </c>
      <c r="H50" s="28"/>
      <c r="I50" s="71">
        <f t="shared" ref="I50:I53" si="2">+F50*H50</f>
        <v>0</v>
      </c>
    </row>
    <row r="51" ht="18" customHeight="1" spans="1:9">
      <c r="A51" s="68"/>
      <c r="B51" s="26"/>
      <c r="C51" s="26" t="s">
        <v>174</v>
      </c>
      <c r="D51" s="26"/>
      <c r="E51" s="26"/>
      <c r="F51" s="28"/>
      <c r="G51" s="28"/>
      <c r="H51" s="28"/>
      <c r="I51" s="70">
        <f>SUM(I52:I53)</f>
        <v>0</v>
      </c>
    </row>
    <row r="52" ht="18" customHeight="1" spans="1:9">
      <c r="A52" s="68">
        <v>45</v>
      </c>
      <c r="B52" s="26" t="s">
        <v>175</v>
      </c>
      <c r="C52" s="26" t="s">
        <v>176</v>
      </c>
      <c r="D52" s="26"/>
      <c r="E52" s="27" t="s">
        <v>177</v>
      </c>
      <c r="F52" s="28">
        <v>1</v>
      </c>
      <c r="G52" s="28">
        <v>10386.96</v>
      </c>
      <c r="H52" s="28"/>
      <c r="I52" s="71">
        <f t="shared" si="2"/>
        <v>0</v>
      </c>
    </row>
    <row r="53" ht="18" customHeight="1" spans="1:9">
      <c r="A53" s="68">
        <v>46</v>
      </c>
      <c r="B53" s="26" t="s">
        <v>178</v>
      </c>
      <c r="C53" s="26" t="s">
        <v>179</v>
      </c>
      <c r="D53" s="26"/>
      <c r="E53" s="27" t="s">
        <v>177</v>
      </c>
      <c r="F53" s="28">
        <v>1</v>
      </c>
      <c r="G53" s="28">
        <v>10883.19</v>
      </c>
      <c r="H53" s="28"/>
      <c r="I53" s="71">
        <f t="shared" si="2"/>
        <v>0</v>
      </c>
    </row>
    <row r="54" ht="18" customHeight="1" spans="1:9">
      <c r="A54" s="69" t="s">
        <v>180</v>
      </c>
      <c r="B54" s="32"/>
      <c r="C54" s="32"/>
      <c r="D54" s="32"/>
      <c r="E54" s="32"/>
      <c r="F54" s="32"/>
      <c r="G54" s="32"/>
      <c r="H54" s="32"/>
      <c r="I54" s="72">
        <f>+I51+I49+I41+I4</f>
        <v>0</v>
      </c>
    </row>
  </sheetData>
  <sheetProtection sheet="1" objects="1"/>
  <protectedRanges>
    <protectedRange sqref="H4:H53" name="区域1"/>
  </protectedRanges>
  <mergeCells count="10">
    <mergeCell ref="A54:H54"/>
    <mergeCell ref="A1:A3"/>
    <mergeCell ref="B1:B3"/>
    <mergeCell ref="C1:C3"/>
    <mergeCell ref="D1:D3"/>
    <mergeCell ref="E1:E3"/>
    <mergeCell ref="F1:F3"/>
    <mergeCell ref="G1:G3"/>
    <mergeCell ref="H1:H3"/>
    <mergeCell ref="I1:I3"/>
  </mergeCells>
  <printOptions horizontalCentered="1"/>
  <pageMargins left="0.118055555555556" right="0.118055555555556" top="1.55069444444444" bottom="0.594444444444444" header="0.594444444444444" footer="0"/>
  <pageSetup paperSize="9" scale="90" orientation="portrait" horizontalDpi="600"/>
  <headerFooter>
    <oddHeader>&amp;L&amp;20
&amp;"宋体,常规"&amp;10 工程名称：4#冷库（地上部分）-电气工程制冷配套&amp;C&amp;"宋体,加粗"&amp;20 分部分项工程和单价措施项目清单与计价表
&amp;"宋体,常规"&amp;10 标段：&amp;R&amp;20
&amp;"宋体,常规"&amp;10 第 &amp;P 页  共 &amp;N 页</oddHeader>
    <oddFooter>&amp;L&amp;9
&amp;9&amp;C&amp;"宋体,常规"&amp;9 注：为计取规费等的使用，可在表中增设其中：“定额人工费”。
&amp;9&amp;R&amp;9
&amp;"宋体,常规"&amp;9 表—08</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49"/>
  <sheetViews>
    <sheetView showGridLines="0" workbookViewId="0">
      <selection activeCell="H47" sqref="H47:I47"/>
    </sheetView>
  </sheetViews>
  <sheetFormatPr defaultColWidth="9" defaultRowHeight="12"/>
  <cols>
    <col min="1" max="1" width="7.66666666666667" customWidth="1"/>
    <col min="2" max="2" width="15" customWidth="1"/>
    <col min="3" max="3" width="19.1714285714286" customWidth="1"/>
    <col min="4" max="4" width="15.3333333333333" customWidth="1"/>
    <col min="5" max="5" width="8.66666666666667" customWidth="1"/>
    <col min="6" max="6" width="0.828571428571429" customWidth="1"/>
    <col min="7" max="7" width="12.3333333333333" customWidth="1"/>
    <col min="8" max="8" width="0.828571428571429" customWidth="1"/>
    <col min="9" max="9" width="12.3333333333333" customWidth="1"/>
    <col min="10" max="10" width="8.33333333333333" customWidth="1"/>
    <col min="11" max="11" width="1.82857142857143" customWidth="1"/>
    <col min="12" max="12" width="10.1714285714286" customWidth="1"/>
    <col min="13" max="13" width="12.3333333333333" customWidth="1"/>
  </cols>
  <sheetData>
    <row r="1" ht="39.75" customHeight="1" spans="1:13">
      <c r="A1" s="40" t="s">
        <v>181</v>
      </c>
      <c r="B1" s="40"/>
      <c r="C1" s="40"/>
      <c r="D1" s="40"/>
      <c r="E1" s="40"/>
      <c r="F1" s="40"/>
      <c r="G1" s="40"/>
      <c r="H1" s="40"/>
      <c r="I1" s="40"/>
      <c r="J1" s="40"/>
      <c r="K1" s="62"/>
      <c r="L1" s="62"/>
      <c r="M1" s="62"/>
    </row>
    <row r="2" ht="41.25" customHeight="1" spans="1:13">
      <c r="A2" s="41" t="s">
        <v>1</v>
      </c>
      <c r="B2" s="41"/>
      <c r="C2" s="41"/>
      <c r="D2" s="41"/>
      <c r="E2" s="41"/>
      <c r="F2" s="41"/>
      <c r="G2" s="41" t="s">
        <v>2</v>
      </c>
      <c r="H2" s="41"/>
      <c r="I2" s="41"/>
      <c r="J2" s="41"/>
      <c r="K2" s="42" t="s">
        <v>182</v>
      </c>
      <c r="L2" s="42"/>
      <c r="M2" s="42"/>
    </row>
    <row r="3" ht="28.5" customHeight="1" spans="1:13">
      <c r="A3" s="43" t="s">
        <v>4</v>
      </c>
      <c r="B3" s="44" t="s">
        <v>56</v>
      </c>
      <c r="C3" s="44" t="s">
        <v>57</v>
      </c>
      <c r="D3" s="44" t="s">
        <v>183</v>
      </c>
      <c r="E3" s="44" t="s">
        <v>184</v>
      </c>
      <c r="F3" s="44" t="s">
        <v>185</v>
      </c>
      <c r="G3" s="44"/>
      <c r="H3" s="44" t="s">
        <v>186</v>
      </c>
      <c r="I3" s="44"/>
      <c r="J3" s="44" t="s">
        <v>187</v>
      </c>
      <c r="K3" s="44"/>
      <c r="L3" s="44" t="s">
        <v>188</v>
      </c>
      <c r="M3" s="55" t="s">
        <v>8</v>
      </c>
    </row>
    <row r="4" ht="79.5" customHeight="1" spans="1:13">
      <c r="A4" s="45" t="s">
        <v>9</v>
      </c>
      <c r="B4" s="46" t="s">
        <v>189</v>
      </c>
      <c r="C4" s="46" t="s">
        <v>20</v>
      </c>
      <c r="D4" s="58" t="s">
        <v>190</v>
      </c>
      <c r="E4" s="48" t="s">
        <v>191</v>
      </c>
      <c r="F4" s="48">
        <v>96981.96</v>
      </c>
      <c r="G4" s="48"/>
      <c r="H4" s="48">
        <f>F4</f>
        <v>96981.96</v>
      </c>
      <c r="I4" s="48"/>
      <c r="J4" s="46"/>
      <c r="K4" s="46"/>
      <c r="L4" s="46"/>
      <c r="M4" s="63" t="s">
        <v>192</v>
      </c>
    </row>
    <row r="5" ht="28.5" customHeight="1" spans="1:13">
      <c r="A5" s="45" t="s">
        <v>17</v>
      </c>
      <c r="B5" s="46" t="s">
        <v>193</v>
      </c>
      <c r="C5" s="46" t="s">
        <v>194</v>
      </c>
      <c r="D5" s="58" t="s">
        <v>195</v>
      </c>
      <c r="E5" s="48" t="s">
        <v>196</v>
      </c>
      <c r="F5" s="48"/>
      <c r="G5" s="48"/>
      <c r="H5" s="48"/>
      <c r="I5" s="48"/>
      <c r="J5" s="46"/>
      <c r="K5" s="46"/>
      <c r="L5" s="46"/>
      <c r="M5" s="63" t="s">
        <v>197</v>
      </c>
    </row>
    <row r="6" ht="28.5" customHeight="1" spans="1:13">
      <c r="A6" s="45" t="s">
        <v>23</v>
      </c>
      <c r="B6" s="46" t="s">
        <v>198</v>
      </c>
      <c r="C6" s="46" t="s">
        <v>199</v>
      </c>
      <c r="D6" s="58" t="s">
        <v>195</v>
      </c>
      <c r="E6" s="48" t="s">
        <v>196</v>
      </c>
      <c r="F6" s="48"/>
      <c r="G6" s="48"/>
      <c r="H6" s="48"/>
      <c r="I6" s="48"/>
      <c r="J6" s="46"/>
      <c r="K6" s="46"/>
      <c r="L6" s="46"/>
      <c r="M6" s="63" t="s">
        <v>197</v>
      </c>
    </row>
    <row r="7" ht="54" customHeight="1" spans="1:13">
      <c r="A7" s="45" t="s">
        <v>46</v>
      </c>
      <c r="B7" s="46" t="s">
        <v>200</v>
      </c>
      <c r="C7" s="46" t="s">
        <v>201</v>
      </c>
      <c r="D7" s="58"/>
      <c r="E7" s="48" t="s">
        <v>202</v>
      </c>
      <c r="F7" s="48"/>
      <c r="G7" s="48"/>
      <c r="H7" s="48"/>
      <c r="I7" s="48"/>
      <c r="J7" s="46"/>
      <c r="K7" s="46"/>
      <c r="L7" s="46"/>
      <c r="M7" s="63" t="s">
        <v>203</v>
      </c>
    </row>
    <row r="8" ht="143.25" customHeight="1" spans="1:13">
      <c r="A8" s="45" t="s">
        <v>48</v>
      </c>
      <c r="B8" s="46" t="s">
        <v>204</v>
      </c>
      <c r="C8" s="46" t="s">
        <v>205</v>
      </c>
      <c r="D8" s="58" t="s">
        <v>190</v>
      </c>
      <c r="E8" s="48" t="s">
        <v>196</v>
      </c>
      <c r="F8" s="48"/>
      <c r="G8" s="48"/>
      <c r="H8" s="48"/>
      <c r="I8" s="48"/>
      <c r="J8" s="46"/>
      <c r="K8" s="46"/>
      <c r="L8" s="46"/>
      <c r="M8" s="63" t="s">
        <v>206</v>
      </c>
    </row>
    <row r="9" ht="54" customHeight="1" spans="1:13">
      <c r="A9" s="45" t="s">
        <v>50</v>
      </c>
      <c r="B9" s="46" t="s">
        <v>207</v>
      </c>
      <c r="C9" s="46" t="s">
        <v>208</v>
      </c>
      <c r="D9" s="58"/>
      <c r="E9" s="48" t="s">
        <v>209</v>
      </c>
      <c r="F9" s="48"/>
      <c r="G9" s="48"/>
      <c r="H9" s="48"/>
      <c r="I9" s="48"/>
      <c r="J9" s="46"/>
      <c r="K9" s="46"/>
      <c r="L9" s="46"/>
      <c r="M9" s="63" t="s">
        <v>210</v>
      </c>
    </row>
    <row r="10" ht="54" customHeight="1" spans="1:13">
      <c r="A10" s="45" t="s">
        <v>211</v>
      </c>
      <c r="B10" s="46" t="s">
        <v>212</v>
      </c>
      <c r="C10" s="46" t="s">
        <v>213</v>
      </c>
      <c r="D10" s="58"/>
      <c r="E10" s="48" t="s">
        <v>214</v>
      </c>
      <c r="F10" s="48"/>
      <c r="G10" s="48"/>
      <c r="H10" s="48"/>
      <c r="I10" s="48"/>
      <c r="J10" s="46"/>
      <c r="K10" s="46"/>
      <c r="L10" s="46"/>
      <c r="M10" s="63" t="s">
        <v>215</v>
      </c>
    </row>
    <row r="11" ht="117.75" customHeight="1" spans="1:13">
      <c r="A11" s="45" t="s">
        <v>216</v>
      </c>
      <c r="B11" s="46" t="s">
        <v>217</v>
      </c>
      <c r="C11" s="46" t="s">
        <v>218</v>
      </c>
      <c r="D11" s="58" t="s">
        <v>190</v>
      </c>
      <c r="E11" s="48" t="s">
        <v>196</v>
      </c>
      <c r="F11" s="48"/>
      <c r="G11" s="48"/>
      <c r="H11" s="48"/>
      <c r="I11" s="48"/>
      <c r="J11" s="46"/>
      <c r="K11" s="46"/>
      <c r="L11" s="46"/>
      <c r="M11" s="63" t="s">
        <v>219</v>
      </c>
    </row>
    <row r="12" ht="39.75" customHeight="1" spans="1:13">
      <c r="A12" s="59" t="s">
        <v>220</v>
      </c>
      <c r="B12" s="50" t="s">
        <v>221</v>
      </c>
      <c r="C12" s="50" t="s">
        <v>222</v>
      </c>
      <c r="D12" s="60"/>
      <c r="E12" s="51"/>
      <c r="F12" s="51"/>
      <c r="G12" s="51"/>
      <c r="H12" s="51"/>
      <c r="I12" s="51"/>
      <c r="J12" s="50"/>
      <c r="K12" s="50"/>
      <c r="L12" s="50"/>
      <c r="M12" s="64" t="s">
        <v>223</v>
      </c>
    </row>
    <row r="13" ht="18" customHeight="1" spans="1:13">
      <c r="A13" s="54" t="s">
        <v>224</v>
      </c>
      <c r="B13" s="54"/>
      <c r="C13" s="54"/>
      <c r="D13" s="54"/>
      <c r="E13" s="54"/>
      <c r="F13" s="54"/>
      <c r="G13" s="54" t="s">
        <v>225</v>
      </c>
      <c r="H13" s="54"/>
      <c r="I13" s="54"/>
      <c r="J13" s="54"/>
      <c r="K13" s="54"/>
      <c r="L13" s="54"/>
      <c r="M13" s="54"/>
    </row>
    <row r="14" ht="18" customHeight="1" spans="1:13">
      <c r="A14" s="54"/>
      <c r="B14" s="54"/>
      <c r="C14" s="54"/>
      <c r="D14" s="54"/>
      <c r="E14" s="54"/>
      <c r="F14" s="54"/>
      <c r="G14" s="54"/>
      <c r="H14" s="54"/>
      <c r="I14" s="54"/>
      <c r="J14" s="54"/>
      <c r="K14" s="39" t="s">
        <v>226</v>
      </c>
      <c r="L14" s="39"/>
      <c r="M14" s="39"/>
    </row>
    <row r="15" ht="39.75" customHeight="1" spans="1:13">
      <c r="A15" s="40" t="s">
        <v>181</v>
      </c>
      <c r="B15" s="40"/>
      <c r="C15" s="40"/>
      <c r="D15" s="40"/>
      <c r="E15" s="40"/>
      <c r="F15" s="40"/>
      <c r="G15" s="40"/>
      <c r="H15" s="40"/>
      <c r="I15" s="40"/>
      <c r="J15" s="40"/>
      <c r="K15" s="62"/>
      <c r="L15" s="62"/>
      <c r="M15" s="62"/>
    </row>
    <row r="16" ht="41.25" customHeight="1" spans="1:13">
      <c r="A16" s="41" t="s">
        <v>1</v>
      </c>
      <c r="B16" s="41"/>
      <c r="C16" s="41"/>
      <c r="D16" s="41"/>
      <c r="E16" s="41"/>
      <c r="F16" s="41"/>
      <c r="G16" s="41" t="s">
        <v>2</v>
      </c>
      <c r="H16" s="41"/>
      <c r="I16" s="41"/>
      <c r="J16" s="41"/>
      <c r="K16" s="42" t="s">
        <v>227</v>
      </c>
      <c r="L16" s="42"/>
      <c r="M16" s="42"/>
    </row>
    <row r="17" ht="28.5" customHeight="1" spans="1:13">
      <c r="A17" s="43" t="s">
        <v>4</v>
      </c>
      <c r="B17" s="44" t="s">
        <v>56</v>
      </c>
      <c r="C17" s="44" t="s">
        <v>57</v>
      </c>
      <c r="D17" s="44" t="s">
        <v>183</v>
      </c>
      <c r="E17" s="44" t="s">
        <v>184</v>
      </c>
      <c r="F17" s="44" t="s">
        <v>185</v>
      </c>
      <c r="G17" s="44"/>
      <c r="H17" s="44" t="s">
        <v>186</v>
      </c>
      <c r="I17" s="44"/>
      <c r="J17" s="44" t="s">
        <v>187</v>
      </c>
      <c r="K17" s="44"/>
      <c r="L17" s="44" t="s">
        <v>188</v>
      </c>
      <c r="M17" s="55" t="s">
        <v>8</v>
      </c>
    </row>
    <row r="18" ht="18.75" customHeight="1" spans="1:13">
      <c r="A18" s="45"/>
      <c r="B18" s="46"/>
      <c r="C18" s="46"/>
      <c r="D18" s="58"/>
      <c r="E18" s="48"/>
      <c r="F18" s="48"/>
      <c r="G18" s="48"/>
      <c r="H18" s="48"/>
      <c r="I18" s="48"/>
      <c r="J18" s="46"/>
      <c r="K18" s="46"/>
      <c r="L18" s="46"/>
      <c r="M18" s="63" t="s">
        <v>228</v>
      </c>
    </row>
    <row r="19" ht="54" customHeight="1" spans="1:13">
      <c r="A19" s="45" t="s">
        <v>214</v>
      </c>
      <c r="B19" s="46" t="s">
        <v>229</v>
      </c>
      <c r="C19" s="46" t="s">
        <v>45</v>
      </c>
      <c r="D19" s="58"/>
      <c r="E19" s="48"/>
      <c r="F19" s="48"/>
      <c r="G19" s="48"/>
      <c r="H19" s="48"/>
      <c r="I19" s="48"/>
      <c r="J19" s="46"/>
      <c r="K19" s="46"/>
      <c r="L19" s="46"/>
      <c r="M19" s="63" t="s">
        <v>230</v>
      </c>
    </row>
    <row r="20" ht="18" customHeight="1" spans="1:13">
      <c r="A20" s="45"/>
      <c r="B20" s="46"/>
      <c r="C20" s="46"/>
      <c r="D20" s="58"/>
      <c r="E20" s="48"/>
      <c r="F20" s="48"/>
      <c r="G20" s="48"/>
      <c r="H20" s="48"/>
      <c r="I20" s="48"/>
      <c r="J20" s="46"/>
      <c r="K20" s="46"/>
      <c r="L20" s="46"/>
      <c r="M20" s="63"/>
    </row>
    <row r="21" ht="18" customHeight="1" spans="1:13">
      <c r="A21" s="45"/>
      <c r="B21" s="46"/>
      <c r="C21" s="46"/>
      <c r="D21" s="58"/>
      <c r="E21" s="48"/>
      <c r="F21" s="48"/>
      <c r="G21" s="48"/>
      <c r="H21" s="48"/>
      <c r="I21" s="48"/>
      <c r="J21" s="46"/>
      <c r="K21" s="46"/>
      <c r="L21" s="46"/>
      <c r="M21" s="63"/>
    </row>
    <row r="22" ht="18" customHeight="1" spans="1:13">
      <c r="A22" s="45"/>
      <c r="B22" s="46"/>
      <c r="C22" s="46"/>
      <c r="D22" s="58"/>
      <c r="E22" s="48"/>
      <c r="F22" s="48"/>
      <c r="G22" s="48"/>
      <c r="H22" s="48"/>
      <c r="I22" s="48"/>
      <c r="J22" s="46"/>
      <c r="K22" s="46"/>
      <c r="L22" s="46"/>
      <c r="M22" s="63"/>
    </row>
    <row r="23" ht="18" customHeight="1" spans="1:13">
      <c r="A23" s="45"/>
      <c r="B23" s="46"/>
      <c r="C23" s="46"/>
      <c r="D23" s="58"/>
      <c r="E23" s="48"/>
      <c r="F23" s="48"/>
      <c r="G23" s="48"/>
      <c r="H23" s="48"/>
      <c r="I23" s="48"/>
      <c r="J23" s="46"/>
      <c r="K23" s="46"/>
      <c r="L23" s="46"/>
      <c r="M23" s="63"/>
    </row>
    <row r="24" ht="18" customHeight="1" spans="1:13">
      <c r="A24" s="45"/>
      <c r="B24" s="46"/>
      <c r="C24" s="46"/>
      <c r="D24" s="58"/>
      <c r="E24" s="48"/>
      <c r="F24" s="48"/>
      <c r="G24" s="48"/>
      <c r="H24" s="48"/>
      <c r="I24" s="48"/>
      <c r="J24" s="46"/>
      <c r="K24" s="46"/>
      <c r="L24" s="46"/>
      <c r="M24" s="63"/>
    </row>
    <row r="25" ht="18" customHeight="1" spans="1:13">
      <c r="A25" s="45"/>
      <c r="B25" s="46"/>
      <c r="C25" s="46"/>
      <c r="D25" s="58"/>
      <c r="E25" s="48"/>
      <c r="F25" s="48"/>
      <c r="G25" s="48"/>
      <c r="H25" s="48"/>
      <c r="I25" s="48"/>
      <c r="J25" s="46"/>
      <c r="K25" s="46"/>
      <c r="L25" s="46"/>
      <c r="M25" s="63"/>
    </row>
    <row r="26" ht="18" customHeight="1" spans="1:13">
      <c r="A26" s="45"/>
      <c r="B26" s="46"/>
      <c r="C26" s="46"/>
      <c r="D26" s="58"/>
      <c r="E26" s="48"/>
      <c r="F26" s="48"/>
      <c r="G26" s="48"/>
      <c r="H26" s="48"/>
      <c r="I26" s="48"/>
      <c r="J26" s="46"/>
      <c r="K26" s="46"/>
      <c r="L26" s="46"/>
      <c r="M26" s="63"/>
    </row>
    <row r="27" ht="18" customHeight="1" spans="1:13">
      <c r="A27" s="45"/>
      <c r="B27" s="46"/>
      <c r="C27" s="46"/>
      <c r="D27" s="58"/>
      <c r="E27" s="48"/>
      <c r="F27" s="48"/>
      <c r="G27" s="48"/>
      <c r="H27" s="48"/>
      <c r="I27" s="48"/>
      <c r="J27" s="46"/>
      <c r="K27" s="46"/>
      <c r="L27" s="46"/>
      <c r="M27" s="63"/>
    </row>
    <row r="28" ht="18" customHeight="1" spans="1:13">
      <c r="A28" s="45"/>
      <c r="B28" s="46"/>
      <c r="C28" s="46"/>
      <c r="D28" s="58"/>
      <c r="E28" s="48"/>
      <c r="F28" s="48"/>
      <c r="G28" s="48"/>
      <c r="H28" s="48"/>
      <c r="I28" s="48"/>
      <c r="J28" s="46"/>
      <c r="K28" s="46"/>
      <c r="L28" s="46"/>
      <c r="M28" s="63"/>
    </row>
    <row r="29" ht="18" customHeight="1" spans="1:13">
      <c r="A29" s="45"/>
      <c r="B29" s="46"/>
      <c r="C29" s="46"/>
      <c r="D29" s="58"/>
      <c r="E29" s="48"/>
      <c r="F29" s="48"/>
      <c r="G29" s="48"/>
      <c r="H29" s="48"/>
      <c r="I29" s="48"/>
      <c r="J29" s="46"/>
      <c r="K29" s="46"/>
      <c r="L29" s="46"/>
      <c r="M29" s="63"/>
    </row>
    <row r="30" ht="18" customHeight="1" spans="1:13">
      <c r="A30" s="45"/>
      <c r="B30" s="46"/>
      <c r="C30" s="46"/>
      <c r="D30" s="58"/>
      <c r="E30" s="48"/>
      <c r="F30" s="48"/>
      <c r="G30" s="48"/>
      <c r="H30" s="48"/>
      <c r="I30" s="48"/>
      <c r="J30" s="46"/>
      <c r="K30" s="46"/>
      <c r="L30" s="46"/>
      <c r="M30" s="63"/>
    </row>
    <row r="31" ht="18" customHeight="1" spans="1:13">
      <c r="A31" s="45"/>
      <c r="B31" s="46"/>
      <c r="C31" s="46"/>
      <c r="D31" s="58"/>
      <c r="E31" s="48"/>
      <c r="F31" s="48"/>
      <c r="G31" s="48"/>
      <c r="H31" s="48"/>
      <c r="I31" s="48"/>
      <c r="J31" s="46"/>
      <c r="K31" s="46"/>
      <c r="L31" s="46"/>
      <c r="M31" s="63"/>
    </row>
    <row r="32" ht="18" customHeight="1" spans="1:13">
      <c r="A32" s="45"/>
      <c r="B32" s="46"/>
      <c r="C32" s="46"/>
      <c r="D32" s="58"/>
      <c r="E32" s="48"/>
      <c r="F32" s="48"/>
      <c r="G32" s="48"/>
      <c r="H32" s="48"/>
      <c r="I32" s="48"/>
      <c r="J32" s="46"/>
      <c r="K32" s="46"/>
      <c r="L32" s="46"/>
      <c r="M32" s="63"/>
    </row>
    <row r="33" ht="18" customHeight="1" spans="1:13">
      <c r="A33" s="45"/>
      <c r="B33" s="46"/>
      <c r="C33" s="46"/>
      <c r="D33" s="58"/>
      <c r="E33" s="48"/>
      <c r="F33" s="48"/>
      <c r="G33" s="48"/>
      <c r="H33" s="48"/>
      <c r="I33" s="48"/>
      <c r="J33" s="46"/>
      <c r="K33" s="46"/>
      <c r="L33" s="46"/>
      <c r="M33" s="63"/>
    </row>
    <row r="34" ht="18" customHeight="1" spans="1:13">
      <c r="A34" s="45"/>
      <c r="B34" s="46"/>
      <c r="C34" s="46"/>
      <c r="D34" s="58"/>
      <c r="E34" s="48"/>
      <c r="F34" s="48"/>
      <c r="G34" s="48"/>
      <c r="H34" s="48"/>
      <c r="I34" s="48"/>
      <c r="J34" s="46"/>
      <c r="K34" s="46"/>
      <c r="L34" s="46"/>
      <c r="M34" s="63"/>
    </row>
    <row r="35" ht="18" customHeight="1" spans="1:13">
      <c r="A35" s="45"/>
      <c r="B35" s="46"/>
      <c r="C35" s="46"/>
      <c r="D35" s="58"/>
      <c r="E35" s="48"/>
      <c r="F35" s="48"/>
      <c r="G35" s="48"/>
      <c r="H35" s="48"/>
      <c r="I35" s="48"/>
      <c r="J35" s="46"/>
      <c r="K35" s="46"/>
      <c r="L35" s="46"/>
      <c r="M35" s="63"/>
    </row>
    <row r="36" ht="18" customHeight="1" spans="1:13">
      <c r="A36" s="45"/>
      <c r="B36" s="46"/>
      <c r="C36" s="46"/>
      <c r="D36" s="58"/>
      <c r="E36" s="48"/>
      <c r="F36" s="48"/>
      <c r="G36" s="48"/>
      <c r="H36" s="48"/>
      <c r="I36" s="48"/>
      <c r="J36" s="46"/>
      <c r="K36" s="46"/>
      <c r="L36" s="46"/>
      <c r="M36" s="63"/>
    </row>
    <row r="37" ht="18" customHeight="1" spans="1:13">
      <c r="A37" s="45"/>
      <c r="B37" s="46"/>
      <c r="C37" s="46"/>
      <c r="D37" s="58"/>
      <c r="E37" s="48"/>
      <c r="F37" s="48"/>
      <c r="G37" s="48"/>
      <c r="H37" s="48"/>
      <c r="I37" s="48"/>
      <c r="J37" s="46"/>
      <c r="K37" s="46"/>
      <c r="L37" s="46"/>
      <c r="M37" s="63"/>
    </row>
    <row r="38" ht="18" customHeight="1" spans="1:13">
      <c r="A38" s="45"/>
      <c r="B38" s="46"/>
      <c r="C38" s="46"/>
      <c r="D38" s="58"/>
      <c r="E38" s="48"/>
      <c r="F38" s="48"/>
      <c r="G38" s="48"/>
      <c r="H38" s="48"/>
      <c r="I38" s="48"/>
      <c r="J38" s="46"/>
      <c r="K38" s="46"/>
      <c r="L38" s="46"/>
      <c r="M38" s="63"/>
    </row>
    <row r="39" ht="18" customHeight="1" spans="1:13">
      <c r="A39" s="45"/>
      <c r="B39" s="46"/>
      <c r="C39" s="46"/>
      <c r="D39" s="58"/>
      <c r="E39" s="48"/>
      <c r="F39" s="48"/>
      <c r="G39" s="48"/>
      <c r="H39" s="48"/>
      <c r="I39" s="48"/>
      <c r="J39" s="46"/>
      <c r="K39" s="46"/>
      <c r="L39" s="46"/>
      <c r="M39" s="63"/>
    </row>
    <row r="40" ht="18" customHeight="1" spans="1:13">
      <c r="A40" s="45"/>
      <c r="B40" s="46"/>
      <c r="C40" s="46"/>
      <c r="D40" s="58"/>
      <c r="E40" s="48"/>
      <c r="F40" s="48"/>
      <c r="G40" s="48"/>
      <c r="H40" s="48"/>
      <c r="I40" s="48"/>
      <c r="J40" s="46"/>
      <c r="K40" s="46"/>
      <c r="L40" s="46"/>
      <c r="M40" s="63"/>
    </row>
    <row r="41" ht="18" customHeight="1" spans="1:13">
      <c r="A41" s="45"/>
      <c r="B41" s="46"/>
      <c r="C41" s="46"/>
      <c r="D41" s="58"/>
      <c r="E41" s="48"/>
      <c r="F41" s="48"/>
      <c r="G41" s="48"/>
      <c r="H41" s="48"/>
      <c r="I41" s="48"/>
      <c r="J41" s="46"/>
      <c r="K41" s="46"/>
      <c r="L41" s="46"/>
      <c r="M41" s="63"/>
    </row>
    <row r="42" ht="18" customHeight="1" spans="1:13">
      <c r="A42" s="45"/>
      <c r="B42" s="46"/>
      <c r="C42" s="46"/>
      <c r="D42" s="58"/>
      <c r="E42" s="48"/>
      <c r="F42" s="48"/>
      <c r="G42" s="48"/>
      <c r="H42" s="48"/>
      <c r="I42" s="48"/>
      <c r="J42" s="46"/>
      <c r="K42" s="46"/>
      <c r="L42" s="46"/>
      <c r="M42" s="63"/>
    </row>
    <row r="43" ht="18" customHeight="1" spans="1:13">
      <c r="A43" s="45"/>
      <c r="B43" s="46"/>
      <c r="C43" s="46"/>
      <c r="D43" s="58"/>
      <c r="E43" s="48"/>
      <c r="F43" s="48"/>
      <c r="G43" s="48"/>
      <c r="H43" s="48"/>
      <c r="I43" s="48"/>
      <c r="J43" s="46"/>
      <c r="K43" s="46"/>
      <c r="L43" s="46"/>
      <c r="M43" s="63"/>
    </row>
    <row r="44" ht="18" customHeight="1" spans="1:13">
      <c r="A44" s="45"/>
      <c r="B44" s="46"/>
      <c r="C44" s="46"/>
      <c r="D44" s="58"/>
      <c r="E44" s="48"/>
      <c r="F44" s="48"/>
      <c r="G44" s="48"/>
      <c r="H44" s="48"/>
      <c r="I44" s="48"/>
      <c r="J44" s="46"/>
      <c r="K44" s="46"/>
      <c r="L44" s="46"/>
      <c r="M44" s="63"/>
    </row>
    <row r="45" ht="18" customHeight="1" spans="1:13">
      <c r="A45" s="45"/>
      <c r="B45" s="46"/>
      <c r="C45" s="46"/>
      <c r="D45" s="58"/>
      <c r="E45" s="48"/>
      <c r="F45" s="48"/>
      <c r="G45" s="48"/>
      <c r="H45" s="48"/>
      <c r="I45" s="48"/>
      <c r="J45" s="46"/>
      <c r="K45" s="46"/>
      <c r="L45" s="46"/>
      <c r="M45" s="63"/>
    </row>
    <row r="46" ht="18" customHeight="1" spans="1:13">
      <c r="A46" s="45"/>
      <c r="B46" s="46"/>
      <c r="C46" s="46"/>
      <c r="D46" s="58"/>
      <c r="E46" s="48"/>
      <c r="F46" s="48"/>
      <c r="G46" s="48"/>
      <c r="H46" s="48"/>
      <c r="I46" s="48"/>
      <c r="J46" s="46"/>
      <c r="K46" s="46"/>
      <c r="L46" s="46"/>
      <c r="M46" s="63"/>
    </row>
    <row r="47" ht="18" customHeight="1" spans="1:13">
      <c r="A47" s="59" t="s">
        <v>231</v>
      </c>
      <c r="B47" s="61"/>
      <c r="C47" s="60"/>
      <c r="D47" s="60"/>
      <c r="E47" s="60"/>
      <c r="F47" s="51">
        <v>96981.96</v>
      </c>
      <c r="G47" s="51"/>
      <c r="H47" s="51">
        <f>SUM(H18:I46,H4:I12)</f>
        <v>96981.96</v>
      </c>
      <c r="I47" s="51"/>
      <c r="J47" s="50"/>
      <c r="K47" s="50"/>
      <c r="L47" s="50"/>
      <c r="M47" s="65"/>
    </row>
    <row r="48" ht="18" customHeight="1" spans="1:13">
      <c r="A48" s="54" t="s">
        <v>224</v>
      </c>
      <c r="B48" s="54"/>
      <c r="C48" s="54"/>
      <c r="D48" s="54"/>
      <c r="E48" s="54"/>
      <c r="F48" s="54"/>
      <c r="G48" s="54" t="s">
        <v>225</v>
      </c>
      <c r="H48" s="54"/>
      <c r="I48" s="54"/>
      <c r="J48" s="54"/>
      <c r="K48" s="54"/>
      <c r="L48" s="54"/>
      <c r="M48" s="54"/>
    </row>
    <row r="49" ht="18" customHeight="1" spans="1:13">
      <c r="A49" s="54"/>
      <c r="B49" s="54"/>
      <c r="C49" s="54"/>
      <c r="D49" s="54"/>
      <c r="E49" s="54"/>
      <c r="F49" s="54"/>
      <c r="G49" s="54"/>
      <c r="H49" s="54"/>
      <c r="I49" s="54"/>
      <c r="J49" s="54"/>
      <c r="K49" s="39" t="s">
        <v>226</v>
      </c>
      <c r="L49" s="39"/>
      <c r="M49" s="39"/>
    </row>
  </sheetData>
  <sheetProtection sheet="1" objects="1"/>
  <protectedRanges>
    <protectedRange sqref="H5:I12 H18:I18 H19:I19" name="区域1"/>
  </protectedRanges>
  <mergeCells count="142">
    <mergeCell ref="A1:M1"/>
    <mergeCell ref="A2:F2"/>
    <mergeCell ref="G2:J2"/>
    <mergeCell ref="K2:M2"/>
    <mergeCell ref="F3:G3"/>
    <mergeCell ref="H3:I3"/>
    <mergeCell ref="J3:K3"/>
    <mergeCell ref="F4:G4"/>
    <mergeCell ref="H4:I4"/>
    <mergeCell ref="J4:K4"/>
    <mergeCell ref="F5:G5"/>
    <mergeCell ref="H5:I5"/>
    <mergeCell ref="J5:K5"/>
    <mergeCell ref="F6:G6"/>
    <mergeCell ref="H6:I6"/>
    <mergeCell ref="J6:K6"/>
    <mergeCell ref="F7:G7"/>
    <mergeCell ref="H7:I7"/>
    <mergeCell ref="J7:K7"/>
    <mergeCell ref="F8:G8"/>
    <mergeCell ref="H8:I8"/>
    <mergeCell ref="J8:K8"/>
    <mergeCell ref="F9:G9"/>
    <mergeCell ref="H9:I9"/>
    <mergeCell ref="J9:K9"/>
    <mergeCell ref="F10:G10"/>
    <mergeCell ref="H10:I10"/>
    <mergeCell ref="J10:K10"/>
    <mergeCell ref="F11:G11"/>
    <mergeCell ref="H11:I11"/>
    <mergeCell ref="J11:K11"/>
    <mergeCell ref="F12:G12"/>
    <mergeCell ref="H12:I12"/>
    <mergeCell ref="J12:K12"/>
    <mergeCell ref="A13:F13"/>
    <mergeCell ref="G13:M13"/>
    <mergeCell ref="A14:F14"/>
    <mergeCell ref="G14:J14"/>
    <mergeCell ref="K14:M14"/>
    <mergeCell ref="A15:M15"/>
    <mergeCell ref="A16:F16"/>
    <mergeCell ref="G16:J16"/>
    <mergeCell ref="K16:M16"/>
    <mergeCell ref="F17:G17"/>
    <mergeCell ref="H17:I17"/>
    <mergeCell ref="J17:K17"/>
    <mergeCell ref="F18:G18"/>
    <mergeCell ref="H18:I18"/>
    <mergeCell ref="J18:K18"/>
    <mergeCell ref="F19:G19"/>
    <mergeCell ref="H19:I19"/>
    <mergeCell ref="J19:K19"/>
    <mergeCell ref="F20:G20"/>
    <mergeCell ref="H20:I20"/>
    <mergeCell ref="J20:K20"/>
    <mergeCell ref="F21:G21"/>
    <mergeCell ref="H21:I21"/>
    <mergeCell ref="J21:K21"/>
    <mergeCell ref="F22:G22"/>
    <mergeCell ref="H22:I22"/>
    <mergeCell ref="J22:K22"/>
    <mergeCell ref="F23:G23"/>
    <mergeCell ref="H23:I23"/>
    <mergeCell ref="J23:K23"/>
    <mergeCell ref="F24:G24"/>
    <mergeCell ref="H24:I24"/>
    <mergeCell ref="J24:K24"/>
    <mergeCell ref="F25:G25"/>
    <mergeCell ref="H25:I25"/>
    <mergeCell ref="J25:K25"/>
    <mergeCell ref="F26:G26"/>
    <mergeCell ref="H26:I26"/>
    <mergeCell ref="J26:K26"/>
    <mergeCell ref="F27:G27"/>
    <mergeCell ref="H27:I27"/>
    <mergeCell ref="J27:K27"/>
    <mergeCell ref="F28:G28"/>
    <mergeCell ref="H28:I28"/>
    <mergeCell ref="J28:K28"/>
    <mergeCell ref="F29:G29"/>
    <mergeCell ref="H29:I29"/>
    <mergeCell ref="J29:K29"/>
    <mergeCell ref="F30:G30"/>
    <mergeCell ref="H30:I30"/>
    <mergeCell ref="J30:K30"/>
    <mergeCell ref="F31:G31"/>
    <mergeCell ref="H31:I31"/>
    <mergeCell ref="J31:K31"/>
    <mergeCell ref="F32:G32"/>
    <mergeCell ref="H32:I32"/>
    <mergeCell ref="J32:K32"/>
    <mergeCell ref="F33:G33"/>
    <mergeCell ref="H33:I33"/>
    <mergeCell ref="J33:K33"/>
    <mergeCell ref="F34:G34"/>
    <mergeCell ref="H34:I34"/>
    <mergeCell ref="J34:K34"/>
    <mergeCell ref="F35:G35"/>
    <mergeCell ref="H35:I35"/>
    <mergeCell ref="J35:K35"/>
    <mergeCell ref="F36:G36"/>
    <mergeCell ref="H36:I36"/>
    <mergeCell ref="J36:K36"/>
    <mergeCell ref="F37:G37"/>
    <mergeCell ref="H37:I37"/>
    <mergeCell ref="J37:K37"/>
    <mergeCell ref="F38:G38"/>
    <mergeCell ref="H38:I38"/>
    <mergeCell ref="J38:K38"/>
    <mergeCell ref="F39:G39"/>
    <mergeCell ref="H39:I39"/>
    <mergeCell ref="J39:K39"/>
    <mergeCell ref="F40:G40"/>
    <mergeCell ref="H40:I40"/>
    <mergeCell ref="J40:K40"/>
    <mergeCell ref="F41:G41"/>
    <mergeCell ref="H41:I41"/>
    <mergeCell ref="J41:K41"/>
    <mergeCell ref="F42:G42"/>
    <mergeCell ref="H42:I42"/>
    <mergeCell ref="J42:K42"/>
    <mergeCell ref="F43:G43"/>
    <mergeCell ref="H43:I43"/>
    <mergeCell ref="J43:K43"/>
    <mergeCell ref="F44:G44"/>
    <mergeCell ref="H44:I44"/>
    <mergeCell ref="J44:K44"/>
    <mergeCell ref="F45:G45"/>
    <mergeCell ref="H45:I45"/>
    <mergeCell ref="J45:K45"/>
    <mergeCell ref="F46:G46"/>
    <mergeCell ref="H46:I46"/>
    <mergeCell ref="J46:K46"/>
    <mergeCell ref="A47:E47"/>
    <mergeCell ref="F47:G47"/>
    <mergeCell ref="H47:I47"/>
    <mergeCell ref="J47:K47"/>
    <mergeCell ref="A48:F48"/>
    <mergeCell ref="G48:M48"/>
    <mergeCell ref="A49:F49"/>
    <mergeCell ref="G49:J49"/>
    <mergeCell ref="K49:M49"/>
  </mergeCells>
  <printOptions horizontalCentered="1"/>
  <pageMargins left="0.116416666666667" right="0.116416666666667" top="0.59375" bottom="0" header="0.59375" footer="0"/>
  <pageSetup paperSize="9" scale="90" orientation="portrait"/>
  <headerFooter/>
  <rowBreaks count="1" manualBreakCount="1">
    <brk id="14" max="16383" man="1"/>
  </row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8"/>
  <sheetViews>
    <sheetView showGridLines="0" workbookViewId="0">
      <selection activeCell="C36" sqref="C36:D36"/>
    </sheetView>
  </sheetViews>
  <sheetFormatPr defaultColWidth="9" defaultRowHeight="12"/>
  <cols>
    <col min="1" max="1" width="11.8285714285714" customWidth="1"/>
    <col min="2" max="2" width="29.3333333333333" customWidth="1"/>
    <col min="3" max="6" width="10.5047619047619" customWidth="1"/>
    <col min="7" max="7" width="9.66666666666667" customWidth="1"/>
    <col min="8" max="8" width="9.17142857142857" customWidth="1"/>
    <col min="9" max="9" width="19.6666666666667" customWidth="1"/>
  </cols>
  <sheetData>
    <row r="1" ht="18" customHeight="1" spans="1:9">
      <c r="A1" s="37"/>
      <c r="B1" s="37"/>
      <c r="C1" s="37"/>
      <c r="D1" s="38"/>
      <c r="E1" s="37"/>
      <c r="F1" s="38"/>
      <c r="G1" s="38"/>
      <c r="H1" s="39"/>
      <c r="I1" s="39"/>
    </row>
    <row r="2" ht="39.75" customHeight="1" spans="1:9">
      <c r="A2" s="40" t="s">
        <v>232</v>
      </c>
      <c r="B2" s="40"/>
      <c r="C2" s="40"/>
      <c r="D2" s="40"/>
      <c r="E2" s="40"/>
      <c r="F2" s="40"/>
      <c r="G2" s="40"/>
      <c r="H2" s="40"/>
      <c r="I2" s="40"/>
    </row>
    <row r="3" ht="28.5" customHeight="1" spans="1:9">
      <c r="A3" s="41" t="s">
        <v>1</v>
      </c>
      <c r="B3" s="41"/>
      <c r="C3" s="41"/>
      <c r="D3" s="41" t="s">
        <v>2</v>
      </c>
      <c r="E3" s="41"/>
      <c r="F3" s="41"/>
      <c r="G3" s="41"/>
      <c r="H3" s="42" t="s">
        <v>3</v>
      </c>
      <c r="I3" s="42"/>
    </row>
    <row r="4" ht="18.75" customHeight="1" spans="1:9">
      <c r="A4" s="43" t="s">
        <v>4</v>
      </c>
      <c r="B4" s="44" t="s">
        <v>57</v>
      </c>
      <c r="C4" s="44" t="s">
        <v>233</v>
      </c>
      <c r="D4" s="44"/>
      <c r="E4" s="44" t="s">
        <v>234</v>
      </c>
      <c r="F4" s="44"/>
      <c r="G4" s="44" t="s">
        <v>235</v>
      </c>
      <c r="H4" s="44"/>
      <c r="I4" s="55" t="s">
        <v>8</v>
      </c>
    </row>
    <row r="5" ht="18" customHeight="1" spans="1:9">
      <c r="A5" s="45" t="s">
        <v>9</v>
      </c>
      <c r="B5" s="46" t="s">
        <v>27</v>
      </c>
      <c r="C5" s="47">
        <v>117213.58</v>
      </c>
      <c r="D5" s="48"/>
      <c r="E5" s="48">
        <f>C5</f>
        <v>117213.58</v>
      </c>
      <c r="F5" s="48"/>
      <c r="G5" s="48"/>
      <c r="H5" s="48"/>
      <c r="I5" s="56" t="s">
        <v>236</v>
      </c>
    </row>
    <row r="6" ht="18" customHeight="1" spans="1:9">
      <c r="A6" s="45" t="s">
        <v>17</v>
      </c>
      <c r="B6" s="46" t="s">
        <v>29</v>
      </c>
      <c r="C6" s="48"/>
      <c r="D6" s="48"/>
      <c r="E6" s="48"/>
      <c r="F6" s="48"/>
      <c r="G6" s="48"/>
      <c r="H6" s="48"/>
      <c r="I6" s="56"/>
    </row>
    <row r="7" ht="18" customHeight="1" spans="1:9">
      <c r="A7" s="45" t="s">
        <v>19</v>
      </c>
      <c r="B7" s="46" t="s">
        <v>237</v>
      </c>
      <c r="C7" s="48" t="s">
        <v>238</v>
      </c>
      <c r="D7" s="48"/>
      <c r="E7" s="48" t="s">
        <v>238</v>
      </c>
      <c r="F7" s="48"/>
      <c r="G7" s="48"/>
      <c r="H7" s="48"/>
      <c r="I7" s="56" t="s">
        <v>239</v>
      </c>
    </row>
    <row r="8" ht="18" customHeight="1" spans="1:9">
      <c r="A8" s="45" t="s">
        <v>21</v>
      </c>
      <c r="B8" s="46" t="s">
        <v>240</v>
      </c>
      <c r="C8" s="48"/>
      <c r="D8" s="48"/>
      <c r="E8" s="48"/>
      <c r="F8" s="48"/>
      <c r="G8" s="48"/>
      <c r="H8" s="48"/>
      <c r="I8" s="56" t="s">
        <v>241</v>
      </c>
    </row>
    <row r="9" ht="18" customHeight="1" spans="1:9">
      <c r="A9" s="45" t="s">
        <v>23</v>
      </c>
      <c r="B9" s="46" t="s">
        <v>31</v>
      </c>
      <c r="C9" s="48"/>
      <c r="D9" s="48"/>
      <c r="E9" s="48"/>
      <c r="F9" s="48"/>
      <c r="G9" s="48"/>
      <c r="H9" s="48"/>
      <c r="I9" s="56" t="s">
        <v>242</v>
      </c>
    </row>
    <row r="10" ht="18" customHeight="1" spans="1:9">
      <c r="A10" s="45" t="s">
        <v>46</v>
      </c>
      <c r="B10" s="46" t="s">
        <v>33</v>
      </c>
      <c r="C10" s="48"/>
      <c r="D10" s="48"/>
      <c r="E10" s="48"/>
      <c r="F10" s="48"/>
      <c r="G10" s="48"/>
      <c r="H10" s="48"/>
      <c r="I10" s="56" t="s">
        <v>243</v>
      </c>
    </row>
    <row r="11" ht="18" customHeight="1" spans="1:9">
      <c r="A11" s="45" t="s">
        <v>48</v>
      </c>
      <c r="B11" s="46" t="s">
        <v>35</v>
      </c>
      <c r="C11" s="47">
        <v>27112.65</v>
      </c>
      <c r="D11" s="48"/>
      <c r="E11" s="48"/>
      <c r="F11" s="48"/>
      <c r="G11" s="48"/>
      <c r="H11" s="48"/>
      <c r="I11" s="56"/>
    </row>
    <row r="12" ht="18" customHeight="1" spans="1:9">
      <c r="A12" s="45" t="s">
        <v>50</v>
      </c>
      <c r="B12" s="46" t="s">
        <v>37</v>
      </c>
      <c r="C12" s="48"/>
      <c r="D12" s="48"/>
      <c r="E12" s="48"/>
      <c r="F12" s="48"/>
      <c r="G12" s="48"/>
      <c r="H12" s="48"/>
      <c r="I12" s="56"/>
    </row>
    <row r="13" ht="18" customHeight="1" spans="1:9">
      <c r="A13" s="45" t="s">
        <v>211</v>
      </c>
      <c r="B13" s="46" t="s">
        <v>39</v>
      </c>
      <c r="C13" s="48"/>
      <c r="D13" s="48"/>
      <c r="E13" s="48"/>
      <c r="F13" s="48"/>
      <c r="G13" s="48"/>
      <c r="H13" s="48"/>
      <c r="I13" s="56"/>
    </row>
    <row r="14" ht="18" customHeight="1" spans="1:9">
      <c r="A14" s="45" t="s">
        <v>216</v>
      </c>
      <c r="B14" s="46" t="s">
        <v>43</v>
      </c>
      <c r="C14" s="48"/>
      <c r="D14" s="48"/>
      <c r="E14" s="48"/>
      <c r="F14" s="48"/>
      <c r="G14" s="48"/>
      <c r="H14" s="48"/>
      <c r="I14" s="56"/>
    </row>
    <row r="15" ht="18" customHeight="1" spans="1:9">
      <c r="A15" s="45" t="s">
        <v>220</v>
      </c>
      <c r="B15" s="46" t="s">
        <v>41</v>
      </c>
      <c r="C15" s="48"/>
      <c r="D15" s="48"/>
      <c r="E15" s="48"/>
      <c r="F15" s="48"/>
      <c r="G15" s="48"/>
      <c r="H15" s="48"/>
      <c r="I15" s="56"/>
    </row>
    <row r="16" ht="18" customHeight="1" spans="1:9">
      <c r="A16" s="45" t="s">
        <v>214</v>
      </c>
      <c r="B16" s="46" t="s">
        <v>45</v>
      </c>
      <c r="C16" s="48"/>
      <c r="D16" s="48"/>
      <c r="E16" s="48"/>
      <c r="F16" s="48"/>
      <c r="G16" s="48"/>
      <c r="H16" s="48"/>
      <c r="I16" s="56"/>
    </row>
    <row r="17" ht="18" customHeight="1" spans="1:9">
      <c r="A17" s="45"/>
      <c r="B17" s="46"/>
      <c r="C17" s="48"/>
      <c r="D17" s="48"/>
      <c r="E17" s="48"/>
      <c r="F17" s="48"/>
      <c r="G17" s="48"/>
      <c r="H17" s="48"/>
      <c r="I17" s="56"/>
    </row>
    <row r="18" ht="18" customHeight="1" spans="1:9">
      <c r="A18" s="45"/>
      <c r="B18" s="46"/>
      <c r="C18" s="48"/>
      <c r="D18" s="48"/>
      <c r="E18" s="48"/>
      <c r="F18" s="48"/>
      <c r="G18" s="48"/>
      <c r="H18" s="48"/>
      <c r="I18" s="56"/>
    </row>
    <row r="19" ht="18" customHeight="1" spans="1:9">
      <c r="A19" s="45"/>
      <c r="B19" s="46"/>
      <c r="C19" s="48"/>
      <c r="D19" s="48"/>
      <c r="E19" s="48"/>
      <c r="F19" s="48"/>
      <c r="G19" s="48"/>
      <c r="H19" s="48"/>
      <c r="I19" s="56"/>
    </row>
    <row r="20" ht="18" customHeight="1" spans="1:9">
      <c r="A20" s="45"/>
      <c r="B20" s="46"/>
      <c r="C20" s="48"/>
      <c r="D20" s="48"/>
      <c r="E20" s="48"/>
      <c r="F20" s="48"/>
      <c r="G20" s="48"/>
      <c r="H20" s="48"/>
      <c r="I20" s="56"/>
    </row>
    <row r="21" ht="18" customHeight="1" spans="1:9">
      <c r="A21" s="45"/>
      <c r="B21" s="46"/>
      <c r="C21" s="48"/>
      <c r="D21" s="48"/>
      <c r="E21" s="48"/>
      <c r="F21" s="48"/>
      <c r="G21" s="48"/>
      <c r="H21" s="48"/>
      <c r="I21" s="56"/>
    </row>
    <row r="22" ht="18" customHeight="1" spans="1:9">
      <c r="A22" s="45"/>
      <c r="B22" s="46"/>
      <c r="C22" s="48"/>
      <c r="D22" s="48"/>
      <c r="E22" s="48"/>
      <c r="F22" s="48"/>
      <c r="G22" s="48"/>
      <c r="H22" s="48"/>
      <c r="I22" s="56"/>
    </row>
    <row r="23" ht="18" customHeight="1" spans="1:9">
      <c r="A23" s="45"/>
      <c r="B23" s="46"/>
      <c r="C23" s="48"/>
      <c r="D23" s="48"/>
      <c r="E23" s="48"/>
      <c r="F23" s="48"/>
      <c r="G23" s="48"/>
      <c r="H23" s="48"/>
      <c r="I23" s="56"/>
    </row>
    <row r="24" ht="18" customHeight="1" spans="1:9">
      <c r="A24" s="45"/>
      <c r="B24" s="46"/>
      <c r="C24" s="48"/>
      <c r="D24" s="48"/>
      <c r="E24" s="48"/>
      <c r="F24" s="48"/>
      <c r="G24" s="48"/>
      <c r="H24" s="48"/>
      <c r="I24" s="56"/>
    </row>
    <row r="25" ht="18" customHeight="1" spans="1:9">
      <c r="A25" s="45"/>
      <c r="B25" s="46"/>
      <c r="C25" s="48"/>
      <c r="D25" s="48"/>
      <c r="E25" s="48"/>
      <c r="F25" s="48"/>
      <c r="G25" s="48"/>
      <c r="H25" s="48"/>
      <c r="I25" s="56"/>
    </row>
    <row r="26" ht="18" customHeight="1" spans="1:9">
      <c r="A26" s="45"/>
      <c r="B26" s="46"/>
      <c r="C26" s="48"/>
      <c r="D26" s="48"/>
      <c r="E26" s="48"/>
      <c r="F26" s="48"/>
      <c r="G26" s="48"/>
      <c r="H26" s="48"/>
      <c r="I26" s="56"/>
    </row>
    <row r="27" ht="18" customHeight="1" spans="1:9">
      <c r="A27" s="45"/>
      <c r="B27" s="46"/>
      <c r="C27" s="48"/>
      <c r="D27" s="48"/>
      <c r="E27" s="48"/>
      <c r="F27" s="48"/>
      <c r="G27" s="48"/>
      <c r="H27" s="48"/>
      <c r="I27" s="56"/>
    </row>
    <row r="28" ht="18" customHeight="1" spans="1:9">
      <c r="A28" s="45"/>
      <c r="B28" s="46"/>
      <c r="C28" s="48"/>
      <c r="D28" s="48"/>
      <c r="E28" s="48"/>
      <c r="F28" s="48"/>
      <c r="G28" s="48"/>
      <c r="H28" s="48"/>
      <c r="I28" s="56"/>
    </row>
    <row r="29" ht="18" customHeight="1" spans="1:9">
      <c r="A29" s="45"/>
      <c r="B29" s="46"/>
      <c r="C29" s="48"/>
      <c r="D29" s="48"/>
      <c r="E29" s="48"/>
      <c r="F29" s="48"/>
      <c r="G29" s="48"/>
      <c r="H29" s="48"/>
      <c r="I29" s="56"/>
    </row>
    <row r="30" ht="18" customHeight="1" spans="1:9">
      <c r="A30" s="45"/>
      <c r="B30" s="46"/>
      <c r="C30" s="48"/>
      <c r="D30" s="48"/>
      <c r="E30" s="48"/>
      <c r="F30" s="48"/>
      <c r="G30" s="48"/>
      <c r="H30" s="48"/>
      <c r="I30" s="56"/>
    </row>
    <row r="31" ht="18" customHeight="1" spans="1:9">
      <c r="A31" s="45"/>
      <c r="B31" s="46"/>
      <c r="C31" s="48"/>
      <c r="D31" s="48"/>
      <c r="E31" s="48"/>
      <c r="F31" s="48"/>
      <c r="G31" s="48"/>
      <c r="H31" s="48"/>
      <c r="I31" s="56"/>
    </row>
    <row r="32" ht="18" customHeight="1" spans="1:9">
      <c r="A32" s="45"/>
      <c r="B32" s="46"/>
      <c r="C32" s="48"/>
      <c r="D32" s="48"/>
      <c r="E32" s="48"/>
      <c r="F32" s="48"/>
      <c r="G32" s="48"/>
      <c r="H32" s="48"/>
      <c r="I32" s="56"/>
    </row>
    <row r="33" ht="18" customHeight="1" spans="1:9">
      <c r="A33" s="45"/>
      <c r="B33" s="46"/>
      <c r="C33" s="48"/>
      <c r="D33" s="48"/>
      <c r="E33" s="48"/>
      <c r="F33" s="48"/>
      <c r="G33" s="48"/>
      <c r="H33" s="48"/>
      <c r="I33" s="56"/>
    </row>
    <row r="34" ht="18" customHeight="1" spans="1:9">
      <c r="A34" s="45"/>
      <c r="B34" s="46"/>
      <c r="C34" s="48"/>
      <c r="D34" s="48"/>
      <c r="E34" s="48"/>
      <c r="F34" s="48"/>
      <c r="G34" s="48"/>
      <c r="H34" s="48"/>
      <c r="I34" s="56"/>
    </row>
    <row r="35" ht="18" customHeight="1" spans="1:9">
      <c r="A35" s="45"/>
      <c r="B35" s="46"/>
      <c r="C35" s="48"/>
      <c r="D35" s="48"/>
      <c r="E35" s="48"/>
      <c r="F35" s="48"/>
      <c r="G35" s="48"/>
      <c r="H35" s="48"/>
      <c r="I35" s="56"/>
    </row>
    <row r="36" ht="18" customHeight="1" spans="1:9">
      <c r="A36" s="49"/>
      <c r="B36" s="50" t="s">
        <v>244</v>
      </c>
      <c r="C36" s="51" t="s">
        <v>245</v>
      </c>
      <c r="D36" s="51"/>
      <c r="E36" s="33">
        <f>+E5+E6+E9+E10+E11+E12+E13+E14+E15+E16</f>
        <v>117213.58</v>
      </c>
      <c r="F36" s="33"/>
      <c r="G36" s="52"/>
      <c r="H36" s="52"/>
      <c r="I36" s="57" t="s">
        <v>238</v>
      </c>
    </row>
    <row r="37" ht="18" customHeight="1" spans="1:9">
      <c r="A37" s="53" t="s">
        <v>246</v>
      </c>
      <c r="B37" s="53"/>
      <c r="C37" s="53"/>
      <c r="D37" s="53"/>
      <c r="E37" s="53"/>
      <c r="F37" s="53"/>
      <c r="G37" s="53"/>
      <c r="H37" s="53"/>
      <c r="I37" s="53"/>
    </row>
    <row r="38" ht="18" customHeight="1" spans="1:9">
      <c r="A38" s="54"/>
      <c r="B38" s="54"/>
      <c r="C38" s="54"/>
      <c r="D38" s="54"/>
      <c r="E38" s="54"/>
      <c r="F38" s="54"/>
      <c r="G38" s="54"/>
      <c r="H38" s="39" t="s">
        <v>247</v>
      </c>
      <c r="I38" s="39"/>
    </row>
  </sheetData>
  <sheetProtection sheet="1" objects="1"/>
  <protectedRanges>
    <protectedRange sqref="E9:F16" name="区域1"/>
  </protectedRanges>
  <mergeCells count="109">
    <mergeCell ref="A1:G1"/>
    <mergeCell ref="H1:I1"/>
    <mergeCell ref="A2:I2"/>
    <mergeCell ref="A3:C3"/>
    <mergeCell ref="D3:G3"/>
    <mergeCell ref="H3:I3"/>
    <mergeCell ref="C4:D4"/>
    <mergeCell ref="E4:F4"/>
    <mergeCell ref="G4:H4"/>
    <mergeCell ref="C5:D5"/>
    <mergeCell ref="E5:F5"/>
    <mergeCell ref="G5:H5"/>
    <mergeCell ref="C6:D6"/>
    <mergeCell ref="E6:F6"/>
    <mergeCell ref="G6:H6"/>
    <mergeCell ref="C7:D7"/>
    <mergeCell ref="E7:F7"/>
    <mergeCell ref="G7:H7"/>
    <mergeCell ref="C8:D8"/>
    <mergeCell ref="E8:F8"/>
    <mergeCell ref="G8:H8"/>
    <mergeCell ref="C9:D9"/>
    <mergeCell ref="E9:F9"/>
    <mergeCell ref="G9:H9"/>
    <mergeCell ref="C10:D10"/>
    <mergeCell ref="E10:F10"/>
    <mergeCell ref="G10:H10"/>
    <mergeCell ref="C11:D11"/>
    <mergeCell ref="E11:F11"/>
    <mergeCell ref="G11:H11"/>
    <mergeCell ref="C12:D12"/>
    <mergeCell ref="E12:F12"/>
    <mergeCell ref="G12:H12"/>
    <mergeCell ref="C13:D13"/>
    <mergeCell ref="E13:F13"/>
    <mergeCell ref="G13:H13"/>
    <mergeCell ref="C14:D14"/>
    <mergeCell ref="E14:F14"/>
    <mergeCell ref="G14:H14"/>
    <mergeCell ref="C15:D15"/>
    <mergeCell ref="E15:F15"/>
    <mergeCell ref="G15:H15"/>
    <mergeCell ref="C16:D16"/>
    <mergeCell ref="E16:F16"/>
    <mergeCell ref="G16:H16"/>
    <mergeCell ref="C17:D17"/>
    <mergeCell ref="E17:F17"/>
    <mergeCell ref="G17:H17"/>
    <mergeCell ref="C18:D18"/>
    <mergeCell ref="E18:F18"/>
    <mergeCell ref="G18:H18"/>
    <mergeCell ref="C19:D19"/>
    <mergeCell ref="E19:F19"/>
    <mergeCell ref="G19:H19"/>
    <mergeCell ref="C20:D20"/>
    <mergeCell ref="E20:F20"/>
    <mergeCell ref="G20:H20"/>
    <mergeCell ref="C21:D21"/>
    <mergeCell ref="E21:F21"/>
    <mergeCell ref="G21:H21"/>
    <mergeCell ref="C22:D22"/>
    <mergeCell ref="E22:F22"/>
    <mergeCell ref="G22:H22"/>
    <mergeCell ref="C23:D23"/>
    <mergeCell ref="E23:F23"/>
    <mergeCell ref="G23:H23"/>
    <mergeCell ref="C24:D24"/>
    <mergeCell ref="E24:F24"/>
    <mergeCell ref="G24:H24"/>
    <mergeCell ref="C25:D25"/>
    <mergeCell ref="E25:F25"/>
    <mergeCell ref="G25:H25"/>
    <mergeCell ref="C26:D26"/>
    <mergeCell ref="E26:F26"/>
    <mergeCell ref="G26:H26"/>
    <mergeCell ref="C27:D27"/>
    <mergeCell ref="E27:F27"/>
    <mergeCell ref="G27:H27"/>
    <mergeCell ref="C28:D28"/>
    <mergeCell ref="E28:F28"/>
    <mergeCell ref="G28:H28"/>
    <mergeCell ref="C29:D29"/>
    <mergeCell ref="E29:F29"/>
    <mergeCell ref="G29:H29"/>
    <mergeCell ref="C30:D30"/>
    <mergeCell ref="E30:F30"/>
    <mergeCell ref="G30:H30"/>
    <mergeCell ref="C31:D31"/>
    <mergeCell ref="E31:F31"/>
    <mergeCell ref="G31:H31"/>
    <mergeCell ref="C32:D32"/>
    <mergeCell ref="E32:F32"/>
    <mergeCell ref="G32:H32"/>
    <mergeCell ref="C33:D33"/>
    <mergeCell ref="E33:F33"/>
    <mergeCell ref="G33:H33"/>
    <mergeCell ref="C34:D34"/>
    <mergeCell ref="E34:F34"/>
    <mergeCell ref="G34:H34"/>
    <mergeCell ref="C35:D35"/>
    <mergeCell ref="E35:F35"/>
    <mergeCell ref="G35:H35"/>
    <mergeCell ref="C36:D36"/>
    <mergeCell ref="E36:F36"/>
    <mergeCell ref="G36:H36"/>
    <mergeCell ref="A37:I37"/>
    <mergeCell ref="A38:C38"/>
    <mergeCell ref="D38:G38"/>
    <mergeCell ref="H38:I38"/>
  </mergeCells>
  <printOptions horizontalCentered="1"/>
  <pageMargins left="0.116416666666667" right="0.116416666666667" top="0.59375" bottom="0" header="0.59375" footer="0"/>
  <pageSetup paperSize="9" scale="90"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8"/>
  <sheetViews>
    <sheetView showGridLines="0" workbookViewId="0">
      <selection activeCell="E36" sqref="E36:F36"/>
    </sheetView>
  </sheetViews>
  <sheetFormatPr defaultColWidth="9" defaultRowHeight="12" outlineLevelCol="6"/>
  <cols>
    <col min="1" max="1" width="13" style="1" customWidth="1"/>
    <col min="2" max="2" width="51.5047619047619" style="1" customWidth="1"/>
    <col min="3" max="3" width="2.17142857142857" style="1" customWidth="1"/>
    <col min="4" max="4" width="9.33333333333333" style="1" customWidth="1"/>
    <col min="5" max="5" width="10.8285714285714" style="1" customWidth="1"/>
    <col min="6" max="6" width="11" style="1" customWidth="1"/>
    <col min="7" max="7" width="17.8285714285714" style="1" customWidth="1"/>
    <col min="8" max="16384" width="9" style="1"/>
  </cols>
  <sheetData>
    <row r="1" ht="18" customHeight="1" spans="1:7">
      <c r="A1" s="14"/>
      <c r="B1" s="14"/>
      <c r="C1" s="14"/>
      <c r="D1" s="14"/>
      <c r="E1" s="14"/>
      <c r="F1" s="21"/>
      <c r="G1" s="21"/>
    </row>
    <row r="2" ht="39.75" customHeight="1" spans="1:7">
      <c r="A2" s="2" t="s">
        <v>248</v>
      </c>
      <c r="B2" s="2"/>
      <c r="C2" s="2"/>
      <c r="D2" s="2"/>
      <c r="E2" s="2"/>
      <c r="F2" s="2"/>
      <c r="G2" s="2"/>
    </row>
    <row r="3" ht="28.5" customHeight="1" spans="1:7">
      <c r="A3" s="4" t="s">
        <v>1</v>
      </c>
      <c r="B3" s="4"/>
      <c r="C3" s="4"/>
      <c r="D3" s="4" t="s">
        <v>2</v>
      </c>
      <c r="E3" s="4"/>
      <c r="F3" s="6" t="s">
        <v>3</v>
      </c>
      <c r="G3" s="6"/>
    </row>
    <row r="4" ht="18.75" customHeight="1" spans="1:7">
      <c r="A4" s="22" t="s">
        <v>4</v>
      </c>
      <c r="B4" s="23" t="s">
        <v>249</v>
      </c>
      <c r="C4" s="23" t="s">
        <v>59</v>
      </c>
      <c r="D4" s="23"/>
      <c r="E4" s="23" t="s">
        <v>250</v>
      </c>
      <c r="F4" s="23"/>
      <c r="G4" s="24" t="s">
        <v>8</v>
      </c>
    </row>
    <row r="5" ht="18" customHeight="1" spans="1:7">
      <c r="A5" s="25" t="s">
        <v>9</v>
      </c>
      <c r="B5" s="26" t="s">
        <v>27</v>
      </c>
      <c r="C5" s="27" t="s">
        <v>251</v>
      </c>
      <c r="D5" s="27"/>
      <c r="E5" s="28">
        <v>117213.58</v>
      </c>
      <c r="F5" s="28"/>
      <c r="G5" s="29"/>
    </row>
    <row r="6" ht="18" customHeight="1" spans="1:7">
      <c r="A6" s="25"/>
      <c r="B6" s="26"/>
      <c r="C6" s="27"/>
      <c r="D6" s="27"/>
      <c r="E6" s="28"/>
      <c r="F6" s="28"/>
      <c r="G6" s="29"/>
    </row>
    <row r="7" ht="18" customHeight="1" spans="1:7">
      <c r="A7" s="25"/>
      <c r="B7" s="26"/>
      <c r="C7" s="27"/>
      <c r="D7" s="27"/>
      <c r="E7" s="28"/>
      <c r="F7" s="28"/>
      <c r="G7" s="29"/>
    </row>
    <row r="8" ht="18" customHeight="1" spans="1:7">
      <c r="A8" s="25"/>
      <c r="B8" s="26"/>
      <c r="C8" s="27"/>
      <c r="D8" s="27"/>
      <c r="E8" s="28"/>
      <c r="F8" s="28"/>
      <c r="G8" s="29"/>
    </row>
    <row r="9" ht="18" customHeight="1" spans="1:7">
      <c r="A9" s="25"/>
      <c r="B9" s="26"/>
      <c r="C9" s="27"/>
      <c r="D9" s="27"/>
      <c r="E9" s="28"/>
      <c r="F9" s="28"/>
      <c r="G9" s="29"/>
    </row>
    <row r="10" ht="18" customHeight="1" spans="1:7">
      <c r="A10" s="25"/>
      <c r="B10" s="26"/>
      <c r="C10" s="27"/>
      <c r="D10" s="27"/>
      <c r="E10" s="28"/>
      <c r="F10" s="28"/>
      <c r="G10" s="29"/>
    </row>
    <row r="11" ht="18" customHeight="1" spans="1:7">
      <c r="A11" s="25"/>
      <c r="B11" s="26"/>
      <c r="C11" s="27"/>
      <c r="D11" s="27"/>
      <c r="E11" s="28"/>
      <c r="F11" s="28"/>
      <c r="G11" s="29"/>
    </row>
    <row r="12" ht="18" customHeight="1" spans="1:7">
      <c r="A12" s="25"/>
      <c r="B12" s="26"/>
      <c r="C12" s="27"/>
      <c r="D12" s="27"/>
      <c r="E12" s="28"/>
      <c r="F12" s="28"/>
      <c r="G12" s="29"/>
    </row>
    <row r="13" ht="18" customHeight="1" spans="1:7">
      <c r="A13" s="25"/>
      <c r="B13" s="26"/>
      <c r="C13" s="27"/>
      <c r="D13" s="27"/>
      <c r="E13" s="28"/>
      <c r="F13" s="28"/>
      <c r="G13" s="29"/>
    </row>
    <row r="14" ht="18" customHeight="1" spans="1:7">
      <c r="A14" s="25"/>
      <c r="B14" s="26"/>
      <c r="C14" s="27"/>
      <c r="D14" s="27"/>
      <c r="E14" s="28"/>
      <c r="F14" s="28"/>
      <c r="G14" s="29"/>
    </row>
    <row r="15" ht="18" customHeight="1" spans="1:7">
      <c r="A15" s="25"/>
      <c r="B15" s="26"/>
      <c r="C15" s="27"/>
      <c r="D15" s="27"/>
      <c r="E15" s="28"/>
      <c r="F15" s="28"/>
      <c r="G15" s="29"/>
    </row>
    <row r="16" ht="18" customHeight="1" spans="1:7">
      <c r="A16" s="25"/>
      <c r="B16" s="26"/>
      <c r="C16" s="27"/>
      <c r="D16" s="27"/>
      <c r="E16" s="28"/>
      <c r="F16" s="28"/>
      <c r="G16" s="29"/>
    </row>
    <row r="17" ht="18" customHeight="1" spans="1:7">
      <c r="A17" s="25"/>
      <c r="B17" s="26"/>
      <c r="C17" s="27"/>
      <c r="D17" s="27"/>
      <c r="E17" s="28"/>
      <c r="F17" s="28"/>
      <c r="G17" s="29"/>
    </row>
    <row r="18" ht="18" customHeight="1" spans="1:7">
      <c r="A18" s="25"/>
      <c r="B18" s="26"/>
      <c r="C18" s="27"/>
      <c r="D18" s="27"/>
      <c r="E18" s="28"/>
      <c r="F18" s="28"/>
      <c r="G18" s="29"/>
    </row>
    <row r="19" ht="18" customHeight="1" spans="1:7">
      <c r="A19" s="25"/>
      <c r="B19" s="26"/>
      <c r="C19" s="27"/>
      <c r="D19" s="27"/>
      <c r="E19" s="28"/>
      <c r="F19" s="28"/>
      <c r="G19" s="29"/>
    </row>
    <row r="20" ht="18" customHeight="1" spans="1:7">
      <c r="A20" s="25"/>
      <c r="B20" s="26"/>
      <c r="C20" s="27"/>
      <c r="D20" s="27"/>
      <c r="E20" s="28"/>
      <c r="F20" s="28"/>
      <c r="G20" s="29"/>
    </row>
    <row r="21" ht="18" customHeight="1" spans="1:7">
      <c r="A21" s="25"/>
      <c r="B21" s="26"/>
      <c r="C21" s="27"/>
      <c r="D21" s="27"/>
      <c r="E21" s="28"/>
      <c r="F21" s="28"/>
      <c r="G21" s="29"/>
    </row>
    <row r="22" ht="18" customHeight="1" spans="1:7">
      <c r="A22" s="25"/>
      <c r="B22" s="26"/>
      <c r="C22" s="27"/>
      <c r="D22" s="27"/>
      <c r="E22" s="28"/>
      <c r="F22" s="28"/>
      <c r="G22" s="29"/>
    </row>
    <row r="23" ht="18" customHeight="1" spans="1:7">
      <c r="A23" s="25"/>
      <c r="B23" s="26"/>
      <c r="C23" s="27"/>
      <c r="D23" s="27"/>
      <c r="E23" s="28"/>
      <c r="F23" s="28"/>
      <c r="G23" s="29"/>
    </row>
    <row r="24" ht="18" customHeight="1" spans="1:7">
      <c r="A24" s="25"/>
      <c r="B24" s="26"/>
      <c r="C24" s="27"/>
      <c r="D24" s="27"/>
      <c r="E24" s="28"/>
      <c r="F24" s="28"/>
      <c r="G24" s="29"/>
    </row>
    <row r="25" ht="18" customHeight="1" spans="1:7">
      <c r="A25" s="25"/>
      <c r="B25" s="26"/>
      <c r="C25" s="27"/>
      <c r="D25" s="27"/>
      <c r="E25" s="28"/>
      <c r="F25" s="28"/>
      <c r="G25" s="29"/>
    </row>
    <row r="26" ht="18" customHeight="1" spans="1:7">
      <c r="A26" s="25"/>
      <c r="B26" s="26"/>
      <c r="C26" s="27"/>
      <c r="D26" s="27"/>
      <c r="E26" s="28"/>
      <c r="F26" s="28"/>
      <c r="G26" s="29"/>
    </row>
    <row r="27" ht="18" customHeight="1" spans="1:7">
      <c r="A27" s="25"/>
      <c r="B27" s="26"/>
      <c r="C27" s="27"/>
      <c r="D27" s="27"/>
      <c r="E27" s="28"/>
      <c r="F27" s="28"/>
      <c r="G27" s="29"/>
    </row>
    <row r="28" ht="18" customHeight="1" spans="1:7">
      <c r="A28" s="25"/>
      <c r="B28" s="26"/>
      <c r="C28" s="27"/>
      <c r="D28" s="27"/>
      <c r="E28" s="28"/>
      <c r="F28" s="28"/>
      <c r="G28" s="29"/>
    </row>
    <row r="29" ht="18" customHeight="1" spans="1:7">
      <c r="A29" s="25"/>
      <c r="B29" s="26"/>
      <c r="C29" s="27"/>
      <c r="D29" s="27"/>
      <c r="E29" s="28"/>
      <c r="F29" s="28"/>
      <c r="G29" s="29"/>
    </row>
    <row r="30" ht="18" customHeight="1" spans="1:7">
      <c r="A30" s="25"/>
      <c r="B30" s="26"/>
      <c r="C30" s="27"/>
      <c r="D30" s="27"/>
      <c r="E30" s="28"/>
      <c r="F30" s="28"/>
      <c r="G30" s="29"/>
    </row>
    <row r="31" ht="18" customHeight="1" spans="1:7">
      <c r="A31" s="25"/>
      <c r="B31" s="26"/>
      <c r="C31" s="27"/>
      <c r="D31" s="27"/>
      <c r="E31" s="28"/>
      <c r="F31" s="28"/>
      <c r="G31" s="29"/>
    </row>
    <row r="32" ht="18" customHeight="1" spans="1:7">
      <c r="A32" s="25"/>
      <c r="B32" s="26"/>
      <c r="C32" s="27"/>
      <c r="D32" s="27"/>
      <c r="E32" s="28"/>
      <c r="F32" s="28"/>
      <c r="G32" s="29"/>
    </row>
    <row r="33" ht="18" customHeight="1" spans="1:7">
      <c r="A33" s="25"/>
      <c r="B33" s="26"/>
      <c r="C33" s="27"/>
      <c r="D33" s="27"/>
      <c r="E33" s="28"/>
      <c r="F33" s="28"/>
      <c r="G33" s="29"/>
    </row>
    <row r="34" ht="18" customHeight="1" spans="1:7">
      <c r="A34" s="25"/>
      <c r="B34" s="26"/>
      <c r="C34" s="27"/>
      <c r="D34" s="27"/>
      <c r="E34" s="28"/>
      <c r="F34" s="28"/>
      <c r="G34" s="29"/>
    </row>
    <row r="35" ht="18" customHeight="1" spans="1:7">
      <c r="A35" s="25"/>
      <c r="B35" s="26"/>
      <c r="C35" s="27"/>
      <c r="D35" s="27"/>
      <c r="E35" s="28"/>
      <c r="F35" s="28"/>
      <c r="G35" s="29"/>
    </row>
    <row r="36" ht="18" customHeight="1" spans="1:7">
      <c r="A36" s="30" t="s">
        <v>231</v>
      </c>
      <c r="B36" s="31"/>
      <c r="C36" s="32"/>
      <c r="D36" s="32"/>
      <c r="E36" s="33">
        <v>117213.58</v>
      </c>
      <c r="F36" s="33"/>
      <c r="G36" s="34" t="s">
        <v>238</v>
      </c>
    </row>
    <row r="37" ht="18" customHeight="1" spans="1:7">
      <c r="A37" s="35" t="s">
        <v>252</v>
      </c>
      <c r="B37" s="35"/>
      <c r="C37" s="35"/>
      <c r="D37" s="35"/>
      <c r="E37" s="35"/>
      <c r="F37" s="35"/>
      <c r="G37" s="35"/>
    </row>
    <row r="38" ht="18" customHeight="1" spans="1:7">
      <c r="A38" s="36"/>
      <c r="B38" s="36"/>
      <c r="C38" s="36"/>
      <c r="D38" s="36"/>
      <c r="E38" s="36"/>
      <c r="F38" s="21" t="s">
        <v>253</v>
      </c>
      <c r="G38" s="21"/>
    </row>
  </sheetData>
  <sheetProtection sheet="1" objects="1"/>
  <mergeCells count="76">
    <mergeCell ref="A1:E1"/>
    <mergeCell ref="F1:G1"/>
    <mergeCell ref="A2:G2"/>
    <mergeCell ref="A3:C3"/>
    <mergeCell ref="D3:E3"/>
    <mergeCell ref="F3:G3"/>
    <mergeCell ref="C4:D4"/>
    <mergeCell ref="E4:F4"/>
    <mergeCell ref="C5:D5"/>
    <mergeCell ref="E5:F5"/>
    <mergeCell ref="C6:D6"/>
    <mergeCell ref="E6:F6"/>
    <mergeCell ref="C7:D7"/>
    <mergeCell ref="E7:F7"/>
    <mergeCell ref="C8:D8"/>
    <mergeCell ref="E8:F8"/>
    <mergeCell ref="C9:D9"/>
    <mergeCell ref="E9:F9"/>
    <mergeCell ref="C10:D10"/>
    <mergeCell ref="E10:F10"/>
    <mergeCell ref="C11:D11"/>
    <mergeCell ref="E11:F11"/>
    <mergeCell ref="C12:D12"/>
    <mergeCell ref="E12:F12"/>
    <mergeCell ref="C13:D13"/>
    <mergeCell ref="E13:F13"/>
    <mergeCell ref="C14:D14"/>
    <mergeCell ref="E14:F14"/>
    <mergeCell ref="C15:D15"/>
    <mergeCell ref="E15:F15"/>
    <mergeCell ref="C16:D16"/>
    <mergeCell ref="E16:F16"/>
    <mergeCell ref="C17:D17"/>
    <mergeCell ref="E17:F17"/>
    <mergeCell ref="C18:D18"/>
    <mergeCell ref="E18:F18"/>
    <mergeCell ref="C19:D19"/>
    <mergeCell ref="E19:F19"/>
    <mergeCell ref="C20:D20"/>
    <mergeCell ref="E20:F20"/>
    <mergeCell ref="C21:D21"/>
    <mergeCell ref="E21:F21"/>
    <mergeCell ref="C22:D22"/>
    <mergeCell ref="E22:F22"/>
    <mergeCell ref="C23:D23"/>
    <mergeCell ref="E23:F23"/>
    <mergeCell ref="C24:D24"/>
    <mergeCell ref="E24:F24"/>
    <mergeCell ref="C25:D25"/>
    <mergeCell ref="E25:F25"/>
    <mergeCell ref="C26:D26"/>
    <mergeCell ref="E26:F26"/>
    <mergeCell ref="C27:D27"/>
    <mergeCell ref="E27:F27"/>
    <mergeCell ref="C28:D28"/>
    <mergeCell ref="E28:F28"/>
    <mergeCell ref="C29:D29"/>
    <mergeCell ref="E29:F29"/>
    <mergeCell ref="C30:D30"/>
    <mergeCell ref="E30:F30"/>
    <mergeCell ref="C31:D31"/>
    <mergeCell ref="E31:F31"/>
    <mergeCell ref="C32:D32"/>
    <mergeCell ref="E32:F32"/>
    <mergeCell ref="C33:D33"/>
    <mergeCell ref="E33:F33"/>
    <mergeCell ref="C34:D34"/>
    <mergeCell ref="E34:F34"/>
    <mergeCell ref="C35:D35"/>
    <mergeCell ref="E35:F35"/>
    <mergeCell ref="A36:D36"/>
    <mergeCell ref="E36:F36"/>
    <mergeCell ref="A37:G37"/>
    <mergeCell ref="A38:C38"/>
    <mergeCell ref="D38:E38"/>
    <mergeCell ref="F38:G38"/>
  </mergeCells>
  <printOptions horizontalCentered="1"/>
  <pageMargins left="0.116416666666667" right="0.116416666666667" top="0.59375" bottom="0" header="0.59375" footer="0"/>
  <pageSetup paperSize="9" scale="90"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7"/>
  <sheetViews>
    <sheetView showGridLines="0" workbookViewId="0">
      <selection activeCell="J4" sqref="J4"/>
    </sheetView>
  </sheetViews>
  <sheetFormatPr defaultColWidth="9" defaultRowHeight="12"/>
  <cols>
    <col min="1" max="1" width="10.1714285714286" style="1" customWidth="1"/>
    <col min="2" max="2" width="15.7142857142857" style="1" customWidth="1"/>
    <col min="3" max="3" width="29.6666666666667" style="1" customWidth="1"/>
    <col min="4" max="4" width="2.17142857142857" style="1" customWidth="1"/>
    <col min="5" max="6" width="12.7142857142857" style="1" customWidth="1"/>
    <col min="7" max="7" width="0.171428571428571" style="1" customWidth="1"/>
    <col min="8" max="8" width="11.1714285714286" style="1" customWidth="1"/>
    <col min="9" max="10" width="12.7142857142857" style="1" customWidth="1"/>
    <col min="11" max="16384" width="9" style="1"/>
  </cols>
  <sheetData>
    <row r="1" ht="39.75" customHeight="1" spans="1:10">
      <c r="A1" s="2" t="s">
        <v>254</v>
      </c>
      <c r="B1" s="2"/>
      <c r="C1" s="2"/>
      <c r="D1" s="2"/>
      <c r="E1" s="2"/>
      <c r="F1" s="2"/>
      <c r="G1" s="2"/>
      <c r="H1" s="3"/>
      <c r="I1" s="3"/>
      <c r="J1" s="3"/>
    </row>
    <row r="2" ht="28.5" customHeight="1" spans="1:10">
      <c r="A2" s="4" t="s">
        <v>1</v>
      </c>
      <c r="B2" s="4"/>
      <c r="C2" s="4"/>
      <c r="D2" s="5" t="s">
        <v>2</v>
      </c>
      <c r="E2" s="5"/>
      <c r="F2" s="5"/>
      <c r="G2" s="5"/>
      <c r="H2" s="6" t="s">
        <v>3</v>
      </c>
      <c r="I2" s="6"/>
      <c r="J2" s="6"/>
    </row>
    <row r="3" ht="28.5" customHeight="1" spans="1:10">
      <c r="A3" s="7" t="s">
        <v>4</v>
      </c>
      <c r="B3" s="8" t="s">
        <v>57</v>
      </c>
      <c r="C3" s="8" t="s">
        <v>183</v>
      </c>
      <c r="D3" s="8"/>
      <c r="E3" s="8" t="s">
        <v>255</v>
      </c>
      <c r="F3" s="8" t="s">
        <v>256</v>
      </c>
      <c r="G3" s="8" t="s">
        <v>257</v>
      </c>
      <c r="H3" s="8"/>
      <c r="I3" s="8" t="s">
        <v>258</v>
      </c>
      <c r="J3" s="17" t="s">
        <v>259</v>
      </c>
    </row>
    <row r="4" ht="28.5" customHeight="1" spans="1:10">
      <c r="A4" s="9" t="s">
        <v>9</v>
      </c>
      <c r="B4" s="10" t="s">
        <v>49</v>
      </c>
      <c r="C4" s="10" t="s">
        <v>260</v>
      </c>
      <c r="D4" s="10"/>
      <c r="E4" s="11">
        <v>2606849.93</v>
      </c>
      <c r="F4" s="11"/>
      <c r="G4" s="11" t="s">
        <v>220</v>
      </c>
      <c r="H4" s="11"/>
      <c r="I4" s="11">
        <v>234616.49</v>
      </c>
      <c r="J4" s="18">
        <f>+F4*G4%</f>
        <v>0</v>
      </c>
    </row>
    <row r="5" ht="18" customHeight="1" spans="1:10">
      <c r="A5" s="9"/>
      <c r="B5" s="10"/>
      <c r="C5" s="10"/>
      <c r="D5" s="10"/>
      <c r="E5" s="11"/>
      <c r="F5" s="11"/>
      <c r="G5" s="11"/>
      <c r="H5" s="11"/>
      <c r="I5" s="11"/>
      <c r="J5" s="18"/>
    </row>
    <row r="6" ht="18" customHeight="1" spans="1:10">
      <c r="A6" s="9"/>
      <c r="B6" s="10"/>
      <c r="C6" s="10"/>
      <c r="D6" s="10"/>
      <c r="E6" s="11"/>
      <c r="F6" s="11"/>
      <c r="G6" s="11"/>
      <c r="H6" s="11"/>
      <c r="I6" s="11"/>
      <c r="J6" s="18"/>
    </row>
    <row r="7" ht="18" customHeight="1" spans="1:10">
      <c r="A7" s="9"/>
      <c r="B7" s="10"/>
      <c r="C7" s="10"/>
      <c r="D7" s="10"/>
      <c r="E7" s="11"/>
      <c r="F7" s="11"/>
      <c r="G7" s="11"/>
      <c r="H7" s="11"/>
      <c r="I7" s="11"/>
      <c r="J7" s="18"/>
    </row>
    <row r="8" ht="18" customHeight="1" spans="1:10">
      <c r="A8" s="9"/>
      <c r="B8" s="10"/>
      <c r="C8" s="10"/>
      <c r="D8" s="10"/>
      <c r="E8" s="11"/>
      <c r="F8" s="11"/>
      <c r="G8" s="11"/>
      <c r="H8" s="11"/>
      <c r="I8" s="11"/>
      <c r="J8" s="18"/>
    </row>
    <row r="9" ht="18" customHeight="1" spans="1:10">
      <c r="A9" s="9"/>
      <c r="B9" s="10"/>
      <c r="C9" s="10"/>
      <c r="D9" s="10"/>
      <c r="E9" s="11"/>
      <c r="F9" s="11"/>
      <c r="G9" s="11"/>
      <c r="H9" s="11"/>
      <c r="I9" s="11"/>
      <c r="J9" s="18"/>
    </row>
    <row r="10" ht="18" customHeight="1" spans="1:10">
      <c r="A10" s="9"/>
      <c r="B10" s="10"/>
      <c r="C10" s="10"/>
      <c r="D10" s="10"/>
      <c r="E10" s="11"/>
      <c r="F10" s="11"/>
      <c r="G10" s="11"/>
      <c r="H10" s="11"/>
      <c r="I10" s="11"/>
      <c r="J10" s="18"/>
    </row>
    <row r="11" ht="18" customHeight="1" spans="1:10">
      <c r="A11" s="9"/>
      <c r="B11" s="10"/>
      <c r="C11" s="10"/>
      <c r="D11" s="10"/>
      <c r="E11" s="11"/>
      <c r="F11" s="11"/>
      <c r="G11" s="11"/>
      <c r="H11" s="11"/>
      <c r="I11" s="11"/>
      <c r="J11" s="18"/>
    </row>
    <row r="12" ht="18" customHeight="1" spans="1:10">
      <c r="A12" s="9"/>
      <c r="B12" s="10"/>
      <c r="C12" s="10"/>
      <c r="D12" s="10"/>
      <c r="E12" s="11"/>
      <c r="F12" s="11"/>
      <c r="G12" s="11"/>
      <c r="H12" s="11"/>
      <c r="I12" s="11"/>
      <c r="J12" s="18"/>
    </row>
    <row r="13" ht="18" customHeight="1" spans="1:10">
      <c r="A13" s="9"/>
      <c r="B13" s="10"/>
      <c r="C13" s="10"/>
      <c r="D13" s="10"/>
      <c r="E13" s="11"/>
      <c r="F13" s="11"/>
      <c r="G13" s="11"/>
      <c r="H13" s="11"/>
      <c r="I13" s="11"/>
      <c r="J13" s="18"/>
    </row>
    <row r="14" ht="18" customHeight="1" spans="1:10">
      <c r="A14" s="9"/>
      <c r="B14" s="10"/>
      <c r="C14" s="10"/>
      <c r="D14" s="10"/>
      <c r="E14" s="11"/>
      <c r="F14" s="11"/>
      <c r="G14" s="11"/>
      <c r="H14" s="11"/>
      <c r="I14" s="11"/>
      <c r="J14" s="18"/>
    </row>
    <row r="15" ht="18" customHeight="1" spans="1:10">
      <c r="A15" s="9"/>
      <c r="B15" s="10"/>
      <c r="C15" s="10"/>
      <c r="D15" s="10"/>
      <c r="E15" s="11"/>
      <c r="F15" s="11"/>
      <c r="G15" s="11"/>
      <c r="H15" s="11"/>
      <c r="I15" s="11"/>
      <c r="J15" s="18"/>
    </row>
    <row r="16" ht="18" customHeight="1" spans="1:10">
      <c r="A16" s="9"/>
      <c r="B16" s="10"/>
      <c r="C16" s="10"/>
      <c r="D16" s="10"/>
      <c r="E16" s="11"/>
      <c r="F16" s="11"/>
      <c r="G16" s="11"/>
      <c r="H16" s="11"/>
      <c r="I16" s="11"/>
      <c r="J16" s="18"/>
    </row>
    <row r="17" ht="18" customHeight="1" spans="1:10">
      <c r="A17" s="9"/>
      <c r="B17" s="10"/>
      <c r="C17" s="10"/>
      <c r="D17" s="10"/>
      <c r="E17" s="11"/>
      <c r="F17" s="11"/>
      <c r="G17" s="11"/>
      <c r="H17" s="11"/>
      <c r="I17" s="11"/>
      <c r="J17" s="18"/>
    </row>
    <row r="18" ht="18" customHeight="1" spans="1:10">
      <c r="A18" s="9"/>
      <c r="B18" s="10"/>
      <c r="C18" s="10"/>
      <c r="D18" s="10"/>
      <c r="E18" s="11"/>
      <c r="F18" s="11"/>
      <c r="G18" s="11"/>
      <c r="H18" s="11"/>
      <c r="I18" s="11"/>
      <c r="J18" s="18"/>
    </row>
    <row r="19" ht="18" customHeight="1" spans="1:10">
      <c r="A19" s="9"/>
      <c r="B19" s="10"/>
      <c r="C19" s="10"/>
      <c r="D19" s="10"/>
      <c r="E19" s="11"/>
      <c r="F19" s="11"/>
      <c r="G19" s="11"/>
      <c r="H19" s="11"/>
      <c r="I19" s="11"/>
      <c r="J19" s="18"/>
    </row>
    <row r="20" ht="18" customHeight="1" spans="1:10">
      <c r="A20" s="9"/>
      <c r="B20" s="10"/>
      <c r="C20" s="10"/>
      <c r="D20" s="10"/>
      <c r="E20" s="11"/>
      <c r="F20" s="11"/>
      <c r="G20" s="11"/>
      <c r="H20" s="11"/>
      <c r="I20" s="11"/>
      <c r="J20" s="18"/>
    </row>
    <row r="21" ht="18" customHeight="1" spans="1:10">
      <c r="A21" s="9"/>
      <c r="B21" s="10"/>
      <c r="C21" s="10"/>
      <c r="D21" s="10"/>
      <c r="E21" s="11"/>
      <c r="F21" s="11"/>
      <c r="G21" s="11"/>
      <c r="H21" s="11"/>
      <c r="I21" s="11"/>
      <c r="J21" s="18"/>
    </row>
    <row r="22" ht="18" customHeight="1" spans="1:10">
      <c r="A22" s="9"/>
      <c r="B22" s="10"/>
      <c r="C22" s="10"/>
      <c r="D22" s="10"/>
      <c r="E22" s="11"/>
      <c r="F22" s="11"/>
      <c r="G22" s="11"/>
      <c r="H22" s="11"/>
      <c r="I22" s="11"/>
      <c r="J22" s="18"/>
    </row>
    <row r="23" ht="18" customHeight="1" spans="1:10">
      <c r="A23" s="9"/>
      <c r="B23" s="10"/>
      <c r="C23" s="10"/>
      <c r="D23" s="10"/>
      <c r="E23" s="11"/>
      <c r="F23" s="11"/>
      <c r="G23" s="11"/>
      <c r="H23" s="11"/>
      <c r="I23" s="11"/>
      <c r="J23" s="18"/>
    </row>
    <row r="24" ht="18" customHeight="1" spans="1:10">
      <c r="A24" s="9"/>
      <c r="B24" s="10"/>
      <c r="C24" s="10"/>
      <c r="D24" s="10"/>
      <c r="E24" s="11"/>
      <c r="F24" s="11"/>
      <c r="G24" s="11"/>
      <c r="H24" s="11"/>
      <c r="I24" s="11"/>
      <c r="J24" s="18"/>
    </row>
    <row r="25" ht="18" customHeight="1" spans="1:10">
      <c r="A25" s="9"/>
      <c r="B25" s="10"/>
      <c r="C25" s="10"/>
      <c r="D25" s="10"/>
      <c r="E25" s="11"/>
      <c r="F25" s="11"/>
      <c r="G25" s="11"/>
      <c r="H25" s="11"/>
      <c r="I25" s="11"/>
      <c r="J25" s="18"/>
    </row>
    <row r="26" ht="18" customHeight="1" spans="1:10">
      <c r="A26" s="9"/>
      <c r="B26" s="10"/>
      <c r="C26" s="10"/>
      <c r="D26" s="10"/>
      <c r="E26" s="11"/>
      <c r="F26" s="11"/>
      <c r="G26" s="11"/>
      <c r="H26" s="11"/>
      <c r="I26" s="11"/>
      <c r="J26" s="18"/>
    </row>
    <row r="27" ht="18" customHeight="1" spans="1:10">
      <c r="A27" s="9"/>
      <c r="B27" s="10"/>
      <c r="C27" s="10"/>
      <c r="D27" s="10"/>
      <c r="E27" s="11"/>
      <c r="F27" s="11"/>
      <c r="G27" s="11"/>
      <c r="H27" s="11"/>
      <c r="I27" s="11"/>
      <c r="J27" s="18"/>
    </row>
    <row r="28" ht="18" customHeight="1" spans="1:10">
      <c r="A28" s="9"/>
      <c r="B28" s="10"/>
      <c r="C28" s="10"/>
      <c r="D28" s="10"/>
      <c r="E28" s="11"/>
      <c r="F28" s="11"/>
      <c r="G28" s="11"/>
      <c r="H28" s="11"/>
      <c r="I28" s="11"/>
      <c r="J28" s="18"/>
    </row>
    <row r="29" ht="18" customHeight="1" spans="1:10">
      <c r="A29" s="9"/>
      <c r="B29" s="10"/>
      <c r="C29" s="10"/>
      <c r="D29" s="10"/>
      <c r="E29" s="11"/>
      <c r="F29" s="11"/>
      <c r="G29" s="11"/>
      <c r="H29" s="11"/>
      <c r="I29" s="11"/>
      <c r="J29" s="18"/>
    </row>
    <row r="30" ht="18" customHeight="1" spans="1:10">
      <c r="A30" s="9"/>
      <c r="B30" s="10"/>
      <c r="C30" s="10"/>
      <c r="D30" s="10"/>
      <c r="E30" s="11"/>
      <c r="F30" s="11"/>
      <c r="G30" s="11"/>
      <c r="H30" s="11"/>
      <c r="I30" s="11"/>
      <c r="J30" s="18"/>
    </row>
    <row r="31" ht="18" customHeight="1" spans="1:10">
      <c r="A31" s="9"/>
      <c r="B31" s="10"/>
      <c r="C31" s="10"/>
      <c r="D31" s="10"/>
      <c r="E31" s="11"/>
      <c r="F31" s="11"/>
      <c r="G31" s="11"/>
      <c r="H31" s="11"/>
      <c r="I31" s="11"/>
      <c r="J31" s="18"/>
    </row>
    <row r="32" ht="18" customHeight="1" spans="1:10">
      <c r="A32" s="9"/>
      <c r="B32" s="10"/>
      <c r="C32" s="10"/>
      <c r="D32" s="10"/>
      <c r="E32" s="11"/>
      <c r="F32" s="11"/>
      <c r="G32" s="11"/>
      <c r="H32" s="11"/>
      <c r="I32" s="11"/>
      <c r="J32" s="18"/>
    </row>
    <row r="33" ht="18" customHeight="1" spans="1:10">
      <c r="A33" s="9"/>
      <c r="B33" s="10"/>
      <c r="C33" s="10"/>
      <c r="D33" s="10"/>
      <c r="E33" s="11"/>
      <c r="F33" s="11"/>
      <c r="G33" s="11"/>
      <c r="H33" s="11"/>
      <c r="I33" s="11"/>
      <c r="J33" s="18"/>
    </row>
    <row r="34" ht="18" customHeight="1" spans="1:10">
      <c r="A34" s="9"/>
      <c r="B34" s="10"/>
      <c r="C34" s="10"/>
      <c r="D34" s="10"/>
      <c r="E34" s="11"/>
      <c r="F34" s="11"/>
      <c r="G34" s="11"/>
      <c r="H34" s="11"/>
      <c r="I34" s="11"/>
      <c r="J34" s="18"/>
    </row>
    <row r="35" ht="18" customHeight="1" spans="1:10">
      <c r="A35" s="12" t="s">
        <v>231</v>
      </c>
      <c r="B35" s="13"/>
      <c r="C35" s="13"/>
      <c r="D35" s="13"/>
      <c r="E35" s="13"/>
      <c r="F35" s="13"/>
      <c r="G35" s="13"/>
      <c r="H35" s="13"/>
      <c r="I35" s="19">
        <v>234616.49</v>
      </c>
      <c r="J35" s="20">
        <f>+J4</f>
        <v>0</v>
      </c>
    </row>
    <row r="36" ht="18" customHeight="1" spans="1:10">
      <c r="A36" s="14" t="s">
        <v>261</v>
      </c>
      <c r="B36" s="14"/>
      <c r="C36" s="14"/>
      <c r="D36" s="15" t="s">
        <v>225</v>
      </c>
      <c r="E36" s="15"/>
      <c r="F36" s="15"/>
      <c r="G36" s="15"/>
      <c r="H36" s="15"/>
      <c r="I36" s="15"/>
      <c r="J36" s="15"/>
    </row>
    <row r="37" ht="18" customHeight="1" spans="1:10">
      <c r="A37" s="14"/>
      <c r="B37" s="14"/>
      <c r="C37" s="14"/>
      <c r="D37" s="15"/>
      <c r="E37" s="15"/>
      <c r="F37" s="15"/>
      <c r="G37" s="15"/>
      <c r="H37" s="16" t="s">
        <v>262</v>
      </c>
      <c r="I37" s="16"/>
      <c r="J37" s="16"/>
    </row>
  </sheetData>
  <sheetProtection sheet="1" objects="1"/>
  <protectedRanges>
    <protectedRange sqref="F4" name="区域1"/>
  </protectedRanges>
  <mergeCells count="74">
    <mergeCell ref="A1:J1"/>
    <mergeCell ref="A2:C2"/>
    <mergeCell ref="D2:G2"/>
    <mergeCell ref="H2:J2"/>
    <mergeCell ref="C3:D3"/>
    <mergeCell ref="G3:H3"/>
    <mergeCell ref="C4:D4"/>
    <mergeCell ref="G4:H4"/>
    <mergeCell ref="C5:D5"/>
    <mergeCell ref="G5:H5"/>
    <mergeCell ref="C6:D6"/>
    <mergeCell ref="G6:H6"/>
    <mergeCell ref="C7:D7"/>
    <mergeCell ref="G7:H7"/>
    <mergeCell ref="C8:D8"/>
    <mergeCell ref="G8:H8"/>
    <mergeCell ref="C9:D9"/>
    <mergeCell ref="G9:H9"/>
    <mergeCell ref="C10:D10"/>
    <mergeCell ref="G10:H10"/>
    <mergeCell ref="C11:D11"/>
    <mergeCell ref="G11:H11"/>
    <mergeCell ref="C12:D12"/>
    <mergeCell ref="G12:H12"/>
    <mergeCell ref="C13:D13"/>
    <mergeCell ref="G13:H13"/>
    <mergeCell ref="C14:D14"/>
    <mergeCell ref="G14:H14"/>
    <mergeCell ref="C15:D15"/>
    <mergeCell ref="G15:H15"/>
    <mergeCell ref="C16:D16"/>
    <mergeCell ref="G16:H16"/>
    <mergeCell ref="C17:D17"/>
    <mergeCell ref="G17:H17"/>
    <mergeCell ref="C18:D18"/>
    <mergeCell ref="G18:H18"/>
    <mergeCell ref="C19:D19"/>
    <mergeCell ref="G19:H19"/>
    <mergeCell ref="C20:D20"/>
    <mergeCell ref="G20:H20"/>
    <mergeCell ref="C21:D21"/>
    <mergeCell ref="G21:H21"/>
    <mergeCell ref="C22:D22"/>
    <mergeCell ref="G22:H22"/>
    <mergeCell ref="C23:D23"/>
    <mergeCell ref="G23:H23"/>
    <mergeCell ref="C24:D24"/>
    <mergeCell ref="G24:H24"/>
    <mergeCell ref="C25:D25"/>
    <mergeCell ref="G25:H25"/>
    <mergeCell ref="C26:D26"/>
    <mergeCell ref="G26:H26"/>
    <mergeCell ref="C27:D27"/>
    <mergeCell ref="G27:H27"/>
    <mergeCell ref="C28:D28"/>
    <mergeCell ref="G28:H28"/>
    <mergeCell ref="C29:D29"/>
    <mergeCell ref="G29:H29"/>
    <mergeCell ref="C30:D30"/>
    <mergeCell ref="G30:H30"/>
    <mergeCell ref="C31:D31"/>
    <mergeCell ref="G31:H31"/>
    <mergeCell ref="C32:D32"/>
    <mergeCell ref="G32:H32"/>
    <mergeCell ref="C33:D33"/>
    <mergeCell ref="G33:H33"/>
    <mergeCell ref="C34:D34"/>
    <mergeCell ref="G34:H34"/>
    <mergeCell ref="A35:H35"/>
    <mergeCell ref="A36:C36"/>
    <mergeCell ref="D36:J36"/>
    <mergeCell ref="A37:C37"/>
    <mergeCell ref="D37:G37"/>
    <mergeCell ref="H37:J37"/>
  </mergeCells>
  <printOptions horizontalCentered="1"/>
  <pageMargins left="0.116416666666667" right="0.116416666666667" top="0.59375" bottom="0" header="0.59375" footer="0"/>
  <pageSetup paperSize="9" scale="90" orientation="portrait"/>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otherUserPermission="visible"/>
  <rangeList sheetStid="7" master="" otherUserPermission="visible">
    <arrUserId title="区域1" rangeCreator="" othersAccessPermission="edit"/>
  </rangeList>
  <rangeList sheetStid="3" master="" otherUserPermission="visible">
    <arrUserId title="区域1" rangeCreator="" othersAccessPermission="edit"/>
  </rangeList>
  <rangeList sheetStid="4" master="" otherUserPermission="visible">
    <arrUserId title="区域1" rangeCreator="" othersAccessPermission="edit"/>
  </rangeList>
  <rangeList sheetStid="5" master="" otherUserPermission="visible"/>
  <rangeList sheetStid="6" master="" otherUserPermission="visible">
    <arrUserId title="区域1" rangeCreator="" othersAccessPermission="edit"/>
  </rangeList>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6</vt:i4>
      </vt:variant>
    </vt:vector>
  </HeadingPairs>
  <TitlesOfParts>
    <vt:vector size="6" baseType="lpstr">
      <vt:lpstr>表-04 单位工程招标控制价汇总表</vt:lpstr>
      <vt:lpstr>表-08 分部分项工程和单价措施项目清单与计价表</vt:lpstr>
      <vt:lpstr>表-11 总价措施项目清单与计价表</vt:lpstr>
      <vt:lpstr>表-12 其他项目清单与计价汇总表</vt:lpstr>
      <vt:lpstr>表-12-1 暂列金额表</vt:lpstr>
      <vt:lpstr>表-13 规费、税金项目清单与计价表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梁俊杰</cp:lastModifiedBy>
  <dcterms:created xsi:type="dcterms:W3CDTF">2024-09-14T15:09:00Z</dcterms:created>
  <dcterms:modified xsi:type="dcterms:W3CDTF">2024-09-19T09:03:06Z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234523332E794C03B00134A7068C7810_12</vt:lpwstr>
  </property>
  <property fmtid="{D5CDD505-2E9C-101B-9397-08002B2CF9AE}" pid="3" name="KSOProductBuildVer">
    <vt:lpwstr>2052-12.1.0.18240</vt:lpwstr>
  </property>
</Properties>
</file>