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65"/>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<sst xmlns="http://schemas.openxmlformats.org/spreadsheetml/2006/main" count="343" uniqueCount="215">
  <si>
    <t>单位工程汇总表</t>
  </si>
  <si>
    <t>工程名称：4#冷库地下室-电气工程制冷配套</t>
  </si>
  <si>
    <t>标段：</t>
  </si>
  <si>
    <t>第 1 页  共 1 页</t>
  </si>
  <si>
    <t>序号</t>
  </si>
  <si>
    <t>汇总内容</t>
  </si>
  <si>
    <t>限价金额:(元)</t>
  </si>
  <si>
    <t>投标报价金额:(元)</t>
  </si>
  <si>
    <t>备注</t>
  </si>
  <si>
    <t>1</t>
  </si>
  <si>
    <t>分部分项合计</t>
  </si>
  <si>
    <t>226645.16</t>
  </si>
  <si>
    <t>1.1</t>
  </si>
  <si>
    <t>动力工程</t>
  </si>
  <si>
    <t>208060.44</t>
  </si>
  <si>
    <t>1.2</t>
  </si>
  <si>
    <t>冷库制冷机房制冷自控系统</t>
  </si>
  <si>
    <t>18584.72</t>
  </si>
  <si>
    <t>2</t>
  </si>
  <si>
    <t>措施合计</t>
  </si>
  <si>
    <t>35404.52</t>
  </si>
  <si>
    <t>2.1</t>
  </si>
  <si>
    <t>绿色施工安全防护措施费</t>
  </si>
  <si>
    <t>18479.47</t>
  </si>
  <si>
    <t>2.2</t>
  </si>
  <si>
    <t>其他措施费</t>
  </si>
  <si>
    <t>16925.05</t>
  </si>
  <si>
    <t>3</t>
  </si>
  <si>
    <t>其他项目</t>
  </si>
  <si>
    <t>16498.45</t>
  </si>
  <si>
    <t>－</t>
  </si>
  <si>
    <t>3.1</t>
  </si>
  <si>
    <t>暂列金额</t>
  </si>
  <si>
    <t>11332.26</t>
  </si>
  <si>
    <t>3.2</t>
  </si>
  <si>
    <t>暂估价</t>
  </si>
  <si>
    <t>3.3</t>
  </si>
  <si>
    <t>计日工</t>
  </si>
  <si>
    <t>3.4</t>
  </si>
  <si>
    <t>总承包服务费</t>
  </si>
  <si>
    <t>3.5</t>
  </si>
  <si>
    <t>预算包干费</t>
  </si>
  <si>
    <t>5166.19</t>
  </si>
  <si>
    <t>3.6</t>
  </si>
  <si>
    <t>工程优质费</t>
  </si>
  <si>
    <t>3.7</t>
  </si>
  <si>
    <t>概算幅度差</t>
  </si>
  <si>
    <t>3.8</t>
  </si>
  <si>
    <t>索赔费用</t>
  </si>
  <si>
    <t>3.9</t>
  </si>
  <si>
    <t>现场签证费用</t>
  </si>
  <si>
    <t>3.10</t>
  </si>
  <si>
    <t>其他费用</t>
  </si>
  <si>
    <t>4</t>
  </si>
  <si>
    <t>税前工程造价</t>
  </si>
  <si>
    <t>278548.13</t>
  </si>
  <si>
    <t>5</t>
  </si>
  <si>
    <t>增值税销项税额</t>
  </si>
  <si>
    <t>25069.33</t>
  </si>
  <si>
    <t>6</t>
  </si>
  <si>
    <t>总造价</t>
  </si>
  <si>
    <t>303617.46</t>
  </si>
  <si>
    <t>合计=1+2+3+5</t>
  </si>
  <si>
    <t>303,617.46</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</si>
  <si>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</si>
  <si>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</si>
  <si>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</si>
  <si>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</si>
  <si>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</si>
  <si>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</si>
  <si>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</si>
  <si>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</si>
  <si>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</si>
  <si>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</si>
  <si>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030404017024</t>
  </si>
  <si>
    <t>配电箱</t>
  </si>
  <si>
    <t>1.名称：配电箱
2.规格、型号：4AC-DL1
3.本体安装、接线、接地、调试
4.基础安装、除锈及刷油、预埋件安装
5.其他: 包括根据图纸及规范要求完成该清单项目所需要的其他附属工作内容，并综合考虑其他完成本工作涉及的所有费用</t>
  </si>
  <si>
    <t>台</t>
  </si>
  <si>
    <t>030404017025</t>
  </si>
  <si>
    <t>1.名称：配电箱
2.规格、型号：4AC-DL2
3.本体安装、接线、接地、调试
4.基础安装、除锈及刷油、预埋件安装
5.其他: 包括根据图纸及规范要求完成该清单项目所需要的其他附属工作内容，并综合考虑其他完成本工作涉及的所有费用</t>
  </si>
  <si>
    <t>030404017026</t>
  </si>
  <si>
    <t>1.名称：配电箱
2.规格、型号：4AC-DL4，6，8
3.本体安装、接线、接地、调试
4.基础安装、除锈及刷油、预埋件安装
5.其他: 包括根据图纸及规范要求完成该清单项目所需要的其他附属工作内容，并综合考虑其他完成本工作涉及的所有费用</t>
  </si>
  <si>
    <t>030404017033</t>
  </si>
  <si>
    <t>1.名称：配电箱
2.规格、型号：4AC-DL3，5，7
3.本体安装、接线、接地、调试
4.基础安装、除锈及刷油、预埋件安装
5.其他: 包括根据图纸及规范要求完成该清单项目所需要的其他附属工作内容，并综合考虑其他完成本工作涉及的所有费用</t>
  </si>
  <si>
    <t>030411003001</t>
  </si>
  <si>
    <t>桥架</t>
  </si>
  <si>
    <t>1.名称:电缆桥架
2.规格:200x100
3.其他: 包括根据图纸及规范要求完成该清单项目所需要的其他附属工作内容，并综合考虑其他完成本工作涉及的所有费用</t>
  </si>
  <si>
    <t>m</t>
  </si>
  <si>
    <t>030411003002</t>
  </si>
  <si>
    <t>1.名称:电缆桥架
2.规格:150x100
3.其他: 包括根据图纸及规范要求完成该清单项目所需要的其他附属工作内容，并综合考虑其他完成本工作涉及的所有费用</t>
  </si>
  <si>
    <t>030411003003</t>
  </si>
  <si>
    <t>1.名称:电缆桥架
2.规格:100*50
3.其他: 包括根据图纸及规范要求完成该清单项目所需要的其他附属工作内容，并综合考虑其他完成本工作涉及的所有费用</t>
  </si>
  <si>
    <t>030413001001</t>
  </si>
  <si>
    <t>桥架支架</t>
  </si>
  <si>
    <t>1.名称:桥架支架
2.材质:型钢综合
3.除锈刷油:除轻锈，刷红丹防锈漆两遍、调和漆两遍
4.其他: 包括根据图纸及规范要求完成该清单项目所需要的其他附属工作内容，并综合考虑其他完成本工作涉及的所有费用</t>
  </si>
  <si>
    <t>kg</t>
  </si>
  <si>
    <t>030408001001</t>
  </si>
  <si>
    <t>电力电缆</t>
  </si>
  <si>
    <t>1.名称:电力电缆
2.规格:ZC-YJV-3*50+2*25
3.材质:铜芯
4.其他: 包括根据图纸及规范要求完成该清单项目所需要的其他附属工作内容，并综合考虑其他完成本工作涉及的所有费用</t>
  </si>
  <si>
    <t>030408001002</t>
  </si>
  <si>
    <t>1.名称:电力电缆
2.规格:ZC-YJV-4x4
3.材质:铜芯
4.其他: 包括根据图纸及规范要求完成该清单项目所需要的其他附属工作内容，并综合考虑其他完成本工作涉及的所有费用</t>
  </si>
  <si>
    <t>030408001003</t>
  </si>
  <si>
    <t>1.名称:电力电缆
2.规格:ZC-YJV-4x6
3.材质:铜芯
4.其他: 包括根据图纸及规范要求完成该清单项目所需要的其他附属工作内容，并综合考虑其他完成本工作涉及的所有费用</t>
  </si>
  <si>
    <t>030408001004</t>
  </si>
  <si>
    <t>1.名称:电力电缆
2.规格:ZC-YJV-5x6
3.材质:铜芯
4.其他: 包括根据图纸及规范要求完成该清单项目所需要的其他附属工作内容，并综合考虑其他完成本工作涉及的所有费用</t>
  </si>
  <si>
    <t>030408006001</t>
  </si>
  <si>
    <t>电力电缆头</t>
  </si>
  <si>
    <t>1.名称:电力电缆头
2.规格:16mm2以下
3.其他: 包括根据图纸及规范要求完成该清单项目所需要的其他附属工作内容，并综合考虑其他完成本工作涉及的所有费用</t>
  </si>
  <si>
    <t>个</t>
  </si>
  <si>
    <t>030411004001</t>
  </si>
  <si>
    <t>多芯软导线</t>
  </si>
  <si>
    <t>1.名称:多芯软导线
2.规格:RVVPS-2*1.5
3.材质:铜芯
4.其他: 包括根据图纸及规范要求完成该清单项目所需要的其他附属工作内容，并综合考虑其他完成本工作涉及的所有费用</t>
  </si>
  <si>
    <t>030411004002</t>
  </si>
  <si>
    <t>配线</t>
  </si>
  <si>
    <t>1.名称:电气配线
2.配线形式:综合考虑
3.规格:BV-2.5
4.材质:铜芯
5.其他: 包括根据图纸及规范要求完成该清单项目所需要的其他附属工作内容，并综合考虑其他完成本工作涉及的所有费用</t>
  </si>
  <si>
    <t>030411001001</t>
  </si>
  <si>
    <t>配管</t>
  </si>
  <si>
    <t>1.名称:电气配管
2.材质:SC镀锌钢管
3.规格:DN25mm*2.0
4.配置形式:明配
5.其他: 包括根据图纸及规范要求完成该清单项目所需要的其他附属工作内容，并综合考虑其他完成本工作涉及的所有费用</t>
  </si>
  <si>
    <t>030411001002</t>
  </si>
  <si>
    <t>1.名称:电气配管
2.材质:SC镀锌钢管
3.规格:DN32mm*2.0
4.配置形式:明配
5.其他: 包括根据图纸及规范要求完成该清单项目所需要的其他附属工作内容，并综合考虑其他完成本工作涉及的所有费用</t>
  </si>
  <si>
    <t>030411001003</t>
  </si>
  <si>
    <t>1.名称:电气配管
2.材质:SC镀锌钢管
3.规格:DN15mm*2.0
4.配置形式:明配
5.其他: 包括根据图纸及规范要求完成该清单项目所需要的其他附属工作内容，并综合考虑其他完成本工作涉及的所有费用</t>
  </si>
  <si>
    <t>030411001004</t>
  </si>
  <si>
    <t>1.名称:电气配管
2.材质:SC镀锌钢管
3.规格:DN80mm*2.5
4.配置形式:明配
5.其他: 包括根据图纸及规范要求完成该清单项目所需要的其他附属工作内容，并综合考虑其他完成本工作涉及的所有费用</t>
  </si>
  <si>
    <t>030503003001</t>
  </si>
  <si>
    <t>冷库 PLC 控制柜(箱)</t>
  </si>
  <si>
    <t>1.名称:冷库 PLC 控制柜(箱)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</si>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</sst>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5" borderId="22" applyNumberFormat="0" applyAlignment="0" applyProtection="0">
      <alignment vertical="center"/>
    </xf>
    <xf numFmtId="0" fontId="16" fillId="6" borderId="23" applyNumberFormat="0" applyAlignment="0" applyProtection="0">
      <alignment vertical="center"/>
    </xf>
    <xf numFmtId="0" fontId="17" fillId="6" borderId="22" applyNumberFormat="0" applyAlignment="0" applyProtection="0">
      <alignment vertical="center"/>
    </xf>
    <xf numFmtId="0" fontId="18" fillId="7"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53">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0" fontId="2" fillId="2" borderId="17" xfId="49" applyFont="1" applyFill="1" applyBorder="1" applyAlignment="1">
      <alignment horizontal="right"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3" borderId="15" xfId="49" applyNumberFormat="1" applyFont="1" applyFill="1" applyBorder="1" applyAlignment="1">
      <alignment horizontal="right"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F6" sqref="F6:H6"/>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28" t="s">
        <v>11</v>
      </c>
      <c r="D4" s="28"/>
      <c r="E4" s="28"/>
      <c r="F4" s="28">
        <f>+F5+F6</f>
        <v>0</v>
      </c>
      <c r="G4" s="28"/>
      <c r="H4" s="28"/>
      <c r="I4" s="51"/>
    </row>
    <row r="5" ht="18" customHeight="1" spans="1:9">
      <c r="A5" s="25" t="s">
        <v>12</v>
      </c>
      <c r="B5" s="26" t="s">
        <v>13</v>
      </c>
      <c r="C5" s="28" t="s">
        <v>14</v>
      </c>
      <c r="D5" s="28"/>
      <c r="E5" s="28"/>
      <c r="F5" s="28">
        <f>+'表-08 分部分项工程和单价措施项目清单与计价表'!I4</f>
        <v>0</v>
      </c>
      <c r="G5" s="28"/>
      <c r="H5" s="28"/>
      <c r="I5" s="51"/>
    </row>
    <row r="6" ht="18" customHeight="1" spans="1:9">
      <c r="A6" s="25" t="s">
        <v>15</v>
      </c>
      <c r="B6" s="26" t="s">
        <v>16</v>
      </c>
      <c r="C6" s="28" t="s">
        <v>17</v>
      </c>
      <c r="D6" s="28"/>
      <c r="E6" s="28"/>
      <c r="F6" s="28">
        <f>+'表-08 分部分项工程和单价措施项目清单与计价表'!I24</f>
        <v>0</v>
      </c>
      <c r="G6" s="28"/>
      <c r="H6" s="28"/>
      <c r="I6" s="51"/>
    </row>
    <row r="7" ht="18" customHeight="1" spans="1:9">
      <c r="A7" s="25" t="s">
        <v>18</v>
      </c>
      <c r="B7" s="26" t="s">
        <v>19</v>
      </c>
      <c r="C7" s="28" t="s">
        <v>20</v>
      </c>
      <c r="D7" s="28"/>
      <c r="E7" s="28"/>
      <c r="F7" s="28">
        <f>+F8+F9</f>
        <v>18479.47</v>
      </c>
      <c r="G7" s="28"/>
      <c r="H7" s="28"/>
      <c r="I7" s="51"/>
    </row>
    <row r="8" ht="18" customHeight="1" spans="1:9">
      <c r="A8" s="25" t="s">
        <v>21</v>
      </c>
      <c r="B8" s="26" t="s">
        <v>22</v>
      </c>
      <c r="C8" s="28" t="s">
        <v>23</v>
      </c>
      <c r="D8" s="28"/>
      <c r="E8" s="28"/>
      <c r="F8" s="28" t="str">
        <f>C8</f>
        <v>18479.47</v>
      </c>
      <c r="G8" s="28"/>
      <c r="H8" s="28"/>
      <c r="I8" s="51"/>
    </row>
    <row r="9" ht="18" customHeight="1" spans="1:9">
      <c r="A9" s="25" t="s">
        <v>24</v>
      </c>
      <c r="B9" s="26" t="s">
        <v>25</v>
      </c>
      <c r="C9" s="28" t="s">
        <v>26</v>
      </c>
      <c r="D9" s="28"/>
      <c r="E9" s="28"/>
      <c r="F9" s="28">
        <f>+'表-08 分部分项工程和单价措施项目清单与计价表'!I26+'表-11 总价措施项目清单与计价表'!H47-'表-11 总价措施项目清单与计价表'!H4</f>
        <v>0</v>
      </c>
      <c r="G9" s="28"/>
      <c r="H9" s="28"/>
      <c r="I9" s="51"/>
    </row>
    <row r="10" ht="18" customHeight="1" spans="1:9">
      <c r="A10" s="25" t="s">
        <v>27</v>
      </c>
      <c r="B10" s="26" t="s">
        <v>28</v>
      </c>
      <c r="C10" s="28" t="s">
        <v>29</v>
      </c>
      <c r="D10" s="28"/>
      <c r="E10" s="28"/>
      <c r="F10" s="28">
        <f>+F11+F12+F13+F14+F15+F16+F17+F18+F19+F20</f>
        <v>11332.26</v>
      </c>
      <c r="G10" s="28"/>
      <c r="H10" s="28"/>
      <c r="I10" s="51" t="s">
        <v>30</v>
      </c>
    </row>
    <row r="11" ht="18" customHeight="1" spans="1:9">
      <c r="A11" s="25" t="s">
        <v>31</v>
      </c>
      <c r="B11" s="26" t="s">
        <v>32</v>
      </c>
      <c r="C11" s="28" t="s">
        <v>33</v>
      </c>
      <c r="D11" s="28"/>
      <c r="E11" s="28"/>
      <c r="F11" s="28" t="str">
        <f>C11</f>
        <v>11332.26</v>
      </c>
      <c r="G11" s="28"/>
      <c r="H11" s="28"/>
      <c r="I11" s="51"/>
    </row>
    <row r="12" ht="18" customHeight="1" spans="1:9">
      <c r="A12" s="25" t="s">
        <v>34</v>
      </c>
      <c r="B12" s="26" t="s">
        <v>35</v>
      </c>
      <c r="C12" s="28"/>
      <c r="D12" s="28"/>
      <c r="E12" s="28"/>
      <c r="F12" s="28">
        <f>+'表-12 其他项目清单与计价汇总表'!E6</f>
        <v>0</v>
      </c>
      <c r="G12" s="28"/>
      <c r="H12" s="28"/>
      <c r="I12" s="51"/>
    </row>
    <row r="13" ht="18" customHeight="1" spans="1:9">
      <c r="A13" s="25" t="s">
        <v>36</v>
      </c>
      <c r="B13" s="26" t="s">
        <v>37</v>
      </c>
      <c r="C13" s="28"/>
      <c r="D13" s="28"/>
      <c r="E13" s="28"/>
      <c r="F13" s="28">
        <f>+'表-12 其他项目清单与计价汇总表'!E9</f>
        <v>0</v>
      </c>
      <c r="G13" s="28"/>
      <c r="H13" s="28"/>
      <c r="I13" s="51"/>
    </row>
    <row r="14" ht="18" customHeight="1" spans="1:9">
      <c r="A14" s="25" t="s">
        <v>38</v>
      </c>
      <c r="B14" s="26" t="s">
        <v>39</v>
      </c>
      <c r="C14" s="28"/>
      <c r="D14" s="28"/>
      <c r="E14" s="28"/>
      <c r="F14" s="28">
        <f>+'表-12 其他项目清单与计价汇总表'!E10</f>
        <v>0</v>
      </c>
      <c r="G14" s="28"/>
      <c r="H14" s="28"/>
      <c r="I14" s="51"/>
    </row>
    <row r="15" ht="18" customHeight="1" spans="1:9">
      <c r="A15" s="25" t="s">
        <v>40</v>
      </c>
      <c r="B15" s="26" t="s">
        <v>41</v>
      </c>
      <c r="C15" s="28" t="s">
        <v>42</v>
      </c>
      <c r="D15" s="28"/>
      <c r="E15" s="28"/>
      <c r="F15" s="28">
        <f>+'表-12 其他项目清单与计价汇总表'!E11</f>
        <v>0</v>
      </c>
      <c r="G15" s="28"/>
      <c r="H15" s="28"/>
      <c r="I15" s="51"/>
    </row>
    <row r="16" ht="18" customHeight="1" spans="1:9">
      <c r="A16" s="25" t="s">
        <v>43</v>
      </c>
      <c r="B16" s="26" t="s">
        <v>44</v>
      </c>
      <c r="C16" s="28"/>
      <c r="D16" s="28"/>
      <c r="E16" s="28"/>
      <c r="F16" s="28">
        <f>+'表-12 其他项目清单与计价汇总表'!E12</f>
        <v>0</v>
      </c>
      <c r="G16" s="28"/>
      <c r="H16" s="28"/>
      <c r="I16" s="51"/>
    </row>
    <row r="17" ht="18" customHeight="1" spans="1:9">
      <c r="A17" s="25" t="s">
        <v>45</v>
      </c>
      <c r="B17" s="26" t="s">
        <v>46</v>
      </c>
      <c r="C17" s="28"/>
      <c r="D17" s="28"/>
      <c r="E17" s="28"/>
      <c r="F17" s="28">
        <f>+'表-12 其他项目清单与计价汇总表'!E13</f>
        <v>0</v>
      </c>
      <c r="G17" s="28"/>
      <c r="H17" s="28"/>
      <c r="I17" s="51"/>
    </row>
    <row r="18" ht="18" customHeight="1" spans="1:9">
      <c r="A18" s="25" t="s">
        <v>47</v>
      </c>
      <c r="B18" s="26" t="s">
        <v>48</v>
      </c>
      <c r="C18" s="28"/>
      <c r="D18" s="28"/>
      <c r="E18" s="28"/>
      <c r="F18" s="28">
        <f>+'表-12 其他项目清单与计价汇总表'!E15</f>
        <v>0</v>
      </c>
      <c r="G18" s="28"/>
      <c r="H18" s="28"/>
      <c r="I18" s="51"/>
    </row>
    <row r="19" ht="18" customHeight="1" spans="1:9">
      <c r="A19" s="25" t="s">
        <v>49</v>
      </c>
      <c r="B19" s="26" t="s">
        <v>50</v>
      </c>
      <c r="C19" s="28"/>
      <c r="D19" s="28"/>
      <c r="E19" s="28"/>
      <c r="F19" s="28">
        <f>+'表-12 其他项目清单与计价汇总表'!E14</f>
        <v>0</v>
      </c>
      <c r="G19" s="28"/>
      <c r="H19" s="28"/>
      <c r="I19" s="51"/>
    </row>
    <row r="20" ht="18" customHeight="1" spans="1:9">
      <c r="A20" s="25" t="s">
        <v>51</v>
      </c>
      <c r="B20" s="26" t="s">
        <v>52</v>
      </c>
      <c r="C20" s="28"/>
      <c r="D20" s="28"/>
      <c r="E20" s="28"/>
      <c r="F20" s="28">
        <f>+'表-12 其他项目清单与计价汇总表'!E16</f>
        <v>0</v>
      </c>
      <c r="G20" s="28"/>
      <c r="H20" s="28"/>
      <c r="I20" s="51"/>
    </row>
    <row r="21" ht="18" customHeight="1" spans="1:9">
      <c r="A21" s="25" t="s">
        <v>53</v>
      </c>
      <c r="B21" s="26" t="s">
        <v>54</v>
      </c>
      <c r="C21" s="28" t="s">
        <v>55</v>
      </c>
      <c r="D21" s="28"/>
      <c r="E21" s="28"/>
      <c r="F21" s="28">
        <f>+F4+F7+F10</f>
        <v>29811.73</v>
      </c>
      <c r="G21" s="28"/>
      <c r="H21" s="28"/>
      <c r="I21" s="51"/>
    </row>
    <row r="22" ht="18" customHeight="1" spans="1:9">
      <c r="A22" s="25" t="s">
        <v>56</v>
      </c>
      <c r="B22" s="26" t="s">
        <v>57</v>
      </c>
      <c r="C22" s="28" t="s">
        <v>58</v>
      </c>
      <c r="D22" s="28"/>
      <c r="E22" s="28"/>
      <c r="F22" s="28">
        <f>+'表-13 规费、税金项目清单与计价表'!J35</f>
        <v>0</v>
      </c>
      <c r="G22" s="28"/>
      <c r="H22" s="28"/>
      <c r="I22" s="51" t="s">
        <v>30</v>
      </c>
    </row>
    <row r="23" ht="18" customHeight="1" spans="1:9">
      <c r="A23" s="25" t="s">
        <v>59</v>
      </c>
      <c r="B23" s="26" t="s">
        <v>60</v>
      </c>
      <c r="C23" s="28" t="s">
        <v>61</v>
      </c>
      <c r="D23" s="28"/>
      <c r="E23" s="28"/>
      <c r="F23" s="28">
        <f>+F22+F21</f>
        <v>29811.73</v>
      </c>
      <c r="G23" s="28"/>
      <c r="H23" s="28"/>
      <c r="I23" s="51"/>
    </row>
    <row r="24" ht="18" customHeight="1" spans="1:9">
      <c r="A24" s="25"/>
      <c r="B24" s="26"/>
      <c r="C24" s="28"/>
      <c r="D24" s="28"/>
      <c r="E24" s="28"/>
      <c r="F24" s="28"/>
      <c r="G24" s="28"/>
      <c r="H24" s="28"/>
      <c r="I24" s="51"/>
    </row>
    <row r="25" ht="18" customHeight="1" spans="1:9">
      <c r="A25" s="25"/>
      <c r="B25" s="26"/>
      <c r="C25" s="28"/>
      <c r="D25" s="28"/>
      <c r="E25" s="28"/>
      <c r="F25" s="28"/>
      <c r="G25" s="28"/>
      <c r="H25" s="28"/>
      <c r="I25" s="51"/>
    </row>
    <row r="26" ht="18" customHeight="1" spans="1:9">
      <c r="A26" s="25"/>
      <c r="B26" s="26"/>
      <c r="C26" s="28"/>
      <c r="D26" s="28"/>
      <c r="E26" s="28"/>
      <c r="F26" s="28"/>
      <c r="G26" s="28"/>
      <c r="H26" s="28"/>
      <c r="I26" s="51"/>
    </row>
    <row r="27" ht="18" customHeight="1" spans="1:9">
      <c r="A27" s="25"/>
      <c r="B27" s="26"/>
      <c r="C27" s="28"/>
      <c r="D27" s="28"/>
      <c r="E27" s="28"/>
      <c r="F27" s="28"/>
      <c r="G27" s="28"/>
      <c r="H27" s="28"/>
      <c r="I27" s="51"/>
    </row>
    <row r="28" ht="18" customHeight="1" spans="1:9">
      <c r="A28" s="25"/>
      <c r="B28" s="26"/>
      <c r="C28" s="28"/>
      <c r="D28" s="28"/>
      <c r="E28" s="28"/>
      <c r="F28" s="28"/>
      <c r="G28" s="28"/>
      <c r="H28" s="28"/>
      <c r="I28" s="51"/>
    </row>
    <row r="29" ht="18" customHeight="1" spans="1:9">
      <c r="A29" s="25"/>
      <c r="B29" s="26"/>
      <c r="C29" s="28"/>
      <c r="D29" s="28"/>
      <c r="E29" s="28"/>
      <c r="F29" s="28"/>
      <c r="G29" s="28"/>
      <c r="H29" s="28"/>
      <c r="I29" s="51"/>
    </row>
    <row r="30" ht="18" customHeight="1" spans="1:9">
      <c r="A30" s="25"/>
      <c r="B30" s="26"/>
      <c r="C30" s="28"/>
      <c r="D30" s="28"/>
      <c r="E30" s="28"/>
      <c r="F30" s="28"/>
      <c r="G30" s="28"/>
      <c r="H30" s="28"/>
      <c r="I30" s="51"/>
    </row>
    <row r="31" ht="18" customHeight="1" spans="1:9">
      <c r="A31" s="25"/>
      <c r="B31" s="26"/>
      <c r="C31" s="28"/>
      <c r="D31" s="28"/>
      <c r="E31" s="28"/>
      <c r="F31" s="28"/>
      <c r="G31" s="28"/>
      <c r="H31" s="28"/>
      <c r="I31" s="51"/>
    </row>
    <row r="32" ht="18" customHeight="1" spans="1:9">
      <c r="A32" s="25"/>
      <c r="B32" s="26"/>
      <c r="C32" s="28"/>
      <c r="D32" s="28"/>
      <c r="E32" s="28"/>
      <c r="F32" s="28"/>
      <c r="G32" s="28"/>
      <c r="H32" s="28"/>
      <c r="I32" s="51"/>
    </row>
    <row r="33" ht="18" customHeight="1" spans="1:9">
      <c r="A33" s="25"/>
      <c r="B33" s="26"/>
      <c r="C33" s="28"/>
      <c r="D33" s="28"/>
      <c r="E33" s="28"/>
      <c r="F33" s="28"/>
      <c r="G33" s="28"/>
      <c r="H33" s="28"/>
      <c r="I33" s="51"/>
    </row>
    <row r="34" ht="18" customHeight="1" spans="1:9">
      <c r="A34" s="25"/>
      <c r="B34" s="26"/>
      <c r="C34" s="28"/>
      <c r="D34" s="28"/>
      <c r="E34" s="28"/>
      <c r="F34" s="28"/>
      <c r="G34" s="28"/>
      <c r="H34" s="28"/>
      <c r="I34" s="51"/>
    </row>
    <row r="35" ht="18" customHeight="1" spans="1:9">
      <c r="A35" s="30" t="s">
        <v>62</v>
      </c>
      <c r="B35" s="32"/>
      <c r="C35" s="33" t="s">
        <v>63</v>
      </c>
      <c r="D35" s="33"/>
      <c r="E35" s="33"/>
      <c r="F35" s="33">
        <f>+F23</f>
        <v>29811.73</v>
      </c>
      <c r="G35" s="33"/>
      <c r="H35" s="33"/>
      <c r="I35" s="52"/>
    </row>
    <row r="36" ht="18" customHeight="1" spans="1:9">
      <c r="A36" s="35" t="s">
        <v>64</v>
      </c>
      <c r="B36" s="35"/>
      <c r="C36" s="35"/>
      <c r="D36" s="35"/>
      <c r="E36" s="35"/>
      <c r="F36" s="35"/>
      <c r="G36" s="35"/>
      <c r="H36" s="35"/>
      <c r="I36" s="35"/>
    </row>
    <row r="37" ht="18" customHeight="1" spans="1:9">
      <c r="A37" s="14"/>
      <c r="B37" s="14"/>
      <c r="C37" s="14"/>
      <c r="D37" s="15"/>
      <c r="E37" s="16" t="s">
        <v>65</v>
      </c>
      <c r="F37" s="14"/>
      <c r="G37" s="15"/>
      <c r="H37" s="16" t="s">
        <v>65</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showGridLines="0" topLeftCell="A22" workbookViewId="0">
      <selection activeCell="I4" sqref="I4"/>
    </sheetView>
  </sheetViews>
  <sheetFormatPr defaultColWidth="9" defaultRowHeight="12"/>
  <cols>
    <col min="1" max="1" width="8.33333333333333" style="46"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7" t="s">
        <v>4</v>
      </c>
      <c r="B1" s="23" t="s">
        <v>66</v>
      </c>
      <c r="C1" s="23" t="s">
        <v>67</v>
      </c>
      <c r="D1" s="23" t="s">
        <v>68</v>
      </c>
      <c r="E1" s="23" t="s">
        <v>69</v>
      </c>
      <c r="F1" s="23" t="s">
        <v>70</v>
      </c>
      <c r="G1" s="23" t="s">
        <v>71</v>
      </c>
      <c r="H1" s="23" t="s">
        <v>72</v>
      </c>
      <c r="I1" s="24" t="s">
        <v>73</v>
      </c>
    </row>
    <row r="2" ht="28.5" customHeight="1" spans="1:9">
      <c r="A2" s="48"/>
      <c r="B2" s="27"/>
      <c r="C2" s="27"/>
      <c r="D2" s="27"/>
      <c r="E2" s="27"/>
      <c r="F2" s="27"/>
      <c r="G2" s="27"/>
      <c r="H2" s="27"/>
      <c r="I2" s="29"/>
    </row>
    <row r="3" ht="28.5" customHeight="1" spans="1:9">
      <c r="A3" s="48"/>
      <c r="B3" s="27"/>
      <c r="C3" s="27"/>
      <c r="D3" s="27"/>
      <c r="E3" s="27"/>
      <c r="F3" s="27"/>
      <c r="G3" s="27"/>
      <c r="H3" s="27"/>
      <c r="I3" s="29"/>
    </row>
    <row r="4" ht="18" customHeight="1" spans="1:9">
      <c r="A4" s="48"/>
      <c r="B4" s="26"/>
      <c r="C4" s="26" t="s">
        <v>13</v>
      </c>
      <c r="D4" s="26"/>
      <c r="E4" s="26"/>
      <c r="F4" s="28"/>
      <c r="G4" s="28"/>
      <c r="H4" s="28"/>
      <c r="I4" s="50">
        <f>SUM(I5:I23)</f>
        <v>0</v>
      </c>
    </row>
    <row r="5" ht="143.25" customHeight="1" spans="1:9">
      <c r="A5" s="48">
        <v>1</v>
      </c>
      <c r="B5" s="26" t="s">
        <v>74</v>
      </c>
      <c r="C5" s="26" t="s">
        <v>75</v>
      </c>
      <c r="D5" s="26" t="s">
        <v>76</v>
      </c>
      <c r="E5" s="27" t="s">
        <v>77</v>
      </c>
      <c r="F5" s="28">
        <v>1</v>
      </c>
      <c r="G5" s="28">
        <v>2473.6</v>
      </c>
      <c r="H5" s="28"/>
      <c r="I5" s="51">
        <f t="shared" ref="I5:I23" si="0">+F5*H5</f>
        <v>0</v>
      </c>
    </row>
    <row r="6" ht="143.25" customHeight="1" spans="1:9">
      <c r="A6" s="48">
        <v>2</v>
      </c>
      <c r="B6" s="26" t="s">
        <v>78</v>
      </c>
      <c r="C6" s="26" t="s">
        <v>75</v>
      </c>
      <c r="D6" s="26" t="s">
        <v>79</v>
      </c>
      <c r="E6" s="27" t="s">
        <v>77</v>
      </c>
      <c r="F6" s="28">
        <v>1</v>
      </c>
      <c r="G6" s="28">
        <v>2604.04</v>
      </c>
      <c r="H6" s="28"/>
      <c r="I6" s="51">
        <f t="shared" si="0"/>
        <v>0</v>
      </c>
    </row>
    <row r="7" ht="156" customHeight="1" spans="1:9">
      <c r="A7" s="48">
        <v>3</v>
      </c>
      <c r="B7" s="26" t="s">
        <v>80</v>
      </c>
      <c r="C7" s="26" t="s">
        <v>75</v>
      </c>
      <c r="D7" s="26" t="s">
        <v>81</v>
      </c>
      <c r="E7" s="27" t="s">
        <v>77</v>
      </c>
      <c r="F7" s="28">
        <v>3</v>
      </c>
      <c r="G7" s="28">
        <v>4208.29</v>
      </c>
      <c r="H7" s="28"/>
      <c r="I7" s="51">
        <f t="shared" si="0"/>
        <v>0</v>
      </c>
    </row>
    <row r="8" ht="156" customHeight="1" spans="1:9">
      <c r="A8" s="48">
        <v>4</v>
      </c>
      <c r="B8" s="26" t="s">
        <v>82</v>
      </c>
      <c r="C8" s="26" t="s">
        <v>75</v>
      </c>
      <c r="D8" s="26" t="s">
        <v>83</v>
      </c>
      <c r="E8" s="27" t="s">
        <v>77</v>
      </c>
      <c r="F8" s="28">
        <v>3</v>
      </c>
      <c r="G8" s="28">
        <v>2582.63</v>
      </c>
      <c r="H8" s="28"/>
      <c r="I8" s="51">
        <f t="shared" si="0"/>
        <v>0</v>
      </c>
    </row>
    <row r="9" ht="92.25" customHeight="1" spans="1:9">
      <c r="A9" s="48">
        <v>5</v>
      </c>
      <c r="B9" s="26" t="s">
        <v>84</v>
      </c>
      <c r="C9" s="26" t="s">
        <v>85</v>
      </c>
      <c r="D9" s="26" t="s">
        <v>86</v>
      </c>
      <c r="E9" s="27" t="s">
        <v>87</v>
      </c>
      <c r="F9" s="28">
        <v>31.394</v>
      </c>
      <c r="G9" s="28">
        <v>96.44</v>
      </c>
      <c r="H9" s="28"/>
      <c r="I9" s="51">
        <f t="shared" si="0"/>
        <v>0</v>
      </c>
    </row>
    <row r="10" ht="92.25" customHeight="1" spans="1:9">
      <c r="A10" s="48">
        <v>6</v>
      </c>
      <c r="B10" s="26" t="s">
        <v>88</v>
      </c>
      <c r="C10" s="26" t="s">
        <v>85</v>
      </c>
      <c r="D10" s="26" t="s">
        <v>89</v>
      </c>
      <c r="E10" s="27" t="s">
        <v>87</v>
      </c>
      <c r="F10" s="28">
        <v>210.463</v>
      </c>
      <c r="G10" s="28">
        <v>80.24</v>
      </c>
      <c r="H10" s="28"/>
      <c r="I10" s="51">
        <f t="shared" si="0"/>
        <v>0</v>
      </c>
    </row>
    <row r="11" ht="92.25" customHeight="1" spans="1:9">
      <c r="A11" s="48">
        <v>7</v>
      </c>
      <c r="B11" s="26" t="s">
        <v>90</v>
      </c>
      <c r="C11" s="26" t="s">
        <v>85</v>
      </c>
      <c r="D11" s="26" t="s">
        <v>91</v>
      </c>
      <c r="E11" s="27" t="s">
        <v>87</v>
      </c>
      <c r="F11" s="28">
        <v>314.042</v>
      </c>
      <c r="G11" s="28">
        <v>49.92</v>
      </c>
      <c r="H11" s="28"/>
      <c r="I11" s="51">
        <f t="shared" si="0"/>
        <v>0</v>
      </c>
    </row>
    <row r="12" ht="117.75" customHeight="1" spans="1:9">
      <c r="A12" s="48">
        <v>8</v>
      </c>
      <c r="B12" s="26" t="s">
        <v>92</v>
      </c>
      <c r="C12" s="26" t="s">
        <v>93</v>
      </c>
      <c r="D12" s="26" t="s">
        <v>94</v>
      </c>
      <c r="E12" s="27" t="s">
        <v>95</v>
      </c>
      <c r="F12" s="28">
        <v>1111.798</v>
      </c>
      <c r="G12" s="28">
        <v>24.21</v>
      </c>
      <c r="H12" s="28"/>
      <c r="I12" s="51">
        <f t="shared" si="0"/>
        <v>0</v>
      </c>
    </row>
    <row r="13" ht="105" customHeight="1" spans="1:9">
      <c r="A13" s="48">
        <v>9</v>
      </c>
      <c r="B13" s="26" t="s">
        <v>96</v>
      </c>
      <c r="C13" s="26" t="s">
        <v>97</v>
      </c>
      <c r="D13" s="26" t="s">
        <v>98</v>
      </c>
      <c r="E13" s="27" t="s">
        <v>87</v>
      </c>
      <c r="F13" s="28">
        <v>41.631</v>
      </c>
      <c r="G13" s="28">
        <v>149.15</v>
      </c>
      <c r="H13" s="28"/>
      <c r="I13" s="51">
        <f t="shared" si="0"/>
        <v>0</v>
      </c>
    </row>
    <row r="14" ht="105" customHeight="1" spans="1:9">
      <c r="A14" s="48">
        <v>10</v>
      </c>
      <c r="B14" s="26" t="s">
        <v>99</v>
      </c>
      <c r="C14" s="26" t="s">
        <v>97</v>
      </c>
      <c r="D14" s="26" t="s">
        <v>100</v>
      </c>
      <c r="E14" s="27" t="s">
        <v>87</v>
      </c>
      <c r="F14" s="28">
        <v>1012.202</v>
      </c>
      <c r="G14" s="28">
        <v>16.34</v>
      </c>
      <c r="H14" s="28"/>
      <c r="I14" s="51">
        <f t="shared" si="0"/>
        <v>0</v>
      </c>
    </row>
    <row r="15" ht="105" customHeight="1" spans="1:9">
      <c r="A15" s="48">
        <v>11</v>
      </c>
      <c r="B15" s="26" t="s">
        <v>101</v>
      </c>
      <c r="C15" s="26" t="s">
        <v>97</v>
      </c>
      <c r="D15" s="26" t="s">
        <v>102</v>
      </c>
      <c r="E15" s="27" t="s">
        <v>87</v>
      </c>
      <c r="F15" s="28">
        <v>457.308</v>
      </c>
      <c r="G15" s="28">
        <v>22.33</v>
      </c>
      <c r="H15" s="28"/>
      <c r="I15" s="51">
        <f t="shared" si="0"/>
        <v>0</v>
      </c>
    </row>
    <row r="16" ht="105" customHeight="1" spans="1:9">
      <c r="A16" s="48">
        <v>12</v>
      </c>
      <c r="B16" s="26" t="s">
        <v>103</v>
      </c>
      <c r="C16" s="26" t="s">
        <v>97</v>
      </c>
      <c r="D16" s="26" t="s">
        <v>104</v>
      </c>
      <c r="E16" s="27" t="s">
        <v>87</v>
      </c>
      <c r="F16" s="28">
        <v>128.24</v>
      </c>
      <c r="G16" s="28">
        <v>27.47</v>
      </c>
      <c r="H16" s="28"/>
      <c r="I16" s="51">
        <f t="shared" si="0"/>
        <v>0</v>
      </c>
    </row>
    <row r="17" ht="92.25" customHeight="1" spans="1:9">
      <c r="A17" s="48">
        <v>13</v>
      </c>
      <c r="B17" s="26" t="s">
        <v>105</v>
      </c>
      <c r="C17" s="26" t="s">
        <v>106</v>
      </c>
      <c r="D17" s="26" t="s">
        <v>107</v>
      </c>
      <c r="E17" s="27" t="s">
        <v>108</v>
      </c>
      <c r="F17" s="28">
        <v>76</v>
      </c>
      <c r="G17" s="28">
        <v>88.07</v>
      </c>
      <c r="H17" s="28"/>
      <c r="I17" s="51">
        <f t="shared" si="0"/>
        <v>0</v>
      </c>
    </row>
    <row r="18" ht="105" customHeight="1" spans="1:9">
      <c r="A18" s="48">
        <v>14</v>
      </c>
      <c r="B18" s="26" t="s">
        <v>109</v>
      </c>
      <c r="C18" s="26" t="s">
        <v>110</v>
      </c>
      <c r="D18" s="26" t="s">
        <v>111</v>
      </c>
      <c r="E18" s="27" t="s">
        <v>87</v>
      </c>
      <c r="F18" s="28">
        <v>3630.757</v>
      </c>
      <c r="G18" s="28">
        <v>9.72</v>
      </c>
      <c r="H18" s="28"/>
      <c r="I18" s="51">
        <f t="shared" si="0"/>
        <v>0</v>
      </c>
    </row>
    <row r="19" ht="117.75" customHeight="1" spans="1:9">
      <c r="A19" s="48">
        <v>15</v>
      </c>
      <c r="B19" s="26" t="s">
        <v>112</v>
      </c>
      <c r="C19" s="26" t="s">
        <v>113</v>
      </c>
      <c r="D19" s="26" t="s">
        <v>114</v>
      </c>
      <c r="E19" s="27" t="s">
        <v>87</v>
      </c>
      <c r="F19" s="28">
        <v>476.31</v>
      </c>
      <c r="G19" s="28">
        <v>2.88</v>
      </c>
      <c r="H19" s="28"/>
      <c r="I19" s="51">
        <f t="shared" si="0"/>
        <v>0</v>
      </c>
    </row>
    <row r="20" ht="117.75" customHeight="1" spans="1:9">
      <c r="A20" s="48">
        <v>16</v>
      </c>
      <c r="B20" s="26" t="s">
        <v>115</v>
      </c>
      <c r="C20" s="26" t="s">
        <v>116</v>
      </c>
      <c r="D20" s="26" t="s">
        <v>117</v>
      </c>
      <c r="E20" s="27" t="s">
        <v>87</v>
      </c>
      <c r="F20" s="28">
        <v>179.651</v>
      </c>
      <c r="G20" s="28">
        <v>25.4</v>
      </c>
      <c r="H20" s="28"/>
      <c r="I20" s="51">
        <f t="shared" si="0"/>
        <v>0</v>
      </c>
    </row>
    <row r="21" ht="117.75" customHeight="1" spans="1:9">
      <c r="A21" s="48">
        <v>17</v>
      </c>
      <c r="B21" s="26" t="s">
        <v>118</v>
      </c>
      <c r="C21" s="26" t="s">
        <v>116</v>
      </c>
      <c r="D21" s="26" t="s">
        <v>119</v>
      </c>
      <c r="E21" s="27" t="s">
        <v>87</v>
      </c>
      <c r="F21" s="28">
        <v>92.833</v>
      </c>
      <c r="G21" s="28">
        <v>28.63</v>
      </c>
      <c r="H21" s="28"/>
      <c r="I21" s="51">
        <f t="shared" si="0"/>
        <v>0</v>
      </c>
    </row>
    <row r="22" ht="117.75" customHeight="1" spans="1:9">
      <c r="A22" s="48">
        <v>18</v>
      </c>
      <c r="B22" s="26" t="s">
        <v>120</v>
      </c>
      <c r="C22" s="26" t="s">
        <v>116</v>
      </c>
      <c r="D22" s="26" t="s">
        <v>121</v>
      </c>
      <c r="E22" s="27" t="s">
        <v>87</v>
      </c>
      <c r="F22" s="28">
        <v>1625.071</v>
      </c>
      <c r="G22" s="28">
        <v>20.15</v>
      </c>
      <c r="H22" s="28"/>
      <c r="I22" s="51">
        <f t="shared" si="0"/>
        <v>0</v>
      </c>
    </row>
    <row r="23" ht="117.75" customHeight="1" spans="1:9">
      <c r="A23" s="48">
        <v>19</v>
      </c>
      <c r="B23" s="26" t="s">
        <v>122</v>
      </c>
      <c r="C23" s="26" t="s">
        <v>116</v>
      </c>
      <c r="D23" s="26" t="s">
        <v>123</v>
      </c>
      <c r="E23" s="27" t="s">
        <v>87</v>
      </c>
      <c r="F23" s="28">
        <v>3.45</v>
      </c>
      <c r="G23" s="28">
        <v>85.79</v>
      </c>
      <c r="H23" s="28"/>
      <c r="I23" s="51">
        <f t="shared" si="0"/>
        <v>0</v>
      </c>
    </row>
    <row r="24" ht="28.5" customHeight="1" spans="1:9">
      <c r="A24" s="48"/>
      <c r="B24" s="26"/>
      <c r="C24" s="26" t="s">
        <v>16</v>
      </c>
      <c r="D24" s="26"/>
      <c r="E24" s="26"/>
      <c r="F24" s="28"/>
      <c r="G24" s="28"/>
      <c r="H24" s="28"/>
      <c r="I24" s="50">
        <f>SUM(I25:I25)</f>
        <v>0</v>
      </c>
    </row>
    <row r="25" ht="79.5" customHeight="1" spans="1:9">
      <c r="A25" s="48">
        <v>20</v>
      </c>
      <c r="B25" s="26" t="s">
        <v>124</v>
      </c>
      <c r="C25" s="26" t="s">
        <v>125</v>
      </c>
      <c r="D25" s="26" t="s">
        <v>126</v>
      </c>
      <c r="E25" s="27" t="s">
        <v>77</v>
      </c>
      <c r="F25" s="28">
        <v>4</v>
      </c>
      <c r="G25" s="28">
        <v>4646.18</v>
      </c>
      <c r="H25" s="28"/>
      <c r="I25" s="51">
        <f t="shared" ref="I25:I28" si="1">+F25*H25</f>
        <v>0</v>
      </c>
    </row>
    <row r="26" ht="18" customHeight="1" spans="1:9">
      <c r="A26" s="48"/>
      <c r="B26" s="26"/>
      <c r="C26" s="26" t="s">
        <v>127</v>
      </c>
      <c r="D26" s="26"/>
      <c r="E26" s="26"/>
      <c r="F26" s="28"/>
      <c r="G26" s="28"/>
      <c r="H26" s="28"/>
      <c r="I26" s="50">
        <f>SUM(I27:I28)</f>
        <v>0</v>
      </c>
    </row>
    <row r="27" ht="18" customHeight="1" spans="1:9">
      <c r="A27" s="48">
        <v>21</v>
      </c>
      <c r="B27" s="26" t="s">
        <v>128</v>
      </c>
      <c r="C27" s="26" t="s">
        <v>129</v>
      </c>
      <c r="D27" s="26"/>
      <c r="E27" s="27" t="s">
        <v>130</v>
      </c>
      <c r="F27" s="28">
        <v>1</v>
      </c>
      <c r="G27" s="28"/>
      <c r="H27" s="28"/>
      <c r="I27" s="51">
        <f t="shared" si="1"/>
        <v>0</v>
      </c>
    </row>
    <row r="28" ht="18" customHeight="1" spans="1:9">
      <c r="A28" s="48">
        <v>22</v>
      </c>
      <c r="B28" s="26" t="s">
        <v>131</v>
      </c>
      <c r="C28" s="26" t="s">
        <v>132</v>
      </c>
      <c r="D28" s="26"/>
      <c r="E28" s="27" t="s">
        <v>130</v>
      </c>
      <c r="F28" s="28">
        <v>1</v>
      </c>
      <c r="G28" s="28">
        <v>2054.97</v>
      </c>
      <c r="H28" s="28"/>
      <c r="I28" s="51">
        <f t="shared" si="1"/>
        <v>0</v>
      </c>
    </row>
    <row r="29" ht="18" customHeight="1" spans="1:9">
      <c r="A29" s="49" t="s">
        <v>133</v>
      </c>
      <c r="B29" s="32"/>
      <c r="C29" s="32"/>
      <c r="D29" s="32"/>
      <c r="E29" s="32"/>
      <c r="F29" s="32"/>
      <c r="G29" s="32"/>
      <c r="H29" s="32"/>
      <c r="I29" s="52">
        <f>+I26+I24+I4</f>
        <v>0</v>
      </c>
    </row>
  </sheetData>
  <sheetProtection sheet="1" objects="1"/>
  <protectedRanges>
    <protectedRange sqref="H4:H28" name="区域1"/>
  </protectedRanges>
  <mergeCells count="10">
    <mergeCell ref="A29:H29"/>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工程名称：4#冷库地下室-电气工程制冷配套&amp;C&amp;"宋体,加粗"&amp;20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topLeftCell="A5" workbookViewId="0">
      <selection activeCell="F4" sqref="F4:G4"/>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134</v>
      </c>
      <c r="B1" s="2"/>
      <c r="C1" s="2"/>
      <c r="D1" s="2"/>
      <c r="E1" s="2"/>
      <c r="F1" s="2"/>
      <c r="G1" s="2"/>
      <c r="H1" s="2"/>
      <c r="I1" s="2"/>
      <c r="J1" s="2"/>
      <c r="K1" s="3"/>
      <c r="L1" s="3"/>
      <c r="M1" s="3"/>
    </row>
    <row r="2" ht="41.25" customHeight="1" spans="1:13">
      <c r="A2" s="4" t="s">
        <v>1</v>
      </c>
      <c r="B2" s="4"/>
      <c r="C2" s="4"/>
      <c r="D2" s="4"/>
      <c r="E2" s="4"/>
      <c r="F2" s="4"/>
      <c r="G2" s="4" t="s">
        <v>2</v>
      </c>
      <c r="H2" s="4"/>
      <c r="I2" s="4"/>
      <c r="J2" s="4"/>
      <c r="K2" s="6" t="s">
        <v>135</v>
      </c>
      <c r="L2" s="6"/>
      <c r="M2" s="6"/>
    </row>
    <row r="3" ht="28.5" customHeight="1" spans="1:13">
      <c r="A3" s="22" t="s">
        <v>4</v>
      </c>
      <c r="B3" s="23" t="s">
        <v>66</v>
      </c>
      <c r="C3" s="23" t="s">
        <v>67</v>
      </c>
      <c r="D3" s="23" t="s">
        <v>136</v>
      </c>
      <c r="E3" s="23" t="s">
        <v>137</v>
      </c>
      <c r="F3" s="23" t="s">
        <v>138</v>
      </c>
      <c r="G3" s="23"/>
      <c r="H3" s="23" t="s">
        <v>139</v>
      </c>
      <c r="I3" s="23"/>
      <c r="J3" s="23" t="s">
        <v>140</v>
      </c>
      <c r="K3" s="23"/>
      <c r="L3" s="23" t="s">
        <v>141</v>
      </c>
      <c r="M3" s="24" t="s">
        <v>8</v>
      </c>
    </row>
    <row r="4" ht="79.5" customHeight="1" spans="1:13">
      <c r="A4" s="25" t="s">
        <v>9</v>
      </c>
      <c r="B4" s="26" t="s">
        <v>142</v>
      </c>
      <c r="C4" s="26" t="s">
        <v>22</v>
      </c>
      <c r="D4" s="27" t="s">
        <v>143</v>
      </c>
      <c r="E4" s="28" t="s">
        <v>144</v>
      </c>
      <c r="F4" s="28">
        <v>18479.47</v>
      </c>
      <c r="G4" s="28"/>
      <c r="H4" s="28">
        <f>F4</f>
        <v>18479.47</v>
      </c>
      <c r="I4" s="28"/>
      <c r="J4" s="26"/>
      <c r="K4" s="26"/>
      <c r="L4" s="26"/>
      <c r="M4" s="29" t="s">
        <v>145</v>
      </c>
    </row>
    <row r="5" ht="28.5" customHeight="1" spans="1:13">
      <c r="A5" s="25" t="s">
        <v>18</v>
      </c>
      <c r="B5" s="26" t="s">
        <v>146</v>
      </c>
      <c r="C5" s="26" t="s">
        <v>147</v>
      </c>
      <c r="D5" s="27" t="s">
        <v>148</v>
      </c>
      <c r="E5" s="28" t="s">
        <v>149</v>
      </c>
      <c r="F5" s="28"/>
      <c r="G5" s="28"/>
      <c r="H5" s="28"/>
      <c r="I5" s="28"/>
      <c r="J5" s="26"/>
      <c r="K5" s="26"/>
      <c r="L5" s="26"/>
      <c r="M5" s="29" t="s">
        <v>150</v>
      </c>
    </row>
    <row r="6" ht="28.5" customHeight="1" spans="1:13">
      <c r="A6" s="25" t="s">
        <v>27</v>
      </c>
      <c r="B6" s="26" t="s">
        <v>151</v>
      </c>
      <c r="C6" s="26" t="s">
        <v>152</v>
      </c>
      <c r="D6" s="27" t="s">
        <v>148</v>
      </c>
      <c r="E6" s="28" t="s">
        <v>149</v>
      </c>
      <c r="F6" s="28"/>
      <c r="G6" s="28"/>
      <c r="H6" s="28"/>
      <c r="I6" s="28"/>
      <c r="J6" s="26"/>
      <c r="K6" s="26"/>
      <c r="L6" s="26"/>
      <c r="M6" s="29" t="s">
        <v>150</v>
      </c>
    </row>
    <row r="7" ht="54" customHeight="1" spans="1:13">
      <c r="A7" s="25" t="s">
        <v>53</v>
      </c>
      <c r="B7" s="26" t="s">
        <v>153</v>
      </c>
      <c r="C7" s="26" t="s">
        <v>154</v>
      </c>
      <c r="D7" s="27" t="s">
        <v>148</v>
      </c>
      <c r="E7" s="28" t="s">
        <v>155</v>
      </c>
      <c r="F7" s="28">
        <v>14870.08</v>
      </c>
      <c r="G7" s="28"/>
      <c r="H7" s="28"/>
      <c r="I7" s="28"/>
      <c r="J7" s="26"/>
      <c r="K7" s="26"/>
      <c r="L7" s="26"/>
      <c r="M7" s="29" t="s">
        <v>156</v>
      </c>
    </row>
    <row r="8" ht="143.25" customHeight="1" spans="1:13">
      <c r="A8" s="25" t="s">
        <v>56</v>
      </c>
      <c r="B8" s="26" t="s">
        <v>157</v>
      </c>
      <c r="C8" s="26" t="s">
        <v>158</v>
      </c>
      <c r="D8" s="27" t="s">
        <v>143</v>
      </c>
      <c r="E8" s="28" t="s">
        <v>149</v>
      </c>
      <c r="F8" s="28"/>
      <c r="G8" s="28"/>
      <c r="H8" s="28"/>
      <c r="I8" s="28"/>
      <c r="J8" s="26"/>
      <c r="K8" s="26"/>
      <c r="L8" s="26"/>
      <c r="M8" s="29" t="s">
        <v>159</v>
      </c>
    </row>
    <row r="9" ht="54" customHeight="1" spans="1:13">
      <c r="A9" s="25" t="s">
        <v>59</v>
      </c>
      <c r="B9" s="26" t="s">
        <v>160</v>
      </c>
      <c r="C9" s="26" t="s">
        <v>161</v>
      </c>
      <c r="D9" s="27"/>
      <c r="E9" s="28" t="s">
        <v>162</v>
      </c>
      <c r="F9" s="28"/>
      <c r="G9" s="28"/>
      <c r="H9" s="28"/>
      <c r="I9" s="28"/>
      <c r="J9" s="26"/>
      <c r="K9" s="26"/>
      <c r="L9" s="26"/>
      <c r="M9" s="29" t="s">
        <v>163</v>
      </c>
    </row>
    <row r="10" ht="54" customHeight="1" spans="1:13">
      <c r="A10" s="25" t="s">
        <v>164</v>
      </c>
      <c r="B10" s="26" t="s">
        <v>165</v>
      </c>
      <c r="C10" s="26" t="s">
        <v>166</v>
      </c>
      <c r="D10" s="27"/>
      <c r="E10" s="28" t="s">
        <v>167</v>
      </c>
      <c r="F10" s="28"/>
      <c r="G10" s="28"/>
      <c r="H10" s="28"/>
      <c r="I10" s="28"/>
      <c r="J10" s="26"/>
      <c r="K10" s="26"/>
      <c r="L10" s="26"/>
      <c r="M10" s="29" t="s">
        <v>168</v>
      </c>
    </row>
    <row r="11" ht="117.75" customHeight="1" spans="1:13">
      <c r="A11" s="25" t="s">
        <v>169</v>
      </c>
      <c r="B11" s="26" t="s">
        <v>170</v>
      </c>
      <c r="C11" s="26" t="s">
        <v>171</v>
      </c>
      <c r="D11" s="27" t="s">
        <v>143</v>
      </c>
      <c r="E11" s="28" t="s">
        <v>149</v>
      </c>
      <c r="F11" s="28"/>
      <c r="G11" s="28"/>
      <c r="H11" s="28"/>
      <c r="I11" s="28"/>
      <c r="J11" s="26"/>
      <c r="K11" s="26"/>
      <c r="L11" s="26"/>
      <c r="M11" s="29" t="s">
        <v>172</v>
      </c>
    </row>
    <row r="12" ht="39.75" customHeight="1" spans="1:13">
      <c r="A12" s="30" t="s">
        <v>173</v>
      </c>
      <c r="B12" s="40" t="s">
        <v>174</v>
      </c>
      <c r="C12" s="40" t="s">
        <v>175</v>
      </c>
      <c r="D12" s="32"/>
      <c r="E12" s="33"/>
      <c r="F12" s="33"/>
      <c r="G12" s="33"/>
      <c r="H12" s="33"/>
      <c r="I12" s="33"/>
      <c r="J12" s="40"/>
      <c r="K12" s="40"/>
      <c r="L12" s="40"/>
      <c r="M12" s="34" t="s">
        <v>176</v>
      </c>
    </row>
    <row r="13" ht="18" customHeight="1" spans="1:13">
      <c r="A13" s="36" t="s">
        <v>177</v>
      </c>
      <c r="B13" s="36"/>
      <c r="C13" s="36"/>
      <c r="D13" s="36"/>
      <c r="E13" s="36"/>
      <c r="F13" s="36"/>
      <c r="G13" s="36" t="s">
        <v>178</v>
      </c>
      <c r="H13" s="36"/>
      <c r="I13" s="36"/>
      <c r="J13" s="36"/>
      <c r="K13" s="36"/>
      <c r="L13" s="36"/>
      <c r="M13" s="36"/>
    </row>
    <row r="14" ht="18" customHeight="1" spans="1:13">
      <c r="A14" s="36"/>
      <c r="B14" s="36"/>
      <c r="C14" s="36"/>
      <c r="D14" s="36"/>
      <c r="E14" s="36"/>
      <c r="F14" s="36"/>
      <c r="G14" s="36"/>
      <c r="H14" s="36"/>
      <c r="I14" s="36"/>
      <c r="J14" s="36"/>
      <c r="K14" s="21" t="s">
        <v>179</v>
      </c>
      <c r="L14" s="21"/>
      <c r="M14" s="21"/>
    </row>
    <row r="15" ht="39.75" customHeight="1" spans="1:13">
      <c r="A15" s="2" t="s">
        <v>134</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180</v>
      </c>
      <c r="L16" s="6"/>
      <c r="M16" s="6"/>
    </row>
    <row r="17" ht="28.5" customHeight="1" spans="1:13">
      <c r="A17" s="22" t="s">
        <v>4</v>
      </c>
      <c r="B17" s="23" t="s">
        <v>66</v>
      </c>
      <c r="C17" s="23" t="s">
        <v>67</v>
      </c>
      <c r="D17" s="23" t="s">
        <v>136</v>
      </c>
      <c r="E17" s="23" t="s">
        <v>137</v>
      </c>
      <c r="F17" s="23" t="s">
        <v>138</v>
      </c>
      <c r="G17" s="23"/>
      <c r="H17" s="23" t="s">
        <v>139</v>
      </c>
      <c r="I17" s="23"/>
      <c r="J17" s="23" t="s">
        <v>140</v>
      </c>
      <c r="K17" s="23"/>
      <c r="L17" s="23" t="s">
        <v>141</v>
      </c>
      <c r="M17" s="24" t="s">
        <v>8</v>
      </c>
    </row>
    <row r="18" ht="18.75" customHeight="1" spans="1:13">
      <c r="A18" s="25"/>
      <c r="B18" s="26"/>
      <c r="C18" s="26"/>
      <c r="D18" s="27"/>
      <c r="E18" s="28"/>
      <c r="F18" s="28"/>
      <c r="G18" s="28"/>
      <c r="H18" s="28"/>
      <c r="I18" s="28"/>
      <c r="J18" s="26"/>
      <c r="K18" s="26"/>
      <c r="L18" s="26"/>
      <c r="M18" s="29" t="s">
        <v>181</v>
      </c>
    </row>
    <row r="19" ht="54" customHeight="1" spans="1:13">
      <c r="A19" s="25" t="s">
        <v>167</v>
      </c>
      <c r="B19" s="26" t="s">
        <v>182</v>
      </c>
      <c r="C19" s="26" t="s">
        <v>52</v>
      </c>
      <c r="D19" s="27"/>
      <c r="E19" s="28"/>
      <c r="F19" s="28"/>
      <c r="G19" s="28"/>
      <c r="H19" s="28"/>
      <c r="I19" s="28"/>
      <c r="J19" s="26"/>
      <c r="K19" s="26"/>
      <c r="L19" s="26"/>
      <c r="M19" s="29" t="s">
        <v>183</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184</v>
      </c>
      <c r="B47" s="31"/>
      <c r="C47" s="32"/>
      <c r="D47" s="32"/>
      <c r="E47" s="32"/>
      <c r="F47" s="33">
        <v>33349.55</v>
      </c>
      <c r="G47" s="33"/>
      <c r="H47" s="44">
        <f>SUM(H18:I46,H4:I12)</f>
        <v>18479.47</v>
      </c>
      <c r="I47" s="44"/>
      <c r="J47" s="40"/>
      <c r="K47" s="40"/>
      <c r="L47" s="40"/>
      <c r="M47" s="45"/>
    </row>
    <row r="48" ht="18" customHeight="1" spans="1:13">
      <c r="A48" s="36" t="s">
        <v>177</v>
      </c>
      <c r="B48" s="36"/>
      <c r="C48" s="36"/>
      <c r="D48" s="36"/>
      <c r="E48" s="36"/>
      <c r="F48" s="36"/>
      <c r="G48" s="36" t="s">
        <v>178</v>
      </c>
      <c r="H48" s="36"/>
      <c r="I48" s="36"/>
      <c r="J48" s="36"/>
      <c r="K48" s="36"/>
      <c r="L48" s="36"/>
      <c r="M48" s="36"/>
    </row>
    <row r="49" ht="18" customHeight="1" spans="1:13">
      <c r="A49" s="36"/>
      <c r="B49" s="36"/>
      <c r="C49" s="36"/>
      <c r="D49" s="36"/>
      <c r="E49" s="36"/>
      <c r="F49" s="36"/>
      <c r="G49" s="36"/>
      <c r="H49" s="36"/>
      <c r="I49" s="36"/>
      <c r="J49" s="36"/>
      <c r="K49" s="21" t="s">
        <v>179</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C36" sqref="C36:D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185</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67</v>
      </c>
      <c r="C4" s="23" t="s">
        <v>186</v>
      </c>
      <c r="D4" s="23"/>
      <c r="E4" s="23" t="s">
        <v>187</v>
      </c>
      <c r="F4" s="23"/>
      <c r="G4" s="23" t="s">
        <v>188</v>
      </c>
      <c r="H4" s="23"/>
      <c r="I4" s="24" t="s">
        <v>8</v>
      </c>
    </row>
    <row r="5" ht="18" customHeight="1" spans="1:9">
      <c r="A5" s="25" t="s">
        <v>9</v>
      </c>
      <c r="B5" s="26" t="s">
        <v>32</v>
      </c>
      <c r="C5" s="28" t="s">
        <v>33</v>
      </c>
      <c r="D5" s="28"/>
      <c r="E5" s="28" t="str">
        <f>C5</f>
        <v>11332.26</v>
      </c>
      <c r="F5" s="28"/>
      <c r="G5" s="28"/>
      <c r="H5" s="28"/>
      <c r="I5" s="42" t="s">
        <v>189</v>
      </c>
    </row>
    <row r="6" ht="18" customHeight="1" spans="1:9">
      <c r="A6" s="25" t="s">
        <v>18</v>
      </c>
      <c r="B6" s="26" t="s">
        <v>35</v>
      </c>
      <c r="C6" s="28"/>
      <c r="D6" s="28"/>
      <c r="E6" s="28"/>
      <c r="F6" s="28"/>
      <c r="G6" s="28"/>
      <c r="H6" s="28"/>
      <c r="I6" s="42"/>
    </row>
    <row r="7" ht="18" customHeight="1" spans="1:9">
      <c r="A7" s="25" t="s">
        <v>21</v>
      </c>
      <c r="B7" s="26" t="s">
        <v>190</v>
      </c>
      <c r="C7" s="28" t="s">
        <v>191</v>
      </c>
      <c r="D7" s="28"/>
      <c r="E7" s="28" t="s">
        <v>191</v>
      </c>
      <c r="F7" s="28"/>
      <c r="G7" s="28"/>
      <c r="H7" s="28"/>
      <c r="I7" s="42" t="s">
        <v>192</v>
      </c>
    </row>
    <row r="8" ht="18" customHeight="1" spans="1:9">
      <c r="A8" s="25" t="s">
        <v>24</v>
      </c>
      <c r="B8" s="26" t="s">
        <v>193</v>
      </c>
      <c r="C8" s="28"/>
      <c r="D8" s="28"/>
      <c r="E8" s="28"/>
      <c r="F8" s="28"/>
      <c r="G8" s="28"/>
      <c r="H8" s="28"/>
      <c r="I8" s="42" t="s">
        <v>194</v>
      </c>
    </row>
    <row r="9" ht="18" customHeight="1" spans="1:9">
      <c r="A9" s="25" t="s">
        <v>27</v>
      </c>
      <c r="B9" s="26" t="s">
        <v>37</v>
      </c>
      <c r="C9" s="28"/>
      <c r="D9" s="28"/>
      <c r="E9" s="28"/>
      <c r="F9" s="28"/>
      <c r="G9" s="28"/>
      <c r="H9" s="28"/>
      <c r="I9" s="42" t="s">
        <v>195</v>
      </c>
    </row>
    <row r="10" ht="18" customHeight="1" spans="1:9">
      <c r="A10" s="25" t="s">
        <v>53</v>
      </c>
      <c r="B10" s="26" t="s">
        <v>39</v>
      </c>
      <c r="C10" s="28"/>
      <c r="D10" s="28"/>
      <c r="E10" s="28"/>
      <c r="F10" s="28"/>
      <c r="G10" s="28"/>
      <c r="H10" s="28"/>
      <c r="I10" s="42" t="s">
        <v>196</v>
      </c>
    </row>
    <row r="11" ht="18" customHeight="1" spans="1:9">
      <c r="A11" s="25" t="s">
        <v>56</v>
      </c>
      <c r="B11" s="26" t="s">
        <v>41</v>
      </c>
      <c r="C11" s="28" t="s">
        <v>42</v>
      </c>
      <c r="D11" s="28"/>
      <c r="E11" s="28"/>
      <c r="F11" s="28"/>
      <c r="G11" s="28"/>
      <c r="H11" s="28"/>
      <c r="I11" s="42"/>
    </row>
    <row r="12" ht="18" customHeight="1" spans="1:9">
      <c r="A12" s="25" t="s">
        <v>59</v>
      </c>
      <c r="B12" s="26" t="s">
        <v>44</v>
      </c>
      <c r="C12" s="28"/>
      <c r="D12" s="28"/>
      <c r="E12" s="28"/>
      <c r="F12" s="28"/>
      <c r="G12" s="28"/>
      <c r="H12" s="28"/>
      <c r="I12" s="42"/>
    </row>
    <row r="13" ht="18" customHeight="1" spans="1:9">
      <c r="A13" s="25" t="s">
        <v>164</v>
      </c>
      <c r="B13" s="26" t="s">
        <v>46</v>
      </c>
      <c r="C13" s="28"/>
      <c r="D13" s="28"/>
      <c r="E13" s="28"/>
      <c r="F13" s="28"/>
      <c r="G13" s="28"/>
      <c r="H13" s="28"/>
      <c r="I13" s="42"/>
    </row>
    <row r="14" ht="18" customHeight="1" spans="1:9">
      <c r="A14" s="25" t="s">
        <v>169</v>
      </c>
      <c r="B14" s="26" t="s">
        <v>50</v>
      </c>
      <c r="C14" s="28"/>
      <c r="D14" s="28"/>
      <c r="E14" s="28"/>
      <c r="F14" s="28"/>
      <c r="G14" s="28"/>
      <c r="H14" s="28"/>
      <c r="I14" s="42"/>
    </row>
    <row r="15" ht="18" customHeight="1" spans="1:9">
      <c r="A15" s="25" t="s">
        <v>173</v>
      </c>
      <c r="B15" s="26" t="s">
        <v>48</v>
      </c>
      <c r="C15" s="28"/>
      <c r="D15" s="28"/>
      <c r="E15" s="28"/>
      <c r="F15" s="28"/>
      <c r="G15" s="28"/>
      <c r="H15" s="28"/>
      <c r="I15" s="42"/>
    </row>
    <row r="16" ht="18" customHeight="1" spans="1:9">
      <c r="A16" s="25" t="s">
        <v>167</v>
      </c>
      <c r="B16" s="26" t="s">
        <v>52</v>
      </c>
      <c r="C16" s="28"/>
      <c r="D16" s="28"/>
      <c r="E16" s="28"/>
      <c r="F16" s="28"/>
      <c r="G16" s="28"/>
      <c r="H16" s="28"/>
      <c r="I16" s="42"/>
    </row>
    <row r="17" ht="18" customHeight="1" spans="1:9">
      <c r="A17" s="25"/>
      <c r="B17" s="26"/>
      <c r="C17" s="28"/>
      <c r="D17" s="28"/>
      <c r="E17" s="28"/>
      <c r="F17" s="28"/>
      <c r="G17" s="28"/>
      <c r="H17" s="28"/>
      <c r="I17" s="42"/>
    </row>
    <row r="18" ht="18" customHeight="1" spans="1:9">
      <c r="A18" s="25"/>
      <c r="B18" s="26"/>
      <c r="C18" s="28"/>
      <c r="D18" s="28"/>
      <c r="E18" s="28"/>
      <c r="F18" s="28"/>
      <c r="G18" s="28"/>
      <c r="H18" s="28"/>
      <c r="I18" s="42"/>
    </row>
    <row r="19" ht="18" customHeight="1" spans="1:9">
      <c r="A19" s="25"/>
      <c r="B19" s="26"/>
      <c r="C19" s="28"/>
      <c r="D19" s="28"/>
      <c r="E19" s="28"/>
      <c r="F19" s="28"/>
      <c r="G19" s="28"/>
      <c r="H19" s="28"/>
      <c r="I19" s="42"/>
    </row>
    <row r="20" ht="18" customHeight="1" spans="1:9">
      <c r="A20" s="25"/>
      <c r="B20" s="26"/>
      <c r="C20" s="28"/>
      <c r="D20" s="28"/>
      <c r="E20" s="28"/>
      <c r="F20" s="28"/>
      <c r="G20" s="28"/>
      <c r="H20" s="28"/>
      <c r="I20" s="42"/>
    </row>
    <row r="21" ht="18" customHeight="1" spans="1:9">
      <c r="A21" s="25"/>
      <c r="B21" s="26"/>
      <c r="C21" s="28"/>
      <c r="D21" s="28"/>
      <c r="E21" s="28"/>
      <c r="F21" s="28"/>
      <c r="G21" s="28"/>
      <c r="H21" s="28"/>
      <c r="I21" s="42"/>
    </row>
    <row r="22" ht="18" customHeight="1" spans="1:9">
      <c r="A22" s="25"/>
      <c r="B22" s="26"/>
      <c r="C22" s="28"/>
      <c r="D22" s="28"/>
      <c r="E22" s="28"/>
      <c r="F22" s="28"/>
      <c r="G22" s="28"/>
      <c r="H22" s="28"/>
      <c r="I22" s="42"/>
    </row>
    <row r="23" ht="18" customHeight="1" spans="1:9">
      <c r="A23" s="25"/>
      <c r="B23" s="26"/>
      <c r="C23" s="28"/>
      <c r="D23" s="28"/>
      <c r="E23" s="28"/>
      <c r="F23" s="28"/>
      <c r="G23" s="28"/>
      <c r="H23" s="28"/>
      <c r="I23" s="42"/>
    </row>
    <row r="24" ht="18" customHeight="1" spans="1:9">
      <c r="A24" s="25"/>
      <c r="B24" s="26"/>
      <c r="C24" s="28"/>
      <c r="D24" s="28"/>
      <c r="E24" s="28"/>
      <c r="F24" s="28"/>
      <c r="G24" s="28"/>
      <c r="H24" s="28"/>
      <c r="I24" s="42"/>
    </row>
    <row r="25" ht="18" customHeight="1" spans="1:9">
      <c r="A25" s="25"/>
      <c r="B25" s="26"/>
      <c r="C25" s="28"/>
      <c r="D25" s="28"/>
      <c r="E25" s="28"/>
      <c r="F25" s="28"/>
      <c r="G25" s="28"/>
      <c r="H25" s="28"/>
      <c r="I25" s="42"/>
    </row>
    <row r="26" ht="18" customHeight="1" spans="1:9">
      <c r="A26" s="25"/>
      <c r="B26" s="26"/>
      <c r="C26" s="28"/>
      <c r="D26" s="28"/>
      <c r="E26" s="28"/>
      <c r="F26" s="28"/>
      <c r="G26" s="28"/>
      <c r="H26" s="28"/>
      <c r="I26" s="42"/>
    </row>
    <row r="27" ht="18" customHeight="1" spans="1:9">
      <c r="A27" s="25"/>
      <c r="B27" s="26"/>
      <c r="C27" s="28"/>
      <c r="D27" s="28"/>
      <c r="E27" s="28"/>
      <c r="F27" s="28"/>
      <c r="G27" s="28"/>
      <c r="H27" s="28"/>
      <c r="I27" s="42"/>
    </row>
    <row r="28" ht="18" customHeight="1" spans="1:9">
      <c r="A28" s="25"/>
      <c r="B28" s="26"/>
      <c r="C28" s="28"/>
      <c r="D28" s="28"/>
      <c r="E28" s="28"/>
      <c r="F28" s="28"/>
      <c r="G28" s="28"/>
      <c r="H28" s="28"/>
      <c r="I28" s="42"/>
    </row>
    <row r="29" ht="18" customHeight="1" spans="1:9">
      <c r="A29" s="25"/>
      <c r="B29" s="26"/>
      <c r="C29" s="28"/>
      <c r="D29" s="28"/>
      <c r="E29" s="28"/>
      <c r="F29" s="28"/>
      <c r="G29" s="28"/>
      <c r="H29" s="28"/>
      <c r="I29" s="42"/>
    </row>
    <row r="30" ht="18" customHeight="1" spans="1:9">
      <c r="A30" s="25"/>
      <c r="B30" s="26"/>
      <c r="C30" s="28"/>
      <c r="D30" s="28"/>
      <c r="E30" s="28"/>
      <c r="F30" s="28"/>
      <c r="G30" s="28"/>
      <c r="H30" s="28"/>
      <c r="I30" s="42"/>
    </row>
    <row r="31" ht="18" customHeight="1" spans="1:9">
      <c r="A31" s="25"/>
      <c r="B31" s="26"/>
      <c r="C31" s="28"/>
      <c r="D31" s="28"/>
      <c r="E31" s="28"/>
      <c r="F31" s="28"/>
      <c r="G31" s="28"/>
      <c r="H31" s="28"/>
      <c r="I31" s="42"/>
    </row>
    <row r="32" ht="18" customHeight="1" spans="1:9">
      <c r="A32" s="25"/>
      <c r="B32" s="26"/>
      <c r="C32" s="28"/>
      <c r="D32" s="28"/>
      <c r="E32" s="28"/>
      <c r="F32" s="28"/>
      <c r="G32" s="28"/>
      <c r="H32" s="28"/>
      <c r="I32" s="42"/>
    </row>
    <row r="33" ht="18" customHeight="1" spans="1:9">
      <c r="A33" s="25"/>
      <c r="B33" s="26"/>
      <c r="C33" s="28"/>
      <c r="D33" s="28"/>
      <c r="E33" s="28"/>
      <c r="F33" s="28"/>
      <c r="G33" s="28"/>
      <c r="H33" s="28"/>
      <c r="I33" s="42"/>
    </row>
    <row r="34" ht="18" customHeight="1" spans="1:9">
      <c r="A34" s="25"/>
      <c r="B34" s="26"/>
      <c r="C34" s="28"/>
      <c r="D34" s="28"/>
      <c r="E34" s="28"/>
      <c r="F34" s="28"/>
      <c r="G34" s="28"/>
      <c r="H34" s="28"/>
      <c r="I34" s="42"/>
    </row>
    <row r="35" ht="18" customHeight="1" spans="1:9">
      <c r="A35" s="25"/>
      <c r="B35" s="26"/>
      <c r="C35" s="28"/>
      <c r="D35" s="28"/>
      <c r="E35" s="28"/>
      <c r="F35" s="28"/>
      <c r="G35" s="28"/>
      <c r="H35" s="28"/>
      <c r="I35" s="42"/>
    </row>
    <row r="36" ht="18" customHeight="1" spans="1:9">
      <c r="A36" s="39"/>
      <c r="B36" s="40" t="s">
        <v>197</v>
      </c>
      <c r="C36" s="33" t="s">
        <v>29</v>
      </c>
      <c r="D36" s="33"/>
      <c r="E36" s="33">
        <f>+E5+E6+E9+E10+E11+E12+E13+E14+E15+E16</f>
        <v>11332.26</v>
      </c>
      <c r="F36" s="33"/>
      <c r="G36" s="41"/>
      <c r="H36" s="41"/>
      <c r="I36" s="43" t="s">
        <v>191</v>
      </c>
    </row>
    <row r="37" ht="18" customHeight="1" spans="1:9">
      <c r="A37" s="14" t="s">
        <v>198</v>
      </c>
      <c r="B37" s="14"/>
      <c r="C37" s="14"/>
      <c r="D37" s="14"/>
      <c r="E37" s="14"/>
      <c r="F37" s="14"/>
      <c r="G37" s="14"/>
      <c r="H37" s="14"/>
      <c r="I37" s="14"/>
    </row>
    <row r="38" ht="18" customHeight="1" spans="1:9">
      <c r="A38" s="36"/>
      <c r="B38" s="36"/>
      <c r="C38" s="36"/>
      <c r="D38" s="36"/>
      <c r="E38" s="36"/>
      <c r="F38" s="36"/>
      <c r="G38" s="36"/>
      <c r="H38" s="21" t="s">
        <v>199</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2" sqref="A2:G2"/>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200</v>
      </c>
      <c r="B2" s="2"/>
      <c r="C2" s="2"/>
      <c r="D2" s="2"/>
      <c r="E2" s="2"/>
      <c r="F2" s="2"/>
      <c r="G2" s="2"/>
    </row>
    <row r="3" ht="28.5" customHeight="1" spans="1:7">
      <c r="A3" s="4" t="s">
        <v>1</v>
      </c>
      <c r="B3" s="4"/>
      <c r="C3" s="4"/>
      <c r="D3" s="4" t="s">
        <v>2</v>
      </c>
      <c r="E3" s="4"/>
      <c r="F3" s="6" t="s">
        <v>3</v>
      </c>
      <c r="G3" s="6"/>
    </row>
    <row r="4" ht="18.75" customHeight="1" spans="1:7">
      <c r="A4" s="22" t="s">
        <v>4</v>
      </c>
      <c r="B4" s="23" t="s">
        <v>201</v>
      </c>
      <c r="C4" s="23" t="s">
        <v>69</v>
      </c>
      <c r="D4" s="23"/>
      <c r="E4" s="23" t="s">
        <v>202</v>
      </c>
      <c r="F4" s="23"/>
      <c r="G4" s="24" t="s">
        <v>8</v>
      </c>
    </row>
    <row r="5" ht="18" customHeight="1" spans="1:7">
      <c r="A5" s="25" t="s">
        <v>9</v>
      </c>
      <c r="B5" s="26" t="s">
        <v>32</v>
      </c>
      <c r="C5" s="27" t="s">
        <v>203</v>
      </c>
      <c r="D5" s="27"/>
      <c r="E5" s="28">
        <v>11332.26</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184</v>
      </c>
      <c r="B36" s="31"/>
      <c r="C36" s="32"/>
      <c r="D36" s="32"/>
      <c r="E36" s="33">
        <v>11332.26</v>
      </c>
      <c r="F36" s="33"/>
      <c r="G36" s="34" t="s">
        <v>191</v>
      </c>
    </row>
    <row r="37" ht="18" customHeight="1" spans="1:7">
      <c r="A37" s="35" t="s">
        <v>204</v>
      </c>
      <c r="B37" s="35"/>
      <c r="C37" s="35"/>
      <c r="D37" s="35"/>
      <c r="E37" s="35"/>
      <c r="F37" s="35"/>
      <c r="G37" s="35"/>
    </row>
    <row r="38" ht="18" customHeight="1" spans="1:7">
      <c r="A38" s="36"/>
      <c r="B38" s="36"/>
      <c r="C38" s="36"/>
      <c r="D38" s="36"/>
      <c r="E38" s="36"/>
      <c r="F38" s="21" t="s">
        <v>205</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206</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67</v>
      </c>
      <c r="C3" s="8" t="s">
        <v>136</v>
      </c>
      <c r="D3" s="8"/>
      <c r="E3" s="8" t="s">
        <v>207</v>
      </c>
      <c r="F3" s="8" t="s">
        <v>208</v>
      </c>
      <c r="G3" s="8" t="s">
        <v>209</v>
      </c>
      <c r="H3" s="8"/>
      <c r="I3" s="8" t="s">
        <v>210</v>
      </c>
      <c r="J3" s="17" t="s">
        <v>211</v>
      </c>
    </row>
    <row r="4" ht="28.5" customHeight="1" spans="1:10">
      <c r="A4" s="9" t="s">
        <v>9</v>
      </c>
      <c r="B4" s="10" t="s">
        <v>57</v>
      </c>
      <c r="C4" s="10" t="s">
        <v>212</v>
      </c>
      <c r="D4" s="10"/>
      <c r="E4" s="11">
        <v>278548.13</v>
      </c>
      <c r="F4" s="11"/>
      <c r="G4" s="11" t="s">
        <v>173</v>
      </c>
      <c r="H4" s="11"/>
      <c r="I4" s="11">
        <v>25069.33</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184</v>
      </c>
      <c r="B35" s="13"/>
      <c r="C35" s="13"/>
      <c r="D35" s="13"/>
      <c r="E35" s="13"/>
      <c r="F35" s="13"/>
      <c r="G35" s="13"/>
      <c r="H35" s="13"/>
      <c r="I35" s="19">
        <v>25069.33</v>
      </c>
      <c r="J35" s="20">
        <f>+J4</f>
        <v>0</v>
      </c>
    </row>
    <row r="36" ht="18" customHeight="1" spans="1:10">
      <c r="A36" s="14" t="s">
        <v>213</v>
      </c>
      <c r="B36" s="14"/>
      <c r="C36" s="14"/>
      <c r="D36" s="15" t="s">
        <v>178</v>
      </c>
      <c r="E36" s="15"/>
      <c r="F36" s="15"/>
      <c r="G36" s="15"/>
      <c r="H36" s="15"/>
      <c r="I36" s="15"/>
      <c r="J36" s="15"/>
    </row>
    <row r="37" ht="18" customHeight="1" spans="1:10">
      <c r="A37" s="14"/>
      <c r="B37" s="14"/>
      <c r="C37" s="14"/>
      <c r="D37" s="15"/>
      <c r="E37" s="15"/>
      <c r="F37" s="15"/>
      <c r="G37" s="15"/>
      <c r="H37" s="16" t="s">
        <v>214</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2024-09-14T15:03:00Z</dcterms:created>
  <dcterms:modified xsi:type="dcterms:W3CDTF">2024-09-19T07:46:19Z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E8A9F5707B184213924EDB09C3FDD9BE_12</vt:lpwstr>
  </property>
  <property fmtid="{D5CDD505-2E9C-101B-9397-08002B2CF9AE}" pid="3" name="KSOProductBuildVer">
    <vt:lpwstr>2052-12.1.0.18240</vt:lpwstr>
  </property>
</Properties>
</file>