
<file path=[Content_Types].xml><?xml version="1.0" encoding="utf-8"?>
<Types xmlns="http://schemas.openxmlformats.org/package/2006/content-types">
  <Default Extension="xml" ContentType="application/xml"/>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9675"/>
  </bookViews>
  <sheets>
    <sheet name="Sheet1" sheetId="1" r:id="rId1"/>
    <sheet name="WpsReserved_CellImgList" sheetId="2" state="veryHidden" r:id="rId2"/>
  </sheets>
  <definedNames>
    <definedName name="_xlnm._FilterDatabase" localSheetId="0" hidden="1">Sheet1!$A$3:$I$166</definedName>
    <definedName name="_xlnm.Print_Area" localSheetId="0">Sheet1!$A$1:$G$166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2" name="ID_75CA38481D834E5AA529CF7B1848DF55" descr="upload_post_object_v2_2585782165"/>
        <xdr:cNvPicPr/>
      </xdr:nvPicPr>
      <xdr:blipFill>
        <a:blip r:embed="rId1"/>
        <a:stretch>
          <a:fillRect/>
        </a:stretch>
      </xdr:blipFill>
      <xdr:spPr>
        <a:xfrm>
          <a:off x="0" y="0"/>
          <a:ext cx="9144000" cy="1656715"/>
        </a:xfrm>
        <a:prstGeom prst="rect">
          <a:avLst/>
        </a:prstGeom>
      </xdr:spPr>
    </xdr:pic>
  </etc:cellImage>
  <etc:cellImage>
    <xdr:pic>
      <xdr:nvPicPr>
        <xdr:cNvPr id="4" name="ID_DA281153D7304564B20C425186C9C0A8" descr="upload_post_object_v2_3281907065"/>
        <xdr:cNvPicPr/>
      </xdr:nvPicPr>
      <xdr:blipFill>
        <a:blip r:embed="rId2"/>
        <a:stretch>
          <a:fillRect/>
        </a:stretch>
      </xdr:blipFill>
      <xdr:spPr>
        <a:xfrm>
          <a:off x="0" y="0"/>
          <a:ext cx="8924925" cy="7715250"/>
        </a:xfrm>
        <a:prstGeom prst="rect">
          <a:avLst/>
        </a:prstGeom>
      </xdr:spPr>
    </xdr:pic>
  </etc:cellImage>
  <etc:cellImage>
    <xdr:pic>
      <xdr:nvPicPr>
        <xdr:cNvPr id="5" name="ID_9FDD1A36EA30438EBF768D5AAE5C63E5" descr="upload_post_object_v2_301764357"/>
        <xdr:cNvPicPr/>
      </xdr:nvPicPr>
      <xdr:blipFill>
        <a:blip r:embed="rId3"/>
        <a:stretch>
          <a:fillRect/>
        </a:stretch>
      </xdr:blipFill>
      <xdr:spPr>
        <a:xfrm>
          <a:off x="0" y="0"/>
          <a:ext cx="9144000" cy="6760845"/>
        </a:xfrm>
        <a:prstGeom prst="rect">
          <a:avLst/>
        </a:prstGeom>
      </xdr:spPr>
    </xdr:pic>
  </etc:cellImage>
  <etc:cellImage>
    <xdr:pic>
      <xdr:nvPicPr>
        <xdr:cNvPr id="6" name="ID_8AD526AD5F244031AE4E07BA28E17E07" descr="upload_post_object_v2_3248307022"/>
        <xdr:cNvPicPr/>
      </xdr:nvPicPr>
      <xdr:blipFill>
        <a:blip r:embed="rId4"/>
        <a:stretch>
          <a:fillRect/>
        </a:stretch>
      </xdr:blipFill>
      <xdr:spPr>
        <a:xfrm>
          <a:off x="0" y="0"/>
          <a:ext cx="5753100" cy="6153150"/>
        </a:xfrm>
        <a:prstGeom prst="rect">
          <a:avLst/>
        </a:prstGeom>
      </xdr:spPr>
    </xdr:pic>
  </etc:cellImage>
  <etc:cellImage>
    <xdr:pic>
      <xdr:nvPicPr>
        <xdr:cNvPr id="9" name="ID_84C92D0AFDEB4E09BE9FA836A14C43EB" descr="upload_post_object_v2_3971022230"/>
        <xdr:cNvPicPr/>
      </xdr:nvPicPr>
      <xdr:blipFill>
        <a:blip r:embed="rId5"/>
        <a:stretch>
          <a:fillRect/>
        </a:stretch>
      </xdr:blipFill>
      <xdr:spPr>
        <a:xfrm>
          <a:off x="0" y="0"/>
          <a:ext cx="8543925" cy="8124825"/>
        </a:xfrm>
        <a:prstGeom prst="rect">
          <a:avLst/>
        </a:prstGeom>
      </xdr:spPr>
    </xdr:pic>
  </etc:cellImage>
  <etc:cellImage>
    <xdr:pic>
      <xdr:nvPicPr>
        <xdr:cNvPr id="10" name="ID_D44AA3F68B68416DB746385943DA3F35" descr="upload_post_object_v2_3477269901"/>
        <xdr:cNvPicPr/>
      </xdr:nvPicPr>
      <xdr:blipFill>
        <a:blip r:embed="rId6"/>
        <a:stretch>
          <a:fillRect/>
        </a:stretch>
      </xdr:blipFill>
      <xdr:spPr>
        <a:xfrm>
          <a:off x="0" y="0"/>
          <a:ext cx="8743950" cy="4219575"/>
        </a:xfrm>
        <a:prstGeom prst="rect">
          <a:avLst/>
        </a:prstGeom>
      </xdr:spPr>
    </xdr:pic>
  </etc:cellImage>
  <etc:cellImage>
    <xdr:pic>
      <xdr:nvPicPr>
        <xdr:cNvPr id="11" name="ID_CA5EA5D2202C4EF58C006F7AD08A3B35" descr="upload_post_object_v2_886835788"/>
        <xdr:cNvPicPr/>
      </xdr:nvPicPr>
      <xdr:blipFill>
        <a:blip r:embed="rId7"/>
        <a:stretch>
          <a:fillRect/>
        </a:stretch>
      </xdr:blipFill>
      <xdr:spPr>
        <a:xfrm>
          <a:off x="0" y="0"/>
          <a:ext cx="9144000" cy="5217160"/>
        </a:xfrm>
        <a:prstGeom prst="rect">
          <a:avLst/>
        </a:prstGeom>
      </xdr:spPr>
    </xdr:pic>
  </etc:cellImage>
  <etc:cellImage>
    <xdr:pic>
      <xdr:nvPicPr>
        <xdr:cNvPr id="12" name="ID_CB2A91BF056E4035815C579E5FBB45AE" descr="upload_post_object_v2_3928287847"/>
        <xdr:cNvPicPr/>
      </xdr:nvPicPr>
      <xdr:blipFill>
        <a:blip r:embed="rId8"/>
        <a:stretch>
          <a:fillRect/>
        </a:stretch>
      </xdr:blipFill>
      <xdr:spPr>
        <a:xfrm>
          <a:off x="0" y="0"/>
          <a:ext cx="8410575" cy="5619750"/>
        </a:xfrm>
        <a:prstGeom prst="rect">
          <a:avLst/>
        </a:prstGeom>
      </xdr:spPr>
    </xdr:pic>
  </etc:cellImage>
  <etc:cellImage>
    <xdr:pic>
      <xdr:nvPicPr>
        <xdr:cNvPr id="13" name="ID_C1BB599C05AE46C593BAA78C43482CF6" descr="upload_post_object_v2_2566834093"/>
        <xdr:cNvPicPr/>
      </xdr:nvPicPr>
      <xdr:blipFill>
        <a:blip r:embed="rId9"/>
        <a:stretch>
          <a:fillRect/>
        </a:stretch>
      </xdr:blipFill>
      <xdr:spPr>
        <a:xfrm>
          <a:off x="0" y="0"/>
          <a:ext cx="9144000" cy="4953000"/>
        </a:xfrm>
        <a:prstGeom prst="rect">
          <a:avLst/>
        </a:prstGeom>
      </xdr:spPr>
    </xdr:pic>
  </etc:cellImage>
  <etc:cellImage>
    <xdr:pic>
      <xdr:nvPicPr>
        <xdr:cNvPr id="14" name="ID_B1E7CA57E3FE4073AF8E7B794FEA0AB5" descr="upload_post_object_v2_2127140708"/>
        <xdr:cNvPicPr/>
      </xdr:nvPicPr>
      <xdr:blipFill>
        <a:blip r:embed="rId10"/>
        <a:stretch>
          <a:fillRect/>
        </a:stretch>
      </xdr:blipFill>
      <xdr:spPr>
        <a:xfrm>
          <a:off x="0" y="0"/>
          <a:ext cx="9144000" cy="5786755"/>
        </a:xfrm>
        <a:prstGeom prst="rect">
          <a:avLst/>
        </a:prstGeom>
      </xdr:spPr>
    </xdr:pic>
  </etc:cellImage>
  <etc:cellImage>
    <xdr:pic>
      <xdr:nvPicPr>
        <xdr:cNvPr id="15" name="ID_33581AC482A4474B82EEEFD525203FAE" descr="upload_post_object_v2_4278089321"/>
        <xdr:cNvPicPr/>
      </xdr:nvPicPr>
      <xdr:blipFill>
        <a:blip r:embed="rId11"/>
        <a:stretch>
          <a:fillRect/>
        </a:stretch>
      </xdr:blipFill>
      <xdr:spPr>
        <a:xfrm>
          <a:off x="0" y="0"/>
          <a:ext cx="9144000" cy="6369050"/>
        </a:xfrm>
        <a:prstGeom prst="rect">
          <a:avLst/>
        </a:prstGeom>
      </xdr:spPr>
    </xdr:pic>
  </etc:cellImage>
  <etc:cellImage>
    <xdr:pic>
      <xdr:nvPicPr>
        <xdr:cNvPr id="16" name="ID_1C2EC12F0BD34542811CD9B4EC09E9F0" descr="upload_post_object_v2_1374643709"/>
        <xdr:cNvPicPr/>
      </xdr:nvPicPr>
      <xdr:blipFill>
        <a:blip r:embed="rId12"/>
        <a:stretch>
          <a:fillRect/>
        </a:stretch>
      </xdr:blipFill>
      <xdr:spPr>
        <a:xfrm>
          <a:off x="0" y="0"/>
          <a:ext cx="9144000" cy="5455285"/>
        </a:xfrm>
        <a:prstGeom prst="rect">
          <a:avLst/>
        </a:prstGeom>
      </xdr:spPr>
    </xdr:pic>
  </etc:cellImage>
  <etc:cellImage>
    <xdr:pic>
      <xdr:nvPicPr>
        <xdr:cNvPr id="17" name="ID_B6D49FDB0BD24621B214EBEC2DC8AF1C" descr="upload_post_object_v2_1516305518"/>
        <xdr:cNvPicPr/>
      </xdr:nvPicPr>
      <xdr:blipFill>
        <a:blip r:embed="rId13"/>
        <a:stretch>
          <a:fillRect/>
        </a:stretch>
      </xdr:blipFill>
      <xdr:spPr>
        <a:xfrm>
          <a:off x="0" y="0"/>
          <a:ext cx="2314575" cy="1285875"/>
        </a:xfrm>
        <a:prstGeom prst="rect">
          <a:avLst/>
        </a:prstGeom>
      </xdr:spPr>
    </xdr:pic>
  </etc:cellImage>
  <etc:cellImage>
    <xdr:pic>
      <xdr:nvPicPr>
        <xdr:cNvPr id="19" name="ID_820174F001544E3F8764C0B5BC72E34E" descr="upload_post_object_v2_871035367"/>
        <xdr:cNvPicPr/>
      </xdr:nvPicPr>
      <xdr:blipFill>
        <a:blip r:embed="rId14"/>
        <a:stretch>
          <a:fillRect/>
        </a:stretch>
      </xdr:blipFill>
      <xdr:spPr>
        <a:xfrm>
          <a:off x="0" y="0"/>
          <a:ext cx="1343025" cy="1123950"/>
        </a:xfrm>
        <a:prstGeom prst="rect">
          <a:avLst/>
        </a:prstGeom>
      </xdr:spPr>
    </xdr:pic>
  </etc:cellImage>
  <etc:cellImage>
    <xdr:pic>
      <xdr:nvPicPr>
        <xdr:cNvPr id="21" name="ID_4DC0BFAD0E28448992D96BF7651835C0" descr="upload_post_object_v2_1204416239"/>
        <xdr:cNvPicPr/>
      </xdr:nvPicPr>
      <xdr:blipFill>
        <a:blip r:embed="rId15"/>
        <a:stretch>
          <a:fillRect/>
        </a:stretch>
      </xdr:blipFill>
      <xdr:spPr>
        <a:xfrm>
          <a:off x="0" y="0"/>
          <a:ext cx="1019175" cy="1028700"/>
        </a:xfrm>
        <a:prstGeom prst="rect">
          <a:avLst/>
        </a:prstGeom>
      </xdr:spPr>
    </xdr:pic>
  </etc:cellImage>
  <etc:cellImage>
    <xdr:pic>
      <xdr:nvPicPr>
        <xdr:cNvPr id="22" name="ID_0AF59EE8134A4D8D9E73184B52FF43DF" descr="upload_post_object_v2_2007888808"/>
        <xdr:cNvPicPr/>
      </xdr:nvPicPr>
      <xdr:blipFill>
        <a:blip r:embed="rId16"/>
        <a:stretch>
          <a:fillRect/>
        </a:stretch>
      </xdr:blipFill>
      <xdr:spPr>
        <a:xfrm>
          <a:off x="0" y="0"/>
          <a:ext cx="1514475" cy="1181100"/>
        </a:xfrm>
        <a:prstGeom prst="rect">
          <a:avLst/>
        </a:prstGeom>
      </xdr:spPr>
    </xdr:pic>
  </etc:cellImage>
  <etc:cellImage>
    <xdr:pic>
      <xdr:nvPicPr>
        <xdr:cNvPr id="23" name="ID_5341025C823B4224A6C2E24FCE430ED9" descr="upload_post_object_v2_3492856104"/>
        <xdr:cNvPicPr/>
      </xdr:nvPicPr>
      <xdr:blipFill>
        <a:blip r:embed="rId17"/>
        <a:stretch>
          <a:fillRect/>
        </a:stretch>
      </xdr:blipFill>
      <xdr:spPr>
        <a:xfrm>
          <a:off x="0" y="0"/>
          <a:ext cx="1866900" cy="1247775"/>
        </a:xfrm>
        <a:prstGeom prst="rect">
          <a:avLst/>
        </a:prstGeom>
      </xdr:spPr>
    </xdr:pic>
  </etc:cellImage>
  <etc:cellImage>
    <xdr:pic>
      <xdr:nvPicPr>
        <xdr:cNvPr id="24" name="ID_EEAF687C82334983B6C955574CD328D0" descr="upload_post_object_v2_4182840501"/>
        <xdr:cNvPicPr/>
      </xdr:nvPicPr>
      <xdr:blipFill>
        <a:blip r:embed="rId18"/>
        <a:stretch>
          <a:fillRect/>
        </a:stretch>
      </xdr:blipFill>
      <xdr:spPr>
        <a:xfrm>
          <a:off x="0" y="0"/>
          <a:ext cx="1981200" cy="942975"/>
        </a:xfrm>
        <a:prstGeom prst="rect">
          <a:avLst/>
        </a:prstGeom>
      </xdr:spPr>
    </xdr:pic>
  </etc:cellImage>
  <etc:cellImage>
    <xdr:pic>
      <xdr:nvPicPr>
        <xdr:cNvPr id="25" name="ID_A23C82A192674E8F84963BDE381BA834" descr="upload_post_object_v2_1140790718"/>
        <xdr:cNvPicPr/>
      </xdr:nvPicPr>
      <xdr:blipFill>
        <a:blip r:embed="rId19"/>
        <a:stretch>
          <a:fillRect/>
        </a:stretch>
      </xdr:blipFill>
      <xdr:spPr>
        <a:xfrm>
          <a:off x="0" y="0"/>
          <a:ext cx="1990725" cy="1495425"/>
        </a:xfrm>
        <a:prstGeom prst="rect">
          <a:avLst/>
        </a:prstGeom>
      </xdr:spPr>
    </xdr:pic>
  </etc:cellImage>
  <etc:cellImage>
    <xdr:pic>
      <xdr:nvPicPr>
        <xdr:cNvPr id="3" name="ID_973994FB459446D8B66C2082B2A6E554"/>
        <xdr:cNvPicPr>
          <a:picLocks noChangeAspect="1"/>
        </xdr:cNvPicPr>
      </xdr:nvPicPr>
      <xdr:blipFill>
        <a:blip r:embed="rId20"/>
        <a:stretch>
          <a:fillRect/>
        </a:stretch>
      </xdr:blipFill>
      <xdr:spPr>
        <a:xfrm>
          <a:off x="5935980" y="13738860"/>
          <a:ext cx="10934700" cy="6019800"/>
        </a:xfrm>
        <a:prstGeom prst="rect">
          <a:avLst/>
        </a:prstGeom>
        <a:noFill/>
        <a:ln w="9525">
          <a:noFill/>
        </a:ln>
      </xdr:spPr>
    </xdr:pic>
  </etc:cellImage>
  <etc:cellImage>
    <xdr:pic>
      <xdr:nvPicPr>
        <xdr:cNvPr id="7" name="ID_BD91025932CC425085E51AC7704A4B72"/>
        <xdr:cNvPicPr>
          <a:picLocks noChangeAspect="1"/>
        </xdr:cNvPicPr>
      </xdr:nvPicPr>
      <xdr:blipFill>
        <a:blip r:embed="rId21"/>
        <a:stretch>
          <a:fillRect/>
        </a:stretch>
      </xdr:blipFill>
      <xdr:spPr>
        <a:xfrm>
          <a:off x="6384290" y="13772515"/>
          <a:ext cx="13906500" cy="6562725"/>
        </a:xfrm>
        <a:prstGeom prst="rect">
          <a:avLst/>
        </a:prstGeom>
        <a:noFill/>
        <a:ln w="9525">
          <a:noFill/>
        </a:ln>
      </xdr:spPr>
    </xdr:pic>
  </etc:cellImage>
  <etc:cellImage>
    <xdr:pic>
      <xdr:nvPicPr>
        <xdr:cNvPr id="8" name="ID_72B0E37780E449F4ACEC503A2F0794E4"/>
        <xdr:cNvPicPr>
          <a:picLocks noChangeAspect="1"/>
        </xdr:cNvPicPr>
      </xdr:nvPicPr>
      <xdr:blipFill>
        <a:blip r:embed="rId22"/>
        <a:stretch>
          <a:fillRect/>
        </a:stretch>
      </xdr:blipFill>
      <xdr:spPr>
        <a:xfrm>
          <a:off x="5721350" y="14441170"/>
          <a:ext cx="11991975" cy="7458075"/>
        </a:xfrm>
        <a:prstGeom prst="rect">
          <a:avLst/>
        </a:prstGeom>
        <a:noFill/>
        <a:ln w="9525">
          <a:noFill/>
        </a:ln>
      </xdr:spPr>
    </xdr:pic>
  </etc:cellImage>
  <etc:cellImage>
    <xdr:pic>
      <xdr:nvPicPr>
        <xdr:cNvPr id="18" name="ID_2455DAA1C5784208BE52FCB7E67FCE10"/>
        <xdr:cNvPicPr>
          <a:picLocks noChangeAspect="1"/>
        </xdr:cNvPicPr>
      </xdr:nvPicPr>
      <xdr:blipFill>
        <a:blip r:embed="rId23"/>
        <a:stretch>
          <a:fillRect/>
        </a:stretch>
      </xdr:blipFill>
      <xdr:spPr>
        <a:xfrm>
          <a:off x="6322060" y="15069185"/>
          <a:ext cx="10734675" cy="5476875"/>
        </a:xfrm>
        <a:prstGeom prst="rect">
          <a:avLst/>
        </a:prstGeom>
        <a:noFill/>
        <a:ln w="9525">
          <a:noFill/>
        </a:ln>
      </xdr:spPr>
    </xdr:pic>
  </etc:cellImage>
  <etc:cellImage>
    <xdr:pic>
      <xdr:nvPicPr>
        <xdr:cNvPr id="20" name="ID_6D397A9A635845598D123436D7D02BCB"/>
        <xdr:cNvPicPr>
          <a:picLocks noChangeAspect="1"/>
        </xdr:cNvPicPr>
      </xdr:nvPicPr>
      <xdr:blipFill>
        <a:blip r:embed="rId24"/>
        <a:stretch>
          <a:fillRect/>
        </a:stretch>
      </xdr:blipFill>
      <xdr:spPr>
        <a:xfrm>
          <a:off x="5770880" y="19545300"/>
          <a:ext cx="11049000" cy="7915275"/>
        </a:xfrm>
        <a:prstGeom prst="rect">
          <a:avLst/>
        </a:prstGeom>
        <a:noFill/>
        <a:ln w="9525">
          <a:noFill/>
        </a:ln>
      </xdr:spPr>
    </xdr:pic>
  </etc:cellImage>
  <etc:cellImage>
    <xdr:pic>
      <xdr:nvPicPr>
        <xdr:cNvPr id="26" name="ID_818A545AEF4345B3ADA44505C5361F63"/>
        <xdr:cNvPicPr>
          <a:picLocks noChangeAspect="1"/>
        </xdr:cNvPicPr>
      </xdr:nvPicPr>
      <xdr:blipFill>
        <a:blip r:embed="rId25"/>
        <a:stretch>
          <a:fillRect/>
        </a:stretch>
      </xdr:blipFill>
      <xdr:spPr>
        <a:xfrm>
          <a:off x="6176645" y="16614140"/>
          <a:ext cx="6677025" cy="8286750"/>
        </a:xfrm>
        <a:prstGeom prst="rect">
          <a:avLst/>
        </a:prstGeom>
        <a:noFill/>
        <a:ln w="9525">
          <a:noFill/>
        </a:ln>
      </xdr:spPr>
    </xdr:pic>
  </etc:cellImage>
  <etc:cellImage>
    <xdr:pic>
      <xdr:nvPicPr>
        <xdr:cNvPr id="27" name="ID_3CC301ED78494669AFB5363EC383BD08"/>
        <xdr:cNvPicPr>
          <a:picLocks noChangeAspect="1"/>
        </xdr:cNvPicPr>
      </xdr:nvPicPr>
      <xdr:blipFill>
        <a:blip r:embed="rId26"/>
        <a:stretch>
          <a:fillRect/>
        </a:stretch>
      </xdr:blipFill>
      <xdr:spPr>
        <a:xfrm>
          <a:off x="5963920" y="10128885"/>
          <a:ext cx="3159125" cy="1440815"/>
        </a:xfrm>
        <a:prstGeom prst="rect">
          <a:avLst/>
        </a:prstGeom>
        <a:noFill/>
        <a:ln w="9525">
          <a:noFill/>
        </a:ln>
      </xdr:spPr>
    </xdr:pic>
  </etc:cellImage>
  <etc:cellImage>
    <xdr:pic>
      <xdr:nvPicPr>
        <xdr:cNvPr id="29" name="ID_D54847C2879C42FB9B934EAD09AF29A9"/>
        <xdr:cNvPicPr>
          <a:picLocks noChangeAspect="1"/>
        </xdr:cNvPicPr>
      </xdr:nvPicPr>
      <xdr:blipFill>
        <a:blip r:embed="rId27"/>
        <a:stretch>
          <a:fillRect/>
        </a:stretch>
      </xdr:blipFill>
      <xdr:spPr>
        <a:xfrm>
          <a:off x="6027420" y="22063710"/>
          <a:ext cx="12725400" cy="8020050"/>
        </a:xfrm>
        <a:prstGeom prst="rect">
          <a:avLst/>
        </a:prstGeom>
        <a:noFill/>
        <a:ln w="9525">
          <a:noFill/>
        </a:ln>
      </xdr:spPr>
    </xdr:pic>
  </etc:cellImage>
  <etc:cellImage>
    <xdr:pic>
      <xdr:nvPicPr>
        <xdr:cNvPr id="28" name="ID_3FB3455C05894E7E9B6485F7B45799C6"/>
        <xdr:cNvPicPr>
          <a:picLocks noChangeAspect="1"/>
        </xdr:cNvPicPr>
      </xdr:nvPicPr>
      <xdr:blipFill>
        <a:blip r:embed="rId28"/>
        <a:stretch>
          <a:fillRect/>
        </a:stretch>
      </xdr:blipFill>
      <xdr:spPr>
        <a:xfrm>
          <a:off x="6184900" y="21236305"/>
          <a:ext cx="2914650" cy="6315075"/>
        </a:xfrm>
        <a:prstGeom prst="rect">
          <a:avLst/>
        </a:prstGeom>
        <a:noFill/>
        <a:ln w="9525">
          <a:noFill/>
        </a:ln>
      </xdr:spPr>
    </xdr:pic>
  </etc:cellImage>
  <etc:cellImage>
    <xdr:pic>
      <xdr:nvPicPr>
        <xdr:cNvPr id="32" name="ID_7084ED48D4FA4CC6A9C998C80F279B0A"/>
        <xdr:cNvPicPr>
          <a:picLocks noChangeAspect="1"/>
        </xdr:cNvPicPr>
      </xdr:nvPicPr>
      <xdr:blipFill>
        <a:blip r:embed="rId29"/>
        <a:stretch>
          <a:fillRect/>
        </a:stretch>
      </xdr:blipFill>
      <xdr:spPr>
        <a:xfrm>
          <a:off x="6085840" y="23394035"/>
          <a:ext cx="9239250" cy="8172450"/>
        </a:xfrm>
        <a:prstGeom prst="rect">
          <a:avLst/>
        </a:prstGeom>
        <a:noFill/>
        <a:ln w="9525">
          <a:noFill/>
        </a:ln>
      </xdr:spPr>
    </xdr:pic>
  </etc:cellImage>
  <etc:cellImage>
    <xdr:pic>
      <xdr:nvPicPr>
        <xdr:cNvPr id="33" name="ID_F9FDEF0934B046DC93091D655B67FFB2"/>
        <xdr:cNvPicPr>
          <a:picLocks noChangeAspect="1"/>
        </xdr:cNvPicPr>
      </xdr:nvPicPr>
      <xdr:blipFill>
        <a:blip r:embed="rId30"/>
        <a:stretch>
          <a:fillRect/>
        </a:stretch>
      </xdr:blipFill>
      <xdr:spPr>
        <a:xfrm>
          <a:off x="6135370" y="24179530"/>
          <a:ext cx="4514850" cy="2457450"/>
        </a:xfrm>
        <a:prstGeom prst="rect">
          <a:avLst/>
        </a:prstGeom>
        <a:noFill/>
        <a:ln w="9525">
          <a:noFill/>
        </a:ln>
      </xdr:spPr>
    </xdr:pic>
  </etc:cellImage>
  <etc:cellImage>
    <xdr:pic>
      <xdr:nvPicPr>
        <xdr:cNvPr id="34" name="ID_19C523EFD6D641B1A1BEEFCD51184504"/>
        <xdr:cNvPicPr>
          <a:picLocks noChangeAspect="1"/>
        </xdr:cNvPicPr>
      </xdr:nvPicPr>
      <xdr:blipFill>
        <a:blip r:embed="rId31"/>
        <a:stretch>
          <a:fillRect/>
        </a:stretch>
      </xdr:blipFill>
      <xdr:spPr>
        <a:xfrm>
          <a:off x="6176645" y="29872940"/>
          <a:ext cx="8115300" cy="3971925"/>
        </a:xfrm>
        <a:prstGeom prst="rect">
          <a:avLst/>
        </a:prstGeom>
        <a:noFill/>
        <a:ln w="9525">
          <a:noFill/>
        </a:ln>
      </xdr:spPr>
    </xdr:pic>
  </etc:cellImage>
  <etc:cellImage>
    <xdr:pic>
      <xdr:nvPicPr>
        <xdr:cNvPr id="30" name="ID_F373905A86674492812EE80C45F85E45"/>
        <xdr:cNvPicPr>
          <a:picLocks noChangeAspect="1"/>
        </xdr:cNvPicPr>
      </xdr:nvPicPr>
      <xdr:blipFill>
        <a:blip r:embed="rId32"/>
        <a:stretch>
          <a:fillRect/>
        </a:stretch>
      </xdr:blipFill>
      <xdr:spPr>
        <a:xfrm>
          <a:off x="5522595" y="2085975"/>
          <a:ext cx="7353300" cy="1533525"/>
        </a:xfrm>
        <a:prstGeom prst="rect">
          <a:avLst/>
        </a:prstGeom>
        <a:noFill/>
        <a:ln w="9525">
          <a:noFill/>
        </a:ln>
      </xdr:spPr>
    </xdr:pic>
  </etc:cellImage>
  <etc:cellImage>
    <xdr:pic>
      <xdr:nvPicPr>
        <xdr:cNvPr id="31" name="ID_EA1F9CBA3D3F4052A8FC92D3C918A2D6"/>
        <xdr:cNvPicPr>
          <a:picLocks noChangeAspect="1"/>
        </xdr:cNvPicPr>
      </xdr:nvPicPr>
      <xdr:blipFill>
        <a:blip r:embed="rId33"/>
        <a:stretch>
          <a:fillRect/>
        </a:stretch>
      </xdr:blipFill>
      <xdr:spPr>
        <a:xfrm>
          <a:off x="5522595" y="2085975"/>
          <a:ext cx="9658350" cy="7677150"/>
        </a:xfrm>
        <a:prstGeom prst="rect">
          <a:avLst/>
        </a:prstGeom>
        <a:noFill/>
        <a:ln w="9525">
          <a:noFill/>
        </a:ln>
      </xdr:spPr>
    </xdr:pic>
  </etc:cellImage>
  <etc:cellImage>
    <xdr:pic>
      <xdr:nvPicPr>
        <xdr:cNvPr id="35" name="ID_F057C703923E46D8AD0C919BFD705269"/>
        <xdr:cNvPicPr>
          <a:picLocks noChangeAspect="1"/>
        </xdr:cNvPicPr>
      </xdr:nvPicPr>
      <xdr:blipFill>
        <a:blip r:embed="rId34"/>
        <a:stretch>
          <a:fillRect/>
        </a:stretch>
      </xdr:blipFill>
      <xdr:spPr>
        <a:xfrm>
          <a:off x="5522595" y="3457575"/>
          <a:ext cx="8210550" cy="7648575"/>
        </a:xfrm>
        <a:prstGeom prst="rect">
          <a:avLst/>
        </a:prstGeom>
        <a:noFill/>
        <a:ln w="9525">
          <a:noFill/>
        </a:ln>
      </xdr:spPr>
    </xdr:pic>
  </etc:cellImage>
  <etc:cellImage>
    <xdr:pic>
      <xdr:nvPicPr>
        <xdr:cNvPr id="36" name="ID_1018DE056DC84523B37E17A158F50A2A"/>
        <xdr:cNvPicPr>
          <a:picLocks noChangeAspect="1"/>
        </xdr:cNvPicPr>
      </xdr:nvPicPr>
      <xdr:blipFill>
        <a:blip r:embed="rId35"/>
        <a:stretch>
          <a:fillRect/>
        </a:stretch>
      </xdr:blipFill>
      <xdr:spPr>
        <a:xfrm>
          <a:off x="6396990" y="24831675"/>
          <a:ext cx="9982200" cy="5476875"/>
        </a:xfrm>
        <a:prstGeom prst="rect">
          <a:avLst/>
        </a:prstGeom>
        <a:noFill/>
        <a:ln w="9525">
          <a:noFill/>
        </a:ln>
      </xdr:spPr>
    </xdr:pic>
  </etc:cellImage>
  <etc:cellImage>
    <xdr:pic>
      <xdr:nvPicPr>
        <xdr:cNvPr id="37" name="ID_B2D80435D86146AEB0696176112A2F48"/>
        <xdr:cNvPicPr>
          <a:picLocks noChangeAspect="1"/>
        </xdr:cNvPicPr>
      </xdr:nvPicPr>
      <xdr:blipFill>
        <a:blip r:embed="rId36"/>
        <a:stretch>
          <a:fillRect/>
        </a:stretch>
      </xdr:blipFill>
      <xdr:spPr>
        <a:xfrm>
          <a:off x="6273165" y="52949475"/>
          <a:ext cx="1830070" cy="902335"/>
        </a:xfrm>
        <a:prstGeom prst="rect">
          <a:avLst/>
        </a:prstGeom>
        <a:noFill/>
        <a:ln w="9525">
          <a:noFill/>
        </a:ln>
      </xdr:spPr>
    </xdr:pic>
  </etc:cellImage>
  <etc:cellImage>
    <xdr:pic>
      <xdr:nvPicPr>
        <xdr:cNvPr id="38" name="ID_F99F7A2BE5FA40CEBCF1EBA113B21D2E"/>
        <xdr:cNvPicPr>
          <a:picLocks noChangeAspect="1"/>
        </xdr:cNvPicPr>
      </xdr:nvPicPr>
      <xdr:blipFill>
        <a:blip r:embed="rId37"/>
        <a:stretch>
          <a:fillRect/>
        </a:stretch>
      </xdr:blipFill>
      <xdr:spPr>
        <a:xfrm>
          <a:off x="6177915" y="52654200"/>
          <a:ext cx="2155190" cy="900430"/>
        </a:xfrm>
        <a:prstGeom prst="rect">
          <a:avLst/>
        </a:prstGeom>
        <a:noFill/>
        <a:ln w="9525">
          <a:noFill/>
        </a:ln>
      </xdr:spPr>
    </xdr:pic>
  </etc:cellImage>
  <etc:cellImage>
    <xdr:pic>
      <xdr:nvPicPr>
        <xdr:cNvPr id="39" name="ID_DD538A59C06142F9A2D80417F67FFE84"/>
        <xdr:cNvPicPr>
          <a:picLocks noChangeAspect="1"/>
        </xdr:cNvPicPr>
      </xdr:nvPicPr>
      <xdr:blipFill>
        <a:blip r:embed="rId38"/>
        <a:stretch>
          <a:fillRect/>
        </a:stretch>
      </xdr:blipFill>
      <xdr:spPr>
        <a:xfrm>
          <a:off x="6530340" y="25171400"/>
          <a:ext cx="9858375" cy="7400925"/>
        </a:xfrm>
        <a:prstGeom prst="rect">
          <a:avLst/>
        </a:prstGeom>
        <a:noFill/>
        <a:ln w="9525">
          <a:noFill/>
        </a:ln>
      </xdr:spPr>
    </xdr:pic>
  </etc:cellImage>
  <etc:cellImage>
    <xdr:pic>
      <xdr:nvPicPr>
        <xdr:cNvPr id="40" name="ID_7F2DBCB8A7574064B946C64163EAC66C"/>
        <xdr:cNvPicPr>
          <a:picLocks noChangeAspect="1"/>
        </xdr:cNvPicPr>
      </xdr:nvPicPr>
      <xdr:blipFill>
        <a:blip r:embed="rId39"/>
        <a:stretch>
          <a:fillRect/>
        </a:stretch>
      </xdr:blipFill>
      <xdr:spPr>
        <a:xfrm>
          <a:off x="6676390" y="24495760"/>
          <a:ext cx="5172075" cy="3810000"/>
        </a:xfrm>
        <a:prstGeom prst="rect">
          <a:avLst/>
        </a:prstGeom>
        <a:noFill/>
        <a:ln w="9525">
          <a:noFill/>
        </a:ln>
      </xdr:spPr>
    </xdr:pic>
  </etc:cellImage>
  <etc:cellImage>
    <xdr:pic>
      <xdr:nvPicPr>
        <xdr:cNvPr id="41" name="ID_75B1C53B9C5B4BD1B54F8D7F7D1835A8"/>
        <xdr:cNvPicPr>
          <a:picLocks noChangeAspect="1"/>
        </xdr:cNvPicPr>
      </xdr:nvPicPr>
      <xdr:blipFill>
        <a:blip r:embed="rId40"/>
        <a:stretch>
          <a:fillRect/>
        </a:stretch>
      </xdr:blipFill>
      <xdr:spPr>
        <a:xfrm>
          <a:off x="6239510" y="34112200"/>
          <a:ext cx="9048750" cy="7010400"/>
        </a:xfrm>
        <a:prstGeom prst="rect">
          <a:avLst/>
        </a:prstGeom>
        <a:noFill/>
        <a:ln w="9525">
          <a:noFill/>
        </a:ln>
      </xdr:spPr>
    </xdr:pic>
  </etc:cellImage>
  <etc:cellImage>
    <xdr:pic>
      <xdr:nvPicPr>
        <xdr:cNvPr id="42" name="ID_2C663409C25D4B7CB3EE25499C8DCFF0"/>
        <xdr:cNvPicPr>
          <a:picLocks noChangeAspect="1"/>
        </xdr:cNvPicPr>
      </xdr:nvPicPr>
      <xdr:blipFill>
        <a:blip r:embed="rId41"/>
        <a:stretch>
          <a:fillRect/>
        </a:stretch>
      </xdr:blipFill>
      <xdr:spPr>
        <a:xfrm>
          <a:off x="6782435" y="34931350"/>
          <a:ext cx="9039225" cy="6924675"/>
        </a:xfrm>
        <a:prstGeom prst="rect">
          <a:avLst/>
        </a:prstGeom>
        <a:noFill/>
        <a:ln w="9525">
          <a:noFill/>
        </a:ln>
      </xdr:spPr>
    </xdr:pic>
  </etc:cellImage>
  <etc:cellImage>
    <xdr:pic>
      <xdr:nvPicPr>
        <xdr:cNvPr id="43" name="ID_094C16DE73A444788E28481E1EDBB791"/>
        <xdr:cNvPicPr>
          <a:picLocks noChangeAspect="1"/>
        </xdr:cNvPicPr>
      </xdr:nvPicPr>
      <xdr:blipFill>
        <a:blip r:embed="rId42"/>
        <a:stretch>
          <a:fillRect/>
        </a:stretch>
      </xdr:blipFill>
      <xdr:spPr>
        <a:xfrm>
          <a:off x="6515735" y="35417125"/>
          <a:ext cx="7762875" cy="5686425"/>
        </a:xfrm>
        <a:prstGeom prst="rect">
          <a:avLst/>
        </a:prstGeom>
        <a:noFill/>
        <a:ln w="9525">
          <a:noFill/>
        </a:ln>
      </xdr:spPr>
    </xdr:pic>
  </etc:cellImage>
  <etc:cellImage>
    <xdr:pic>
      <xdr:nvPicPr>
        <xdr:cNvPr id="45" name="ID_00C7EED2BCA64134A737BD9A6F5CB8F9"/>
        <xdr:cNvPicPr>
          <a:picLocks noChangeAspect="1"/>
        </xdr:cNvPicPr>
      </xdr:nvPicPr>
      <xdr:blipFill>
        <a:blip r:embed="rId43"/>
        <a:stretch>
          <a:fillRect/>
        </a:stretch>
      </xdr:blipFill>
      <xdr:spPr>
        <a:xfrm>
          <a:off x="6334760" y="35994975"/>
          <a:ext cx="9134475" cy="5819775"/>
        </a:xfrm>
        <a:prstGeom prst="rect">
          <a:avLst/>
        </a:prstGeom>
        <a:noFill/>
        <a:ln w="9525">
          <a:noFill/>
        </a:ln>
      </xdr:spPr>
    </xdr:pic>
  </etc:cellImage>
  <etc:cellImage>
    <xdr:pic>
      <xdr:nvPicPr>
        <xdr:cNvPr id="46" name="ID_56A2404C3D004099A99E36F341E78F05"/>
        <xdr:cNvPicPr>
          <a:picLocks noChangeAspect="1"/>
        </xdr:cNvPicPr>
      </xdr:nvPicPr>
      <xdr:blipFill>
        <a:blip r:embed="rId44"/>
        <a:stretch>
          <a:fillRect/>
        </a:stretch>
      </xdr:blipFill>
      <xdr:spPr>
        <a:xfrm>
          <a:off x="6844665" y="37988875"/>
          <a:ext cx="15201900" cy="5695950"/>
        </a:xfrm>
        <a:prstGeom prst="rect">
          <a:avLst/>
        </a:prstGeom>
        <a:noFill/>
        <a:ln w="9525">
          <a:noFill/>
        </a:ln>
      </xdr:spPr>
    </xdr:pic>
  </etc:cellImage>
  <etc:cellImage>
    <xdr:pic>
      <xdr:nvPicPr>
        <xdr:cNvPr id="47" name="ID_2605F1CE91F54567BC6BA96AF7C6E07A"/>
        <xdr:cNvPicPr>
          <a:picLocks noChangeAspect="1"/>
        </xdr:cNvPicPr>
      </xdr:nvPicPr>
      <xdr:blipFill>
        <a:blip r:embed="rId45"/>
        <a:stretch>
          <a:fillRect/>
        </a:stretch>
      </xdr:blipFill>
      <xdr:spPr>
        <a:xfrm>
          <a:off x="6064885" y="38508940"/>
          <a:ext cx="17421225" cy="6696075"/>
        </a:xfrm>
        <a:prstGeom prst="rect">
          <a:avLst/>
        </a:prstGeom>
        <a:noFill/>
        <a:ln w="9525">
          <a:noFill/>
        </a:ln>
      </xdr:spPr>
    </xdr:pic>
  </etc:cellImage>
  <etc:cellImage>
    <xdr:pic>
      <xdr:nvPicPr>
        <xdr:cNvPr id="48" name="ID_B1A2EC7F7DA54D378B659A1C97638718"/>
        <xdr:cNvPicPr>
          <a:picLocks noChangeAspect="1"/>
        </xdr:cNvPicPr>
      </xdr:nvPicPr>
      <xdr:blipFill>
        <a:blip r:embed="rId46"/>
        <a:stretch>
          <a:fillRect/>
        </a:stretch>
      </xdr:blipFill>
      <xdr:spPr>
        <a:xfrm>
          <a:off x="6777355" y="39043610"/>
          <a:ext cx="17726025" cy="6191250"/>
        </a:xfrm>
        <a:prstGeom prst="rect">
          <a:avLst/>
        </a:prstGeom>
        <a:noFill/>
        <a:ln w="9525">
          <a:noFill/>
        </a:ln>
      </xdr:spPr>
    </xdr:pic>
  </etc:cellImage>
  <etc:cellImage>
    <xdr:pic>
      <xdr:nvPicPr>
        <xdr:cNvPr id="49" name="ID_3DB2CB43CE954929B095F670A7B04EA6"/>
        <xdr:cNvPicPr>
          <a:picLocks noChangeAspect="1"/>
        </xdr:cNvPicPr>
      </xdr:nvPicPr>
      <xdr:blipFill>
        <a:blip r:embed="rId47"/>
        <a:stretch>
          <a:fillRect/>
        </a:stretch>
      </xdr:blipFill>
      <xdr:spPr>
        <a:xfrm>
          <a:off x="6037580" y="39712900"/>
          <a:ext cx="12296775" cy="2171700"/>
        </a:xfrm>
        <a:prstGeom prst="rect">
          <a:avLst/>
        </a:prstGeom>
        <a:noFill/>
        <a:ln w="9525">
          <a:noFill/>
        </a:ln>
      </xdr:spPr>
    </xdr:pic>
  </etc:cellImage>
  <etc:cellImage>
    <xdr:pic>
      <xdr:nvPicPr>
        <xdr:cNvPr id="44" name="ID_45BEDA7CE0E642E4A7F72421E230EB13"/>
        <xdr:cNvPicPr>
          <a:picLocks noChangeAspect="1"/>
        </xdr:cNvPicPr>
      </xdr:nvPicPr>
      <xdr:blipFill>
        <a:blip r:embed="rId48"/>
        <a:stretch>
          <a:fillRect/>
        </a:stretch>
      </xdr:blipFill>
      <xdr:spPr>
        <a:xfrm>
          <a:off x="5801360" y="34064575"/>
          <a:ext cx="9629775" cy="7591425"/>
        </a:xfrm>
        <a:prstGeom prst="rect">
          <a:avLst/>
        </a:prstGeom>
        <a:noFill/>
        <a:ln w="9525">
          <a:noFill/>
        </a:ln>
      </xdr:spPr>
    </xdr:pic>
  </etc:cellImage>
  <etc:cellImage>
    <xdr:pic>
      <xdr:nvPicPr>
        <xdr:cNvPr id="50" name="ID_D9DD755E834947EE8D4A570F7E3E6A25"/>
        <xdr:cNvPicPr>
          <a:picLocks noChangeAspect="1"/>
        </xdr:cNvPicPr>
      </xdr:nvPicPr>
      <xdr:blipFill>
        <a:blip r:embed="rId49"/>
        <a:stretch>
          <a:fillRect/>
        </a:stretch>
      </xdr:blipFill>
      <xdr:spPr>
        <a:xfrm>
          <a:off x="5820410" y="36807775"/>
          <a:ext cx="8839200" cy="7677150"/>
        </a:xfrm>
        <a:prstGeom prst="rect">
          <a:avLst/>
        </a:prstGeom>
        <a:noFill/>
        <a:ln w="9525">
          <a:noFill/>
        </a:ln>
      </xdr:spPr>
    </xdr:pic>
  </etc:cellImage>
  <etc:cellImage>
    <xdr:pic>
      <xdr:nvPicPr>
        <xdr:cNvPr id="51" name="ID_086ABD9FF56F422CAF8CE9A04842A0C7"/>
        <xdr:cNvPicPr>
          <a:picLocks noChangeAspect="1"/>
        </xdr:cNvPicPr>
      </xdr:nvPicPr>
      <xdr:blipFill>
        <a:blip r:embed="rId50"/>
        <a:stretch>
          <a:fillRect/>
        </a:stretch>
      </xdr:blipFill>
      <xdr:spPr>
        <a:xfrm>
          <a:off x="5839460" y="36226750"/>
          <a:ext cx="13611225" cy="9344025"/>
        </a:xfrm>
        <a:prstGeom prst="rect">
          <a:avLst/>
        </a:prstGeom>
        <a:noFill/>
        <a:ln w="9525">
          <a:noFill/>
        </a:ln>
      </xdr:spPr>
    </xdr:pic>
  </etc:cellImage>
  <etc:cellImage>
    <xdr:pic>
      <xdr:nvPicPr>
        <xdr:cNvPr id="52" name="ID_5BB0FF036CFB4A16B6D2E3C42FF168E1"/>
        <xdr:cNvPicPr>
          <a:picLocks noChangeAspect="1"/>
        </xdr:cNvPicPr>
      </xdr:nvPicPr>
      <xdr:blipFill>
        <a:blip r:embed="rId51"/>
        <a:stretch>
          <a:fillRect/>
        </a:stretch>
      </xdr:blipFill>
      <xdr:spPr>
        <a:xfrm>
          <a:off x="5820410" y="34769425"/>
          <a:ext cx="9582150" cy="8963025"/>
        </a:xfrm>
        <a:prstGeom prst="rect">
          <a:avLst/>
        </a:prstGeom>
        <a:noFill/>
        <a:ln w="9525">
          <a:noFill/>
        </a:ln>
      </xdr:spPr>
    </xdr:pic>
  </etc:cellImage>
  <etc:cellImage>
    <xdr:pic>
      <xdr:nvPicPr>
        <xdr:cNvPr id="53" name="ID_E8E76F00C0184723BA9E3CA1C0C1A597"/>
        <xdr:cNvPicPr>
          <a:picLocks noChangeAspect="1"/>
        </xdr:cNvPicPr>
      </xdr:nvPicPr>
      <xdr:blipFill>
        <a:blip r:embed="rId52"/>
        <a:stretch>
          <a:fillRect/>
        </a:stretch>
      </xdr:blipFill>
      <xdr:spPr>
        <a:xfrm>
          <a:off x="5791835" y="35455225"/>
          <a:ext cx="15382875" cy="2124075"/>
        </a:xfrm>
        <a:prstGeom prst="rect">
          <a:avLst/>
        </a:prstGeom>
        <a:noFill/>
        <a:ln w="9525">
          <a:noFill/>
        </a:ln>
      </xdr:spPr>
    </xdr:pic>
  </etc:cellImage>
  <etc:cellImage>
    <xdr:pic>
      <xdr:nvPicPr>
        <xdr:cNvPr id="54" name="ID_CCD3294CFD5A4E8F8AFC54CCE0302419"/>
        <xdr:cNvPicPr>
          <a:picLocks noChangeAspect="1"/>
        </xdr:cNvPicPr>
      </xdr:nvPicPr>
      <xdr:blipFill>
        <a:blip r:embed="rId53"/>
        <a:stretch>
          <a:fillRect/>
        </a:stretch>
      </xdr:blipFill>
      <xdr:spPr>
        <a:xfrm>
          <a:off x="5906135" y="40236775"/>
          <a:ext cx="15106650" cy="5762625"/>
        </a:xfrm>
        <a:prstGeom prst="rect">
          <a:avLst/>
        </a:prstGeom>
        <a:noFill/>
        <a:ln w="9525">
          <a:noFill/>
        </a:ln>
      </xdr:spPr>
    </xdr:pic>
  </etc:cellImage>
  <etc:cellImage>
    <xdr:pic>
      <xdr:nvPicPr>
        <xdr:cNvPr id="55" name="ID_D7EACC5C0E49438F891B15AEBE116613"/>
        <xdr:cNvPicPr>
          <a:picLocks noChangeAspect="1"/>
        </xdr:cNvPicPr>
      </xdr:nvPicPr>
      <xdr:blipFill>
        <a:blip r:embed="rId54"/>
        <a:stretch>
          <a:fillRect/>
        </a:stretch>
      </xdr:blipFill>
      <xdr:spPr>
        <a:xfrm>
          <a:off x="5810885" y="42275125"/>
          <a:ext cx="17402175" cy="9429750"/>
        </a:xfrm>
        <a:prstGeom prst="rect">
          <a:avLst/>
        </a:prstGeom>
        <a:noFill/>
        <a:ln w="9525">
          <a:noFill/>
        </a:ln>
      </xdr:spPr>
    </xdr:pic>
  </etc:cellImage>
  <etc:cellImage>
    <xdr:pic>
      <xdr:nvPicPr>
        <xdr:cNvPr id="56" name="ID_9351AFE06A994B1E897C7F164DA225F1"/>
        <xdr:cNvPicPr>
          <a:picLocks noChangeAspect="1"/>
        </xdr:cNvPicPr>
      </xdr:nvPicPr>
      <xdr:blipFill>
        <a:blip r:embed="rId55"/>
        <a:stretch>
          <a:fillRect/>
        </a:stretch>
      </xdr:blipFill>
      <xdr:spPr>
        <a:xfrm>
          <a:off x="5725160" y="41551225"/>
          <a:ext cx="12049125" cy="6515100"/>
        </a:xfrm>
        <a:prstGeom prst="rect">
          <a:avLst/>
        </a:prstGeom>
        <a:noFill/>
        <a:ln w="9525">
          <a:noFill/>
        </a:ln>
      </xdr:spPr>
    </xdr:pic>
  </etc:cellImage>
  <etc:cellImage>
    <xdr:pic>
      <xdr:nvPicPr>
        <xdr:cNvPr id="57" name="ID_7A1DAE23D0F240A596ED678D6C2BFE0E"/>
        <xdr:cNvPicPr>
          <a:picLocks noChangeAspect="1"/>
        </xdr:cNvPicPr>
      </xdr:nvPicPr>
      <xdr:blipFill>
        <a:blip r:embed="rId56"/>
        <a:stretch>
          <a:fillRect/>
        </a:stretch>
      </xdr:blipFill>
      <xdr:spPr>
        <a:xfrm>
          <a:off x="6170930" y="36547425"/>
          <a:ext cx="7096125" cy="4019550"/>
        </a:xfrm>
        <a:prstGeom prst="rect">
          <a:avLst/>
        </a:prstGeom>
        <a:noFill/>
        <a:ln w="9525">
          <a:noFill/>
        </a:ln>
      </xdr:spPr>
    </xdr:pic>
  </etc:cellImage>
  <etc:cellImage>
    <xdr:pic>
      <xdr:nvPicPr>
        <xdr:cNvPr id="58" name="ID_9CD160B1FB1C4CFEBD9DE1FACC8C28A0"/>
        <xdr:cNvPicPr>
          <a:picLocks noChangeAspect="1"/>
        </xdr:cNvPicPr>
      </xdr:nvPicPr>
      <xdr:blipFill>
        <a:blip r:embed="rId57"/>
        <a:stretch>
          <a:fillRect/>
        </a:stretch>
      </xdr:blipFill>
      <xdr:spPr>
        <a:xfrm>
          <a:off x="6066155" y="37741225"/>
          <a:ext cx="17068800" cy="5572125"/>
        </a:xfrm>
        <a:prstGeom prst="rect">
          <a:avLst/>
        </a:prstGeom>
        <a:noFill/>
        <a:ln w="9525">
          <a:noFill/>
        </a:ln>
      </xdr:spPr>
    </xdr:pic>
  </etc:cellImage>
  <etc:cellImage>
    <xdr:pic>
      <xdr:nvPicPr>
        <xdr:cNvPr id="59" name="ID_943E37F114B64A7591FE18AA928E535E"/>
        <xdr:cNvPicPr>
          <a:picLocks noChangeAspect="1"/>
        </xdr:cNvPicPr>
      </xdr:nvPicPr>
      <xdr:blipFill>
        <a:blip r:embed="rId58"/>
        <a:stretch>
          <a:fillRect/>
        </a:stretch>
      </xdr:blipFill>
      <xdr:spPr>
        <a:xfrm>
          <a:off x="5848985" y="45085000"/>
          <a:ext cx="10906125" cy="9896475"/>
        </a:xfrm>
        <a:prstGeom prst="rect">
          <a:avLst/>
        </a:prstGeom>
        <a:noFill/>
        <a:ln w="9525">
          <a:noFill/>
        </a:ln>
      </xdr:spPr>
    </xdr:pic>
  </etc:cellImage>
  <etc:cellImage>
    <xdr:pic>
      <xdr:nvPicPr>
        <xdr:cNvPr id="60" name="ID_DE702C889CE346E9835FAC71F18BD72B"/>
        <xdr:cNvPicPr>
          <a:picLocks noChangeAspect="1"/>
        </xdr:cNvPicPr>
      </xdr:nvPicPr>
      <xdr:blipFill>
        <a:blip r:embed="rId59"/>
        <a:stretch>
          <a:fillRect/>
        </a:stretch>
      </xdr:blipFill>
      <xdr:spPr>
        <a:xfrm>
          <a:off x="5858510" y="46408975"/>
          <a:ext cx="10201275" cy="7972425"/>
        </a:xfrm>
        <a:prstGeom prst="rect">
          <a:avLst/>
        </a:prstGeom>
        <a:noFill/>
        <a:ln w="9525">
          <a:noFill/>
        </a:ln>
      </xdr:spPr>
    </xdr:pic>
  </etc:cellImage>
  <etc:cellImage>
    <xdr:pic>
      <xdr:nvPicPr>
        <xdr:cNvPr id="61" name="ID_C23C080335264B81B6D026499D2A81BF"/>
        <xdr:cNvPicPr>
          <a:picLocks noChangeAspect="1"/>
        </xdr:cNvPicPr>
      </xdr:nvPicPr>
      <xdr:blipFill>
        <a:blip r:embed="rId60"/>
        <a:stretch>
          <a:fillRect/>
        </a:stretch>
      </xdr:blipFill>
      <xdr:spPr>
        <a:xfrm>
          <a:off x="5744210" y="47761525"/>
          <a:ext cx="7648575" cy="6448425"/>
        </a:xfrm>
        <a:prstGeom prst="rect">
          <a:avLst/>
        </a:prstGeom>
        <a:noFill/>
        <a:ln w="9525">
          <a:noFill/>
        </a:ln>
      </xdr:spPr>
    </xdr:pic>
  </etc:cellImage>
  <etc:cellImage>
    <xdr:pic>
      <xdr:nvPicPr>
        <xdr:cNvPr id="62" name="ID_4EEEA9E6959B481384385F6091549CA0"/>
        <xdr:cNvPicPr>
          <a:picLocks noChangeAspect="1"/>
        </xdr:cNvPicPr>
      </xdr:nvPicPr>
      <xdr:blipFill>
        <a:blip r:embed="rId61"/>
        <a:stretch>
          <a:fillRect/>
        </a:stretch>
      </xdr:blipFill>
      <xdr:spPr>
        <a:xfrm>
          <a:off x="5734685" y="45675550"/>
          <a:ext cx="13944600" cy="7972425"/>
        </a:xfrm>
        <a:prstGeom prst="rect">
          <a:avLst/>
        </a:prstGeom>
        <a:noFill/>
        <a:ln w="9525">
          <a:noFill/>
        </a:ln>
      </xdr:spPr>
    </xdr:pic>
  </etc:cellImage>
  <etc:cellImage>
    <xdr:pic>
      <xdr:nvPicPr>
        <xdr:cNvPr id="63" name="ID_1B5E00AB73FB45FC9B720E78F6875DBF"/>
        <xdr:cNvPicPr>
          <a:picLocks noChangeAspect="1"/>
        </xdr:cNvPicPr>
      </xdr:nvPicPr>
      <xdr:blipFill>
        <a:blip r:embed="rId62"/>
        <a:stretch>
          <a:fillRect/>
        </a:stretch>
      </xdr:blipFill>
      <xdr:spPr>
        <a:xfrm>
          <a:off x="5820410" y="48475900"/>
          <a:ext cx="9553575" cy="8372475"/>
        </a:xfrm>
        <a:prstGeom prst="rect">
          <a:avLst/>
        </a:prstGeom>
        <a:noFill/>
        <a:ln w="9525">
          <a:noFill/>
        </a:ln>
      </xdr:spPr>
    </xdr:pic>
  </etc:cellImage>
  <etc:cellImage>
    <xdr:pic>
      <xdr:nvPicPr>
        <xdr:cNvPr id="64" name="ID_019080ADBED846ABA05B786B9BC788E1"/>
        <xdr:cNvPicPr>
          <a:picLocks noChangeAspect="1"/>
        </xdr:cNvPicPr>
      </xdr:nvPicPr>
      <xdr:blipFill>
        <a:blip r:embed="rId63"/>
        <a:stretch>
          <a:fillRect/>
        </a:stretch>
      </xdr:blipFill>
      <xdr:spPr>
        <a:xfrm>
          <a:off x="5801360" y="49180750"/>
          <a:ext cx="13239750" cy="9163050"/>
        </a:xfrm>
        <a:prstGeom prst="rect">
          <a:avLst/>
        </a:prstGeom>
        <a:noFill/>
        <a:ln w="9525">
          <a:noFill/>
        </a:ln>
      </xdr:spPr>
    </xdr:pic>
  </etc:cellImage>
  <etc:cellImage>
    <xdr:pic>
      <xdr:nvPicPr>
        <xdr:cNvPr id="65" name="ID_D4A347D51C03490E8DCDA26E3130F134"/>
        <xdr:cNvPicPr>
          <a:picLocks noChangeAspect="1"/>
        </xdr:cNvPicPr>
      </xdr:nvPicPr>
      <xdr:blipFill>
        <a:blip r:embed="rId64"/>
        <a:stretch>
          <a:fillRect/>
        </a:stretch>
      </xdr:blipFill>
      <xdr:spPr>
        <a:xfrm>
          <a:off x="5953760" y="50542825"/>
          <a:ext cx="9944100" cy="8763000"/>
        </a:xfrm>
        <a:prstGeom prst="rect">
          <a:avLst/>
        </a:prstGeom>
        <a:noFill/>
        <a:ln w="9525">
          <a:noFill/>
        </a:ln>
      </xdr:spPr>
    </xdr:pic>
  </etc:cellImage>
  <etc:cellImage>
    <xdr:pic>
      <xdr:nvPicPr>
        <xdr:cNvPr id="66" name="ID_5F504C8F1DB34ECB94A72D10642C776A"/>
        <xdr:cNvPicPr>
          <a:picLocks noChangeAspect="1"/>
        </xdr:cNvPicPr>
      </xdr:nvPicPr>
      <xdr:blipFill>
        <a:blip r:embed="rId65"/>
        <a:stretch>
          <a:fillRect/>
        </a:stretch>
      </xdr:blipFill>
      <xdr:spPr>
        <a:xfrm>
          <a:off x="5753735" y="49885600"/>
          <a:ext cx="6819900" cy="5076825"/>
        </a:xfrm>
        <a:prstGeom prst="rect">
          <a:avLst/>
        </a:prstGeom>
        <a:noFill/>
        <a:ln w="9525">
          <a:noFill/>
        </a:ln>
      </xdr:spPr>
    </xdr:pic>
  </etc:cellImage>
  <etc:cellImage>
    <xdr:pic>
      <xdr:nvPicPr>
        <xdr:cNvPr id="67" name="ID_68AD37B463154DF8A34A25A73C2ADA9F"/>
        <xdr:cNvPicPr>
          <a:picLocks noChangeAspect="1"/>
        </xdr:cNvPicPr>
      </xdr:nvPicPr>
      <xdr:blipFill>
        <a:blip r:embed="rId66"/>
        <a:stretch>
          <a:fillRect/>
        </a:stretch>
      </xdr:blipFill>
      <xdr:spPr>
        <a:xfrm>
          <a:off x="5877560" y="51314350"/>
          <a:ext cx="14449425" cy="8677275"/>
        </a:xfrm>
        <a:prstGeom prst="rect">
          <a:avLst/>
        </a:prstGeom>
        <a:noFill/>
        <a:ln w="9525">
          <a:noFill/>
        </a:ln>
      </xdr:spPr>
    </xdr:pic>
  </etc:cellImage>
  <etc:cellImage>
    <xdr:pic>
      <xdr:nvPicPr>
        <xdr:cNvPr id="68" name="ID_69EE8FFFDD6D4B3EB7E88D0B1D77043F"/>
        <xdr:cNvPicPr>
          <a:picLocks noChangeAspect="1"/>
        </xdr:cNvPicPr>
      </xdr:nvPicPr>
      <xdr:blipFill>
        <a:blip r:embed="rId67"/>
        <a:stretch>
          <a:fillRect/>
        </a:stretch>
      </xdr:blipFill>
      <xdr:spPr>
        <a:xfrm>
          <a:off x="6250940" y="38874065"/>
          <a:ext cx="9153525" cy="7820025"/>
        </a:xfrm>
        <a:prstGeom prst="rect">
          <a:avLst/>
        </a:prstGeom>
        <a:noFill/>
        <a:ln w="9525">
          <a:noFill/>
        </a:ln>
      </xdr:spPr>
    </xdr:pic>
  </etc:cellImage>
  <etc:cellImage>
    <xdr:pic>
      <xdr:nvPicPr>
        <xdr:cNvPr id="69" name="ID_A6702505B5DF450795D805F3D8929857"/>
        <xdr:cNvPicPr>
          <a:picLocks noChangeAspect="1"/>
        </xdr:cNvPicPr>
      </xdr:nvPicPr>
      <xdr:blipFill>
        <a:blip r:embed="rId68"/>
        <a:stretch>
          <a:fillRect/>
        </a:stretch>
      </xdr:blipFill>
      <xdr:spPr>
        <a:xfrm>
          <a:off x="6183630" y="39959280"/>
          <a:ext cx="9096375" cy="5676900"/>
        </a:xfrm>
        <a:prstGeom prst="rect">
          <a:avLst/>
        </a:prstGeom>
        <a:noFill/>
        <a:ln w="9525">
          <a:noFill/>
        </a:ln>
      </xdr:spPr>
    </xdr:pic>
  </etc:cellImage>
  <etc:cellImage>
    <xdr:pic>
      <xdr:nvPicPr>
        <xdr:cNvPr id="70" name="ID_50E6F43A29D849DE9C06C7E0B9B42F7A"/>
        <xdr:cNvPicPr>
          <a:picLocks noChangeAspect="1"/>
        </xdr:cNvPicPr>
      </xdr:nvPicPr>
      <xdr:blipFill>
        <a:blip r:embed="rId69"/>
        <a:stretch>
          <a:fillRect/>
        </a:stretch>
      </xdr:blipFill>
      <xdr:spPr>
        <a:xfrm>
          <a:off x="6642735" y="41246425"/>
          <a:ext cx="8286750" cy="7077075"/>
        </a:xfrm>
        <a:prstGeom prst="rect">
          <a:avLst/>
        </a:prstGeom>
        <a:noFill/>
        <a:ln w="9525">
          <a:noFill/>
        </a:ln>
      </xdr:spPr>
    </xdr:pic>
  </etc:cellImage>
  <etc:cellImage>
    <xdr:pic>
      <xdr:nvPicPr>
        <xdr:cNvPr id="71" name="ID_D6E5EAE689DF4B81B08D50FB62BA4502"/>
        <xdr:cNvPicPr>
          <a:picLocks noChangeAspect="1"/>
        </xdr:cNvPicPr>
      </xdr:nvPicPr>
      <xdr:blipFill>
        <a:blip r:embed="rId70"/>
        <a:stretch>
          <a:fillRect/>
        </a:stretch>
      </xdr:blipFill>
      <xdr:spPr>
        <a:xfrm>
          <a:off x="6182995" y="43216195"/>
          <a:ext cx="10563225" cy="6991350"/>
        </a:xfrm>
        <a:prstGeom prst="rect">
          <a:avLst/>
        </a:prstGeom>
        <a:noFill/>
        <a:ln w="9525">
          <a:noFill/>
        </a:ln>
      </xdr:spPr>
    </xdr:pic>
  </etc:cellImage>
  <etc:cellImage>
    <xdr:pic>
      <xdr:nvPicPr>
        <xdr:cNvPr id="73" name="ID_8ECEAB25B769429A97A85DE545FFC56E"/>
        <xdr:cNvPicPr>
          <a:picLocks noChangeAspect="1"/>
        </xdr:cNvPicPr>
      </xdr:nvPicPr>
      <xdr:blipFill>
        <a:blip r:embed="rId71"/>
        <a:stretch>
          <a:fillRect/>
        </a:stretch>
      </xdr:blipFill>
      <xdr:spPr>
        <a:xfrm>
          <a:off x="6293485" y="44340145"/>
          <a:ext cx="7391400" cy="7181850"/>
        </a:xfrm>
        <a:prstGeom prst="rect">
          <a:avLst/>
        </a:prstGeom>
        <a:noFill/>
        <a:ln w="9525">
          <a:noFill/>
        </a:ln>
      </xdr:spPr>
    </xdr:pic>
  </etc:cellImage>
  <etc:cellImage>
    <xdr:pic>
      <xdr:nvPicPr>
        <xdr:cNvPr id="74" name="ID_5E9D747D40E84B79A55A5CA5FD46786E"/>
        <xdr:cNvPicPr>
          <a:picLocks noChangeAspect="1"/>
        </xdr:cNvPicPr>
      </xdr:nvPicPr>
      <xdr:blipFill>
        <a:blip r:embed="rId72"/>
        <a:stretch>
          <a:fillRect/>
        </a:stretch>
      </xdr:blipFill>
      <xdr:spPr>
        <a:xfrm>
          <a:off x="6558280" y="45437425"/>
          <a:ext cx="8991600" cy="4743450"/>
        </a:xfrm>
        <a:prstGeom prst="rect">
          <a:avLst/>
        </a:prstGeom>
        <a:noFill/>
        <a:ln w="9525">
          <a:noFill/>
        </a:ln>
      </xdr:spPr>
    </xdr:pic>
  </etc:cellImage>
  <etc:cellImage>
    <xdr:pic>
      <xdr:nvPicPr>
        <xdr:cNvPr id="75" name="ID_E317FBEF2675486BACA2EAD40738D0BC"/>
        <xdr:cNvPicPr>
          <a:picLocks noChangeAspect="1"/>
        </xdr:cNvPicPr>
      </xdr:nvPicPr>
      <xdr:blipFill>
        <a:blip r:embed="rId73"/>
        <a:stretch>
          <a:fillRect/>
        </a:stretch>
      </xdr:blipFill>
      <xdr:spPr>
        <a:xfrm>
          <a:off x="6293485" y="46618525"/>
          <a:ext cx="10020300" cy="2457450"/>
        </a:xfrm>
        <a:prstGeom prst="rect">
          <a:avLst/>
        </a:prstGeom>
        <a:noFill/>
        <a:ln w="9525">
          <a:noFill/>
        </a:ln>
      </xdr:spPr>
    </xdr:pic>
  </etc:cellImage>
  <etc:cellImage>
    <xdr:pic>
      <xdr:nvPicPr>
        <xdr:cNvPr id="72" name="ID_804EE2D62D194428AEFC8A62A9CE38F2"/>
        <xdr:cNvPicPr>
          <a:picLocks noChangeAspect="1"/>
        </xdr:cNvPicPr>
      </xdr:nvPicPr>
      <xdr:blipFill>
        <a:blip r:embed="rId74"/>
        <a:stretch>
          <a:fillRect/>
        </a:stretch>
      </xdr:blipFill>
      <xdr:spPr>
        <a:xfrm>
          <a:off x="6409690" y="47541180"/>
          <a:ext cx="11477625" cy="7124700"/>
        </a:xfrm>
        <a:prstGeom prst="rect">
          <a:avLst/>
        </a:prstGeom>
        <a:noFill/>
        <a:ln w="9525">
          <a:noFill/>
        </a:ln>
      </xdr:spPr>
    </xdr:pic>
  </etc:cellImage>
  <etc:cellImage>
    <xdr:pic>
      <xdr:nvPicPr>
        <xdr:cNvPr id="76" name="ID_1D5D9D31E2474B6C99056AAEDC2A57C6"/>
        <xdr:cNvPicPr>
          <a:picLocks noChangeAspect="1"/>
        </xdr:cNvPicPr>
      </xdr:nvPicPr>
      <xdr:blipFill>
        <a:blip r:embed="rId75"/>
        <a:stretch>
          <a:fillRect/>
        </a:stretch>
      </xdr:blipFill>
      <xdr:spPr>
        <a:xfrm>
          <a:off x="5728335" y="1779905"/>
          <a:ext cx="13706475" cy="7591425"/>
        </a:xfrm>
        <a:prstGeom prst="rect">
          <a:avLst/>
        </a:prstGeom>
        <a:noFill/>
        <a:ln w="9525">
          <a:noFill/>
        </a:ln>
      </xdr:spPr>
    </xdr:pic>
  </etc:cellImage>
  <etc:cellImage>
    <xdr:pic>
      <xdr:nvPicPr>
        <xdr:cNvPr id="77" name="ID_FA35E93D9DD44F2095D3728DC3A01DD1"/>
        <xdr:cNvPicPr>
          <a:picLocks noChangeAspect="1"/>
        </xdr:cNvPicPr>
      </xdr:nvPicPr>
      <xdr:blipFill>
        <a:blip r:embed="rId76"/>
        <a:stretch>
          <a:fillRect/>
        </a:stretch>
      </xdr:blipFill>
      <xdr:spPr>
        <a:xfrm>
          <a:off x="5819775" y="2538730"/>
          <a:ext cx="10210800" cy="8782050"/>
        </a:xfrm>
        <a:prstGeom prst="rect">
          <a:avLst/>
        </a:prstGeom>
        <a:noFill/>
        <a:ln w="9525">
          <a:noFill/>
        </a:ln>
      </xdr:spPr>
    </xdr:pic>
  </etc:cellImage>
  <etc:cellImage>
    <xdr:pic>
      <xdr:nvPicPr>
        <xdr:cNvPr id="79" name="ID_9F4DDF61FF324F0D9AB229878229AD39"/>
        <xdr:cNvPicPr>
          <a:picLocks noChangeAspect="1"/>
        </xdr:cNvPicPr>
      </xdr:nvPicPr>
      <xdr:blipFill>
        <a:blip r:embed="rId77"/>
        <a:stretch>
          <a:fillRect/>
        </a:stretch>
      </xdr:blipFill>
      <xdr:spPr>
        <a:xfrm>
          <a:off x="6788785" y="49880520"/>
          <a:ext cx="12334875" cy="4981575"/>
        </a:xfrm>
        <a:prstGeom prst="rect">
          <a:avLst/>
        </a:prstGeom>
        <a:noFill/>
        <a:ln w="9525">
          <a:noFill/>
        </a:ln>
      </xdr:spPr>
    </xdr:pic>
  </etc:cellImage>
  <etc:cellImage>
    <xdr:pic>
      <xdr:nvPicPr>
        <xdr:cNvPr id="80" name="ID_214F410EEBB94B5DA35B3669E2FFE67B"/>
        <xdr:cNvPicPr>
          <a:picLocks noChangeAspect="1"/>
        </xdr:cNvPicPr>
      </xdr:nvPicPr>
      <xdr:blipFill>
        <a:blip r:embed="rId78"/>
        <a:stretch>
          <a:fillRect/>
        </a:stretch>
      </xdr:blipFill>
      <xdr:spPr>
        <a:xfrm>
          <a:off x="5777865" y="2496820"/>
          <a:ext cx="13258800" cy="7239000"/>
        </a:xfrm>
        <a:prstGeom prst="rect">
          <a:avLst/>
        </a:prstGeom>
        <a:noFill/>
        <a:ln w="9525">
          <a:noFill/>
        </a:ln>
      </xdr:spPr>
    </xdr:pic>
  </etc:cellImage>
  <etc:cellImage>
    <xdr:pic>
      <xdr:nvPicPr>
        <xdr:cNvPr id="81" name="ID_AD88731836714EC694C4DC499BF4F914"/>
        <xdr:cNvPicPr>
          <a:picLocks noChangeAspect="1"/>
        </xdr:cNvPicPr>
      </xdr:nvPicPr>
      <xdr:blipFill>
        <a:blip r:embed="rId79"/>
        <a:stretch>
          <a:fillRect/>
        </a:stretch>
      </xdr:blipFill>
      <xdr:spPr>
        <a:xfrm>
          <a:off x="5736590" y="3810635"/>
          <a:ext cx="10477500" cy="7010400"/>
        </a:xfrm>
        <a:prstGeom prst="rect">
          <a:avLst/>
        </a:prstGeom>
        <a:noFill/>
        <a:ln w="9525">
          <a:noFill/>
        </a:ln>
      </xdr:spPr>
    </xdr:pic>
  </etc:cellImage>
  <etc:cellImage>
    <xdr:pic>
      <xdr:nvPicPr>
        <xdr:cNvPr id="78" name="ID_87CEC0E814FA4E09AD71185C2400877F"/>
        <xdr:cNvPicPr>
          <a:picLocks noChangeAspect="1"/>
        </xdr:cNvPicPr>
      </xdr:nvPicPr>
      <xdr:blipFill>
        <a:blip r:embed="rId80"/>
        <a:stretch>
          <a:fillRect/>
        </a:stretch>
      </xdr:blipFill>
      <xdr:spPr>
        <a:xfrm>
          <a:off x="5843905" y="4634230"/>
          <a:ext cx="9629775" cy="6829425"/>
        </a:xfrm>
        <a:prstGeom prst="rect">
          <a:avLst/>
        </a:prstGeom>
        <a:noFill/>
        <a:ln w="9525">
          <a:noFill/>
        </a:ln>
      </xdr:spPr>
    </xdr:pic>
  </etc:cellImage>
  <etc:cellImage>
    <xdr:pic>
      <xdr:nvPicPr>
        <xdr:cNvPr id="82" name="ID_94AA9F40DEF547EE8E5F9D41DF57FFAA"/>
        <xdr:cNvPicPr>
          <a:picLocks noChangeAspect="1"/>
        </xdr:cNvPicPr>
      </xdr:nvPicPr>
      <xdr:blipFill>
        <a:blip r:embed="rId81"/>
        <a:stretch>
          <a:fillRect/>
        </a:stretch>
      </xdr:blipFill>
      <xdr:spPr>
        <a:xfrm>
          <a:off x="5770245" y="5378450"/>
          <a:ext cx="7219950" cy="7277100"/>
        </a:xfrm>
        <a:prstGeom prst="rect">
          <a:avLst/>
        </a:prstGeom>
        <a:noFill/>
        <a:ln w="9525">
          <a:noFill/>
        </a:ln>
      </xdr:spPr>
    </xdr:pic>
  </etc:cellImage>
  <etc:cellImage>
    <xdr:pic>
      <xdr:nvPicPr>
        <xdr:cNvPr id="83" name="ID_9930D776DED046F79E6B96948AAA555F"/>
        <xdr:cNvPicPr>
          <a:picLocks noChangeAspect="1"/>
        </xdr:cNvPicPr>
      </xdr:nvPicPr>
      <xdr:blipFill>
        <a:blip r:embed="rId82"/>
        <a:stretch>
          <a:fillRect/>
        </a:stretch>
      </xdr:blipFill>
      <xdr:spPr>
        <a:xfrm>
          <a:off x="5786120" y="6993890"/>
          <a:ext cx="16163925" cy="8467725"/>
        </a:xfrm>
        <a:prstGeom prst="rect">
          <a:avLst/>
        </a:prstGeom>
        <a:noFill/>
        <a:ln w="9525">
          <a:noFill/>
        </a:ln>
      </xdr:spPr>
    </xdr:pic>
  </etc:cellImage>
  <etc:cellImage>
    <xdr:pic>
      <xdr:nvPicPr>
        <xdr:cNvPr id="84" name="ID_B676B493B362476A80C5FAC2BD4ABD62"/>
        <xdr:cNvPicPr>
          <a:picLocks noChangeAspect="1"/>
        </xdr:cNvPicPr>
      </xdr:nvPicPr>
      <xdr:blipFill>
        <a:blip r:embed="rId83"/>
        <a:stretch>
          <a:fillRect/>
        </a:stretch>
      </xdr:blipFill>
      <xdr:spPr>
        <a:xfrm>
          <a:off x="5861050" y="6006465"/>
          <a:ext cx="8382000" cy="7439025"/>
        </a:xfrm>
        <a:prstGeom prst="rect">
          <a:avLst/>
        </a:prstGeom>
        <a:noFill/>
        <a:ln w="9525">
          <a:noFill/>
        </a:ln>
      </xdr:spPr>
    </xdr:pic>
  </etc:cellImage>
  <etc:cellImage>
    <xdr:pic>
      <xdr:nvPicPr>
        <xdr:cNvPr id="85" name="ID_9F43E6A67F7B4B03BD258060FD4811F1"/>
        <xdr:cNvPicPr>
          <a:picLocks noChangeAspect="1"/>
        </xdr:cNvPicPr>
      </xdr:nvPicPr>
      <xdr:blipFill>
        <a:blip r:embed="rId84"/>
        <a:stretch>
          <a:fillRect/>
        </a:stretch>
      </xdr:blipFill>
      <xdr:spPr>
        <a:xfrm>
          <a:off x="5522595" y="1689100"/>
          <a:ext cx="2886075" cy="695325"/>
        </a:xfrm>
        <a:prstGeom prst="rect">
          <a:avLst/>
        </a:prstGeom>
        <a:noFill/>
        <a:ln w="9525">
          <a:noFill/>
        </a:ln>
      </xdr:spPr>
    </xdr:pic>
  </etc:cellImage>
  <etc:cellImage>
    <xdr:pic>
      <xdr:nvPicPr>
        <xdr:cNvPr id="90" name="ID_779C430C5B5442D78AB0058529986FFE"/>
        <xdr:cNvPicPr>
          <a:picLocks noChangeAspect="1"/>
        </xdr:cNvPicPr>
      </xdr:nvPicPr>
      <xdr:blipFill>
        <a:blip r:embed="rId85"/>
        <a:stretch>
          <a:fillRect/>
        </a:stretch>
      </xdr:blipFill>
      <xdr:spPr>
        <a:xfrm>
          <a:off x="6590030" y="58454925"/>
          <a:ext cx="12725400" cy="1200150"/>
        </a:xfrm>
        <a:prstGeom prst="rect">
          <a:avLst/>
        </a:prstGeom>
        <a:noFill/>
        <a:ln w="9525">
          <a:noFill/>
        </a:ln>
      </xdr:spPr>
    </xdr:pic>
  </etc:cellImage>
  <etc:cellImage>
    <xdr:pic>
      <xdr:nvPicPr>
        <xdr:cNvPr id="92" name="ID_634CE645E8DF49FDB4C164D01F27C6AC"/>
        <xdr:cNvPicPr>
          <a:picLocks noChangeAspect="1"/>
        </xdr:cNvPicPr>
      </xdr:nvPicPr>
      <xdr:blipFill>
        <a:blip r:embed="rId86"/>
        <a:stretch>
          <a:fillRect/>
        </a:stretch>
      </xdr:blipFill>
      <xdr:spPr>
        <a:xfrm>
          <a:off x="6713855" y="60944125"/>
          <a:ext cx="12020550" cy="1162050"/>
        </a:xfrm>
        <a:prstGeom prst="rect">
          <a:avLst/>
        </a:prstGeom>
        <a:noFill/>
        <a:ln w="9525">
          <a:noFill/>
        </a:ln>
      </xdr:spPr>
    </xdr:pic>
  </etc:cellImage>
  <etc:cellImage>
    <xdr:pic>
      <xdr:nvPicPr>
        <xdr:cNvPr id="87" name="ID_C53D48EBE7A54F8290BDF5998E18AE04"/>
        <xdr:cNvPicPr>
          <a:picLocks noChangeAspect="1"/>
        </xdr:cNvPicPr>
      </xdr:nvPicPr>
      <xdr:blipFill>
        <a:blip r:embed="rId87"/>
        <a:stretch>
          <a:fillRect/>
        </a:stretch>
      </xdr:blipFill>
      <xdr:spPr>
        <a:xfrm>
          <a:off x="5974080" y="60599320"/>
          <a:ext cx="2230120" cy="926465"/>
        </a:xfrm>
        <a:prstGeom prst="rect">
          <a:avLst/>
        </a:prstGeom>
        <a:noFill/>
        <a:ln w="9525">
          <a:noFill/>
        </a:ln>
      </xdr:spPr>
    </xdr:pic>
  </etc:cellImage>
  <etc:cellImage>
    <xdr:pic>
      <xdr:nvPicPr>
        <xdr:cNvPr id="86" name="ID_BF5F9954C4FC434E836DB0126F135258"/>
        <xdr:cNvPicPr>
          <a:picLocks noChangeAspect="1"/>
        </xdr:cNvPicPr>
      </xdr:nvPicPr>
      <xdr:blipFill>
        <a:blip r:embed="rId88"/>
        <a:stretch>
          <a:fillRect/>
        </a:stretch>
      </xdr:blipFill>
      <xdr:spPr>
        <a:xfrm>
          <a:off x="11678920" y="91928315"/>
          <a:ext cx="15354300" cy="4772025"/>
        </a:xfrm>
        <a:prstGeom prst="rect">
          <a:avLst/>
        </a:prstGeom>
        <a:noFill/>
        <a:ln w="9525">
          <a:noFill/>
        </a:ln>
      </xdr:spPr>
    </xdr:pic>
  </etc:cellImage>
  <etc:cellImage>
    <xdr:pic>
      <xdr:nvPicPr>
        <xdr:cNvPr id="91" name="ID_0EAB01BDA5424883AF27ADDD97600B4F"/>
        <xdr:cNvPicPr>
          <a:picLocks noChangeAspect="1"/>
        </xdr:cNvPicPr>
      </xdr:nvPicPr>
      <xdr:blipFill>
        <a:blip r:embed="rId89"/>
        <a:stretch>
          <a:fillRect/>
        </a:stretch>
      </xdr:blipFill>
      <xdr:spPr>
        <a:xfrm>
          <a:off x="12343765" y="93266260"/>
          <a:ext cx="15135225" cy="5429250"/>
        </a:xfrm>
        <a:prstGeom prst="rect">
          <a:avLst/>
        </a:prstGeom>
        <a:noFill/>
        <a:ln w="9525">
          <a:noFill/>
        </a:ln>
      </xdr:spPr>
    </xdr:pic>
  </etc:cellImage>
  <etc:cellImage>
    <xdr:pic>
      <xdr:nvPicPr>
        <xdr:cNvPr id="89" name="ID_B1A4375413BB4BA6BAF9293BF94EDCCA"/>
        <xdr:cNvPicPr>
          <a:picLocks noChangeAspect="1"/>
        </xdr:cNvPicPr>
      </xdr:nvPicPr>
      <xdr:blipFill>
        <a:blip r:embed="rId90"/>
        <a:stretch>
          <a:fillRect/>
        </a:stretch>
      </xdr:blipFill>
      <xdr:spPr>
        <a:xfrm>
          <a:off x="11670030" y="93299915"/>
          <a:ext cx="14744700" cy="3619500"/>
        </a:xfrm>
        <a:prstGeom prst="rect">
          <a:avLst/>
        </a:prstGeom>
        <a:noFill/>
        <a:ln w="9525">
          <a:noFill/>
        </a:ln>
      </xdr:spPr>
    </xdr:pic>
  </etc:cellImage>
  <etc:cellImage>
    <xdr:pic>
      <xdr:nvPicPr>
        <xdr:cNvPr id="88" name="ID_1F178320479C456C9B89372D400E09D2"/>
        <xdr:cNvPicPr>
          <a:picLocks noChangeAspect="1"/>
        </xdr:cNvPicPr>
      </xdr:nvPicPr>
      <xdr:blipFill>
        <a:blip r:embed="rId91"/>
        <a:stretch>
          <a:fillRect/>
        </a:stretch>
      </xdr:blipFill>
      <xdr:spPr>
        <a:xfrm>
          <a:off x="11628755" y="92580460"/>
          <a:ext cx="15030450" cy="4819650"/>
        </a:xfrm>
        <a:prstGeom prst="rect">
          <a:avLst/>
        </a:prstGeom>
        <a:noFill/>
        <a:ln w="9525">
          <a:noFill/>
        </a:ln>
      </xdr:spPr>
    </xdr:pic>
  </etc:cellImage>
  <etc:cellImage>
    <xdr:pic>
      <xdr:nvPicPr>
        <xdr:cNvPr id="93" name="ID_95FC34E33F8E47AF984AA551E5D7D281"/>
        <xdr:cNvPicPr>
          <a:picLocks noChangeAspect="1"/>
        </xdr:cNvPicPr>
      </xdr:nvPicPr>
      <xdr:blipFill>
        <a:blip r:embed="rId92"/>
        <a:stretch>
          <a:fillRect/>
        </a:stretch>
      </xdr:blipFill>
      <xdr:spPr>
        <a:xfrm>
          <a:off x="6078220" y="93266895"/>
          <a:ext cx="11449050" cy="7439025"/>
        </a:xfrm>
        <a:prstGeom prst="rect">
          <a:avLst/>
        </a:prstGeom>
        <a:noFill/>
        <a:ln w="9525">
          <a:noFill/>
        </a:ln>
      </xdr:spPr>
    </xdr:pic>
  </etc:cellImage>
  <etc:cellImage>
    <xdr:pic>
      <xdr:nvPicPr>
        <xdr:cNvPr id="94" name="ID_E1B79551EAD044F79542E855DF020E29"/>
        <xdr:cNvPicPr>
          <a:picLocks noChangeAspect="1"/>
        </xdr:cNvPicPr>
      </xdr:nvPicPr>
      <xdr:blipFill>
        <a:blip r:embed="rId93"/>
        <a:stretch>
          <a:fillRect/>
        </a:stretch>
      </xdr:blipFill>
      <xdr:spPr>
        <a:xfrm>
          <a:off x="6028690" y="93927295"/>
          <a:ext cx="8877300" cy="7924800"/>
        </a:xfrm>
        <a:prstGeom prst="rect">
          <a:avLst/>
        </a:prstGeom>
        <a:noFill/>
        <a:ln w="9525">
          <a:noFill/>
        </a:ln>
      </xdr:spPr>
    </xdr:pic>
  </etc:cellImage>
  <etc:cellImage>
    <xdr:pic>
      <xdr:nvPicPr>
        <xdr:cNvPr id="95" name="ID_688B4B5AF84E4B558EF6A6AA1F297712"/>
        <xdr:cNvPicPr>
          <a:picLocks noChangeAspect="1"/>
        </xdr:cNvPicPr>
      </xdr:nvPicPr>
      <xdr:blipFill>
        <a:blip r:embed="rId94"/>
        <a:stretch>
          <a:fillRect/>
        </a:stretch>
      </xdr:blipFill>
      <xdr:spPr>
        <a:xfrm>
          <a:off x="6011545" y="93952695"/>
          <a:ext cx="15173325" cy="3657600"/>
        </a:xfrm>
        <a:prstGeom prst="rect">
          <a:avLst/>
        </a:prstGeom>
        <a:noFill/>
        <a:ln w="9525">
          <a:noFill/>
        </a:ln>
      </xdr:spPr>
    </xdr:pic>
  </etc:cellImage>
</etc:cellImages>
</file>

<file path=xl/sharedStrings.xml><?xml version="1.0" encoding="utf-8"?>
<sst xmlns="http://schemas.openxmlformats.org/spreadsheetml/2006/main" count="554" uniqueCount="371">
  <si>
    <t>图纸疑问合并</t>
  </si>
  <si>
    <t>项目名称： 南方医科大学南方医院国家创伤区域医疗中心及门急诊改扩建项目</t>
  </si>
  <si>
    <t>序号</t>
  </si>
  <si>
    <t>问题</t>
  </si>
  <si>
    <t>图号</t>
  </si>
  <si>
    <t>截图</t>
  </si>
  <si>
    <t>设计意见</t>
  </si>
  <si>
    <t>业主意见</t>
  </si>
  <si>
    <t>备注</t>
  </si>
  <si>
    <t>一</t>
  </si>
  <si>
    <t>招标范围问题</t>
  </si>
  <si>
    <t>请明确“标识系统工程”是否需计入本次招标范围，如需计入，请补充相关图纸</t>
  </si>
  <si>
    <t>按设计提供清单开项</t>
  </si>
  <si>
    <t>回复六</t>
  </si>
  <si>
    <t>请明确5G建设工程是否需计入本次招标范围，如需计入，请补充相关图纸</t>
  </si>
  <si>
    <t>不在招标范围</t>
  </si>
  <si>
    <t>回复五</t>
  </si>
  <si>
    <t>请明确信息机房内设备是否在本次招标范围，如在，请提供相关图纸</t>
  </si>
  <si>
    <t>信息机房设备见图：
RS-X01~04。仅计算设备价格，原有机房改造不在本次招标范围内。</t>
  </si>
  <si>
    <t>请明确变配电工程是否在本次招标范围，如在，请提供相关图纸</t>
  </si>
  <si>
    <t>回复三</t>
  </si>
  <si>
    <t>请明确强电、弱电工程室外部分界面，并提供总平面图</t>
  </si>
  <si>
    <t>见以下电气专业部分答复</t>
  </si>
  <si>
    <t>请明确抗震支架工程是否在本次招标范围，如在，请补充相关图纸</t>
  </si>
  <si>
    <t>在，设计补充图纸及说明</t>
  </si>
  <si>
    <t>回复一及回复三</t>
  </si>
  <si>
    <t>请明确箱式物流系统是否在本次招标范围，如在，请补充相关图纸</t>
  </si>
  <si>
    <t>按设计提供的清单开项</t>
  </si>
  <si>
    <t>回复七</t>
  </si>
  <si>
    <t>请明确“纯水系统”是否在本次招标范围</t>
  </si>
  <si>
    <t>二</t>
  </si>
  <si>
    <t>建筑工程</t>
  </si>
  <si>
    <t>请补充施工前原场地情况（包括原场地土方原地貌标高数据等）</t>
  </si>
  <si>
    <t>详补充资料，详地形图文件236421913</t>
  </si>
  <si>
    <t>请提供土方平衡方案，请明确现场是否有地方可临时堆土</t>
  </si>
  <si>
    <t>土方为回填土方，量约7717平方米</t>
  </si>
  <si>
    <t>回填方材质：建筑说明写的是”工程周边800mm范围内的回填土除另有说明外,采用2:8灰土、粘土或压粘土,不得混入建筑垃圾、有机杂物和冻土“，结构说明写的是“回填土采用粉质粘土、粉土等作填料”，请明确本项目回填土应如何考虑(常规做法回填土采用原状土回填)；</t>
  </si>
  <si>
    <t>JA-01建筑统一说明(一)、混凝土结构设计总说明(一)</t>
  </si>
  <si>
    <t>采用原土回填</t>
  </si>
  <si>
    <t>请提供幕墙深化图；
【此部分资料缺失的影响：导致铝板型号无法确定，铝板及龙骨等工程量无法正确计算】</t>
  </si>
  <si>
    <r>
      <rPr>
        <sz val="10"/>
        <color rgb="FF000000"/>
        <rFont val="宋体"/>
        <charset val="134"/>
      </rPr>
      <t>本项目设计未提供钢结构深化图；
【此部分资料缺失的影响：导致钢结构工程量无法正确计算，建议</t>
    </r>
    <r>
      <rPr>
        <sz val="10"/>
        <color rgb="FFFF0000"/>
        <rFont val="宋体"/>
        <charset val="134"/>
      </rPr>
      <t>补充钢结构工程量表</t>
    </r>
    <r>
      <rPr>
        <sz val="10"/>
        <color rgb="FF000000"/>
        <rFont val="宋体"/>
        <charset val="134"/>
      </rPr>
      <t>】</t>
    </r>
  </si>
  <si>
    <t>经过复核，图纸已达到施工图深度，预算按图开项算量。</t>
  </si>
  <si>
    <t>请明确本项目新建裙楼与原有建筑交接处应如何处理，图纸中未明确相关做法</t>
  </si>
  <si>
    <t>新建裙楼与原建筑之间设变形缝，缝宽200mm.变形缝做法详建初图纸</t>
  </si>
  <si>
    <t>请明确施工围蔽方案（包括围蔽的平面布置图、做法大样及材质等）</t>
  </si>
  <si>
    <t>详补充图纸及说明</t>
  </si>
  <si>
    <t>回复三及回复四</t>
  </si>
  <si>
    <t>请补充砖胎膜大样（砖胎膜的做法及抹灰范围现有图纸未明确）</t>
  </si>
  <si>
    <t>一般设置范围为所有承台+集水井+电梯底坑，造价阶段可参考右侧备注中的表格计算，砖胎模砌块强度一般可为MU7.5，砂浆为M5.0，厚度统一按200mm厚计算</t>
  </si>
  <si>
    <t>请补充止水螺杆大样（现有图纸未明确止水螺杆的使用部位，规格和间距等）</t>
  </si>
  <si>
    <t>同样为施工期间固定模板的方式，应用在地下室侧壁上，一般可按照M14x200（水平）x600（竖向）考虑。应用范围为地下通道侧壁。</t>
  </si>
  <si>
    <r>
      <rPr>
        <sz val="10"/>
        <color rgb="FF000000"/>
        <rFont val="宋体"/>
        <charset val="134"/>
      </rPr>
      <t>设计院无法提供园林各专业（室外广场、道路工程、绿化工程、景观照明工程、喷灌工程）图纸，请明确是否可按设计提供的清单开项,建议在图纸中补充</t>
    </r>
    <r>
      <rPr>
        <sz val="10"/>
        <color rgb="FFFF0000"/>
        <rFont val="宋体"/>
        <charset val="134"/>
      </rPr>
      <t>相关工程量表</t>
    </r>
  </si>
  <si>
    <t>请明确桩头是否需做防水，如需要，请补充相关做法</t>
  </si>
  <si>
    <t>地下通道位置的桩头需要做防水，详补充大样，其他位置的不需要做。</t>
  </si>
  <si>
    <t>请明确截图处盖板的材质及截水沟内部抹灰及防水做法</t>
  </si>
  <si>
    <t>J-01 急诊楼首层平面图、地下室层平面图</t>
  </si>
  <si>
    <t>盖板详07J306第P28页，4号大样。
水沟内部做法：
1.最薄处20厚WS M20水泥砂浆保护层找1%坡至排水口；
2.2厚合成高分子防水卷材；
3.1.20厚WS M20水泥砂浆找平层；
4.钢筋混凝土底板。</t>
  </si>
  <si>
    <t>请明确截图处截水沟的混凝土标号</t>
  </si>
  <si>
    <t>LT-02 楼梯大样图（二）</t>
  </si>
  <si>
    <t>混凝土标号同通道底板</t>
  </si>
  <si>
    <t>请明确地下室通道处挡土墙是否需做止水钢板，如需施工，请补充相关大样</t>
  </si>
  <si>
    <t>QZ-02 钢柱柱脚平面布置图</t>
  </si>
  <si>
    <t>需要做，详补充图纸</t>
  </si>
  <si>
    <t>请明确截图处墙体、墙体双面抹灰及装修是否在本次招标范围</t>
  </si>
  <si>
    <t>打斜线的区域不在本次招标范围，其他区域均在本次招标范围</t>
  </si>
  <si>
    <t>请明确声测管的规格及直径800的桩每根桩需要放几根声测管</t>
  </si>
  <si>
    <t>JC-02 旋挖钻成孔或钻(冲)孔灌注桩设计说明</t>
  </si>
  <si>
    <t>2根，50x1.5mm</t>
  </si>
  <si>
    <t>根据玻璃雨蓬次龙骨大样，请明确是同一个方向需铺设2根镀锌方钢管还是纵向和横向各需铺设一根</t>
  </si>
  <si>
    <t>MC-02 门窗大样图（二）</t>
  </si>
  <si>
    <t>同一方向需要2根</t>
  </si>
  <si>
    <t>请明确截图处玻璃雨蓬的玻璃种类及规格</t>
  </si>
  <si>
    <t>MC-01 门窗大样图（一）</t>
  </si>
  <si>
    <t>钢化夹胶玻璃：10mm+1.52pvb+10mm</t>
  </si>
  <si>
    <t>20240821新增</t>
  </si>
  <si>
    <t>请明确截图处雨蓬的材质及大样（钢结构雨蓬还是玻璃雨蓬还是混凝土雨棚）</t>
  </si>
  <si>
    <t>J-02 急诊楼二层平面图</t>
  </si>
  <si>
    <t>此处雨蓬为铝板雨蓬，铝板厚度为3mm</t>
  </si>
  <si>
    <t>是否需补充大样</t>
  </si>
  <si>
    <t>R03(II级设防平屋面(不上人))做法是否适用玻璃雨蓬和钢结构雨蓬，如不适用，玻璃雨蓬和钢结构雨蓬顶面是否需做防水处理</t>
  </si>
  <si>
    <t>JA-04 室内外装修构造做法表</t>
  </si>
  <si>
    <t>不适合，雨蓬防水采用本身的材质和构造进行防水。</t>
  </si>
  <si>
    <t>请明确一堵剪力墙钢板止水带和外贴式止水带要做几道</t>
  </si>
  <si>
    <t>施工缝止水大样</t>
  </si>
  <si>
    <t>一道</t>
  </si>
  <si>
    <t>请明确女儿墙内侧做法（女儿墙内侧抹灰做法是否同W02/W03，女儿墙内侧是否需喷真石漆，女儿墙内侧抹灰前是否需满挂钢丝网)</t>
  </si>
  <si>
    <t>女儿墙内侧做法：
1.聚合物水泥砂浆找平层最薄处10厚；
2.、聚合物水泥防水砂浆防水层8厚（一级防水）；
3.20厚WP M15水泥砂浆打底扫毛或划出纹道；
4.5厚WP M20水泥砂浆掺建筑胶；
5.面层：5厚白色瓷质外墙砖，规格：45X145，，白色专用勾缝剂勾缝</t>
  </si>
  <si>
    <t>女儿墙内侧是否需挂网
女儿墙内侧也要贴砖？</t>
  </si>
  <si>
    <t>请明确出屋面排风井盖板顶面做法</t>
  </si>
  <si>
    <t>做法：
1.100厚C20钢筋混凝土盖板；
2.最薄处10厚WS M20水泥砂浆抹面，找1%坡。</t>
  </si>
  <si>
    <t>请明确W01做法中喷真石漆前墙面是否需刮腻子，如需刮腻子，请明确腻子种类及遍数</t>
  </si>
  <si>
    <t>需要刮腻子，采用外墙腻子粉，数量为2遍</t>
  </si>
  <si>
    <t>常规做法是两遍外墙腻子</t>
  </si>
  <si>
    <r>
      <rPr>
        <sz val="10"/>
        <color rgb="FF000000"/>
        <rFont val="宋体"/>
        <charset val="134"/>
      </rPr>
      <t xml:space="preserve">①设计提供的幕墙清单铝板厚度及种类与图纸不符(初步设计图纸为2.5mm厚白色铝板，设计提供的清单为3mm厚氟碳喷涂铝单板)，请明确以哪个为准
</t>
    </r>
    <r>
      <rPr>
        <sz val="10"/>
        <color rgb="FF000000"/>
        <rFont val="Calibri"/>
        <charset val="134"/>
      </rPr>
      <t>②</t>
    </r>
    <r>
      <rPr>
        <sz val="10"/>
        <color rgb="FF000000"/>
        <rFont val="宋体"/>
        <charset val="134"/>
      </rPr>
      <t>设计提供的铝板幕墙工程量与根据初步设计图纸计算出来的工程量不一致（根据初步设计计算出来的铝板面积约1589.24平方），请明确以哪个为准
③设计提供的钢支架与预埋铁件工程量是否为本项目深化后实际重量</t>
    </r>
  </si>
  <si>
    <t>DY-02 墙身大样图(二)</t>
  </si>
  <si>
    <t>①.以清单为准
②.以清单为准，铝板工程量为1842.58平方米
③.以清单为准</t>
  </si>
  <si>
    <t>麻烦再核实一下</t>
  </si>
  <si>
    <t>回复五中补充的“桩基础桩头防水大样”关于底板以下防水做法与初步设计图纸不符，请明确以哪个为准</t>
  </si>
  <si>
    <t>按初步设计图纸</t>
  </si>
  <si>
    <t>请明确首层无障碍坡道的面层做法</t>
  </si>
  <si>
    <t>面层做法同地面</t>
  </si>
  <si>
    <t>20240822新增</t>
  </si>
  <si>
    <t>请明确所有砖砌台阶的面层做法</t>
  </si>
  <si>
    <t>按室外沥青混凝土道路做法</t>
  </si>
  <si>
    <t>请明确截图处房间的装修做法</t>
  </si>
  <si>
    <t>同水管井做法</t>
  </si>
  <si>
    <t>①请明确N01做法中无机涂料的遍数
②请明确刷无机涂料前是否需刮腻子，如需刮腻子，请明确刮腻子的遍数</t>
  </si>
  <si>
    <t>腻子2遍，无机涂料一底两面</t>
  </si>
  <si>
    <t xml:space="preserve">3遍是无机涂料的遍数么？是否需刮腻子，如需刮腻子，请明确刮腻子的遍数
</t>
  </si>
  <si>
    <t>请明确N03做法中无机涂料及刮腻子的遍数</t>
  </si>
  <si>
    <t>3遍是无机涂料的遍数么？请明确刮腻子的遍数</t>
  </si>
  <si>
    <t>请明确截图位置房间地面及天棚做法</t>
  </si>
  <si>
    <t>详装修图纸，图号：1F-P-06</t>
  </si>
  <si>
    <t>请明确截图处墙体墙面做法，是否同外墙做法(W01/W02)一致</t>
  </si>
  <si>
    <t>详装修材料表2，图纸编号E-02</t>
  </si>
  <si>
    <t>请明确截图位置墙体外墙面装修是否在本次招标范围</t>
  </si>
  <si>
    <t>在本次装修范围，做法详装修材料表2，图纸编号E-02，阴影区考通道的墙体需要施工。施工前先清理干净原有墙体，再做钢板内墙。</t>
  </si>
  <si>
    <t>阴影区域的墙体外墙也需要施工？</t>
  </si>
  <si>
    <t>请明确本项目是否需做护窗栏杆，如需施工，建议补充护窗栏杆平面布置图</t>
  </si>
  <si>
    <t>详建初图纸</t>
  </si>
  <si>
    <t>概算时“创伤复苏室”按屏蔽防护工程做法（详右边截图）单独编制
①概算时提供的图纸中均备注了“详深化厂家”，请明确本次招标清单应如何考虑
②经对比，本房间做法与提供的装修图做法不一致，请明确应以哪张图纸为准编制招标清单</t>
  </si>
  <si>
    <t>按装修图纸做法</t>
  </si>
  <si>
    <t>20240823新增</t>
  </si>
  <si>
    <t>请明确雨蓬底部做法</t>
  </si>
  <si>
    <t>J-05 急诊楼屋面层平面图</t>
  </si>
  <si>
    <t>做法：
1.钢筋混凝土板
2.刮外墙腻子2遍
3.合成树脂乳液砂壁状建筑涂料(真石漆,厚质,一底二油一罩)</t>
  </si>
  <si>
    <t>20240824新增</t>
  </si>
  <si>
    <t>建初JA-04，做法D01为室内雨蓬做法，请核实</t>
  </si>
  <si>
    <t>回复三中补充的“地下通道装修做法”
①请明确地面、踢脚、墙面做法中砂浆应按湿拌还是干拌，图纸中写的是DP(干拌)
②踢脚做法中“专用同色美缝剂勾缝”，请明确是否为必须做法，其他装修做法中并无此做法</t>
  </si>
  <si>
    <t>地下通道装修做法</t>
  </si>
  <si>
    <t>①.砂浆全部采用湿拌砂浆。
②.取消“专用同色美缝剂勾缝”</t>
  </si>
  <si>
    <t>建筑图和装修图门窗编号及做法不一致，请明确应以哪个为准</t>
  </si>
  <si>
    <t>外围的门和窗按建筑，内围的门和窗按精装图纸，RF层的没有装修图全部按建筑图</t>
  </si>
  <si>
    <t>门窗表中FM乙18022等备注了饰面详精装，精装图并无相关做法，请明确如何处理</t>
  </si>
  <si>
    <t>防火门做法均按建筑图纸</t>
  </si>
  <si>
    <t>20240825新增</t>
  </si>
  <si>
    <t>请明确首层板配筋平面布置图中板混凝土是否需防水混凝土</t>
  </si>
  <si>
    <t>PM-01 首层板配筋平面布置图</t>
  </si>
  <si>
    <t>不需要防水混凝土</t>
  </si>
  <si>
    <t>请明确首层梁配筋平面布置图中梁混凝土是否需防水混凝土</t>
  </si>
  <si>
    <t>PM-02 首层梁配筋平面布置图</t>
  </si>
  <si>
    <t>患者区域消防门门扇结构，图中备注以建筑为准，请明确到底以装修图为准还是以建筑图为准</t>
  </si>
  <si>
    <t>装修门表图</t>
  </si>
  <si>
    <t>按装修图</t>
  </si>
  <si>
    <t>请明确电动移门(防辐射)的材质，图纸上均为专业厂家深化，无法询价</t>
  </si>
  <si>
    <t>材料详补充图纸</t>
  </si>
  <si>
    <t>截图处门联窗及玻璃电动感应门缺大样，窗户种类及高度无法确定，请明确是否可参建筑图</t>
  </si>
  <si>
    <t>参照建筑图纸</t>
  </si>
  <si>
    <t>装修平面图中部分门窗编号（详截图）缺大样及做法，请明确</t>
  </si>
  <si>
    <t>装修平面图</t>
  </si>
  <si>
    <t>①.防火门为钢制防火门，做法与其他防火门一致。
②.C56012为钢化玻璃窗，玻璃厚度为12mm，规格为5.6mX1.2m。余同</t>
  </si>
  <si>
    <t>请明确图中6mm双层中空钢化玻璃是6mm钢化白玻+6A+6mm钢化白玻还是6mm钢化白玻+9A+6mm钢化白玻还是6mm钢化白玻+12A+6mm钢化白玻</t>
  </si>
  <si>
    <t>6mm钢化白玻+12A+6mm钢化白玻</t>
  </si>
  <si>
    <t>请明确铝合金固定窗的系列类别，是否可按70系列考虑</t>
  </si>
  <si>
    <t>90系列</t>
  </si>
  <si>
    <t>20240826新增</t>
  </si>
  <si>
    <t>请明确铝合金上悬窗的系列类别，是否可按70系列考虑</t>
  </si>
  <si>
    <t>请明确电动移门(防辐射)防辐射是几个当量</t>
  </si>
  <si>
    <t>3个当量</t>
  </si>
  <si>
    <t>①请明确首层底板下方是否需做垫层(前期已按整体回填土方考虑)
②请明确首层底板下方是否需做防水(前期已按整体回填土方考虑)
③请明确首层底板是否需底模(前期已按整体回填土方考虑)</t>
  </si>
  <si>
    <t>①.无垫层
②.无防水
③.按施工工序</t>
  </si>
  <si>
    <t>20240829新增</t>
  </si>
  <si>
    <t>请明确“砖砌的风道、烟道、竖井等内壁”随砌随抹的厚度</t>
  </si>
  <si>
    <t>JA-02 建筑统一说明(二)</t>
  </si>
  <si>
    <t>8mm厚</t>
  </si>
  <si>
    <t>请核实R03做法是否适用“雨棚面、挑檐面(混凝土结构)”</t>
  </si>
  <si>
    <t>请明确喷涂的吸音涂料的厚度及减震垫的厚度</t>
  </si>
  <si>
    <t>吸音涂料厚度为3mm，减震垫厚度为10mm。</t>
  </si>
  <si>
    <t>请明确减震垫的材质及厚度</t>
  </si>
  <si>
    <t>橡胶减震垫，厚度10mm</t>
  </si>
  <si>
    <t>请明确外墙W01/W02/W03等做法中10厚DP M20防水砂浆做法是否可由干拌改为湿拌</t>
  </si>
  <si>
    <t>按图</t>
  </si>
  <si>
    <t>20240906新增</t>
  </si>
  <si>
    <t>请明确图中写的用干搅砂浆的做法是否均可改为湿拌砂浆</t>
  </si>
  <si>
    <t>三</t>
  </si>
  <si>
    <t>装修工程</t>
  </si>
  <si>
    <t>“低温库”、“标本库”、“暗室”等房间精装修图纸备注由厂家二次装修，请明确是否在本次招标范围</t>
  </si>
  <si>
    <t>3F-P-03 三层平面布置图、4F-P-03 三层平面布置图</t>
  </si>
  <si>
    <t>在本次招标范围</t>
  </si>
  <si>
    <t>二次装修（机电安装部分）设计所提供的图纸仅包含了电气和给排水专业，未见通风空调、智能化等专业图纸，建议明确其他专业是否需二次装修，如需要，请提供相关图纸</t>
  </si>
  <si>
    <t>土建安装图纸里面有水、电、空、智能化等各专业图纸，装修图里面有医疗专项区域的给排水图纸、电气图纸。这两部分图纸一共构成本次的设备专业图纸。</t>
  </si>
  <si>
    <t>精装修房间（如手术室、ICU、实验室）未明确用于哪种科室，请明确房间的功能性【注：医院的相同房间，但用于不同样的科室，使用功能性要求不一样，装修标准也会有变化，会影响价格】</t>
  </si>
  <si>
    <t>一层所有房间均属于急诊科，二层所有房间均属于重症医学科（ICU），三层、四层所有房间均属于检验科。</t>
  </si>
  <si>
    <t>地下通道缺装修做法，请补充</t>
  </si>
  <si>
    <t>详补充图纸“通道做法”</t>
  </si>
  <si>
    <r>
      <rPr>
        <sz val="10"/>
        <color rgb="FF000000"/>
        <rFont val="Calibri"/>
        <charset val="134"/>
      </rPr>
      <t>①</t>
    </r>
    <r>
      <rPr>
        <sz val="10"/>
        <color rgb="FF000000"/>
        <rFont val="宋体"/>
        <charset val="134"/>
      </rPr>
      <t xml:space="preserve">各层装配式隔墙的材质不详，请明确；
</t>
    </r>
    <r>
      <rPr>
        <sz val="10"/>
        <color rgb="FF000000"/>
        <rFont val="Calibri"/>
        <charset val="134"/>
      </rPr>
      <t>②</t>
    </r>
    <r>
      <rPr>
        <sz val="10"/>
        <color rgb="FF000000"/>
        <rFont val="宋体"/>
        <charset val="134"/>
      </rPr>
      <t>现有图纸装配式隔墙到板底与吊顶底的图形填充一样，每层的图纸无法分辨，请核实</t>
    </r>
  </si>
  <si>
    <t>①.装配式墙体为轻钢龙骨墙体，做法大样详装修图Q-03
②.装配式墙体全部到楼板底部。</t>
  </si>
  <si>
    <t>“低温库”、“标本库”、“暗室”等房间设计回复在本次招标范围，但未提供相关图纸及做法，请明确清单编制应如何考虑</t>
  </si>
  <si>
    <t>建议按概算价格</t>
  </si>
  <si>
    <t>“楼梯间”、“强、弱电井、水井、物流井、风井”、屋面层所有房间等房间在精装修图纸中显示为阴影区域，但D01/N01/L02/T02做法均有备注“详精装”，请明确应如何处理</t>
  </si>
  <si>
    <t>按建初装修做法</t>
  </si>
  <si>
    <t>单面钢制墙板(材质编号:WD) 的U型找平龙骨，其中材质及间距不详，请明确</t>
  </si>
  <si>
    <t>轻钢龙骨，墙面横向龙骨间距≤600mm，竖向龙骨≤400mm</t>
  </si>
  <si>
    <t>暂按轻钢龙骨</t>
  </si>
  <si>
    <t>窗台石的材质、凸出窗边长度及黏贴方式等不详，请明确</t>
  </si>
  <si>
    <t>墙身通用大样图(一)</t>
  </si>
  <si>
    <t>石材云石胶粘接</t>
  </si>
  <si>
    <t>暂按花岗岩，凸出按40mm</t>
  </si>
  <si>
    <t>门槛石材质不详，请明确</t>
  </si>
  <si>
    <t>大理石</t>
  </si>
  <si>
    <t>暂按大理石</t>
  </si>
  <si>
    <t>墙身大样图未见哪些房间需要做窗台石，请明确</t>
  </si>
  <si>
    <t>均需做窗台石</t>
  </si>
  <si>
    <t>暂按所有的房间有窗户做窗台石</t>
  </si>
  <si>
    <t>独立柱的龙骨及固定方式不详，请明确</t>
  </si>
  <si>
    <t>轻钢龙骨螺钉固定在钢架上</t>
  </si>
  <si>
    <t>GB-01的室内装修构造做法表为600*1200*1mm铝合金扣板，但室内外装修构造做法表为600*1200*2.5mm，两者规格及厚度不一致，请明确以哪个为准</t>
  </si>
  <si>
    <t>室内按1mm， 室外按2.5mm</t>
  </si>
  <si>
    <t>暂按600*1200*2.5mm</t>
  </si>
  <si>
    <t>GB-02的室内装修构造做法表为600*600*1mm/300*300*0.8mm铝合金扣板，但室内外装修构造做法表为300*300*0.8mm，两者不一致，请明确以哪个为准</t>
  </si>
  <si>
    <t>室内按1mm</t>
  </si>
  <si>
    <t>暂按300*300*0.8mm</t>
  </si>
  <si>
    <t>GB-03的室内装修构造做法表为600*600*1mm铝合金扣板，但室内外装修构造做法表为600*600*0.8mm，两者厚度不一致，请明确以哪个为准</t>
  </si>
  <si>
    <t>暂按600*600*1mm</t>
  </si>
  <si>
    <r>
      <rPr>
        <sz val="10"/>
        <color rgb="FF000000"/>
        <rFont val="宋体"/>
        <charset val="134"/>
      </rPr>
      <t>面层涂料</t>
    </r>
    <r>
      <rPr>
        <sz val="10"/>
        <color rgb="FF000000"/>
        <rFont val="Calibri"/>
        <charset val="134"/>
      </rPr>
      <t>PT-01/02</t>
    </r>
    <r>
      <rPr>
        <sz val="10"/>
        <color rgb="FF000000"/>
        <rFont val="宋体"/>
        <charset val="134"/>
      </rPr>
      <t>，其中底漆和面漆的遍数不详细，请明确；</t>
    </r>
  </si>
  <si>
    <t>按两底两面</t>
  </si>
  <si>
    <t>暂时按两底两面</t>
  </si>
  <si>
    <t>所有的楼层卫生间缺失大样图，请完善【如隔墙、蹲厕、洗漱台、银镜高度等】</t>
  </si>
  <si>
    <t>洗漱台高度880mm，银镜高度1200mm(详见固装大样图GB-04);蹲厕大样节点详见地面通用节点D-02/02;卫生间隔断需到顶</t>
  </si>
  <si>
    <t>楼层的非涉水的房间有洗手盆、水槽、刷手池等，是否要做防水？墙面防水需要多宽？请明确</t>
  </si>
  <si>
    <t>需做防水，立面防水高度1200mm，两侧超出盆边200mm，地面防水范围按实际盆宽尺寸（≥1000mm）</t>
  </si>
  <si>
    <t>高度按1.2m,宽度为5m</t>
  </si>
  <si>
    <t>4F的洁具间、污物处置/暂存，其中拖布池规格不详细，请明确</t>
  </si>
  <si>
    <t>拖布池为成品采购，尺寸按平面</t>
  </si>
  <si>
    <t>3F的公共走道，其中天棚、地面做法不详，请明确</t>
  </si>
  <si>
    <t>天棚做PT-01无机涂料，地面做CT-01浅灰色仿水磨石地砖</t>
  </si>
  <si>
    <t>所有的楼层，其中房间出现砖砌墙和装配式墙，按照大样指引为CT-04踢脚（块料踢脚线），但T100钢制隔墙有配套金属踢脚线，是不是除砖砌墙为块料踢脚线，其他装配式墙为金属踢脚线？请明确</t>
  </si>
  <si>
    <t>砖墙按照指引，其余钢制墙按配套踢脚线</t>
  </si>
  <si>
    <t>除了砖墙按照指引，其余钢制墙按配套踢脚线</t>
  </si>
  <si>
    <t>N01/N02,龙骨材质、间距不详，请明确</t>
  </si>
  <si>
    <t>轻钢龙骨，墙面横向龙骨间距≤600mm，竖向龙骨≤400mm；天棚主龙骨间距≤1200mm，次龙骨间距≤400mm</t>
  </si>
  <si>
    <t>3F的高温灭菌锅是否在本次招标范围？若是，请提供对应的参数、规格等</t>
  </si>
  <si>
    <t>高温灭菌锅不在本次招标范围</t>
  </si>
  <si>
    <t>所有的楼层平面布置图，非涉水的房间有洗漱台，是否在本次招标范围内？若是，请明确规格参数、材质等</t>
  </si>
  <si>
    <t>在本次范围，属于成品洗手台采购，尺寸按平面</t>
  </si>
  <si>
    <t>2F的污物暂存房间，其中垃圾桶、污车等，是否在本次招标范围？若是，请提供对应的参数、规格等</t>
  </si>
  <si>
    <t>垃圾桶、污车不本次招标范围</t>
  </si>
  <si>
    <t>2F的女卫/男卫，其中墙面做法、扶手等不详，请明确</t>
  </si>
  <si>
    <t>卫生间墙面做WT-01埃及米黄墙砖，扶手为成品采购，尺寸详平面</t>
  </si>
  <si>
    <t>2F的处置室，其中垃圾桶是否在本次招标范围？若是，请提供对应的参数、规格等</t>
  </si>
  <si>
    <t>不在本次招标范围</t>
  </si>
  <si>
    <t>2F的处置室和POCT缺失洗簌台的大样，请补充</t>
  </si>
  <si>
    <t>处置室参考固装大样图GB-02，POCT参考固装大样图GB-01</t>
  </si>
  <si>
    <t>2F的走道/走廊属于隔音区还是非隔音区，请明确</t>
  </si>
  <si>
    <t>属于隔音区</t>
  </si>
  <si>
    <t>暂按隔音区考虑</t>
  </si>
  <si>
    <t>2F的UPS属于隔音区还是非隔音区，请明确</t>
  </si>
  <si>
    <t>暂按非隔音区考虑</t>
  </si>
  <si>
    <t>谈话间（2F）的隔断玻璃的规格、材质不详，请明确</t>
  </si>
  <si>
    <t>6+1.14pvb+6钢化夹胶玻璃</t>
  </si>
  <si>
    <t>更淋卫（2F）的穿衣镜是否在本次招标范围？若是，请提供对应的参数、规格等</t>
  </si>
  <si>
    <t>穿衣镜不在本次招标范围</t>
  </si>
  <si>
    <t>首层所有房间的地面，如电梯厅（建筑做法表为G02，室内装修构造做法表为L03）除面层参照精装做法外，其他均参照建筑图的做法吗？还是地面所有的做法参照精装图？请明确</t>
  </si>
  <si>
    <t>按精装做法</t>
  </si>
  <si>
    <t>首层所有房间的地面，其中建筑做法表均为非隔音区地面，但室内装修构造做法表的L01/03注明“ICU、抢救区、治疗室、办公室、会议室为隔音楼板”，其他房间是否按照非隔音楼板执行？若否，请具体明确首层有哪些房间做隔音楼板。</t>
  </si>
  <si>
    <t>2层、3层楼板按隔音楼板设计</t>
  </si>
  <si>
    <t>平面布置图，有洗漱台、污车、垃圾桶、洁车、治疗车等，请具体明确平面图哪些属于本次招标范围</t>
  </si>
  <si>
    <t>污车、垃圾桶、洁车、治疗车等活动家具不在本次范围</t>
  </si>
  <si>
    <t>首层的更淋房，其中天花的图形为GB-02（300×300×0.8mm铝合金扣板），但索引为PT-02（米白色防水无机抗污涂料），应以哪个为准</t>
  </si>
  <si>
    <t>按GB-02（300×300×0.8mm铝合金扣板）</t>
  </si>
  <si>
    <t>暂时按照铝扣板</t>
  </si>
  <si>
    <t>①首层的大厅挂号服务台（处于大厅与挂号收费房中间），图纸无对应的立面指引，对应的位置是否要做柜台？若需要做，请补充对应的大样图，请明确
②玻璃C31011的规格、材质不详，请明确</t>
  </si>
  <si>
    <t>①.详装修图纸G-01；
②.详装修图纸Q-03</t>
  </si>
  <si>
    <t>所有楼层的非涉水房间有洗簌台，墙身是否要做银镜？若需要做，请明确规格</t>
  </si>
  <si>
    <t>非涉水房间洗簌台不需银镜；</t>
  </si>
  <si>
    <t>小便斗，其中大样图的固定方式为骨架，但提供的图片是墙身挂壁，请明确以哪种形式</t>
  </si>
  <si>
    <t>已产品图片为准</t>
  </si>
  <si>
    <t>手术准备/复苏区2床的对话窗，是否要做柜台若需要做，请补充对应的大样图，请明确</t>
  </si>
  <si>
    <t>不需做柜体</t>
  </si>
  <si>
    <r>
      <rPr>
        <sz val="10"/>
        <color rgb="FF000000"/>
        <rFont val="宋体"/>
        <charset val="134"/>
      </rPr>
      <t>首层的治疗室</t>
    </r>
    <r>
      <rPr>
        <sz val="10"/>
        <color rgb="FFFF0000"/>
        <rFont val="宋体"/>
        <charset val="134"/>
      </rPr>
      <t>（⑦轴~⑧轴交于E轴~F轴）</t>
    </r>
    <r>
      <rPr>
        <sz val="10"/>
        <color rgb="FF000000"/>
        <rFont val="宋体"/>
        <charset val="134"/>
      </rPr>
      <t>，治疗工作台是否在本次招标范围？若在，请补充对应的大样图</t>
    </r>
  </si>
  <si>
    <t>在招标范围，做法详装修图纸GB-01~GB-05</t>
  </si>
  <si>
    <r>
      <rPr>
        <sz val="10"/>
        <color rgb="FF000000"/>
        <rFont val="宋体"/>
        <charset val="134"/>
      </rPr>
      <t>首层的</t>
    </r>
    <r>
      <rPr>
        <b/>
        <sz val="10"/>
        <color rgb="FFFF0000"/>
        <rFont val="宋体"/>
        <charset val="134"/>
      </rPr>
      <t>隔离抢救室</t>
    </r>
    <r>
      <rPr>
        <sz val="10"/>
        <color rgb="FFFF0000"/>
        <rFont val="宋体"/>
        <charset val="134"/>
      </rPr>
      <t>（⑦轴~⑧轴交于E轴~F轴）</t>
    </r>
    <r>
      <rPr>
        <sz val="10"/>
        <color rgb="FF000000"/>
        <rFont val="宋体"/>
        <charset val="134"/>
      </rPr>
      <t>，治疗工作台是否在本次招标范围？若在，请补充对应的大样图</t>
    </r>
  </si>
  <si>
    <r>
      <rPr>
        <sz val="11"/>
        <color theme="1"/>
        <rFont val="宋体"/>
        <charset val="134"/>
        <scheme val="minor"/>
      </rPr>
      <t>第二层的</t>
    </r>
    <r>
      <rPr>
        <b/>
        <sz val="11"/>
        <color rgb="FFFF0000"/>
        <rFont val="宋体"/>
        <charset val="134"/>
        <scheme val="minor"/>
      </rPr>
      <t>配液室、处置室、POCT、视频探视、会议室</t>
    </r>
    <r>
      <rPr>
        <sz val="11"/>
        <color theme="1"/>
        <rFont val="宋体"/>
        <charset val="134"/>
        <scheme val="minor"/>
      </rPr>
      <t>等房间，对应的工作台是否在本次招标范围？若在，请补充对应的大样图</t>
    </r>
  </si>
  <si>
    <r>
      <rPr>
        <sz val="11"/>
        <color theme="1"/>
        <rFont val="宋体"/>
        <charset val="134"/>
        <scheme val="minor"/>
      </rPr>
      <t>第三层的</t>
    </r>
    <r>
      <rPr>
        <b/>
        <sz val="11"/>
        <color rgb="FFFF0000"/>
        <rFont val="宋体"/>
        <charset val="134"/>
        <scheme val="minor"/>
      </rPr>
      <t>学术讨论室、临床实验室、标本接收处理区</t>
    </r>
    <r>
      <rPr>
        <sz val="11"/>
        <color theme="1"/>
        <rFont val="宋体"/>
        <charset val="134"/>
        <scheme val="minor"/>
      </rPr>
      <t>等房间，对应的工作台是否在本次招标范围？若在，请补充对应的大样图</t>
    </r>
  </si>
  <si>
    <r>
      <rPr>
        <sz val="11"/>
        <color theme="1"/>
        <rFont val="宋体"/>
        <charset val="134"/>
        <scheme val="minor"/>
      </rPr>
      <t>第四层的</t>
    </r>
    <r>
      <rPr>
        <b/>
        <sz val="11"/>
        <color rgb="FFFF0000"/>
        <rFont val="宋体"/>
        <charset val="134"/>
        <scheme val="minor"/>
      </rPr>
      <t>学术讨论室、自身免疫</t>
    </r>
    <r>
      <rPr>
        <sz val="11"/>
        <color theme="1"/>
        <rFont val="宋体"/>
        <charset val="134"/>
        <scheme val="minor"/>
      </rPr>
      <t>等房间，对应的工作台是否在本次招标范围？若在，请补充对应的大样图</t>
    </r>
  </si>
  <si>
    <t>所有的卫生间隔断的高度、材质及规格不详，请明确</t>
  </si>
  <si>
    <t>高度通顶、材质为15mm厚抗倍特板</t>
  </si>
  <si>
    <t>窗台石的凸出窗边长度不详，请明确</t>
  </si>
  <si>
    <t>涂料墙身为凸出窗边50mm、钢板墙身为凸出窗边120mm</t>
  </si>
  <si>
    <t>吊顶的隐私帘导轨、滑轮及隐私帘，是否在本次招标招标范围？若在，请明确</t>
  </si>
  <si>
    <t>在、落地、窗帘布材质，床的背面不做隐私帘导轨、滑轮及隐私帘</t>
  </si>
  <si>
    <t>病房的床是否在本次招标范围，请明确？</t>
  </si>
  <si>
    <t>不在，床是业主自己采购，其他的在我们项目内</t>
  </si>
  <si>
    <t>请明确图中所有写了用干拌砂浆的做法是否均可改为湿拌砂浆</t>
  </si>
  <si>
    <t>04.室内装修构造措施表（扩建）</t>
  </si>
  <si>
    <t>请明确图中所有写了用美缝剂勾缝的做法是否均可改为勾缝剂勾缝</t>
  </si>
  <si>
    <t>请明确图中D01/D02/D03/N05/N06等做法中无机涂料两底两面是否可改为一底两面</t>
  </si>
  <si>
    <t>请明确装修“门表图”中防火门做法是否可改为普通防火门</t>
  </si>
  <si>
    <t>门表图</t>
  </si>
  <si>
    <t>请补充电梯门套相关图纸及大样</t>
  </si>
  <si>
    <t>四</t>
  </si>
  <si>
    <t>安装工程</t>
  </si>
  <si>
    <t>（一）</t>
  </si>
  <si>
    <t>电气专业</t>
  </si>
  <si>
    <t>图纸未见电气总平面图，此部分图纸的缺失导致无法计算室外电气部分工程量</t>
  </si>
  <si>
    <t>1.由电房引来电气配电干线电缆选型及穿管规格见图DC-PX01。埋地敷设，长度可按50米计算。
2.弱电部分干线采用光纤及大对数电缆，规格见图RS-X01,由于业主无提供具体信息机房的位置，无法准确提供长度，长度可暂按每一路1000米计算。</t>
  </si>
  <si>
    <t>平面图及系统图需提供设备材料中电缆、配管、配线、金属线槽和金属桥架的型号规格</t>
  </si>
  <si>
    <t>平面图补充线槽规格，配线及配管见配电系统图</t>
  </si>
  <si>
    <t>配电箱(或控制箱)系统图：应标注配电箱编号、型号，进线回路编号 配出回路编号、导线型号规格、负荷名称等</t>
  </si>
  <si>
    <t>详补充图纸</t>
  </si>
  <si>
    <t>应急变更缺少整套图纸（包括设计说明、系统图及平面布线图等）；设计提供的“清单”建议加入到图纸材料表中</t>
  </si>
  <si>
    <t>概算中有5台UPS,其中450KVA一套、100KVA一套、120KVA三套；图纸中只见120KVA两套，因涉及造价金额较高，请设计明确UPS数量</t>
  </si>
  <si>
    <t>按概算清单的数量</t>
  </si>
  <si>
    <t>图纸中未见室外进线电缆走向及型号，请明确范围及进线电缆型号</t>
  </si>
  <si>
    <t>同电气专业第1条回复</t>
  </si>
  <si>
    <t>周边电力电信管道，是否为室外电缆走向图？</t>
  </si>
  <si>
    <t>“周边电力电信管道-竣工图”</t>
  </si>
  <si>
    <t>周边电力电信管线为现状管线竣工图，不在本次招标范围</t>
  </si>
  <si>
    <t>阴影部分是否为本次招标范围？</t>
  </si>
  <si>
    <t>不在本次招标范围。</t>
  </si>
  <si>
    <t>未见新建电缆井及新建电缆管的规格（如：井为混凝土井还是砖砌井？电缆管孔劲为多大？是否需要包封？由于做法不同涉及金额较大，建议在图纸中明确）。</t>
  </si>
  <si>
    <t>拟设混凝土电缆井4座，长x宽x深=2400x1200x1200mm，人孔井、手孔井的设计和安装参见国家标准图集《电力电缆井设计与安装》07SD101-8。
其中直通型2座，见图集26页；转角型2座，见图集117页。
电缆管均为SC150,直埋，无需包封。</t>
  </si>
  <si>
    <t>（二）</t>
  </si>
  <si>
    <t>通风空调工程</t>
  </si>
  <si>
    <t>风管保温绝热材质设计说明出现前后矛盾，请明确以哪个为准</t>
  </si>
  <si>
    <t>风管按玻璃棉保温材料</t>
  </si>
  <si>
    <t>回复二</t>
  </si>
  <si>
    <t>空调水管冷媒管材料采用带铝箔闭孔发泡橡塑，请设计明确保温厚度</t>
  </si>
  <si>
    <t>冷媒管保温材料按32mm考虑</t>
  </si>
  <si>
    <t>此处标线为何种风管或控制线缆？阀门各类规格型号，请设计明确</t>
  </si>
  <si>
    <t>标线为新风管，新风管末端调节阀均按400X320考虑</t>
  </si>
  <si>
    <t>（三）</t>
  </si>
  <si>
    <t>医气工程</t>
  </si>
  <si>
    <t>请明确医用设备参数，使用标准，此部分图纸信息的缺失会导致无法准确描述清单项目特征，影响计价</t>
  </si>
  <si>
    <t>按图纸开项、计量。医疗气体供应到病床设备，再连接医用设备，医用设备是移动的，可变的。无具体的参数，另外设备的的参数只影响医疗气体的量，不会对管道等产生影响。</t>
  </si>
  <si>
    <t>（四）</t>
  </si>
  <si>
    <t>给排水工程</t>
  </si>
  <si>
    <t>装修图中给水系统图备注“非本次设计范围”，根据平面末端管道未接干管，该部分内容应如何考虑，请明确是否在本次招标范围</t>
  </si>
  <si>
    <t>详室内设计给排水图纸</t>
  </si>
  <si>
    <t>回复一</t>
  </si>
  <si>
    <t>请补充室外给排水管道纵断图、横断面综合管线剖面图、埋管大样图等</t>
  </si>
  <si>
    <t>补充室外管道回填及检查井防坠网大样</t>
  </si>
  <si>
    <t>请提供检查井深度节点表（含编号、深度、井底标高、井盖标高等）</t>
  </si>
  <si>
    <t>补充井面标高。</t>
  </si>
  <si>
    <t>请明确检查井、化粪池大样或者详细图集编号</t>
  </si>
  <si>
    <t>检查井按图集02S515-P13,P22；化粪池按图集03S702-P15</t>
  </si>
  <si>
    <t>请明确该图例是什么管件</t>
  </si>
  <si>
    <t>遥控浮球阀</t>
  </si>
  <si>
    <t>给水系统图体现的阀门管件和平面图不一致，请明确以哪个为准</t>
  </si>
  <si>
    <t>以系统图为准</t>
  </si>
  <si>
    <t>请提供平板型集热器安装大样，是否需要做基础，如有请提供大样</t>
  </si>
  <si>
    <t>补充</t>
  </si>
  <si>
    <t>请提供热源泵、热水罐、循环水泵、回水泵、消防水泵、消费那个水箱安装大样，包括基础大样</t>
  </si>
  <si>
    <t>请明确集热器连接管的规格</t>
  </si>
  <si>
    <t>DN65</t>
  </si>
  <si>
    <t>±0以下室内埋管是采用波纹管还是按室内雨污PVC/镀锌钢管？埋地波纹管和室内PVC/镀锌钢管的借口位置请标记以下</t>
  </si>
  <si>
    <t>室内出户管按UPVC管,检查井后为HDPE双壁波纹管。接口以检查井为界。</t>
  </si>
  <si>
    <t>喷淋管路由不一致，请明确以哪个为准</t>
  </si>
  <si>
    <t>以图一为准。</t>
  </si>
  <si>
    <t>喷淋系统该部分排水管上下楼层位置不一致，是否需要修改，这部分排水管和土建排水是否重复，请明确</t>
  </si>
  <si>
    <t>不重复，按喷淋平面图。</t>
  </si>
  <si>
    <t>排水装修给水图立管与土建排水不一致，请明确以哪个为准</t>
  </si>
  <si>
    <t>以土建位置为准。</t>
  </si>
  <si>
    <t>土建排水室内管道采用UPVC管，装修图纸设计说明管材采用铸铁管，立管采用降噪型，两者是否冲突，请明确以哪个为准</t>
  </si>
  <si>
    <t>以土建要求为准。</t>
  </si>
  <si>
    <t>（五）</t>
  </si>
  <si>
    <t>电梯工程</t>
  </si>
  <si>
    <t>请明确电梯功能、内部装修的标准及要求</t>
  </si>
  <si>
    <t>电梯均为医用电梯、无障碍电梯；成品采购，规格详右侧备注。</t>
  </si>
  <si>
    <t>额定载重量：1600kg,额定速度：1.75m/s，停站楼层：1~4层，轿厢尺寸：1400X2400X2300，电梯门类型：双扇旁开，梯门：1300X2100，井道尺寸：2400X3000.</t>
  </si>
  <si>
    <t>（六）</t>
  </si>
  <si>
    <t>箱式物流系统</t>
  </si>
  <si>
    <t>设备清单贯通式输送分拣系统数量为0，报表表中仅只有合路器中的价格，请明确该贯通式输送分拣系统是否需要施工</t>
  </si>
  <si>
    <t>水平贯通式输送分拣系统不需要施工</t>
  </si>
  <si>
    <t>（七）</t>
  </si>
  <si>
    <t>弱电专业</t>
  </si>
  <si>
    <t>10GE，1000M是什么，请设计明确</t>
  </si>
  <si>
    <t>“内网信息网络系统、外网信息网络系统、智能网信息网络系统”标注的是网络系统的传输速率，其线缆选型见“综合布线系统图”
10GE表示万兆以太网
1000M表示千兆以太网</t>
  </si>
  <si>
    <t>业主明确信息机房设备不在本次招标范围，请设计在智能化图纸上明确</t>
  </si>
  <si>
    <t>按业主意见</t>
  </si>
  <si>
    <t>20240830新增</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</si>
</sst>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00_ "/>
  </numFmts>
  <fonts count="39">
    <font>
      <sz val="11"/>
      <color theme="1"/>
      <name val="宋体"/>
      <charset val="134"/>
      <scheme val="minor"/>
    </font>
    <font>
      <sz val="10"/>
      <color theme="1"/>
      <name val="宋体"/>
      <charset val="134"/>
      <scheme val="minor"/>
    </font>
    <font>
      <sz val="12"/>
      <color theme="1"/>
      <name val="宋体"/>
      <charset val="134"/>
      <scheme val="minor"/>
    </font>
    <font>
      <b/>
      <sz val="11"/>
      <color theme="1"/>
      <name val="宋体"/>
      <charset val="134"/>
      <scheme val="minor"/>
    </font>
    <font>
      <b/>
      <sz val="18"/>
      <color theme="1"/>
      <name val="宋体"/>
      <charset val="134"/>
      <scheme val="minor"/>
    </font>
    <font>
      <b/>
      <sz val="12"/>
      <name val="宋体"/>
      <charset val="134"/>
    </font>
    <font>
      <b/>
      <sz val="12"/>
      <color rgb="FF000000"/>
      <name val="宋体"/>
      <charset val="134"/>
    </font>
    <font>
      <sz val="10"/>
      <name val="宋体"/>
      <charset val="134"/>
    </font>
    <font>
      <sz val="10"/>
      <color rgb="FF000000"/>
      <name val="宋体"/>
      <charset val="134"/>
    </font>
    <font>
      <b/>
      <sz val="10"/>
      <name val="宋体"/>
      <charset val="134"/>
    </font>
    <font>
      <sz val="10"/>
      <name val="宋体"/>
      <charset val="134"/>
      <scheme val="minor"/>
    </font>
    <font>
      <sz val="10"/>
      <color rgb="FFFF0000"/>
      <name val="宋体"/>
      <charset val="134"/>
      <scheme val="minor"/>
    </font>
    <font>
      <sz val="10"/>
      <color rgb="FF000000"/>
      <name val="Calibri"/>
      <charset val="134"/>
    </font>
    <font>
      <sz val="11"/>
      <color rgb="FF000000"/>
      <name val="宋体"/>
      <charset val="134"/>
    </font>
    <font>
      <sz val="10"/>
      <color rgb="FF000000"/>
      <name val="宋体"/>
      <charset val="134"/>
      <scheme val="minor"/>
    </font>
    <font>
      <b/>
      <sz val="10"/>
      <color theme="1"/>
      <name val="宋体"/>
      <charset val="134"/>
      <scheme val="minor"/>
    </font>
    <font>
      <u/>
      <sz val="11"/>
      <color rgb="FF800080"/>
      <name val="宋体"/>
      <charset val="134"/>
      <scheme val="minor"/>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b/>
      <sz val="11"/>
      <color rgb="FFFF0000"/>
      <name val="宋体"/>
      <charset val="134"/>
      <scheme val="minor"/>
    </font>
    <font>
      <sz val="10"/>
      <color rgb="FFFF0000"/>
      <name val="宋体"/>
      <charset val="134"/>
    </font>
    <font>
      <b/>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0" fillId="2" borderId="7"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8" applyNumberFormat="0" applyFill="0" applyAlignment="0" applyProtection="0">
      <alignment vertical="center"/>
    </xf>
    <xf numFmtId="0" fontId="23" fillId="0" borderId="8" applyNumberFormat="0" applyFill="0" applyAlignment="0" applyProtection="0">
      <alignment vertical="center"/>
    </xf>
    <xf numFmtId="0" fontId="24" fillId="0" borderId="9" applyNumberFormat="0" applyFill="0" applyAlignment="0" applyProtection="0">
      <alignment vertical="center"/>
    </xf>
    <xf numFmtId="0" fontId="24" fillId="0" borderId="0" applyNumberFormat="0" applyFill="0" applyBorder="0" applyAlignment="0" applyProtection="0">
      <alignment vertical="center"/>
    </xf>
    <xf numFmtId="0" fontId="25" fillId="3" borderId="10" applyNumberFormat="0" applyAlignment="0" applyProtection="0">
      <alignment vertical="center"/>
    </xf>
    <xf numFmtId="0" fontId="26" fillId="4" borderId="11" applyNumberFormat="0" applyAlignment="0" applyProtection="0">
      <alignment vertical="center"/>
    </xf>
    <xf numFmtId="0" fontId="27" fillId="4" borderId="10" applyNumberFormat="0" applyAlignment="0" applyProtection="0">
      <alignment vertical="center"/>
    </xf>
    <xf numFmtId="0" fontId="28" fillId="5" borderId="12" applyNumberFormat="0" applyAlignment="0" applyProtection="0">
      <alignment vertical="center"/>
    </xf>
    <xf numFmtId="0" fontId="29" fillId="0" borderId="13" applyNumberFormat="0" applyFill="0" applyAlignment="0" applyProtection="0">
      <alignment vertical="center"/>
    </xf>
    <xf numFmtId="0" fontId="30" fillId="0" borderId="14" applyNumberFormat="0" applyFill="0" applyAlignment="0" applyProtection="0">
      <alignment vertical="center"/>
    </xf>
    <xf numFmtId="0" fontId="31" fillId="6" borderId="0" applyNumberFormat="0" applyBorder="0" applyAlignment="0" applyProtection="0">
      <alignment vertical="center"/>
    </xf>
    <xf numFmtId="0" fontId="32" fillId="7" borderId="0" applyNumberFormat="0" applyBorder="0" applyAlignment="0" applyProtection="0">
      <alignment vertical="center"/>
    </xf>
    <xf numFmtId="0" fontId="33" fillId="8" borderId="0" applyNumberFormat="0" applyBorder="0" applyAlignment="0" applyProtection="0">
      <alignment vertical="center"/>
    </xf>
    <xf numFmtId="0" fontId="34" fillId="9" borderId="0" applyNumberFormat="0" applyBorder="0" applyAlignment="0" applyProtection="0">
      <alignment vertical="center"/>
    </xf>
    <xf numFmtId="0" fontId="35" fillId="10" borderId="0" applyNumberFormat="0" applyBorder="0" applyAlignment="0" applyProtection="0">
      <alignment vertical="center"/>
    </xf>
    <xf numFmtId="0" fontId="35" fillId="11" borderId="0" applyNumberFormat="0" applyBorder="0" applyAlignment="0" applyProtection="0">
      <alignment vertical="center"/>
    </xf>
    <xf numFmtId="0" fontId="34" fillId="12" borderId="0" applyNumberFormat="0" applyBorder="0" applyAlignment="0" applyProtection="0">
      <alignment vertical="center"/>
    </xf>
    <xf numFmtId="0" fontId="34" fillId="13" borderId="0" applyNumberFormat="0" applyBorder="0" applyAlignment="0" applyProtection="0">
      <alignment vertical="center"/>
    </xf>
    <xf numFmtId="0" fontId="35" fillId="14" borderId="0" applyNumberFormat="0" applyBorder="0" applyAlignment="0" applyProtection="0">
      <alignment vertical="center"/>
    </xf>
    <xf numFmtId="0" fontId="35" fillId="15" borderId="0" applyNumberFormat="0" applyBorder="0" applyAlignment="0" applyProtection="0">
      <alignment vertical="center"/>
    </xf>
    <xf numFmtId="0" fontId="34" fillId="16" borderId="0" applyNumberFormat="0" applyBorder="0" applyAlignment="0" applyProtection="0">
      <alignment vertical="center"/>
    </xf>
    <xf numFmtId="0" fontId="34" fillId="17" borderId="0" applyNumberFormat="0" applyBorder="0" applyAlignment="0" applyProtection="0">
      <alignment vertical="center"/>
    </xf>
    <xf numFmtId="0" fontId="35" fillId="18" borderId="0" applyNumberFormat="0" applyBorder="0" applyAlignment="0" applyProtection="0">
      <alignment vertical="center"/>
    </xf>
    <xf numFmtId="0" fontId="35"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5" fillId="26" borderId="0" applyNumberFormat="0" applyBorder="0" applyAlignment="0" applyProtection="0">
      <alignment vertical="center"/>
    </xf>
    <xf numFmtId="0" fontId="35" fillId="27" borderId="0" applyNumberFormat="0" applyBorder="0" applyAlignment="0" applyProtection="0">
      <alignment vertical="center"/>
    </xf>
    <xf numFmtId="0" fontId="34" fillId="28" borderId="0" applyNumberFormat="0" applyBorder="0" applyAlignment="0" applyProtection="0">
      <alignment vertical="center"/>
    </xf>
    <xf numFmtId="0" fontId="34" fillId="29" borderId="0" applyNumberFormat="0" applyBorder="0" applyAlignment="0" applyProtection="0">
      <alignment vertical="center"/>
    </xf>
    <xf numFmtId="0" fontId="35" fillId="30" borderId="0" applyNumberFormat="0" applyBorder="0" applyAlignment="0" applyProtection="0">
      <alignment vertical="center"/>
    </xf>
    <xf numFmtId="0" fontId="35" fillId="31" borderId="0" applyNumberFormat="0" applyBorder="0" applyAlignment="0" applyProtection="0">
      <alignment vertical="center"/>
    </xf>
    <xf numFmtId="0" fontId="34" fillId="32" borderId="0" applyNumberFormat="0" applyBorder="0" applyAlignment="0" applyProtection="0">
      <alignment vertical="center"/>
    </xf>
  </cellStyleXfs>
  <cellXfs count="61">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1" fillId="0" borderId="0" xfId="0" applyFont="1" applyFill="1" applyAlignment="1">
      <alignment horizontal="left" vertical="center"/>
    </xf>
    <xf numFmtId="0" fontId="1" fillId="0" borderId="0" xfId="0" applyFont="1" applyFill="1" applyAlignment="1">
      <alignment horizontal="center" vertical="center"/>
    </xf>
    <xf numFmtId="0" fontId="1"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0" fontId="2" fillId="0" borderId="0" xfId="0" applyFont="1" applyFill="1" applyAlignment="1">
      <alignment horizontal="center" vertical="center"/>
    </xf>
    <xf numFmtId="0" fontId="6"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 fillId="0" borderId="0" xfId="0" applyFont="1" applyFill="1" applyAlignment="1">
      <alignment horizontal="center" vertical="center" wrapText="1"/>
    </xf>
    <xf numFmtId="0" fontId="6" fillId="0" borderId="1" xfId="0" applyFont="1" applyFill="1" applyBorder="1" applyAlignment="1">
      <alignment horizontal="center" vertical="center" wrapText="1"/>
    </xf>
    <xf numFmtId="0" fontId="5" fillId="0" borderId="1" xfId="0" applyFont="1" applyFill="1" applyBorder="1" applyAlignment="1">
      <alignment horizontal="left" vertical="center" wrapText="1"/>
    </xf>
    <xf numFmtId="0" fontId="8" fillId="0" borderId="1" xfId="0" applyFont="1" applyFill="1" applyBorder="1" applyAlignment="1">
      <alignment vertical="center" wrapText="1"/>
    </xf>
    <xf numFmtId="58"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Font="1" applyFill="1" applyBorder="1" applyAlignment="1">
      <alignment vertical="center"/>
    </xf>
    <xf numFmtId="0" fontId="1" fillId="0" borderId="1" xfId="0" applyFont="1" applyFill="1" applyBorder="1" applyAlignment="1">
      <alignment vertical="center" wrapText="1"/>
    </xf>
    <xf numFmtId="58" fontId="8" fillId="0" borderId="1" xfId="0" applyNumberFormat="1" applyFont="1" applyFill="1" applyBorder="1" applyAlignment="1">
      <alignment horizontal="center" vertical="center" wrapText="1"/>
    </xf>
    <xf numFmtId="0" fontId="10" fillId="0" borderId="1" xfId="0" applyFont="1" applyFill="1" applyBorder="1" applyAlignment="1">
      <alignment vertical="center"/>
    </xf>
    <xf numFmtId="0" fontId="0" fillId="0" borderId="0" xfId="0" applyFont="1" applyFill="1" applyAlignment="1">
      <alignment horizontal="center" vertical="center" wrapText="1"/>
    </xf>
    <xf numFmtId="0" fontId="7" fillId="0" borderId="1" xfId="0" applyFont="1" applyFill="1" applyBorder="1" applyAlignment="1">
      <alignment vertical="center" wrapText="1"/>
    </xf>
    <xf numFmtId="176" fontId="1" fillId="0" borderId="1" xfId="0" applyNumberFormat="1" applyFont="1" applyFill="1" applyBorder="1" applyAlignment="1">
      <alignment horizontal="left" vertical="center" wrapText="1"/>
    </xf>
    <xf numFmtId="0" fontId="0" fillId="0" borderId="0" xfId="0" applyFont="1" applyFill="1" applyAlignment="1">
      <alignment horizontal="left" vertical="center"/>
    </xf>
    <xf numFmtId="0" fontId="11" fillId="0" borderId="1" xfId="0" applyFont="1" applyFill="1" applyBorder="1" applyAlignment="1">
      <alignment vertical="center"/>
    </xf>
    <xf numFmtId="176" fontId="10" fillId="0" borderId="1" xfId="0" applyNumberFormat="1" applyFont="1" applyFill="1" applyBorder="1" applyAlignment="1">
      <alignment horizontal="left" vertical="center" wrapText="1"/>
    </xf>
    <xf numFmtId="0" fontId="11" fillId="0" borderId="1" xfId="0" applyFont="1" applyFill="1" applyBorder="1" applyAlignment="1">
      <alignment vertical="center" wrapText="1"/>
    </xf>
    <xf numFmtId="0" fontId="1" fillId="0" borderId="1" xfId="0" applyFont="1" applyFill="1" applyBorder="1" applyAlignment="1">
      <alignment horizontal="left" vertical="center" wrapText="1"/>
    </xf>
    <xf numFmtId="0" fontId="10" fillId="0" borderId="1" xfId="0" applyFont="1" applyFill="1" applyBorder="1" applyAlignment="1">
      <alignment horizontal="left" vertical="center" wrapText="1"/>
    </xf>
    <xf numFmtId="0" fontId="10" fillId="0" borderId="1" xfId="0" applyFont="1" applyFill="1" applyBorder="1" applyAlignment="1">
      <alignment vertical="center" wrapText="1"/>
    </xf>
    <xf numFmtId="0" fontId="12" fillId="0" borderId="1" xfId="0" applyFont="1" applyFill="1" applyBorder="1" applyAlignment="1">
      <alignment vertical="center" wrapText="1"/>
    </xf>
    <xf numFmtId="0" fontId="8" fillId="0" borderId="2" xfId="0" applyFont="1" applyFill="1" applyBorder="1" applyAlignment="1" applyProtection="1">
      <alignment horizontal="center" vertical="center"/>
    </xf>
    <xf numFmtId="0" fontId="1" fillId="0" borderId="1" xfId="0" applyFont="1" applyFill="1" applyBorder="1" applyAlignment="1">
      <alignment horizontal="left" vertical="center"/>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0" fillId="0" borderId="1" xfId="0" applyFont="1" applyFill="1" applyBorder="1" applyAlignment="1">
      <alignment horizontal="left" vertical="center"/>
    </xf>
    <xf numFmtId="0" fontId="1" fillId="0" borderId="3" xfId="0" applyFont="1" applyFill="1" applyBorder="1" applyAlignment="1">
      <alignment horizontal="left" vertical="center" wrapText="1"/>
    </xf>
    <xf numFmtId="0" fontId="1" fillId="0" borderId="4" xfId="0" applyFont="1" applyFill="1" applyBorder="1" applyAlignment="1">
      <alignment horizontal="left" vertical="center" wrapText="1"/>
    </xf>
    <xf numFmtId="0" fontId="1" fillId="0" borderId="5" xfId="0" applyFont="1" applyFill="1" applyBorder="1" applyAlignment="1">
      <alignment horizontal="left" vertical="center" wrapText="1"/>
    </xf>
    <xf numFmtId="0" fontId="13" fillId="0" borderId="1" xfId="0" applyFont="1" applyFill="1" applyBorder="1" applyAlignment="1">
      <alignment vertical="center" wrapText="1"/>
    </xf>
    <xf numFmtId="0" fontId="14" fillId="0" borderId="6"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vertical="center"/>
    </xf>
    <xf numFmtId="0" fontId="15" fillId="0" borderId="1" xfId="0" applyFont="1" applyFill="1" applyBorder="1" applyAlignment="1">
      <alignment vertical="center" wrapText="1"/>
    </xf>
    <xf numFmtId="0" fontId="3" fillId="0" borderId="0" xfId="0" applyFont="1" applyFill="1" applyAlignment="1">
      <alignment horizontal="center" vertical="center"/>
    </xf>
    <xf numFmtId="0" fontId="8" fillId="0" borderId="1" xfId="0" applyFont="1" applyFill="1" applyBorder="1" applyAlignment="1">
      <alignment horizontal="left" vertical="center" wrapText="1"/>
    </xf>
    <xf numFmtId="177" fontId="10" fillId="0" borderId="1" xfId="0" applyNumberFormat="1" applyFont="1" applyFill="1" applyBorder="1" applyAlignment="1">
      <alignment horizontal="center" vertical="center" wrapText="1"/>
    </xf>
    <xf numFmtId="0" fontId="16" fillId="0" borderId="1" xfId="6" applyFont="1" applyFill="1" applyBorder="1" applyAlignment="1">
      <alignment horizontal="center" vertical="center" wrapText="1"/>
    </xf>
    <xf numFmtId="0" fontId="8" fillId="0" borderId="2" xfId="0" applyFont="1" applyFill="1" applyBorder="1" applyAlignment="1">
      <alignment horizontal="center"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4" Type="http://schemas.openxmlformats.org/officeDocument/2006/relationships/image" Target="media/image155.png"/><Relationship Id="rId93" Type="http://schemas.openxmlformats.org/officeDocument/2006/relationships/image" Target="media/image154.png"/><Relationship Id="rId92" Type="http://schemas.openxmlformats.org/officeDocument/2006/relationships/image" Target="media/image153.png"/><Relationship Id="rId91" Type="http://schemas.openxmlformats.org/officeDocument/2006/relationships/image" Target="media/image152.png"/><Relationship Id="rId90" Type="http://schemas.openxmlformats.org/officeDocument/2006/relationships/image" Target="media/image151.png"/><Relationship Id="rId9" Type="http://schemas.openxmlformats.org/officeDocument/2006/relationships/image" Target="media/image70.png"/><Relationship Id="rId89" Type="http://schemas.openxmlformats.org/officeDocument/2006/relationships/image" Target="media/image150.png"/><Relationship Id="rId88" Type="http://schemas.openxmlformats.org/officeDocument/2006/relationships/image" Target="media/image149.png"/><Relationship Id="rId87" Type="http://schemas.openxmlformats.org/officeDocument/2006/relationships/image" Target="media/image148.png"/><Relationship Id="rId86" Type="http://schemas.openxmlformats.org/officeDocument/2006/relationships/image" Target="media/image147.png"/><Relationship Id="rId85" Type="http://schemas.openxmlformats.org/officeDocument/2006/relationships/image" Target="media/image146.png"/><Relationship Id="rId84" Type="http://schemas.openxmlformats.org/officeDocument/2006/relationships/image" Target="media/image145.png"/><Relationship Id="rId83" Type="http://schemas.openxmlformats.org/officeDocument/2006/relationships/image" Target="media/image144.png"/><Relationship Id="rId82" Type="http://schemas.openxmlformats.org/officeDocument/2006/relationships/image" Target="media/image143.png"/><Relationship Id="rId81" Type="http://schemas.openxmlformats.org/officeDocument/2006/relationships/image" Target="media/image142.png"/><Relationship Id="rId80" Type="http://schemas.openxmlformats.org/officeDocument/2006/relationships/image" Target="media/image141.png"/><Relationship Id="rId8" Type="http://schemas.openxmlformats.org/officeDocument/2006/relationships/image" Target="media/image69.png"/><Relationship Id="rId79" Type="http://schemas.openxmlformats.org/officeDocument/2006/relationships/image" Target="media/image140.png"/><Relationship Id="rId78" Type="http://schemas.openxmlformats.org/officeDocument/2006/relationships/image" Target="media/image139.png"/><Relationship Id="rId77" Type="http://schemas.openxmlformats.org/officeDocument/2006/relationships/image" Target="media/image138.png"/><Relationship Id="rId76" Type="http://schemas.openxmlformats.org/officeDocument/2006/relationships/image" Target="media/image137.png"/><Relationship Id="rId75" Type="http://schemas.openxmlformats.org/officeDocument/2006/relationships/image" Target="media/image136.png"/><Relationship Id="rId74" Type="http://schemas.openxmlformats.org/officeDocument/2006/relationships/image" Target="media/image135.png"/><Relationship Id="rId73" Type="http://schemas.openxmlformats.org/officeDocument/2006/relationships/image" Target="media/image134.png"/><Relationship Id="rId72" Type="http://schemas.openxmlformats.org/officeDocument/2006/relationships/image" Target="media/image133.png"/><Relationship Id="rId71" Type="http://schemas.openxmlformats.org/officeDocument/2006/relationships/image" Target="media/image132.png"/><Relationship Id="rId70" Type="http://schemas.openxmlformats.org/officeDocument/2006/relationships/image" Target="media/image131.png"/><Relationship Id="rId7" Type="http://schemas.openxmlformats.org/officeDocument/2006/relationships/image" Target="media/image68.png"/><Relationship Id="rId69" Type="http://schemas.openxmlformats.org/officeDocument/2006/relationships/image" Target="media/image130.png"/><Relationship Id="rId68" Type="http://schemas.openxmlformats.org/officeDocument/2006/relationships/image" Target="media/image129.png"/><Relationship Id="rId67" Type="http://schemas.openxmlformats.org/officeDocument/2006/relationships/image" Target="media/image128.png"/><Relationship Id="rId66" Type="http://schemas.openxmlformats.org/officeDocument/2006/relationships/image" Target="media/image127.png"/><Relationship Id="rId65" Type="http://schemas.openxmlformats.org/officeDocument/2006/relationships/image" Target="media/image126.png"/><Relationship Id="rId64" Type="http://schemas.openxmlformats.org/officeDocument/2006/relationships/image" Target="media/image125.png"/><Relationship Id="rId63" Type="http://schemas.openxmlformats.org/officeDocument/2006/relationships/image" Target="media/image124.png"/><Relationship Id="rId62" Type="http://schemas.openxmlformats.org/officeDocument/2006/relationships/image" Target="media/image123.png"/><Relationship Id="rId61" Type="http://schemas.openxmlformats.org/officeDocument/2006/relationships/image" Target="media/image122.png"/><Relationship Id="rId60" Type="http://schemas.openxmlformats.org/officeDocument/2006/relationships/image" Target="media/image121.png"/><Relationship Id="rId6" Type="http://schemas.openxmlformats.org/officeDocument/2006/relationships/image" Target="media/image67.png"/><Relationship Id="rId59" Type="http://schemas.openxmlformats.org/officeDocument/2006/relationships/image" Target="media/image120.png"/><Relationship Id="rId58" Type="http://schemas.openxmlformats.org/officeDocument/2006/relationships/image" Target="media/image119.png"/><Relationship Id="rId57" Type="http://schemas.openxmlformats.org/officeDocument/2006/relationships/image" Target="media/image118.png"/><Relationship Id="rId56" Type="http://schemas.openxmlformats.org/officeDocument/2006/relationships/image" Target="media/image117.png"/><Relationship Id="rId55" Type="http://schemas.openxmlformats.org/officeDocument/2006/relationships/image" Target="media/image116.png"/><Relationship Id="rId54" Type="http://schemas.openxmlformats.org/officeDocument/2006/relationships/image" Target="media/image115.png"/><Relationship Id="rId53" Type="http://schemas.openxmlformats.org/officeDocument/2006/relationships/image" Target="media/image114.png"/><Relationship Id="rId52" Type="http://schemas.openxmlformats.org/officeDocument/2006/relationships/image" Target="media/image113.png"/><Relationship Id="rId51" Type="http://schemas.openxmlformats.org/officeDocument/2006/relationships/image" Target="media/image112.png"/><Relationship Id="rId50" Type="http://schemas.openxmlformats.org/officeDocument/2006/relationships/image" Target="media/image111.png"/><Relationship Id="rId5" Type="http://schemas.openxmlformats.org/officeDocument/2006/relationships/image" Target="media/image66.png"/><Relationship Id="rId49" Type="http://schemas.openxmlformats.org/officeDocument/2006/relationships/image" Target="media/image110.png"/><Relationship Id="rId48" Type="http://schemas.openxmlformats.org/officeDocument/2006/relationships/image" Target="media/image109.png"/><Relationship Id="rId47" Type="http://schemas.openxmlformats.org/officeDocument/2006/relationships/image" Target="media/image108.png"/><Relationship Id="rId46" Type="http://schemas.openxmlformats.org/officeDocument/2006/relationships/image" Target="media/image107.png"/><Relationship Id="rId45" Type="http://schemas.openxmlformats.org/officeDocument/2006/relationships/image" Target="media/image106.png"/><Relationship Id="rId44" Type="http://schemas.openxmlformats.org/officeDocument/2006/relationships/image" Target="media/image105.png"/><Relationship Id="rId43" Type="http://schemas.openxmlformats.org/officeDocument/2006/relationships/image" Target="media/image104.png"/><Relationship Id="rId42" Type="http://schemas.openxmlformats.org/officeDocument/2006/relationships/image" Target="media/image103.png"/><Relationship Id="rId41" Type="http://schemas.openxmlformats.org/officeDocument/2006/relationships/image" Target="media/image102.png"/><Relationship Id="rId40" Type="http://schemas.openxmlformats.org/officeDocument/2006/relationships/image" Target="media/image101.png"/><Relationship Id="rId4" Type="http://schemas.openxmlformats.org/officeDocument/2006/relationships/image" Target="media/image65.png"/><Relationship Id="rId39" Type="http://schemas.openxmlformats.org/officeDocument/2006/relationships/image" Target="media/image100.png"/><Relationship Id="rId38" Type="http://schemas.openxmlformats.org/officeDocument/2006/relationships/image" Target="media/image99.png"/><Relationship Id="rId37" Type="http://schemas.openxmlformats.org/officeDocument/2006/relationships/image" Target="media/image98.png"/><Relationship Id="rId36" Type="http://schemas.openxmlformats.org/officeDocument/2006/relationships/image" Target="media/image97.png"/><Relationship Id="rId35" Type="http://schemas.openxmlformats.org/officeDocument/2006/relationships/image" Target="media/image96.png"/><Relationship Id="rId34" Type="http://schemas.openxmlformats.org/officeDocument/2006/relationships/image" Target="media/image95.png"/><Relationship Id="rId33" Type="http://schemas.openxmlformats.org/officeDocument/2006/relationships/image" Target="media/image94.png"/><Relationship Id="rId32" Type="http://schemas.openxmlformats.org/officeDocument/2006/relationships/image" Target="media/image93.png"/><Relationship Id="rId31" Type="http://schemas.openxmlformats.org/officeDocument/2006/relationships/image" Target="media/image92.png"/><Relationship Id="rId30" Type="http://schemas.openxmlformats.org/officeDocument/2006/relationships/image" Target="media/image91.png"/><Relationship Id="rId3" Type="http://schemas.openxmlformats.org/officeDocument/2006/relationships/image" Target="media/image64.png"/><Relationship Id="rId29" Type="http://schemas.openxmlformats.org/officeDocument/2006/relationships/image" Target="media/image90.png"/><Relationship Id="rId28" Type="http://schemas.openxmlformats.org/officeDocument/2006/relationships/image" Target="media/image89.png"/><Relationship Id="rId27" Type="http://schemas.openxmlformats.org/officeDocument/2006/relationships/image" Target="media/image88.png"/><Relationship Id="rId26" Type="http://schemas.openxmlformats.org/officeDocument/2006/relationships/image" Target="media/image87.png"/><Relationship Id="rId25" Type="http://schemas.openxmlformats.org/officeDocument/2006/relationships/image" Target="media/image86.png"/><Relationship Id="rId24" Type="http://schemas.openxmlformats.org/officeDocument/2006/relationships/image" Target="media/image85.png"/><Relationship Id="rId23" Type="http://schemas.openxmlformats.org/officeDocument/2006/relationships/image" Target="media/image84.png"/><Relationship Id="rId22" Type="http://schemas.openxmlformats.org/officeDocument/2006/relationships/image" Target="media/image83.png"/><Relationship Id="rId21" Type="http://schemas.openxmlformats.org/officeDocument/2006/relationships/image" Target="media/image82.png"/><Relationship Id="rId20" Type="http://schemas.openxmlformats.org/officeDocument/2006/relationships/image" Target="media/image81.png"/><Relationship Id="rId2" Type="http://schemas.openxmlformats.org/officeDocument/2006/relationships/image" Target="media/image63.png"/><Relationship Id="rId19" Type="http://schemas.openxmlformats.org/officeDocument/2006/relationships/image" Target="media/image80.png"/><Relationship Id="rId18" Type="http://schemas.openxmlformats.org/officeDocument/2006/relationships/image" Target="media/image79.png"/><Relationship Id="rId17" Type="http://schemas.openxmlformats.org/officeDocument/2006/relationships/image" Target="media/image78.png"/><Relationship Id="rId16" Type="http://schemas.openxmlformats.org/officeDocument/2006/relationships/image" Target="media/image77.png"/><Relationship Id="rId15" Type="http://schemas.openxmlformats.org/officeDocument/2006/relationships/image" Target="media/image76.png"/><Relationship Id="rId14" Type="http://schemas.openxmlformats.org/officeDocument/2006/relationships/image" Target="media/image75.png"/><Relationship Id="rId13" Type="http://schemas.openxmlformats.org/officeDocument/2006/relationships/image" Target="media/image74.png"/><Relationship Id="rId12" Type="http://schemas.openxmlformats.org/officeDocument/2006/relationships/image" Target="media/image73.png"/><Relationship Id="rId11" Type="http://schemas.openxmlformats.org/officeDocument/2006/relationships/image" Target="media/image72.png"/><Relationship Id="rId10" Type="http://schemas.openxmlformats.org/officeDocument/2006/relationships/image" Target="media/image71.png"/><Relationship Id="rId1" Type="http://schemas.openxmlformats.org/officeDocument/2006/relationships/image" Target="media/image62.png"/></Relationships>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www.wps.cn/officeDocument/2020/cellImage" Target="cellimag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customXml" Target="../customXml/item2.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1" Type="http://schemas.openxmlformats.org/officeDocument/2006/relationships/image" Target="../media/image61.png"/><Relationship Id="rId60" Type="http://schemas.openxmlformats.org/officeDocument/2006/relationships/image" Target="../media/image60.png"/><Relationship Id="rId6" Type="http://schemas.openxmlformats.org/officeDocument/2006/relationships/image" Target="../media/image6.png"/><Relationship Id="rId59" Type="http://schemas.openxmlformats.org/officeDocument/2006/relationships/image" Target="../media/image59.png"/><Relationship Id="rId58" Type="http://schemas.openxmlformats.org/officeDocument/2006/relationships/image" Target="../media/image58.png"/><Relationship Id="rId57" Type="http://schemas.openxmlformats.org/officeDocument/2006/relationships/image" Target="../media/image57.png"/><Relationship Id="rId56" Type="http://schemas.openxmlformats.org/officeDocument/2006/relationships/image" Target="../media/image56.png"/><Relationship Id="rId55" Type="http://schemas.openxmlformats.org/officeDocument/2006/relationships/image" Target="../media/image55.png"/><Relationship Id="rId54" Type="http://schemas.openxmlformats.org/officeDocument/2006/relationships/image" Target="../media/image54.png"/><Relationship Id="rId53" Type="http://schemas.openxmlformats.org/officeDocument/2006/relationships/image" Target="../media/image53.png"/><Relationship Id="rId52" Type="http://schemas.openxmlformats.org/officeDocument/2006/relationships/image" Target="../media/image52.png"/><Relationship Id="rId51" Type="http://schemas.openxmlformats.org/officeDocument/2006/relationships/image" Target="../media/image51.png"/><Relationship Id="rId50" Type="http://schemas.openxmlformats.org/officeDocument/2006/relationships/image" Target="../media/image50.png"/><Relationship Id="rId5" Type="http://schemas.openxmlformats.org/officeDocument/2006/relationships/image" Target="../media/image5.png"/><Relationship Id="rId49" Type="http://schemas.openxmlformats.org/officeDocument/2006/relationships/image" Target="../media/image49.png"/><Relationship Id="rId48" Type="http://schemas.openxmlformats.org/officeDocument/2006/relationships/image" Target="../media/image48.png"/><Relationship Id="rId47" Type="http://schemas.openxmlformats.org/officeDocument/2006/relationships/image" Target="../media/image47.png"/><Relationship Id="rId46" Type="http://schemas.openxmlformats.org/officeDocument/2006/relationships/image" Target="../media/image46.png"/><Relationship Id="rId45" Type="http://schemas.openxmlformats.org/officeDocument/2006/relationships/image" Target="../media/image45.png"/><Relationship Id="rId44" Type="http://schemas.openxmlformats.org/officeDocument/2006/relationships/image" Target="../media/image44.png"/><Relationship Id="rId43" Type="http://schemas.openxmlformats.org/officeDocument/2006/relationships/image" Target="../media/image43.png"/><Relationship Id="rId42" Type="http://schemas.openxmlformats.org/officeDocument/2006/relationships/image" Target="../media/image42.png"/><Relationship Id="rId41" Type="http://schemas.openxmlformats.org/officeDocument/2006/relationships/image" Target="../media/image41.png"/><Relationship Id="rId40" Type="http://schemas.openxmlformats.org/officeDocument/2006/relationships/image" Target="../media/image40.png"/><Relationship Id="rId4" Type="http://schemas.openxmlformats.org/officeDocument/2006/relationships/image" Target="../media/image4.png"/><Relationship Id="rId39" Type="http://schemas.openxmlformats.org/officeDocument/2006/relationships/image" Target="../media/image39.png"/><Relationship Id="rId38" Type="http://schemas.openxmlformats.org/officeDocument/2006/relationships/image" Target="../media/image38.png"/><Relationship Id="rId37" Type="http://schemas.openxmlformats.org/officeDocument/2006/relationships/image" Target="../media/image37.png"/><Relationship Id="rId36" Type="http://schemas.openxmlformats.org/officeDocument/2006/relationships/image" Target="../media/image36.png"/><Relationship Id="rId35" Type="http://schemas.openxmlformats.org/officeDocument/2006/relationships/image" Target="../media/image35.png"/><Relationship Id="rId34" Type="http://schemas.openxmlformats.org/officeDocument/2006/relationships/image" Target="../media/image3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4" Type="http://schemas.openxmlformats.org/officeDocument/2006/relationships/image" Target="../media/image155.png"/><Relationship Id="rId93" Type="http://schemas.openxmlformats.org/officeDocument/2006/relationships/image" Target="../media/image154.png"/><Relationship Id="rId92" Type="http://schemas.openxmlformats.org/officeDocument/2006/relationships/image" Target="../media/image153.png"/><Relationship Id="rId91" Type="http://schemas.openxmlformats.org/officeDocument/2006/relationships/image" Target="../media/image152.png"/><Relationship Id="rId90" Type="http://schemas.openxmlformats.org/officeDocument/2006/relationships/image" Target="../media/image151.png"/><Relationship Id="rId9" Type="http://schemas.openxmlformats.org/officeDocument/2006/relationships/image" Target="../media/image70.png"/><Relationship Id="rId89" Type="http://schemas.openxmlformats.org/officeDocument/2006/relationships/image" Target="../media/image150.png"/><Relationship Id="rId88" Type="http://schemas.openxmlformats.org/officeDocument/2006/relationships/image" Target="../media/image149.png"/><Relationship Id="rId87" Type="http://schemas.openxmlformats.org/officeDocument/2006/relationships/image" Target="../media/image148.png"/><Relationship Id="rId86" Type="http://schemas.openxmlformats.org/officeDocument/2006/relationships/image" Target="../media/image147.png"/><Relationship Id="rId85" Type="http://schemas.openxmlformats.org/officeDocument/2006/relationships/image" Target="../media/image146.png"/><Relationship Id="rId84" Type="http://schemas.openxmlformats.org/officeDocument/2006/relationships/image" Target="../media/image145.png"/><Relationship Id="rId83" Type="http://schemas.openxmlformats.org/officeDocument/2006/relationships/image" Target="../media/image144.png"/><Relationship Id="rId82" Type="http://schemas.openxmlformats.org/officeDocument/2006/relationships/image" Target="../media/image143.png"/><Relationship Id="rId81" Type="http://schemas.openxmlformats.org/officeDocument/2006/relationships/image" Target="../media/image142.png"/><Relationship Id="rId80" Type="http://schemas.openxmlformats.org/officeDocument/2006/relationships/image" Target="../media/image141.png"/><Relationship Id="rId8" Type="http://schemas.openxmlformats.org/officeDocument/2006/relationships/image" Target="../media/image69.png"/><Relationship Id="rId79" Type="http://schemas.openxmlformats.org/officeDocument/2006/relationships/image" Target="../media/image140.png"/><Relationship Id="rId78" Type="http://schemas.openxmlformats.org/officeDocument/2006/relationships/image" Target="../media/image139.png"/><Relationship Id="rId77" Type="http://schemas.openxmlformats.org/officeDocument/2006/relationships/image" Target="../media/image138.png"/><Relationship Id="rId76" Type="http://schemas.openxmlformats.org/officeDocument/2006/relationships/image" Target="../media/image137.png"/><Relationship Id="rId75" Type="http://schemas.openxmlformats.org/officeDocument/2006/relationships/image" Target="../media/image136.png"/><Relationship Id="rId74" Type="http://schemas.openxmlformats.org/officeDocument/2006/relationships/image" Target="../media/image135.png"/><Relationship Id="rId73" Type="http://schemas.openxmlformats.org/officeDocument/2006/relationships/image" Target="../media/image134.png"/><Relationship Id="rId72" Type="http://schemas.openxmlformats.org/officeDocument/2006/relationships/image" Target="../media/image133.png"/><Relationship Id="rId71" Type="http://schemas.openxmlformats.org/officeDocument/2006/relationships/image" Target="../media/image132.png"/><Relationship Id="rId70" Type="http://schemas.openxmlformats.org/officeDocument/2006/relationships/image" Target="../media/image131.png"/><Relationship Id="rId7" Type="http://schemas.openxmlformats.org/officeDocument/2006/relationships/image" Target="../media/image68.png"/><Relationship Id="rId69" Type="http://schemas.openxmlformats.org/officeDocument/2006/relationships/image" Target="../media/image130.png"/><Relationship Id="rId68" Type="http://schemas.openxmlformats.org/officeDocument/2006/relationships/image" Target="../media/image129.png"/><Relationship Id="rId67" Type="http://schemas.openxmlformats.org/officeDocument/2006/relationships/image" Target="../media/image128.png"/><Relationship Id="rId66" Type="http://schemas.openxmlformats.org/officeDocument/2006/relationships/image" Target="../media/image127.png"/><Relationship Id="rId65" Type="http://schemas.openxmlformats.org/officeDocument/2006/relationships/image" Target="../media/image126.png"/><Relationship Id="rId64" Type="http://schemas.openxmlformats.org/officeDocument/2006/relationships/image" Target="../media/image125.png"/><Relationship Id="rId63" Type="http://schemas.openxmlformats.org/officeDocument/2006/relationships/image" Target="../media/image124.png"/><Relationship Id="rId62" Type="http://schemas.openxmlformats.org/officeDocument/2006/relationships/image" Target="../media/image123.png"/><Relationship Id="rId61" Type="http://schemas.openxmlformats.org/officeDocument/2006/relationships/image" Target="../media/image122.png"/><Relationship Id="rId60" Type="http://schemas.openxmlformats.org/officeDocument/2006/relationships/image" Target="../media/image121.png"/><Relationship Id="rId6" Type="http://schemas.openxmlformats.org/officeDocument/2006/relationships/image" Target="../media/image67.png"/><Relationship Id="rId59" Type="http://schemas.openxmlformats.org/officeDocument/2006/relationships/image" Target="../media/image120.png"/><Relationship Id="rId58" Type="http://schemas.openxmlformats.org/officeDocument/2006/relationships/image" Target="../media/image119.png"/><Relationship Id="rId57" Type="http://schemas.openxmlformats.org/officeDocument/2006/relationships/image" Target="../media/image118.png"/><Relationship Id="rId56" Type="http://schemas.openxmlformats.org/officeDocument/2006/relationships/image" Target="../media/image117.png"/><Relationship Id="rId55" Type="http://schemas.openxmlformats.org/officeDocument/2006/relationships/image" Target="../media/image116.png"/><Relationship Id="rId54" Type="http://schemas.openxmlformats.org/officeDocument/2006/relationships/image" Target="../media/image115.png"/><Relationship Id="rId53" Type="http://schemas.openxmlformats.org/officeDocument/2006/relationships/image" Target="../media/image114.png"/><Relationship Id="rId52" Type="http://schemas.openxmlformats.org/officeDocument/2006/relationships/image" Target="../media/image113.png"/><Relationship Id="rId51" Type="http://schemas.openxmlformats.org/officeDocument/2006/relationships/image" Target="../media/image112.png"/><Relationship Id="rId50" Type="http://schemas.openxmlformats.org/officeDocument/2006/relationships/image" Target="../media/image111.png"/><Relationship Id="rId5" Type="http://schemas.openxmlformats.org/officeDocument/2006/relationships/image" Target="../media/image66.png"/><Relationship Id="rId49" Type="http://schemas.openxmlformats.org/officeDocument/2006/relationships/image" Target="../media/image110.png"/><Relationship Id="rId48" Type="http://schemas.openxmlformats.org/officeDocument/2006/relationships/image" Target="../media/image109.png"/><Relationship Id="rId47" Type="http://schemas.openxmlformats.org/officeDocument/2006/relationships/image" Target="../media/image108.png"/><Relationship Id="rId46" Type="http://schemas.openxmlformats.org/officeDocument/2006/relationships/image" Target="../media/image107.png"/><Relationship Id="rId45" Type="http://schemas.openxmlformats.org/officeDocument/2006/relationships/image" Target="../media/image106.png"/><Relationship Id="rId44" Type="http://schemas.openxmlformats.org/officeDocument/2006/relationships/image" Target="../media/image105.png"/><Relationship Id="rId43" Type="http://schemas.openxmlformats.org/officeDocument/2006/relationships/image" Target="../media/image104.png"/><Relationship Id="rId42" Type="http://schemas.openxmlformats.org/officeDocument/2006/relationships/image" Target="../media/image103.png"/><Relationship Id="rId41" Type="http://schemas.openxmlformats.org/officeDocument/2006/relationships/image" Target="../media/image102.png"/><Relationship Id="rId40" Type="http://schemas.openxmlformats.org/officeDocument/2006/relationships/image" Target="../media/image101.png"/><Relationship Id="rId4" Type="http://schemas.openxmlformats.org/officeDocument/2006/relationships/image" Target="../media/image65.png"/><Relationship Id="rId39" Type="http://schemas.openxmlformats.org/officeDocument/2006/relationships/image" Target="../media/image100.png"/><Relationship Id="rId38" Type="http://schemas.openxmlformats.org/officeDocument/2006/relationships/image" Target="../media/image99.png"/><Relationship Id="rId37" Type="http://schemas.openxmlformats.org/officeDocument/2006/relationships/image" Target="../media/image98.png"/><Relationship Id="rId36" Type="http://schemas.openxmlformats.org/officeDocument/2006/relationships/image" Target="../media/image97.png"/><Relationship Id="rId35" Type="http://schemas.openxmlformats.org/officeDocument/2006/relationships/image" Target="../media/image96.png"/><Relationship Id="rId34" Type="http://schemas.openxmlformats.org/officeDocument/2006/relationships/image" Target="../media/image95.png"/><Relationship Id="rId33" Type="http://schemas.openxmlformats.org/officeDocument/2006/relationships/image" Target="../media/image94.png"/><Relationship Id="rId32" Type="http://schemas.openxmlformats.org/officeDocument/2006/relationships/image" Target="../media/image93.png"/><Relationship Id="rId31" Type="http://schemas.openxmlformats.org/officeDocument/2006/relationships/image" Target="../media/image92.png"/><Relationship Id="rId30" Type="http://schemas.openxmlformats.org/officeDocument/2006/relationships/image" Target="../media/image91.png"/><Relationship Id="rId3" Type="http://schemas.openxmlformats.org/officeDocument/2006/relationships/image" Target="../media/image64.png"/><Relationship Id="rId29" Type="http://schemas.openxmlformats.org/officeDocument/2006/relationships/image" Target="../media/image90.png"/><Relationship Id="rId28" Type="http://schemas.openxmlformats.org/officeDocument/2006/relationships/image" Target="../media/image89.png"/><Relationship Id="rId27" Type="http://schemas.openxmlformats.org/officeDocument/2006/relationships/image" Target="../media/image88.png"/><Relationship Id="rId26" Type="http://schemas.openxmlformats.org/officeDocument/2006/relationships/image" Target="../media/image87.png"/><Relationship Id="rId25" Type="http://schemas.openxmlformats.org/officeDocument/2006/relationships/image" Target="../media/image86.png"/><Relationship Id="rId24" Type="http://schemas.openxmlformats.org/officeDocument/2006/relationships/image" Target="../media/image85.png"/><Relationship Id="rId23" Type="http://schemas.openxmlformats.org/officeDocument/2006/relationships/image" Target="../media/image84.png"/><Relationship Id="rId22" Type="http://schemas.openxmlformats.org/officeDocument/2006/relationships/image" Target="../media/image83.png"/><Relationship Id="rId21" Type="http://schemas.openxmlformats.org/officeDocument/2006/relationships/image" Target="../media/image82.png"/><Relationship Id="rId20" Type="http://schemas.openxmlformats.org/officeDocument/2006/relationships/image" Target="../media/image81.png"/><Relationship Id="rId2" Type="http://schemas.openxmlformats.org/officeDocument/2006/relationships/image" Target="../media/image63.png"/><Relationship Id="rId19" Type="http://schemas.openxmlformats.org/officeDocument/2006/relationships/image" Target="../media/image80.png"/><Relationship Id="rId18" Type="http://schemas.openxmlformats.org/officeDocument/2006/relationships/image" Target="../media/image79.png"/><Relationship Id="rId17" Type="http://schemas.openxmlformats.org/officeDocument/2006/relationships/image" Target="../media/image78.png"/><Relationship Id="rId16" Type="http://schemas.openxmlformats.org/officeDocument/2006/relationships/image" Target="../media/image77.png"/><Relationship Id="rId15" Type="http://schemas.openxmlformats.org/officeDocument/2006/relationships/image" Target="../media/image76.png"/><Relationship Id="rId14" Type="http://schemas.openxmlformats.org/officeDocument/2006/relationships/image" Target="../media/image75.png"/><Relationship Id="rId13" Type="http://schemas.openxmlformats.org/officeDocument/2006/relationships/image" Target="../media/image74.png"/><Relationship Id="rId12" Type="http://schemas.openxmlformats.org/officeDocument/2006/relationships/image" Target="../media/image73.png"/><Relationship Id="rId11" Type="http://schemas.openxmlformats.org/officeDocument/2006/relationships/image" Target="../media/image72.png"/><Relationship Id="rId10" Type="http://schemas.openxmlformats.org/officeDocument/2006/relationships/image" Target="../media/image71.png"/><Relationship Id="rId1" Type="http://schemas.openxmlformats.org/officeDocument/2006/relationships/image" Target="../media/image6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172085</xdr:colOff>
      <xdr:row>72</xdr:row>
      <xdr:rowOff>19050</xdr:rowOff>
    </xdr:from>
    <xdr:to>
      <xdr:col>3</xdr:col>
      <xdr:colOff>1732280</xdr:colOff>
      <xdr:row>72</xdr:row>
      <xdr:rowOff>676275</xdr:rowOff>
    </xdr:to>
    <xdr:pic>
      <xdr:nvPicPr>
        <xdr:cNvPr id="2" name="ID_64516C05F2BB4CA8A8AC7BAE01362203" descr="upload_post_object_v2_1222123791"/>
        <xdr:cNvPicPr>
          <a:picLocks noChangeAspect="1"/>
        </xdr:cNvPicPr>
      </xdr:nvPicPr>
      <xdr:blipFill>
        <a:blip r:embed="rId1"/>
        <a:stretch>
          <a:fillRect/>
        </a:stretch>
      </xdr:blipFill>
      <xdr:spPr>
        <a:xfrm>
          <a:off x="6125210" y="60914915"/>
          <a:ext cx="1560195" cy="657225"/>
        </a:xfrm>
        <a:prstGeom prst="rect">
          <a:avLst/>
        </a:prstGeom>
      </xdr:spPr>
    </xdr:pic>
    <xdr:clientData/>
  </xdr:twoCellAnchor>
  <xdr:twoCellAnchor editAs="oneCell">
    <xdr:from>
      <xdr:col>3</xdr:col>
      <xdr:colOff>697230</xdr:colOff>
      <xdr:row>72</xdr:row>
      <xdr:rowOff>771525</xdr:rowOff>
    </xdr:from>
    <xdr:to>
      <xdr:col>3</xdr:col>
      <xdr:colOff>1169670</xdr:colOff>
      <xdr:row>72</xdr:row>
      <xdr:rowOff>1416050</xdr:rowOff>
    </xdr:to>
    <xdr:pic>
      <xdr:nvPicPr>
        <xdr:cNvPr id="3" name="ID_1EE25B3C37374BAABFF06FEEA9063669" descr="upload_post_object_v2_274871002"/>
        <xdr:cNvPicPr>
          <a:picLocks noChangeAspect="1"/>
        </xdr:cNvPicPr>
      </xdr:nvPicPr>
      <xdr:blipFill>
        <a:blip r:embed="rId2"/>
        <a:stretch>
          <a:fillRect/>
        </a:stretch>
      </xdr:blipFill>
      <xdr:spPr>
        <a:xfrm>
          <a:off x="6650355" y="61667390"/>
          <a:ext cx="472440" cy="644525"/>
        </a:xfrm>
        <a:prstGeom prst="rect">
          <a:avLst/>
        </a:prstGeom>
      </xdr:spPr>
    </xdr:pic>
    <xdr:clientData/>
  </xdr:twoCellAnchor>
  <xdr:twoCellAnchor editAs="oneCell">
    <xdr:from>
      <xdr:col>3</xdr:col>
      <xdr:colOff>19050</xdr:colOff>
      <xdr:row>15</xdr:row>
      <xdr:rowOff>145415</xdr:rowOff>
    </xdr:from>
    <xdr:to>
      <xdr:col>3</xdr:col>
      <xdr:colOff>1885950</xdr:colOff>
      <xdr:row>15</xdr:row>
      <xdr:rowOff>398780</xdr:rowOff>
    </xdr:to>
    <xdr:pic>
      <xdr:nvPicPr>
        <xdr:cNvPr id="5" name="ID_D47CB96CFBD24948AF7B4B20C6EA7DA5" descr="upload_post_object_v2_3617895616"/>
        <xdr:cNvPicPr>
          <a:picLocks noChangeAspect="1"/>
        </xdr:cNvPicPr>
      </xdr:nvPicPr>
      <xdr:blipFill>
        <a:blip r:embed="rId3"/>
        <a:stretch>
          <a:fillRect/>
        </a:stretch>
      </xdr:blipFill>
      <xdr:spPr>
        <a:xfrm>
          <a:off x="5972175" y="8188325"/>
          <a:ext cx="1866900" cy="253365"/>
        </a:xfrm>
        <a:prstGeom prst="rect">
          <a:avLst/>
        </a:prstGeom>
      </xdr:spPr>
    </xdr:pic>
    <xdr:clientData/>
  </xdr:twoCellAnchor>
  <xdr:twoCellAnchor editAs="oneCell">
    <xdr:from>
      <xdr:col>3</xdr:col>
      <xdr:colOff>209550</xdr:colOff>
      <xdr:row>15</xdr:row>
      <xdr:rowOff>491490</xdr:rowOff>
    </xdr:from>
    <xdr:to>
      <xdr:col>3</xdr:col>
      <xdr:colOff>1666240</xdr:colOff>
      <xdr:row>15</xdr:row>
      <xdr:rowOff>852170</xdr:rowOff>
    </xdr:to>
    <xdr:pic>
      <xdr:nvPicPr>
        <xdr:cNvPr id="6" name="ID_456348698808452C8F8E54A3635252F8" descr="upload_post_object_v2_401950291"/>
        <xdr:cNvPicPr>
          <a:picLocks noChangeAspect="1"/>
        </xdr:cNvPicPr>
      </xdr:nvPicPr>
      <xdr:blipFill>
        <a:blip r:embed="rId4"/>
        <a:stretch>
          <a:fillRect/>
        </a:stretch>
      </xdr:blipFill>
      <xdr:spPr>
        <a:xfrm>
          <a:off x="6162675" y="8534400"/>
          <a:ext cx="1456690" cy="360680"/>
        </a:xfrm>
        <a:prstGeom prst="rect">
          <a:avLst/>
        </a:prstGeom>
      </xdr:spPr>
    </xdr:pic>
    <xdr:clientData/>
  </xdr:twoCellAnchor>
  <xdr:twoCellAnchor editAs="oneCell">
    <xdr:from>
      <xdr:col>3</xdr:col>
      <xdr:colOff>180340</xdr:colOff>
      <xdr:row>139</xdr:row>
      <xdr:rowOff>124460</xdr:rowOff>
    </xdr:from>
    <xdr:to>
      <xdr:col>3</xdr:col>
      <xdr:colOff>742315</xdr:colOff>
      <xdr:row>139</xdr:row>
      <xdr:rowOff>447675</xdr:rowOff>
    </xdr:to>
    <xdr:pic>
      <xdr:nvPicPr>
        <xdr:cNvPr id="7" name="ID_5F948DD8E9EB434E9F4D8F430243A13C" descr="upload_post_object_v2_3201514552"/>
        <xdr:cNvPicPr>
          <a:picLocks noChangeAspect="1"/>
        </xdr:cNvPicPr>
      </xdr:nvPicPr>
      <xdr:blipFill>
        <a:blip r:embed="rId5"/>
        <a:stretch>
          <a:fillRect/>
        </a:stretch>
      </xdr:blipFill>
      <xdr:spPr>
        <a:xfrm>
          <a:off x="6133465" y="109552740"/>
          <a:ext cx="561975" cy="323215"/>
        </a:xfrm>
        <a:prstGeom prst="rect">
          <a:avLst/>
        </a:prstGeom>
      </xdr:spPr>
    </xdr:pic>
    <xdr:clientData/>
  </xdr:twoCellAnchor>
  <xdr:twoCellAnchor editAs="oneCell">
    <xdr:from>
      <xdr:col>3</xdr:col>
      <xdr:colOff>955675</xdr:colOff>
      <xdr:row>139</xdr:row>
      <xdr:rowOff>123190</xdr:rowOff>
    </xdr:from>
    <xdr:to>
      <xdr:col>3</xdr:col>
      <xdr:colOff>1558290</xdr:colOff>
      <xdr:row>139</xdr:row>
      <xdr:rowOff>447675</xdr:rowOff>
    </xdr:to>
    <xdr:pic>
      <xdr:nvPicPr>
        <xdr:cNvPr id="8" name="ID_A568CE704358467BB78269A52C5514F7" descr="upload_post_object_v2_1573447562"/>
        <xdr:cNvPicPr>
          <a:picLocks noChangeAspect="1"/>
        </xdr:cNvPicPr>
      </xdr:nvPicPr>
      <xdr:blipFill>
        <a:blip r:embed="rId6"/>
        <a:stretch>
          <a:fillRect/>
        </a:stretch>
      </xdr:blipFill>
      <xdr:spPr>
        <a:xfrm>
          <a:off x="6908800" y="109551470"/>
          <a:ext cx="602615" cy="324485"/>
        </a:xfrm>
        <a:prstGeom prst="rect">
          <a:avLst/>
        </a:prstGeom>
      </xdr:spPr>
    </xdr:pic>
    <xdr:clientData/>
  </xdr:twoCellAnchor>
  <xdr:twoCellAnchor editAs="oneCell">
    <xdr:from>
      <xdr:col>3</xdr:col>
      <xdr:colOff>512445</xdr:colOff>
      <xdr:row>140</xdr:row>
      <xdr:rowOff>104775</xdr:rowOff>
    </xdr:from>
    <xdr:to>
      <xdr:col>3</xdr:col>
      <xdr:colOff>1074420</xdr:colOff>
      <xdr:row>140</xdr:row>
      <xdr:rowOff>427990</xdr:rowOff>
    </xdr:to>
    <xdr:pic>
      <xdr:nvPicPr>
        <xdr:cNvPr id="4" name="ID_5F948DD8E9EB434E9F4D8F430243A13C" descr="upload_post_object_v2_3201514552"/>
        <xdr:cNvPicPr>
          <a:picLocks noChangeAspect="1"/>
        </xdr:cNvPicPr>
      </xdr:nvPicPr>
      <xdr:blipFill>
        <a:blip r:embed="rId5"/>
        <a:stretch>
          <a:fillRect/>
        </a:stretch>
      </xdr:blipFill>
      <xdr:spPr>
        <a:xfrm>
          <a:off x="6465570" y="110218855"/>
          <a:ext cx="561975" cy="323215"/>
        </a:xfrm>
        <a:prstGeom prst="rect">
          <a:avLst/>
        </a:prstGeom>
      </xdr:spPr>
    </xdr:pic>
    <xdr:clientData/>
  </xdr:twoCellAnchor>
  <xdr:twoCellAnchor editAs="oneCell">
    <xdr:from>
      <xdr:col>8</xdr:col>
      <xdr:colOff>131445</xdr:colOff>
      <xdr:row>6</xdr:row>
      <xdr:rowOff>172085</xdr:rowOff>
    </xdr:from>
    <xdr:to>
      <xdr:col>8</xdr:col>
      <xdr:colOff>1350645</xdr:colOff>
      <xdr:row>6</xdr:row>
      <xdr:rowOff>672465</xdr:rowOff>
    </xdr:to>
    <xdr:pic>
      <xdr:nvPicPr>
        <xdr:cNvPr id="9" name="图片 8"/>
        <xdr:cNvPicPr>
          <a:picLocks noChangeAspect="1"/>
        </xdr:cNvPicPr>
      </xdr:nvPicPr>
      <xdr:blipFill>
        <a:blip r:embed="rId7"/>
        <a:stretch>
          <a:fillRect/>
        </a:stretch>
      </xdr:blipFill>
      <xdr:spPr>
        <a:xfrm>
          <a:off x="13790295" y="3004185"/>
          <a:ext cx="1219200" cy="500380"/>
        </a:xfrm>
        <a:prstGeom prst="rect">
          <a:avLst/>
        </a:prstGeom>
      </xdr:spPr>
    </xdr:pic>
    <xdr:clientData/>
  </xdr:twoCellAnchor>
  <xdr:twoCellAnchor editAs="oneCell">
    <xdr:from>
      <xdr:col>10</xdr:col>
      <xdr:colOff>70485</xdr:colOff>
      <xdr:row>6</xdr:row>
      <xdr:rowOff>149225</xdr:rowOff>
    </xdr:from>
    <xdr:to>
      <xdr:col>11</xdr:col>
      <xdr:colOff>424180</xdr:colOff>
      <xdr:row>6</xdr:row>
      <xdr:rowOff>635635</xdr:rowOff>
    </xdr:to>
    <xdr:pic>
      <xdr:nvPicPr>
        <xdr:cNvPr id="10" name="图片 9"/>
        <xdr:cNvPicPr>
          <a:picLocks noChangeAspect="1"/>
        </xdr:cNvPicPr>
      </xdr:nvPicPr>
      <xdr:blipFill>
        <a:blip r:embed="rId8"/>
        <a:stretch>
          <a:fillRect/>
        </a:stretch>
      </xdr:blipFill>
      <xdr:spPr>
        <a:xfrm flipV="1">
          <a:off x="17415510" y="2981325"/>
          <a:ext cx="1039495" cy="486410"/>
        </a:xfrm>
        <a:prstGeom prst="rect">
          <a:avLst/>
        </a:prstGeom>
      </xdr:spPr>
    </xdr:pic>
    <xdr:clientData/>
  </xdr:twoCellAnchor>
  <xdr:twoCellAnchor editAs="oneCell">
    <xdr:from>
      <xdr:col>11</xdr:col>
      <xdr:colOff>528320</xdr:colOff>
      <xdr:row>6</xdr:row>
      <xdr:rowOff>106680</xdr:rowOff>
    </xdr:from>
    <xdr:to>
      <xdr:col>13</xdr:col>
      <xdr:colOff>0</xdr:colOff>
      <xdr:row>6</xdr:row>
      <xdr:rowOff>589280</xdr:rowOff>
    </xdr:to>
    <xdr:pic>
      <xdr:nvPicPr>
        <xdr:cNvPr id="11" name="图片 10"/>
        <xdr:cNvPicPr>
          <a:picLocks noChangeAspect="1"/>
        </xdr:cNvPicPr>
      </xdr:nvPicPr>
      <xdr:blipFill>
        <a:blip r:embed="rId9"/>
        <a:stretch>
          <a:fillRect/>
        </a:stretch>
      </xdr:blipFill>
      <xdr:spPr>
        <a:xfrm>
          <a:off x="18559145" y="2938780"/>
          <a:ext cx="843280" cy="482600"/>
        </a:xfrm>
        <a:prstGeom prst="rect">
          <a:avLst/>
        </a:prstGeom>
      </xdr:spPr>
    </xdr:pic>
    <xdr:clientData/>
  </xdr:twoCellAnchor>
  <xdr:twoCellAnchor editAs="oneCell">
    <xdr:from>
      <xdr:col>13</xdr:col>
      <xdr:colOff>114935</xdr:colOff>
      <xdr:row>6</xdr:row>
      <xdr:rowOff>59690</xdr:rowOff>
    </xdr:from>
    <xdr:to>
      <xdr:col>14</xdr:col>
      <xdr:colOff>202565</xdr:colOff>
      <xdr:row>6</xdr:row>
      <xdr:rowOff>586105</xdr:rowOff>
    </xdr:to>
    <xdr:pic>
      <xdr:nvPicPr>
        <xdr:cNvPr id="12" name="图片 11"/>
        <xdr:cNvPicPr>
          <a:picLocks noChangeAspect="1"/>
        </xdr:cNvPicPr>
      </xdr:nvPicPr>
      <xdr:blipFill>
        <a:blip r:embed="rId10"/>
        <a:stretch>
          <a:fillRect/>
        </a:stretch>
      </xdr:blipFill>
      <xdr:spPr>
        <a:xfrm>
          <a:off x="19517360" y="2891790"/>
          <a:ext cx="773430" cy="526415"/>
        </a:xfrm>
        <a:prstGeom prst="rect">
          <a:avLst/>
        </a:prstGeom>
      </xdr:spPr>
    </xdr:pic>
    <xdr:clientData/>
  </xdr:twoCellAnchor>
  <xdr:twoCellAnchor editAs="oneCell">
    <xdr:from>
      <xdr:col>8</xdr:col>
      <xdr:colOff>445135</xdr:colOff>
      <xdr:row>127</xdr:row>
      <xdr:rowOff>157480</xdr:rowOff>
    </xdr:from>
    <xdr:to>
      <xdr:col>9</xdr:col>
      <xdr:colOff>1352550</xdr:colOff>
      <xdr:row>128</xdr:row>
      <xdr:rowOff>746760</xdr:rowOff>
    </xdr:to>
    <xdr:pic>
      <xdr:nvPicPr>
        <xdr:cNvPr id="13" name="图片 12"/>
        <xdr:cNvPicPr>
          <a:picLocks noChangeAspect="1"/>
        </xdr:cNvPicPr>
      </xdr:nvPicPr>
      <xdr:blipFill>
        <a:blip r:embed="rId11"/>
        <a:stretch>
          <a:fillRect/>
        </a:stretch>
      </xdr:blipFill>
      <xdr:spPr>
        <a:xfrm flipV="1">
          <a:off x="14103985" y="100058220"/>
          <a:ext cx="2545715" cy="1008380"/>
        </a:xfrm>
        <a:prstGeom prst="rect">
          <a:avLst/>
        </a:prstGeom>
      </xdr:spPr>
    </xdr:pic>
    <xdr:clientData/>
  </xdr:twoCellAnchor>
  <xdr:twoCellAnchor editAs="oneCell">
    <xdr:from>
      <xdr:col>8</xdr:col>
      <xdr:colOff>527685</xdr:colOff>
      <xdr:row>128</xdr:row>
      <xdr:rowOff>952500</xdr:rowOff>
    </xdr:from>
    <xdr:to>
      <xdr:col>9</xdr:col>
      <xdr:colOff>1442085</xdr:colOff>
      <xdr:row>129</xdr:row>
      <xdr:rowOff>64135</xdr:rowOff>
    </xdr:to>
    <xdr:pic>
      <xdr:nvPicPr>
        <xdr:cNvPr id="14" name="图片 13"/>
        <xdr:cNvPicPr>
          <a:picLocks noChangeAspect="1"/>
        </xdr:cNvPicPr>
      </xdr:nvPicPr>
      <xdr:blipFill>
        <a:blip r:embed="rId12"/>
        <a:stretch>
          <a:fillRect/>
        </a:stretch>
      </xdr:blipFill>
      <xdr:spPr>
        <a:xfrm flipV="1">
          <a:off x="14186535" y="101272340"/>
          <a:ext cx="2552700" cy="1169035"/>
        </a:xfrm>
        <a:prstGeom prst="rect">
          <a:avLst/>
        </a:prstGeom>
      </xdr:spPr>
    </xdr:pic>
    <xdr:clientData/>
  </xdr:twoCellAnchor>
  <xdr:twoCellAnchor editAs="oneCell">
    <xdr:from>
      <xdr:col>3</xdr:col>
      <xdr:colOff>111760</xdr:colOff>
      <xdr:row>32</xdr:row>
      <xdr:rowOff>24765</xdr:rowOff>
    </xdr:from>
    <xdr:to>
      <xdr:col>3</xdr:col>
      <xdr:colOff>833120</xdr:colOff>
      <xdr:row>33</xdr:row>
      <xdr:rowOff>1905</xdr:rowOff>
    </xdr:to>
    <xdr:pic>
      <xdr:nvPicPr>
        <xdr:cNvPr id="15" name="ID_7EDD9A722F83474BA1974981137F8015"/>
        <xdr:cNvPicPr>
          <a:picLocks noChangeAspect="1"/>
        </xdr:cNvPicPr>
      </xdr:nvPicPr>
      <xdr:blipFill>
        <a:blip r:embed="rId13"/>
        <a:stretch>
          <a:fillRect/>
        </a:stretch>
      </xdr:blipFill>
      <xdr:spPr>
        <a:xfrm>
          <a:off x="6064885" y="22545040"/>
          <a:ext cx="721360" cy="662940"/>
        </a:xfrm>
        <a:prstGeom prst="rect">
          <a:avLst/>
        </a:prstGeom>
        <a:noFill/>
        <a:ln w="9525">
          <a:noFill/>
        </a:ln>
      </xdr:spPr>
    </xdr:pic>
    <xdr:clientData/>
  </xdr:twoCellAnchor>
  <xdr:twoCellAnchor editAs="oneCell">
    <xdr:from>
      <xdr:col>3</xdr:col>
      <xdr:colOff>825500</xdr:colOff>
      <xdr:row>32</xdr:row>
      <xdr:rowOff>113030</xdr:rowOff>
    </xdr:from>
    <xdr:to>
      <xdr:col>3</xdr:col>
      <xdr:colOff>1893570</xdr:colOff>
      <xdr:row>32</xdr:row>
      <xdr:rowOff>604520</xdr:rowOff>
    </xdr:to>
    <xdr:pic>
      <xdr:nvPicPr>
        <xdr:cNvPr id="16" name="ID_959A9F720C86487ABCE28546DFA46B95"/>
        <xdr:cNvPicPr>
          <a:picLocks noChangeAspect="1"/>
        </xdr:cNvPicPr>
      </xdr:nvPicPr>
      <xdr:blipFill>
        <a:blip r:embed="rId14"/>
        <a:stretch>
          <a:fillRect/>
        </a:stretch>
      </xdr:blipFill>
      <xdr:spPr>
        <a:xfrm>
          <a:off x="6778625" y="22633305"/>
          <a:ext cx="1068070" cy="491490"/>
        </a:xfrm>
        <a:prstGeom prst="rect">
          <a:avLst/>
        </a:prstGeom>
        <a:noFill/>
        <a:ln w="9525">
          <a:noFill/>
        </a:ln>
      </xdr:spPr>
    </xdr:pic>
    <xdr:clientData/>
  </xdr:twoCellAnchor>
  <xdr:twoCellAnchor editAs="oneCell">
    <xdr:from>
      <xdr:col>3</xdr:col>
      <xdr:colOff>55245</xdr:colOff>
      <xdr:row>156</xdr:row>
      <xdr:rowOff>85725</xdr:rowOff>
    </xdr:from>
    <xdr:to>
      <xdr:col>3</xdr:col>
      <xdr:colOff>1152525</xdr:colOff>
      <xdr:row>156</xdr:row>
      <xdr:rowOff>941705</xdr:rowOff>
    </xdr:to>
    <xdr:pic>
      <xdr:nvPicPr>
        <xdr:cNvPr id="26" name="图片 25"/>
        <xdr:cNvPicPr>
          <a:picLocks noChangeAspect="1"/>
        </xdr:cNvPicPr>
      </xdr:nvPicPr>
      <xdr:blipFill>
        <a:blip r:embed="rId15"/>
        <a:stretch>
          <a:fillRect/>
        </a:stretch>
      </xdr:blipFill>
      <xdr:spPr>
        <a:xfrm>
          <a:off x="6008370" y="120502045"/>
          <a:ext cx="1097280" cy="855980"/>
        </a:xfrm>
        <a:prstGeom prst="rect">
          <a:avLst/>
        </a:prstGeom>
        <a:noFill/>
        <a:ln w="9525">
          <a:noFill/>
        </a:ln>
      </xdr:spPr>
    </xdr:pic>
    <xdr:clientData/>
  </xdr:twoCellAnchor>
  <xdr:twoCellAnchor editAs="oneCell">
    <xdr:from>
      <xdr:col>3</xdr:col>
      <xdr:colOff>1207135</xdr:colOff>
      <xdr:row>156</xdr:row>
      <xdr:rowOff>85725</xdr:rowOff>
    </xdr:from>
    <xdr:to>
      <xdr:col>3</xdr:col>
      <xdr:colOff>2182495</xdr:colOff>
      <xdr:row>156</xdr:row>
      <xdr:rowOff>720090</xdr:rowOff>
    </xdr:to>
    <xdr:pic>
      <xdr:nvPicPr>
        <xdr:cNvPr id="27" name="图片 26"/>
        <xdr:cNvPicPr>
          <a:picLocks noChangeAspect="1"/>
        </xdr:cNvPicPr>
      </xdr:nvPicPr>
      <xdr:blipFill>
        <a:blip r:embed="rId16"/>
        <a:stretch>
          <a:fillRect/>
        </a:stretch>
      </xdr:blipFill>
      <xdr:spPr>
        <a:xfrm>
          <a:off x="7160260" y="120502045"/>
          <a:ext cx="975360" cy="634365"/>
        </a:xfrm>
        <a:prstGeom prst="rect">
          <a:avLst/>
        </a:prstGeom>
        <a:noFill/>
        <a:ln w="9525">
          <a:noFill/>
        </a:ln>
      </xdr:spPr>
    </xdr:pic>
    <xdr:clientData/>
  </xdr:twoCellAnchor>
  <xdr:twoCellAnchor editAs="oneCell">
    <xdr:from>
      <xdr:col>3</xdr:col>
      <xdr:colOff>17145</xdr:colOff>
      <xdr:row>155</xdr:row>
      <xdr:rowOff>92075</xdr:rowOff>
    </xdr:from>
    <xdr:to>
      <xdr:col>3</xdr:col>
      <xdr:colOff>1155700</xdr:colOff>
      <xdr:row>155</xdr:row>
      <xdr:rowOff>954405</xdr:rowOff>
    </xdr:to>
    <xdr:pic>
      <xdr:nvPicPr>
        <xdr:cNvPr id="28" name="图片 27"/>
        <xdr:cNvPicPr>
          <a:picLocks noChangeAspect="1"/>
        </xdr:cNvPicPr>
      </xdr:nvPicPr>
      <xdr:blipFill>
        <a:blip r:embed="rId17"/>
        <a:stretch>
          <a:fillRect/>
        </a:stretch>
      </xdr:blipFill>
      <xdr:spPr>
        <a:xfrm>
          <a:off x="5970270" y="119414925"/>
          <a:ext cx="1138555" cy="862330"/>
        </a:xfrm>
        <a:prstGeom prst="rect">
          <a:avLst/>
        </a:prstGeom>
        <a:noFill/>
        <a:ln w="9525">
          <a:noFill/>
        </a:ln>
      </xdr:spPr>
    </xdr:pic>
    <xdr:clientData/>
  </xdr:twoCellAnchor>
  <xdr:twoCellAnchor editAs="oneCell">
    <xdr:from>
      <xdr:col>3</xdr:col>
      <xdr:colOff>1254760</xdr:colOff>
      <xdr:row>155</xdr:row>
      <xdr:rowOff>100965</xdr:rowOff>
    </xdr:from>
    <xdr:to>
      <xdr:col>3</xdr:col>
      <xdr:colOff>2113280</xdr:colOff>
      <xdr:row>155</xdr:row>
      <xdr:rowOff>656590</xdr:rowOff>
    </xdr:to>
    <xdr:pic>
      <xdr:nvPicPr>
        <xdr:cNvPr id="29" name="图片 28"/>
        <xdr:cNvPicPr>
          <a:picLocks noChangeAspect="1"/>
        </xdr:cNvPicPr>
      </xdr:nvPicPr>
      <xdr:blipFill>
        <a:blip r:embed="rId16"/>
        <a:stretch>
          <a:fillRect/>
        </a:stretch>
      </xdr:blipFill>
      <xdr:spPr>
        <a:xfrm>
          <a:off x="7207885" y="119423815"/>
          <a:ext cx="858520" cy="555625"/>
        </a:xfrm>
        <a:prstGeom prst="rect">
          <a:avLst/>
        </a:prstGeom>
        <a:noFill/>
        <a:ln w="9525">
          <a:noFill/>
        </a:ln>
      </xdr:spPr>
    </xdr:pic>
    <xdr:clientData/>
  </xdr:twoCellAnchor>
  <xdr:twoCellAnchor editAs="oneCell">
    <xdr:from>
      <xdr:col>3</xdr:col>
      <xdr:colOff>1071245</xdr:colOff>
      <xdr:row>38</xdr:row>
      <xdr:rowOff>128905</xdr:rowOff>
    </xdr:from>
    <xdr:to>
      <xdr:col>3</xdr:col>
      <xdr:colOff>2174240</xdr:colOff>
      <xdr:row>38</xdr:row>
      <xdr:rowOff>910590</xdr:rowOff>
    </xdr:to>
    <xdr:pic>
      <xdr:nvPicPr>
        <xdr:cNvPr id="19" name="图片 18"/>
        <xdr:cNvPicPr>
          <a:picLocks noChangeAspect="1"/>
        </xdr:cNvPicPr>
      </xdr:nvPicPr>
      <xdr:blipFill>
        <a:blip r:embed="rId18"/>
        <a:stretch>
          <a:fillRect/>
        </a:stretch>
      </xdr:blipFill>
      <xdr:spPr>
        <a:xfrm>
          <a:off x="7024370" y="29049980"/>
          <a:ext cx="1102995" cy="781685"/>
        </a:xfrm>
        <a:prstGeom prst="rect">
          <a:avLst/>
        </a:prstGeom>
        <a:noFill/>
        <a:ln w="9525">
          <a:noFill/>
        </a:ln>
      </xdr:spPr>
    </xdr:pic>
    <xdr:clientData/>
  </xdr:twoCellAnchor>
  <xdr:twoCellAnchor editAs="oneCell">
    <xdr:from>
      <xdr:col>3</xdr:col>
      <xdr:colOff>351155</xdr:colOff>
      <xdr:row>38</xdr:row>
      <xdr:rowOff>57150</xdr:rowOff>
    </xdr:from>
    <xdr:to>
      <xdr:col>3</xdr:col>
      <xdr:colOff>1045845</xdr:colOff>
      <xdr:row>38</xdr:row>
      <xdr:rowOff>949960</xdr:rowOff>
    </xdr:to>
    <xdr:pic>
      <xdr:nvPicPr>
        <xdr:cNvPr id="20" name="图片 19"/>
        <xdr:cNvPicPr>
          <a:picLocks noChangeAspect="1"/>
        </xdr:cNvPicPr>
      </xdr:nvPicPr>
      <xdr:blipFill>
        <a:blip r:embed="rId19"/>
        <a:stretch>
          <a:fillRect/>
        </a:stretch>
      </xdr:blipFill>
      <xdr:spPr>
        <a:xfrm>
          <a:off x="6304280" y="28978225"/>
          <a:ext cx="694690" cy="892810"/>
        </a:xfrm>
        <a:prstGeom prst="rect">
          <a:avLst/>
        </a:prstGeom>
        <a:noFill/>
        <a:ln w="9525">
          <a:noFill/>
        </a:ln>
      </xdr:spPr>
    </xdr:pic>
    <xdr:clientData/>
  </xdr:twoCellAnchor>
  <xdr:twoCellAnchor editAs="oneCell">
    <xdr:from>
      <xdr:col>3</xdr:col>
      <xdr:colOff>73660</xdr:colOff>
      <xdr:row>78</xdr:row>
      <xdr:rowOff>206375</xdr:rowOff>
    </xdr:from>
    <xdr:to>
      <xdr:col>3</xdr:col>
      <xdr:colOff>1410970</xdr:colOff>
      <xdr:row>78</xdr:row>
      <xdr:rowOff>501015</xdr:rowOff>
    </xdr:to>
    <xdr:pic>
      <xdr:nvPicPr>
        <xdr:cNvPr id="40" name="ID_A7C244E583DD4F2495260177A6B3181C"/>
        <xdr:cNvPicPr>
          <a:picLocks noChangeAspect="1"/>
        </xdr:cNvPicPr>
      </xdr:nvPicPr>
      <xdr:blipFill>
        <a:blip r:embed="rId20"/>
        <a:stretch>
          <a:fillRect/>
        </a:stretch>
      </xdr:blipFill>
      <xdr:spPr>
        <a:xfrm>
          <a:off x="6026785" y="66693415"/>
          <a:ext cx="1337310" cy="294640"/>
        </a:xfrm>
        <a:prstGeom prst="rect">
          <a:avLst/>
        </a:prstGeom>
        <a:noFill/>
        <a:ln w="9525">
          <a:noFill/>
        </a:ln>
      </xdr:spPr>
    </xdr:pic>
    <xdr:clientData/>
  </xdr:twoCellAnchor>
  <xdr:twoCellAnchor editAs="oneCell">
    <xdr:from>
      <xdr:col>3</xdr:col>
      <xdr:colOff>1474470</xdr:colOff>
      <xdr:row>78</xdr:row>
      <xdr:rowOff>67310</xdr:rowOff>
    </xdr:from>
    <xdr:to>
      <xdr:col>3</xdr:col>
      <xdr:colOff>2193290</xdr:colOff>
      <xdr:row>78</xdr:row>
      <xdr:rowOff>478790</xdr:rowOff>
    </xdr:to>
    <xdr:pic>
      <xdr:nvPicPr>
        <xdr:cNvPr id="18" name="图片 17"/>
        <xdr:cNvPicPr>
          <a:picLocks noChangeAspect="1"/>
        </xdr:cNvPicPr>
      </xdr:nvPicPr>
      <xdr:blipFill>
        <a:blip r:embed="rId21"/>
        <a:stretch>
          <a:fillRect/>
        </a:stretch>
      </xdr:blipFill>
      <xdr:spPr>
        <a:xfrm>
          <a:off x="7427595" y="66554350"/>
          <a:ext cx="718820" cy="411480"/>
        </a:xfrm>
        <a:prstGeom prst="rect">
          <a:avLst/>
        </a:prstGeom>
        <a:noFill/>
        <a:ln w="9525">
          <a:noFill/>
        </a:ln>
      </xdr:spPr>
    </xdr:pic>
    <xdr:clientData/>
  </xdr:twoCellAnchor>
  <xdr:twoCellAnchor editAs="oneCell">
    <xdr:from>
      <xdr:col>3</xdr:col>
      <xdr:colOff>340995</xdr:colOff>
      <xdr:row>162</xdr:row>
      <xdr:rowOff>171450</xdr:rowOff>
    </xdr:from>
    <xdr:to>
      <xdr:col>3</xdr:col>
      <xdr:colOff>1052830</xdr:colOff>
      <xdr:row>162</xdr:row>
      <xdr:rowOff>602615</xdr:rowOff>
    </xdr:to>
    <xdr:pic>
      <xdr:nvPicPr>
        <xdr:cNvPr id="17" name="ID_CDD9D7969EFC4FDB8E0472615FBBDC33"/>
        <xdr:cNvPicPr>
          <a:picLocks noChangeAspect="1"/>
        </xdr:cNvPicPr>
      </xdr:nvPicPr>
      <xdr:blipFill>
        <a:blip r:embed="rId22"/>
        <a:stretch>
          <a:fillRect/>
        </a:stretch>
      </xdr:blipFill>
      <xdr:spPr>
        <a:xfrm>
          <a:off x="6294120" y="125498860"/>
          <a:ext cx="711835" cy="431165"/>
        </a:xfrm>
        <a:prstGeom prst="rect">
          <a:avLst/>
        </a:prstGeom>
        <a:noFill/>
        <a:ln w="9525">
          <a:noFill/>
        </a:ln>
      </xdr:spPr>
    </xdr:pic>
    <xdr:clientData/>
  </xdr:twoCellAnchor>
  <xdr:twoCellAnchor editAs="oneCell">
    <xdr:from>
      <xdr:col>3</xdr:col>
      <xdr:colOff>1245870</xdr:colOff>
      <xdr:row>162</xdr:row>
      <xdr:rowOff>204470</xdr:rowOff>
    </xdr:from>
    <xdr:to>
      <xdr:col>3</xdr:col>
      <xdr:colOff>1955165</xdr:colOff>
      <xdr:row>162</xdr:row>
      <xdr:rowOff>565150</xdr:rowOff>
    </xdr:to>
    <xdr:pic>
      <xdr:nvPicPr>
        <xdr:cNvPr id="21" name="图片 20"/>
        <xdr:cNvPicPr>
          <a:picLocks noChangeAspect="1"/>
        </xdr:cNvPicPr>
      </xdr:nvPicPr>
      <xdr:blipFill>
        <a:blip r:embed="rId23"/>
        <a:stretch>
          <a:fillRect/>
        </a:stretch>
      </xdr:blipFill>
      <xdr:spPr>
        <a:xfrm>
          <a:off x="7198995" y="125531880"/>
          <a:ext cx="709295" cy="360680"/>
        </a:xfrm>
        <a:prstGeom prst="rect">
          <a:avLst/>
        </a:prstGeom>
        <a:noFill/>
        <a:ln w="9525">
          <a:noFill/>
        </a:ln>
      </xdr:spPr>
    </xdr:pic>
    <xdr:clientData/>
  </xdr:twoCellAnchor>
  <xdr:twoCellAnchor editAs="oneCell">
    <xdr:from>
      <xdr:col>3</xdr:col>
      <xdr:colOff>55245</xdr:colOff>
      <xdr:row>84</xdr:row>
      <xdr:rowOff>0</xdr:rowOff>
    </xdr:from>
    <xdr:to>
      <xdr:col>3</xdr:col>
      <xdr:colOff>1139190</xdr:colOff>
      <xdr:row>84</xdr:row>
      <xdr:rowOff>542925</xdr:rowOff>
    </xdr:to>
    <xdr:pic>
      <xdr:nvPicPr>
        <xdr:cNvPr id="22" name="图片 21"/>
        <xdr:cNvPicPr>
          <a:picLocks noChangeAspect="1"/>
        </xdr:cNvPicPr>
      </xdr:nvPicPr>
      <xdr:blipFill>
        <a:blip r:embed="rId24"/>
        <a:stretch>
          <a:fillRect/>
        </a:stretch>
      </xdr:blipFill>
      <xdr:spPr>
        <a:xfrm>
          <a:off x="6008370" y="70601840"/>
          <a:ext cx="1083945" cy="542925"/>
        </a:xfrm>
        <a:prstGeom prst="rect">
          <a:avLst/>
        </a:prstGeom>
        <a:noFill/>
        <a:ln w="9525">
          <a:noFill/>
        </a:ln>
      </xdr:spPr>
    </xdr:pic>
    <xdr:clientData/>
  </xdr:twoCellAnchor>
  <xdr:twoCellAnchor editAs="oneCell">
    <xdr:from>
      <xdr:col>3</xdr:col>
      <xdr:colOff>1249045</xdr:colOff>
      <xdr:row>84</xdr:row>
      <xdr:rowOff>0</xdr:rowOff>
    </xdr:from>
    <xdr:to>
      <xdr:col>3</xdr:col>
      <xdr:colOff>2032635</xdr:colOff>
      <xdr:row>84</xdr:row>
      <xdr:rowOff>613410</xdr:rowOff>
    </xdr:to>
    <xdr:pic>
      <xdr:nvPicPr>
        <xdr:cNvPr id="23" name="图片 22"/>
        <xdr:cNvPicPr>
          <a:picLocks noChangeAspect="1"/>
        </xdr:cNvPicPr>
      </xdr:nvPicPr>
      <xdr:blipFill>
        <a:blip r:embed="rId25"/>
        <a:stretch>
          <a:fillRect/>
        </a:stretch>
      </xdr:blipFill>
      <xdr:spPr>
        <a:xfrm>
          <a:off x="7202170" y="70601840"/>
          <a:ext cx="783590" cy="613410"/>
        </a:xfrm>
        <a:prstGeom prst="rect">
          <a:avLst/>
        </a:prstGeom>
        <a:noFill/>
        <a:ln w="9525">
          <a:noFill/>
        </a:ln>
      </xdr:spPr>
    </xdr:pic>
    <xdr:clientData/>
  </xdr:twoCellAnchor>
  <xdr:twoCellAnchor editAs="oneCell">
    <xdr:from>
      <xdr:col>3</xdr:col>
      <xdr:colOff>55245</xdr:colOff>
      <xdr:row>86</xdr:row>
      <xdr:rowOff>57150</xdr:rowOff>
    </xdr:from>
    <xdr:to>
      <xdr:col>3</xdr:col>
      <xdr:colOff>1139190</xdr:colOff>
      <xdr:row>86</xdr:row>
      <xdr:rowOff>600075</xdr:rowOff>
    </xdr:to>
    <xdr:pic>
      <xdr:nvPicPr>
        <xdr:cNvPr id="24" name="图片 23"/>
        <xdr:cNvPicPr>
          <a:picLocks noChangeAspect="1"/>
        </xdr:cNvPicPr>
      </xdr:nvPicPr>
      <xdr:blipFill>
        <a:blip r:embed="rId24"/>
        <a:stretch>
          <a:fillRect/>
        </a:stretch>
      </xdr:blipFill>
      <xdr:spPr>
        <a:xfrm>
          <a:off x="6008370" y="72030590"/>
          <a:ext cx="1083945" cy="542925"/>
        </a:xfrm>
        <a:prstGeom prst="rect">
          <a:avLst/>
        </a:prstGeom>
        <a:noFill/>
        <a:ln w="9525">
          <a:noFill/>
        </a:ln>
      </xdr:spPr>
    </xdr:pic>
    <xdr:clientData/>
  </xdr:twoCellAnchor>
  <xdr:twoCellAnchor editAs="oneCell">
    <xdr:from>
      <xdr:col>3</xdr:col>
      <xdr:colOff>1249045</xdr:colOff>
      <xdr:row>86</xdr:row>
      <xdr:rowOff>34290</xdr:rowOff>
    </xdr:from>
    <xdr:to>
      <xdr:col>3</xdr:col>
      <xdr:colOff>2032635</xdr:colOff>
      <xdr:row>86</xdr:row>
      <xdr:rowOff>647700</xdr:rowOff>
    </xdr:to>
    <xdr:pic>
      <xdr:nvPicPr>
        <xdr:cNvPr id="25" name="图片 24"/>
        <xdr:cNvPicPr>
          <a:picLocks noChangeAspect="1"/>
        </xdr:cNvPicPr>
      </xdr:nvPicPr>
      <xdr:blipFill>
        <a:blip r:embed="rId25"/>
        <a:stretch>
          <a:fillRect/>
        </a:stretch>
      </xdr:blipFill>
      <xdr:spPr>
        <a:xfrm>
          <a:off x="7202170" y="72007730"/>
          <a:ext cx="783590" cy="613410"/>
        </a:xfrm>
        <a:prstGeom prst="rect">
          <a:avLst/>
        </a:prstGeom>
        <a:noFill/>
        <a:ln w="9525">
          <a:noFill/>
        </a:ln>
      </xdr:spPr>
    </xdr:pic>
    <xdr:clientData/>
  </xdr:twoCellAnchor>
  <xdr:twoCellAnchor editAs="oneCell">
    <xdr:from>
      <xdr:col>3</xdr:col>
      <xdr:colOff>43180</xdr:colOff>
      <xdr:row>85</xdr:row>
      <xdr:rowOff>55880</xdr:rowOff>
    </xdr:from>
    <xdr:to>
      <xdr:col>3</xdr:col>
      <xdr:colOff>1177290</xdr:colOff>
      <xdr:row>85</xdr:row>
      <xdr:rowOff>666750</xdr:rowOff>
    </xdr:to>
    <xdr:pic>
      <xdr:nvPicPr>
        <xdr:cNvPr id="30" name="图片 29"/>
        <xdr:cNvPicPr>
          <a:picLocks noChangeAspect="1"/>
        </xdr:cNvPicPr>
      </xdr:nvPicPr>
      <xdr:blipFill>
        <a:blip r:embed="rId26"/>
        <a:stretch>
          <a:fillRect/>
        </a:stretch>
      </xdr:blipFill>
      <xdr:spPr>
        <a:xfrm>
          <a:off x="5996305" y="71343520"/>
          <a:ext cx="1134110" cy="610870"/>
        </a:xfrm>
        <a:prstGeom prst="rect">
          <a:avLst/>
        </a:prstGeom>
        <a:noFill/>
        <a:ln w="9525">
          <a:noFill/>
        </a:ln>
      </xdr:spPr>
    </xdr:pic>
    <xdr:clientData/>
  </xdr:twoCellAnchor>
  <xdr:twoCellAnchor editAs="oneCell">
    <xdr:from>
      <xdr:col>3</xdr:col>
      <xdr:colOff>1323975</xdr:colOff>
      <xdr:row>85</xdr:row>
      <xdr:rowOff>72390</xdr:rowOff>
    </xdr:from>
    <xdr:to>
      <xdr:col>3</xdr:col>
      <xdr:colOff>2239645</xdr:colOff>
      <xdr:row>85</xdr:row>
      <xdr:rowOff>619125</xdr:rowOff>
    </xdr:to>
    <xdr:pic>
      <xdr:nvPicPr>
        <xdr:cNvPr id="31" name="图片 30"/>
        <xdr:cNvPicPr>
          <a:picLocks noChangeAspect="1"/>
        </xdr:cNvPicPr>
      </xdr:nvPicPr>
      <xdr:blipFill>
        <a:blip r:embed="rId27"/>
        <a:stretch>
          <a:fillRect/>
        </a:stretch>
      </xdr:blipFill>
      <xdr:spPr>
        <a:xfrm>
          <a:off x="7277100" y="71360030"/>
          <a:ext cx="915670" cy="546735"/>
        </a:xfrm>
        <a:prstGeom prst="rect">
          <a:avLst/>
        </a:prstGeom>
        <a:noFill/>
        <a:ln w="9525">
          <a:noFill/>
        </a:ln>
      </xdr:spPr>
    </xdr:pic>
    <xdr:clientData/>
  </xdr:twoCellAnchor>
  <xdr:twoCellAnchor editAs="oneCell">
    <xdr:from>
      <xdr:col>3</xdr:col>
      <xdr:colOff>146050</xdr:colOff>
      <xdr:row>88</xdr:row>
      <xdr:rowOff>9525</xdr:rowOff>
    </xdr:from>
    <xdr:to>
      <xdr:col>3</xdr:col>
      <xdr:colOff>1329690</xdr:colOff>
      <xdr:row>88</xdr:row>
      <xdr:rowOff>666750</xdr:rowOff>
    </xdr:to>
    <xdr:pic>
      <xdr:nvPicPr>
        <xdr:cNvPr id="32" name="ID_D20422E8416D4CA99B27944B396E67AA"/>
        <xdr:cNvPicPr>
          <a:picLocks noChangeAspect="1"/>
        </xdr:cNvPicPr>
      </xdr:nvPicPr>
      <xdr:blipFill>
        <a:blip r:embed="rId28"/>
        <a:stretch>
          <a:fillRect/>
        </a:stretch>
      </xdr:blipFill>
      <xdr:spPr>
        <a:xfrm>
          <a:off x="6099175" y="73354565"/>
          <a:ext cx="1183640" cy="657225"/>
        </a:xfrm>
        <a:prstGeom prst="rect">
          <a:avLst/>
        </a:prstGeom>
        <a:noFill/>
        <a:ln w="9525">
          <a:noFill/>
        </a:ln>
      </xdr:spPr>
    </xdr:pic>
    <xdr:clientData/>
  </xdr:twoCellAnchor>
  <xdr:twoCellAnchor editAs="oneCell">
    <xdr:from>
      <xdr:col>3</xdr:col>
      <xdr:colOff>1426845</xdr:colOff>
      <xdr:row>88</xdr:row>
      <xdr:rowOff>44450</xdr:rowOff>
    </xdr:from>
    <xdr:to>
      <xdr:col>3</xdr:col>
      <xdr:colOff>2113915</xdr:colOff>
      <xdr:row>89</xdr:row>
      <xdr:rowOff>0</xdr:rowOff>
    </xdr:to>
    <xdr:pic>
      <xdr:nvPicPr>
        <xdr:cNvPr id="33" name="图片 32"/>
        <xdr:cNvPicPr>
          <a:picLocks noChangeAspect="1"/>
        </xdr:cNvPicPr>
      </xdr:nvPicPr>
      <xdr:blipFill>
        <a:blip r:embed="rId29"/>
        <a:stretch>
          <a:fillRect/>
        </a:stretch>
      </xdr:blipFill>
      <xdr:spPr>
        <a:xfrm>
          <a:off x="7379970" y="73389490"/>
          <a:ext cx="687070" cy="641350"/>
        </a:xfrm>
        <a:prstGeom prst="rect">
          <a:avLst/>
        </a:prstGeom>
        <a:noFill/>
        <a:ln w="9525">
          <a:noFill/>
        </a:ln>
      </xdr:spPr>
    </xdr:pic>
    <xdr:clientData/>
  </xdr:twoCellAnchor>
  <xdr:twoCellAnchor editAs="oneCell">
    <xdr:from>
      <xdr:col>3</xdr:col>
      <xdr:colOff>67945</xdr:colOff>
      <xdr:row>89</xdr:row>
      <xdr:rowOff>9525</xdr:rowOff>
    </xdr:from>
    <xdr:to>
      <xdr:col>3</xdr:col>
      <xdr:colOff>1294130</xdr:colOff>
      <xdr:row>89</xdr:row>
      <xdr:rowOff>666750</xdr:rowOff>
    </xdr:to>
    <xdr:pic>
      <xdr:nvPicPr>
        <xdr:cNvPr id="34" name="ID_516F55F8FBC643F8B6B4C2ACA2F2B312"/>
        <xdr:cNvPicPr>
          <a:picLocks noChangeAspect="1"/>
        </xdr:cNvPicPr>
      </xdr:nvPicPr>
      <xdr:blipFill>
        <a:blip r:embed="rId30"/>
        <a:stretch>
          <a:fillRect/>
        </a:stretch>
      </xdr:blipFill>
      <xdr:spPr>
        <a:xfrm>
          <a:off x="6021070" y="74040365"/>
          <a:ext cx="1226185" cy="657225"/>
        </a:xfrm>
        <a:prstGeom prst="rect">
          <a:avLst/>
        </a:prstGeom>
        <a:noFill/>
        <a:ln w="9525">
          <a:noFill/>
        </a:ln>
      </xdr:spPr>
    </xdr:pic>
    <xdr:clientData/>
  </xdr:twoCellAnchor>
  <xdr:twoCellAnchor editAs="oneCell">
    <xdr:from>
      <xdr:col>3</xdr:col>
      <xdr:colOff>1352550</xdr:colOff>
      <xdr:row>89</xdr:row>
      <xdr:rowOff>33020</xdr:rowOff>
    </xdr:from>
    <xdr:to>
      <xdr:col>3</xdr:col>
      <xdr:colOff>2185670</xdr:colOff>
      <xdr:row>89</xdr:row>
      <xdr:rowOff>561975</xdr:rowOff>
    </xdr:to>
    <xdr:pic>
      <xdr:nvPicPr>
        <xdr:cNvPr id="35" name="图片 34"/>
        <xdr:cNvPicPr>
          <a:picLocks noChangeAspect="1"/>
        </xdr:cNvPicPr>
      </xdr:nvPicPr>
      <xdr:blipFill>
        <a:blip r:embed="rId31"/>
        <a:stretch>
          <a:fillRect/>
        </a:stretch>
      </xdr:blipFill>
      <xdr:spPr>
        <a:xfrm>
          <a:off x="7305675" y="74063860"/>
          <a:ext cx="833120" cy="528955"/>
        </a:xfrm>
        <a:prstGeom prst="rect">
          <a:avLst/>
        </a:prstGeom>
        <a:noFill/>
        <a:ln w="9525">
          <a:noFill/>
        </a:ln>
      </xdr:spPr>
    </xdr:pic>
    <xdr:clientData/>
  </xdr:twoCellAnchor>
  <xdr:twoCellAnchor editAs="oneCell">
    <xdr:from>
      <xdr:col>3</xdr:col>
      <xdr:colOff>1333500</xdr:colOff>
      <xdr:row>92</xdr:row>
      <xdr:rowOff>66675</xdr:rowOff>
    </xdr:from>
    <xdr:to>
      <xdr:col>3</xdr:col>
      <xdr:colOff>2052320</xdr:colOff>
      <xdr:row>92</xdr:row>
      <xdr:rowOff>523875</xdr:rowOff>
    </xdr:to>
    <xdr:pic>
      <xdr:nvPicPr>
        <xdr:cNvPr id="36" name="ID_C0F379EB12504B7CBA953BD05A14849B"/>
        <xdr:cNvPicPr>
          <a:picLocks noChangeAspect="1"/>
        </xdr:cNvPicPr>
      </xdr:nvPicPr>
      <xdr:blipFill>
        <a:blip r:embed="rId32"/>
        <a:stretch>
          <a:fillRect/>
        </a:stretch>
      </xdr:blipFill>
      <xdr:spPr>
        <a:xfrm>
          <a:off x="7286625" y="76154915"/>
          <a:ext cx="718820" cy="457200"/>
        </a:xfrm>
        <a:prstGeom prst="rect">
          <a:avLst/>
        </a:prstGeom>
        <a:noFill/>
        <a:ln w="9525">
          <a:noFill/>
        </a:ln>
      </xdr:spPr>
    </xdr:pic>
    <xdr:clientData/>
  </xdr:twoCellAnchor>
  <xdr:twoCellAnchor editAs="oneCell">
    <xdr:from>
      <xdr:col>3</xdr:col>
      <xdr:colOff>249555</xdr:colOff>
      <xdr:row>91</xdr:row>
      <xdr:rowOff>676275</xdr:rowOff>
    </xdr:from>
    <xdr:to>
      <xdr:col>3</xdr:col>
      <xdr:colOff>1226185</xdr:colOff>
      <xdr:row>92</xdr:row>
      <xdr:rowOff>647700</xdr:rowOff>
    </xdr:to>
    <xdr:pic>
      <xdr:nvPicPr>
        <xdr:cNvPr id="37" name="ID_628B215C326C4F589BDBB1924076CE94"/>
        <xdr:cNvPicPr>
          <a:picLocks noChangeAspect="1"/>
        </xdr:cNvPicPr>
      </xdr:nvPicPr>
      <xdr:blipFill>
        <a:blip r:embed="rId33"/>
        <a:stretch>
          <a:fillRect/>
        </a:stretch>
      </xdr:blipFill>
      <xdr:spPr>
        <a:xfrm>
          <a:off x="6202680" y="76078715"/>
          <a:ext cx="976630" cy="657225"/>
        </a:xfrm>
        <a:prstGeom prst="rect">
          <a:avLst/>
        </a:prstGeom>
        <a:noFill/>
        <a:ln w="9525">
          <a:noFill/>
        </a:ln>
      </xdr:spPr>
    </xdr:pic>
    <xdr:clientData/>
  </xdr:twoCellAnchor>
  <xdr:twoCellAnchor editAs="oneCell">
    <xdr:from>
      <xdr:col>3</xdr:col>
      <xdr:colOff>18415</xdr:colOff>
      <xdr:row>49</xdr:row>
      <xdr:rowOff>114300</xdr:rowOff>
    </xdr:from>
    <xdr:to>
      <xdr:col>3</xdr:col>
      <xdr:colOff>619760</xdr:colOff>
      <xdr:row>49</xdr:row>
      <xdr:rowOff>714375</xdr:rowOff>
    </xdr:to>
    <xdr:pic>
      <xdr:nvPicPr>
        <xdr:cNvPr id="57" name="ID_FB979B277DB24227A3653B8450446BD6"/>
        <xdr:cNvPicPr>
          <a:picLocks noChangeAspect="1"/>
        </xdr:cNvPicPr>
      </xdr:nvPicPr>
      <xdr:blipFill>
        <a:blip r:embed="rId34"/>
        <a:stretch>
          <a:fillRect/>
        </a:stretch>
      </xdr:blipFill>
      <xdr:spPr>
        <a:xfrm>
          <a:off x="5971540" y="36842700"/>
          <a:ext cx="601345" cy="600075"/>
        </a:xfrm>
        <a:prstGeom prst="rect">
          <a:avLst/>
        </a:prstGeom>
        <a:noFill/>
        <a:ln w="9525">
          <a:noFill/>
        </a:ln>
      </xdr:spPr>
    </xdr:pic>
    <xdr:clientData/>
  </xdr:twoCellAnchor>
  <xdr:twoCellAnchor editAs="oneCell">
    <xdr:from>
      <xdr:col>3</xdr:col>
      <xdr:colOff>598805</xdr:colOff>
      <xdr:row>49</xdr:row>
      <xdr:rowOff>34290</xdr:rowOff>
    </xdr:from>
    <xdr:to>
      <xdr:col>4</xdr:col>
      <xdr:colOff>0</xdr:colOff>
      <xdr:row>49</xdr:row>
      <xdr:rowOff>781050</xdr:rowOff>
    </xdr:to>
    <xdr:pic>
      <xdr:nvPicPr>
        <xdr:cNvPr id="39" name="图片 38"/>
        <xdr:cNvPicPr>
          <a:picLocks noChangeAspect="1"/>
        </xdr:cNvPicPr>
      </xdr:nvPicPr>
      <xdr:blipFill>
        <a:blip r:embed="rId35"/>
        <a:stretch>
          <a:fillRect/>
        </a:stretch>
      </xdr:blipFill>
      <xdr:spPr>
        <a:xfrm>
          <a:off x="6551930" y="36762690"/>
          <a:ext cx="1668145" cy="746760"/>
        </a:xfrm>
        <a:prstGeom prst="rect">
          <a:avLst/>
        </a:prstGeom>
        <a:noFill/>
        <a:ln w="9525">
          <a:noFill/>
        </a:ln>
      </xdr:spPr>
    </xdr:pic>
    <xdr:clientData/>
  </xdr:twoCellAnchor>
  <xdr:twoCellAnchor editAs="oneCell">
    <xdr:from>
      <xdr:col>3</xdr:col>
      <xdr:colOff>38735</xdr:colOff>
      <xdr:row>49</xdr:row>
      <xdr:rowOff>967740</xdr:rowOff>
    </xdr:from>
    <xdr:to>
      <xdr:col>3</xdr:col>
      <xdr:colOff>1219200</xdr:colOff>
      <xdr:row>49</xdr:row>
      <xdr:rowOff>1701165</xdr:rowOff>
    </xdr:to>
    <xdr:pic>
      <xdr:nvPicPr>
        <xdr:cNvPr id="41" name="图片 40"/>
        <xdr:cNvPicPr>
          <a:picLocks noChangeAspect="1"/>
        </xdr:cNvPicPr>
      </xdr:nvPicPr>
      <xdr:blipFill>
        <a:blip r:embed="rId36"/>
        <a:stretch>
          <a:fillRect/>
        </a:stretch>
      </xdr:blipFill>
      <xdr:spPr>
        <a:xfrm>
          <a:off x="5991860" y="37696140"/>
          <a:ext cx="1180465" cy="733425"/>
        </a:xfrm>
        <a:prstGeom prst="rect">
          <a:avLst/>
        </a:prstGeom>
        <a:noFill/>
        <a:ln w="9525">
          <a:noFill/>
        </a:ln>
      </xdr:spPr>
    </xdr:pic>
    <xdr:clientData/>
  </xdr:twoCellAnchor>
  <xdr:twoCellAnchor editAs="oneCell">
    <xdr:from>
      <xdr:col>3</xdr:col>
      <xdr:colOff>1266825</xdr:colOff>
      <xdr:row>49</xdr:row>
      <xdr:rowOff>844550</xdr:rowOff>
    </xdr:from>
    <xdr:to>
      <xdr:col>3</xdr:col>
      <xdr:colOff>2211070</xdr:colOff>
      <xdr:row>49</xdr:row>
      <xdr:rowOff>2108835</xdr:rowOff>
    </xdr:to>
    <xdr:pic>
      <xdr:nvPicPr>
        <xdr:cNvPr id="42" name="图片 41"/>
        <xdr:cNvPicPr>
          <a:picLocks noChangeAspect="1"/>
        </xdr:cNvPicPr>
      </xdr:nvPicPr>
      <xdr:blipFill>
        <a:blip r:embed="rId37"/>
        <a:stretch>
          <a:fillRect/>
        </a:stretch>
      </xdr:blipFill>
      <xdr:spPr>
        <a:xfrm>
          <a:off x="7219950" y="37572950"/>
          <a:ext cx="944245" cy="1264285"/>
        </a:xfrm>
        <a:prstGeom prst="rect">
          <a:avLst/>
        </a:prstGeom>
        <a:noFill/>
        <a:ln w="9525">
          <a:noFill/>
        </a:ln>
      </xdr:spPr>
    </xdr:pic>
    <xdr:clientData/>
  </xdr:twoCellAnchor>
  <xdr:twoCellAnchor editAs="oneCell">
    <xdr:from>
      <xdr:col>3</xdr:col>
      <xdr:colOff>680720</xdr:colOff>
      <xdr:row>93</xdr:row>
      <xdr:rowOff>19050</xdr:rowOff>
    </xdr:from>
    <xdr:to>
      <xdr:col>3</xdr:col>
      <xdr:colOff>1785620</xdr:colOff>
      <xdr:row>93</xdr:row>
      <xdr:rowOff>676275</xdr:rowOff>
    </xdr:to>
    <xdr:pic>
      <xdr:nvPicPr>
        <xdr:cNvPr id="44" name="ID_0E24B29995B04D46A59965C1A2B24BD1"/>
        <xdr:cNvPicPr>
          <a:picLocks noChangeAspect="1"/>
        </xdr:cNvPicPr>
      </xdr:nvPicPr>
      <xdr:blipFill>
        <a:blip r:embed="rId38"/>
        <a:stretch>
          <a:fillRect/>
        </a:stretch>
      </xdr:blipFill>
      <xdr:spPr>
        <a:xfrm>
          <a:off x="6633845" y="76793090"/>
          <a:ext cx="1104900" cy="657225"/>
        </a:xfrm>
        <a:prstGeom prst="rect">
          <a:avLst/>
        </a:prstGeom>
        <a:noFill/>
        <a:ln w="9525">
          <a:noFill/>
        </a:ln>
      </xdr:spPr>
    </xdr:pic>
    <xdr:clientData/>
  </xdr:twoCellAnchor>
  <xdr:twoCellAnchor editAs="oneCell">
    <xdr:from>
      <xdr:col>3</xdr:col>
      <xdr:colOff>276225</xdr:colOff>
      <xdr:row>97</xdr:row>
      <xdr:rowOff>114300</xdr:rowOff>
    </xdr:from>
    <xdr:to>
      <xdr:col>3</xdr:col>
      <xdr:colOff>1047750</xdr:colOff>
      <xdr:row>97</xdr:row>
      <xdr:rowOff>657225</xdr:rowOff>
    </xdr:to>
    <xdr:pic>
      <xdr:nvPicPr>
        <xdr:cNvPr id="45" name="ID_15479A02593940C09B8C73BBC2700719"/>
        <xdr:cNvPicPr>
          <a:picLocks noChangeAspect="1"/>
        </xdr:cNvPicPr>
      </xdr:nvPicPr>
      <xdr:blipFill>
        <a:blip r:embed="rId39"/>
        <a:stretch>
          <a:fillRect/>
        </a:stretch>
      </xdr:blipFill>
      <xdr:spPr>
        <a:xfrm>
          <a:off x="6229350" y="79631540"/>
          <a:ext cx="771525" cy="542925"/>
        </a:xfrm>
        <a:prstGeom prst="rect">
          <a:avLst/>
        </a:prstGeom>
        <a:noFill/>
        <a:ln w="9525">
          <a:noFill/>
        </a:ln>
      </xdr:spPr>
    </xdr:pic>
    <xdr:clientData/>
  </xdr:twoCellAnchor>
  <xdr:twoCellAnchor editAs="oneCell">
    <xdr:from>
      <xdr:col>3</xdr:col>
      <xdr:colOff>1262380</xdr:colOff>
      <xdr:row>97</xdr:row>
      <xdr:rowOff>9525</xdr:rowOff>
    </xdr:from>
    <xdr:to>
      <xdr:col>3</xdr:col>
      <xdr:colOff>2134870</xdr:colOff>
      <xdr:row>97</xdr:row>
      <xdr:rowOff>524510</xdr:rowOff>
    </xdr:to>
    <xdr:pic>
      <xdr:nvPicPr>
        <xdr:cNvPr id="46" name="ID_A28935E194C840CEB8239475ECA10CA0"/>
        <xdr:cNvPicPr>
          <a:picLocks noChangeAspect="1"/>
        </xdr:cNvPicPr>
      </xdr:nvPicPr>
      <xdr:blipFill>
        <a:blip r:embed="rId40"/>
        <a:stretch>
          <a:fillRect/>
        </a:stretch>
      </xdr:blipFill>
      <xdr:spPr>
        <a:xfrm>
          <a:off x="7215505" y="79526765"/>
          <a:ext cx="872490" cy="514985"/>
        </a:xfrm>
        <a:prstGeom prst="rect">
          <a:avLst/>
        </a:prstGeom>
        <a:noFill/>
        <a:ln w="9525">
          <a:noFill/>
        </a:ln>
      </xdr:spPr>
    </xdr:pic>
    <xdr:clientData/>
  </xdr:twoCellAnchor>
  <xdr:twoCellAnchor editAs="oneCell">
    <xdr:from>
      <xdr:col>3</xdr:col>
      <xdr:colOff>938530</xdr:colOff>
      <xdr:row>104</xdr:row>
      <xdr:rowOff>46355</xdr:rowOff>
    </xdr:from>
    <xdr:to>
      <xdr:col>3</xdr:col>
      <xdr:colOff>1680845</xdr:colOff>
      <xdr:row>104</xdr:row>
      <xdr:rowOff>635635</xdr:rowOff>
    </xdr:to>
    <xdr:pic>
      <xdr:nvPicPr>
        <xdr:cNvPr id="38" name="ID_8A18C7755FB94540864C220A3539E315"/>
        <xdr:cNvPicPr>
          <a:picLocks noChangeAspect="1"/>
        </xdr:cNvPicPr>
      </xdr:nvPicPr>
      <xdr:blipFill>
        <a:blip r:embed="rId41"/>
        <a:stretch>
          <a:fillRect/>
        </a:stretch>
      </xdr:blipFill>
      <xdr:spPr>
        <a:xfrm>
          <a:off x="6891655" y="84364195"/>
          <a:ext cx="742315" cy="589280"/>
        </a:xfrm>
        <a:prstGeom prst="rect">
          <a:avLst/>
        </a:prstGeom>
        <a:noFill/>
        <a:ln w="9525">
          <a:noFill/>
        </a:ln>
      </xdr:spPr>
    </xdr:pic>
    <xdr:clientData/>
  </xdr:twoCellAnchor>
  <xdr:twoCellAnchor editAs="oneCell">
    <xdr:from>
      <xdr:col>3</xdr:col>
      <xdr:colOff>56515</xdr:colOff>
      <xdr:row>104</xdr:row>
      <xdr:rowOff>43180</xdr:rowOff>
    </xdr:from>
    <xdr:to>
      <xdr:col>3</xdr:col>
      <xdr:colOff>873760</xdr:colOff>
      <xdr:row>104</xdr:row>
      <xdr:rowOff>640715</xdr:rowOff>
    </xdr:to>
    <xdr:pic>
      <xdr:nvPicPr>
        <xdr:cNvPr id="43" name="ID_33CDDE04435043CABCCBEFB3356601B1"/>
        <xdr:cNvPicPr>
          <a:picLocks noChangeAspect="1"/>
        </xdr:cNvPicPr>
      </xdr:nvPicPr>
      <xdr:blipFill>
        <a:blip r:embed="rId42"/>
        <a:stretch>
          <a:fillRect/>
        </a:stretch>
      </xdr:blipFill>
      <xdr:spPr>
        <a:xfrm>
          <a:off x="6009640" y="84361020"/>
          <a:ext cx="817245" cy="597535"/>
        </a:xfrm>
        <a:prstGeom prst="rect">
          <a:avLst/>
        </a:prstGeom>
        <a:noFill/>
        <a:ln w="9525">
          <a:noFill/>
        </a:ln>
      </xdr:spPr>
    </xdr:pic>
    <xdr:clientData/>
  </xdr:twoCellAnchor>
  <xdr:twoCellAnchor editAs="oneCell">
    <xdr:from>
      <xdr:col>3</xdr:col>
      <xdr:colOff>1757680</xdr:colOff>
      <xdr:row>104</xdr:row>
      <xdr:rowOff>72390</xdr:rowOff>
    </xdr:from>
    <xdr:to>
      <xdr:col>3</xdr:col>
      <xdr:colOff>2251075</xdr:colOff>
      <xdr:row>104</xdr:row>
      <xdr:rowOff>451485</xdr:rowOff>
    </xdr:to>
    <xdr:pic>
      <xdr:nvPicPr>
        <xdr:cNvPr id="47" name="ID_7F8413E225E14495B197EE384D145A6F"/>
        <xdr:cNvPicPr>
          <a:picLocks noChangeAspect="1"/>
        </xdr:cNvPicPr>
      </xdr:nvPicPr>
      <xdr:blipFill>
        <a:blip r:embed="rId43"/>
        <a:stretch>
          <a:fillRect/>
        </a:stretch>
      </xdr:blipFill>
      <xdr:spPr>
        <a:xfrm>
          <a:off x="7710805" y="84390230"/>
          <a:ext cx="493395" cy="379095"/>
        </a:xfrm>
        <a:prstGeom prst="rect">
          <a:avLst/>
        </a:prstGeom>
        <a:noFill/>
        <a:ln w="9525">
          <a:noFill/>
        </a:ln>
      </xdr:spPr>
    </xdr:pic>
    <xdr:clientData/>
  </xdr:twoCellAnchor>
  <xdr:twoCellAnchor editAs="oneCell">
    <xdr:from>
      <xdr:col>3</xdr:col>
      <xdr:colOff>70485</xdr:colOff>
      <xdr:row>105</xdr:row>
      <xdr:rowOff>58420</xdr:rowOff>
    </xdr:from>
    <xdr:to>
      <xdr:col>3</xdr:col>
      <xdr:colOff>863600</xdr:colOff>
      <xdr:row>105</xdr:row>
      <xdr:rowOff>672465</xdr:rowOff>
    </xdr:to>
    <xdr:pic>
      <xdr:nvPicPr>
        <xdr:cNvPr id="48" name="ID_D443ECD6B2A74BE8B08711BF03F6969D"/>
        <xdr:cNvPicPr>
          <a:picLocks noChangeAspect="1"/>
        </xdr:cNvPicPr>
      </xdr:nvPicPr>
      <xdr:blipFill>
        <a:blip r:embed="rId44"/>
        <a:stretch>
          <a:fillRect/>
        </a:stretch>
      </xdr:blipFill>
      <xdr:spPr>
        <a:xfrm>
          <a:off x="6023610" y="85062060"/>
          <a:ext cx="793115" cy="614045"/>
        </a:xfrm>
        <a:prstGeom prst="rect">
          <a:avLst/>
        </a:prstGeom>
        <a:noFill/>
        <a:ln w="9525">
          <a:noFill/>
        </a:ln>
      </xdr:spPr>
    </xdr:pic>
    <xdr:clientData/>
  </xdr:twoCellAnchor>
  <xdr:twoCellAnchor editAs="oneCell">
    <xdr:from>
      <xdr:col>3</xdr:col>
      <xdr:colOff>943610</xdr:colOff>
      <xdr:row>105</xdr:row>
      <xdr:rowOff>33655</xdr:rowOff>
    </xdr:from>
    <xdr:to>
      <xdr:col>4</xdr:col>
      <xdr:colOff>5080</xdr:colOff>
      <xdr:row>105</xdr:row>
      <xdr:rowOff>664845</xdr:rowOff>
    </xdr:to>
    <xdr:pic>
      <xdr:nvPicPr>
        <xdr:cNvPr id="49" name="ID_11C24C92580E4295BA1ECE9E0A726C4C"/>
        <xdr:cNvPicPr>
          <a:picLocks noChangeAspect="1"/>
        </xdr:cNvPicPr>
      </xdr:nvPicPr>
      <xdr:blipFill>
        <a:blip r:embed="rId45"/>
        <a:stretch>
          <a:fillRect/>
        </a:stretch>
      </xdr:blipFill>
      <xdr:spPr>
        <a:xfrm>
          <a:off x="6896735" y="85037295"/>
          <a:ext cx="1328420" cy="631190"/>
        </a:xfrm>
        <a:prstGeom prst="rect">
          <a:avLst/>
        </a:prstGeom>
        <a:noFill/>
        <a:ln w="9525">
          <a:noFill/>
        </a:ln>
      </xdr:spPr>
    </xdr:pic>
    <xdr:clientData/>
  </xdr:twoCellAnchor>
  <xdr:twoCellAnchor editAs="oneCell">
    <xdr:from>
      <xdr:col>3</xdr:col>
      <xdr:colOff>9525</xdr:colOff>
      <xdr:row>164</xdr:row>
      <xdr:rowOff>36195</xdr:rowOff>
    </xdr:from>
    <xdr:to>
      <xdr:col>3</xdr:col>
      <xdr:colOff>868680</xdr:colOff>
      <xdr:row>164</xdr:row>
      <xdr:rowOff>494030</xdr:rowOff>
    </xdr:to>
    <xdr:pic>
      <xdr:nvPicPr>
        <xdr:cNvPr id="50" name="图片 49"/>
        <xdr:cNvPicPr>
          <a:picLocks noChangeAspect="1"/>
        </xdr:cNvPicPr>
      </xdr:nvPicPr>
      <xdr:blipFill>
        <a:blip r:embed="rId46"/>
        <a:stretch>
          <a:fillRect/>
        </a:stretch>
      </xdr:blipFill>
      <xdr:spPr>
        <a:xfrm>
          <a:off x="5962650" y="126620905"/>
          <a:ext cx="859155" cy="457835"/>
        </a:xfrm>
        <a:prstGeom prst="rect">
          <a:avLst/>
        </a:prstGeom>
        <a:noFill/>
        <a:ln w="9525">
          <a:noFill/>
        </a:ln>
      </xdr:spPr>
    </xdr:pic>
    <xdr:clientData/>
  </xdr:twoCellAnchor>
  <xdr:twoCellAnchor editAs="oneCell">
    <xdr:from>
      <xdr:col>3</xdr:col>
      <xdr:colOff>989965</xdr:colOff>
      <xdr:row>164</xdr:row>
      <xdr:rowOff>33655</xdr:rowOff>
    </xdr:from>
    <xdr:to>
      <xdr:col>3</xdr:col>
      <xdr:colOff>1771650</xdr:colOff>
      <xdr:row>164</xdr:row>
      <xdr:rowOff>477520</xdr:rowOff>
    </xdr:to>
    <xdr:pic>
      <xdr:nvPicPr>
        <xdr:cNvPr id="51" name="图片 50"/>
        <xdr:cNvPicPr>
          <a:picLocks noChangeAspect="1"/>
        </xdr:cNvPicPr>
      </xdr:nvPicPr>
      <xdr:blipFill>
        <a:blip r:embed="rId47"/>
        <a:stretch>
          <a:fillRect/>
        </a:stretch>
      </xdr:blipFill>
      <xdr:spPr>
        <a:xfrm>
          <a:off x="6943090" y="126618365"/>
          <a:ext cx="781685" cy="443865"/>
        </a:xfrm>
        <a:prstGeom prst="rect">
          <a:avLst/>
        </a:prstGeom>
        <a:noFill/>
        <a:ln w="9525">
          <a:noFill/>
        </a:ln>
      </xdr:spPr>
    </xdr:pic>
    <xdr:clientData/>
  </xdr:twoCellAnchor>
  <xdr:twoCellAnchor editAs="oneCell">
    <xdr:from>
      <xdr:col>7</xdr:col>
      <xdr:colOff>79375</xdr:colOff>
      <xdr:row>38</xdr:row>
      <xdr:rowOff>991870</xdr:rowOff>
    </xdr:from>
    <xdr:to>
      <xdr:col>8</xdr:col>
      <xdr:colOff>1390650</xdr:colOff>
      <xdr:row>40</xdr:row>
      <xdr:rowOff>50165</xdr:rowOff>
    </xdr:to>
    <xdr:pic>
      <xdr:nvPicPr>
        <xdr:cNvPr id="53" name="图片 52"/>
        <xdr:cNvPicPr>
          <a:picLocks noChangeAspect="1"/>
        </xdr:cNvPicPr>
      </xdr:nvPicPr>
      <xdr:blipFill>
        <a:blip r:embed="rId48"/>
        <a:stretch>
          <a:fillRect/>
        </a:stretch>
      </xdr:blipFill>
      <xdr:spPr>
        <a:xfrm>
          <a:off x="13052425" y="29912945"/>
          <a:ext cx="1997075" cy="697230"/>
        </a:xfrm>
        <a:prstGeom prst="rect">
          <a:avLst/>
        </a:prstGeom>
        <a:noFill/>
        <a:ln w="9525">
          <a:noFill/>
        </a:ln>
      </xdr:spPr>
    </xdr:pic>
    <xdr:clientData/>
  </xdr:twoCellAnchor>
  <xdr:twoCellAnchor editAs="oneCell">
    <xdr:from>
      <xdr:col>7</xdr:col>
      <xdr:colOff>145415</xdr:colOff>
      <xdr:row>45</xdr:row>
      <xdr:rowOff>619125</xdr:rowOff>
    </xdr:from>
    <xdr:to>
      <xdr:col>9</xdr:col>
      <xdr:colOff>29210</xdr:colOff>
      <xdr:row>47</xdr:row>
      <xdr:rowOff>4445</xdr:rowOff>
    </xdr:to>
    <xdr:pic>
      <xdr:nvPicPr>
        <xdr:cNvPr id="52" name="图片 51"/>
        <xdr:cNvPicPr>
          <a:picLocks noChangeAspect="1"/>
        </xdr:cNvPicPr>
      </xdr:nvPicPr>
      <xdr:blipFill>
        <a:blip r:embed="rId49"/>
        <a:stretch>
          <a:fillRect/>
        </a:stretch>
      </xdr:blipFill>
      <xdr:spPr>
        <a:xfrm>
          <a:off x="13118465" y="34257615"/>
          <a:ext cx="2207895" cy="657860"/>
        </a:xfrm>
        <a:prstGeom prst="rect">
          <a:avLst/>
        </a:prstGeom>
        <a:noFill/>
        <a:ln w="9525">
          <a:noFill/>
        </a:ln>
      </xdr:spPr>
    </xdr:pic>
    <xdr:clientData/>
  </xdr:twoCellAnchor>
  <xdr:twoCellAnchor editAs="oneCell">
    <xdr:from>
      <xdr:col>7</xdr:col>
      <xdr:colOff>102235</xdr:colOff>
      <xdr:row>47</xdr:row>
      <xdr:rowOff>546735</xdr:rowOff>
    </xdr:from>
    <xdr:to>
      <xdr:col>8</xdr:col>
      <xdr:colOff>742950</xdr:colOff>
      <xdr:row>48</xdr:row>
      <xdr:rowOff>205740</xdr:rowOff>
    </xdr:to>
    <xdr:pic>
      <xdr:nvPicPr>
        <xdr:cNvPr id="54" name="图片 53"/>
        <xdr:cNvPicPr>
          <a:picLocks noChangeAspect="1"/>
        </xdr:cNvPicPr>
      </xdr:nvPicPr>
      <xdr:blipFill>
        <a:blip r:embed="rId50"/>
        <a:stretch>
          <a:fillRect/>
        </a:stretch>
      </xdr:blipFill>
      <xdr:spPr>
        <a:xfrm>
          <a:off x="13075285" y="35457765"/>
          <a:ext cx="1326515" cy="840105"/>
        </a:xfrm>
        <a:prstGeom prst="rect">
          <a:avLst/>
        </a:prstGeom>
        <a:noFill/>
        <a:ln w="9525">
          <a:noFill/>
        </a:ln>
      </xdr:spPr>
    </xdr:pic>
    <xdr:clientData/>
  </xdr:twoCellAnchor>
  <xdr:twoCellAnchor editAs="oneCell">
    <xdr:from>
      <xdr:col>3</xdr:col>
      <xdr:colOff>132715</xdr:colOff>
      <xdr:row>108</xdr:row>
      <xdr:rowOff>91440</xdr:rowOff>
    </xdr:from>
    <xdr:to>
      <xdr:col>3</xdr:col>
      <xdr:colOff>864235</xdr:colOff>
      <xdr:row>108</xdr:row>
      <xdr:rowOff>680085</xdr:rowOff>
    </xdr:to>
    <xdr:pic>
      <xdr:nvPicPr>
        <xdr:cNvPr id="55" name="ID_10CD5B32CC0C43AB83E969C1174A1A9F"/>
        <xdr:cNvPicPr>
          <a:picLocks noChangeAspect="1"/>
        </xdr:cNvPicPr>
      </xdr:nvPicPr>
      <xdr:blipFill>
        <a:blip r:embed="rId51"/>
        <a:stretch>
          <a:fillRect/>
        </a:stretch>
      </xdr:blipFill>
      <xdr:spPr>
        <a:xfrm>
          <a:off x="6085840" y="87152480"/>
          <a:ext cx="731520" cy="588645"/>
        </a:xfrm>
        <a:prstGeom prst="rect">
          <a:avLst/>
        </a:prstGeom>
        <a:noFill/>
        <a:ln w="9525">
          <a:noFill/>
        </a:ln>
      </xdr:spPr>
    </xdr:pic>
    <xdr:clientData/>
  </xdr:twoCellAnchor>
  <xdr:twoCellAnchor editAs="oneCell">
    <xdr:from>
      <xdr:col>3</xdr:col>
      <xdr:colOff>1240790</xdr:colOff>
      <xdr:row>108</xdr:row>
      <xdr:rowOff>66675</xdr:rowOff>
    </xdr:from>
    <xdr:to>
      <xdr:col>3</xdr:col>
      <xdr:colOff>2050415</xdr:colOff>
      <xdr:row>108</xdr:row>
      <xdr:rowOff>655320</xdr:rowOff>
    </xdr:to>
    <xdr:pic>
      <xdr:nvPicPr>
        <xdr:cNvPr id="56" name="ID_0105272817EE40E4B483429533C57F76"/>
        <xdr:cNvPicPr>
          <a:picLocks noChangeAspect="1"/>
        </xdr:cNvPicPr>
      </xdr:nvPicPr>
      <xdr:blipFill>
        <a:blip r:embed="rId52"/>
        <a:stretch>
          <a:fillRect/>
        </a:stretch>
      </xdr:blipFill>
      <xdr:spPr>
        <a:xfrm>
          <a:off x="7193915" y="87127715"/>
          <a:ext cx="809625" cy="588645"/>
        </a:xfrm>
        <a:prstGeom prst="rect">
          <a:avLst/>
        </a:prstGeom>
        <a:noFill/>
        <a:ln w="9525">
          <a:noFill/>
        </a:ln>
      </xdr:spPr>
    </xdr:pic>
    <xdr:clientData/>
  </xdr:twoCellAnchor>
  <xdr:twoCellAnchor editAs="oneCell">
    <xdr:from>
      <xdr:col>3</xdr:col>
      <xdr:colOff>178435</xdr:colOff>
      <xdr:row>110</xdr:row>
      <xdr:rowOff>24765</xdr:rowOff>
    </xdr:from>
    <xdr:to>
      <xdr:col>3</xdr:col>
      <xdr:colOff>949960</xdr:colOff>
      <xdr:row>111</xdr:row>
      <xdr:rowOff>1905</xdr:rowOff>
    </xdr:to>
    <xdr:pic>
      <xdr:nvPicPr>
        <xdr:cNvPr id="58" name="ID_91130EBF0877403698AD6E4822576A8B"/>
        <xdr:cNvPicPr>
          <a:picLocks noChangeAspect="1"/>
        </xdr:cNvPicPr>
      </xdr:nvPicPr>
      <xdr:blipFill>
        <a:blip r:embed="rId53"/>
        <a:stretch>
          <a:fillRect/>
        </a:stretch>
      </xdr:blipFill>
      <xdr:spPr>
        <a:xfrm>
          <a:off x="6131560" y="88457405"/>
          <a:ext cx="771525" cy="662940"/>
        </a:xfrm>
        <a:prstGeom prst="rect">
          <a:avLst/>
        </a:prstGeom>
        <a:noFill/>
        <a:ln w="9525">
          <a:noFill/>
        </a:ln>
      </xdr:spPr>
    </xdr:pic>
    <xdr:clientData/>
  </xdr:twoCellAnchor>
  <xdr:twoCellAnchor editAs="oneCell">
    <xdr:from>
      <xdr:col>3</xdr:col>
      <xdr:colOff>1174750</xdr:colOff>
      <xdr:row>110</xdr:row>
      <xdr:rowOff>40640</xdr:rowOff>
    </xdr:from>
    <xdr:to>
      <xdr:col>3</xdr:col>
      <xdr:colOff>1850390</xdr:colOff>
      <xdr:row>110</xdr:row>
      <xdr:rowOff>548640</xdr:rowOff>
    </xdr:to>
    <xdr:pic>
      <xdr:nvPicPr>
        <xdr:cNvPr id="59" name="ID_F7646245EF51419CB138877FF816FEF3"/>
        <xdr:cNvPicPr>
          <a:picLocks noChangeAspect="1"/>
        </xdr:cNvPicPr>
      </xdr:nvPicPr>
      <xdr:blipFill>
        <a:blip r:embed="rId54"/>
        <a:stretch>
          <a:fillRect/>
        </a:stretch>
      </xdr:blipFill>
      <xdr:spPr>
        <a:xfrm>
          <a:off x="7127875" y="88473280"/>
          <a:ext cx="675640" cy="508000"/>
        </a:xfrm>
        <a:prstGeom prst="rect">
          <a:avLst/>
        </a:prstGeom>
        <a:noFill/>
        <a:ln w="9525">
          <a:noFill/>
        </a:ln>
      </xdr:spPr>
    </xdr:pic>
    <xdr:clientData/>
  </xdr:twoCellAnchor>
  <xdr:twoCellAnchor editAs="oneCell">
    <xdr:from>
      <xdr:col>3</xdr:col>
      <xdr:colOff>929005</xdr:colOff>
      <xdr:row>115</xdr:row>
      <xdr:rowOff>17780</xdr:rowOff>
    </xdr:from>
    <xdr:to>
      <xdr:col>3</xdr:col>
      <xdr:colOff>1541145</xdr:colOff>
      <xdr:row>115</xdr:row>
      <xdr:rowOff>431800</xdr:rowOff>
    </xdr:to>
    <xdr:pic>
      <xdr:nvPicPr>
        <xdr:cNvPr id="60" name="ID_088F0EC8B39740878034AE91BC02714A"/>
        <xdr:cNvPicPr>
          <a:picLocks noChangeAspect="1"/>
        </xdr:cNvPicPr>
      </xdr:nvPicPr>
      <xdr:blipFill>
        <a:blip r:embed="rId55"/>
        <a:stretch>
          <a:fillRect/>
        </a:stretch>
      </xdr:blipFill>
      <xdr:spPr>
        <a:xfrm>
          <a:off x="6882130" y="91879420"/>
          <a:ext cx="612140" cy="414020"/>
        </a:xfrm>
        <a:prstGeom prst="rect">
          <a:avLst/>
        </a:prstGeom>
        <a:noFill/>
        <a:ln w="9525">
          <a:noFill/>
        </a:ln>
      </xdr:spPr>
    </xdr:pic>
    <xdr:clientData/>
  </xdr:twoCellAnchor>
  <xdr:twoCellAnchor editAs="oneCell">
    <xdr:from>
      <xdr:col>3</xdr:col>
      <xdr:colOff>1733550</xdr:colOff>
      <xdr:row>115</xdr:row>
      <xdr:rowOff>17780</xdr:rowOff>
    </xdr:from>
    <xdr:to>
      <xdr:col>4</xdr:col>
      <xdr:colOff>1270</xdr:colOff>
      <xdr:row>115</xdr:row>
      <xdr:rowOff>431800</xdr:rowOff>
    </xdr:to>
    <xdr:pic>
      <xdr:nvPicPr>
        <xdr:cNvPr id="61" name="ID_D7AA5A85031A4DF0B6258DAD7E786E48"/>
        <xdr:cNvPicPr>
          <a:picLocks noChangeAspect="1"/>
        </xdr:cNvPicPr>
      </xdr:nvPicPr>
      <xdr:blipFill>
        <a:blip r:embed="rId56"/>
        <a:stretch>
          <a:fillRect/>
        </a:stretch>
      </xdr:blipFill>
      <xdr:spPr>
        <a:xfrm>
          <a:off x="7686675" y="91879420"/>
          <a:ext cx="534670" cy="414020"/>
        </a:xfrm>
        <a:prstGeom prst="rect">
          <a:avLst/>
        </a:prstGeom>
        <a:noFill/>
        <a:ln w="9525">
          <a:noFill/>
        </a:ln>
      </xdr:spPr>
    </xdr:pic>
    <xdr:clientData/>
  </xdr:twoCellAnchor>
  <xdr:twoCellAnchor editAs="oneCell">
    <xdr:from>
      <xdr:col>8</xdr:col>
      <xdr:colOff>285750</xdr:colOff>
      <xdr:row>107</xdr:row>
      <xdr:rowOff>619125</xdr:rowOff>
    </xdr:from>
    <xdr:to>
      <xdr:col>9</xdr:col>
      <xdr:colOff>1264920</xdr:colOff>
      <xdr:row>109</xdr:row>
      <xdr:rowOff>42545</xdr:rowOff>
    </xdr:to>
    <xdr:pic>
      <xdr:nvPicPr>
        <xdr:cNvPr id="62" name="图片 61"/>
        <xdr:cNvPicPr>
          <a:picLocks noChangeAspect="1"/>
        </xdr:cNvPicPr>
      </xdr:nvPicPr>
      <xdr:blipFill>
        <a:blip r:embed="rId57"/>
        <a:stretch>
          <a:fillRect/>
        </a:stretch>
      </xdr:blipFill>
      <xdr:spPr>
        <a:xfrm>
          <a:off x="13944600" y="86994365"/>
          <a:ext cx="2617470" cy="795020"/>
        </a:xfrm>
        <a:prstGeom prst="rect">
          <a:avLst/>
        </a:prstGeom>
        <a:noFill/>
        <a:ln w="9525">
          <a:noFill/>
        </a:ln>
      </xdr:spPr>
    </xdr:pic>
    <xdr:clientData/>
  </xdr:twoCellAnchor>
  <xdr:twoCellAnchor editAs="oneCell">
    <xdr:from>
      <xdr:col>10</xdr:col>
      <xdr:colOff>266065</xdr:colOff>
      <xdr:row>107</xdr:row>
      <xdr:rowOff>628650</xdr:rowOff>
    </xdr:from>
    <xdr:to>
      <xdr:col>15</xdr:col>
      <xdr:colOff>378460</xdr:colOff>
      <xdr:row>108</xdr:row>
      <xdr:rowOff>676910</xdr:rowOff>
    </xdr:to>
    <xdr:pic>
      <xdr:nvPicPr>
        <xdr:cNvPr id="63" name="图片 62"/>
        <xdr:cNvPicPr>
          <a:picLocks noChangeAspect="1"/>
        </xdr:cNvPicPr>
      </xdr:nvPicPr>
      <xdr:blipFill>
        <a:blip r:embed="rId58"/>
        <a:stretch>
          <a:fillRect/>
        </a:stretch>
      </xdr:blipFill>
      <xdr:spPr>
        <a:xfrm>
          <a:off x="17611090" y="87003890"/>
          <a:ext cx="3541395" cy="734060"/>
        </a:xfrm>
        <a:prstGeom prst="rect">
          <a:avLst/>
        </a:prstGeom>
        <a:noFill/>
        <a:ln w="9525">
          <a:noFill/>
        </a:ln>
      </xdr:spPr>
    </xdr:pic>
    <xdr:clientData/>
  </xdr:twoCellAnchor>
  <xdr:twoCellAnchor editAs="oneCell">
    <xdr:from>
      <xdr:col>8</xdr:col>
      <xdr:colOff>295275</xdr:colOff>
      <xdr:row>76</xdr:row>
      <xdr:rowOff>323850</xdr:rowOff>
    </xdr:from>
    <xdr:to>
      <xdr:col>10</xdr:col>
      <xdr:colOff>147955</xdr:colOff>
      <xdr:row>76</xdr:row>
      <xdr:rowOff>1057910</xdr:rowOff>
    </xdr:to>
    <xdr:pic>
      <xdr:nvPicPr>
        <xdr:cNvPr id="65" name="图片 64"/>
        <xdr:cNvPicPr>
          <a:picLocks noChangeAspect="1"/>
        </xdr:cNvPicPr>
      </xdr:nvPicPr>
      <xdr:blipFill>
        <a:blip r:embed="rId58"/>
        <a:stretch>
          <a:fillRect/>
        </a:stretch>
      </xdr:blipFill>
      <xdr:spPr>
        <a:xfrm>
          <a:off x="13954125" y="64715390"/>
          <a:ext cx="3538855" cy="734060"/>
        </a:xfrm>
        <a:prstGeom prst="rect">
          <a:avLst/>
        </a:prstGeom>
        <a:noFill/>
        <a:ln w="9525">
          <a:noFill/>
        </a:ln>
      </xdr:spPr>
    </xdr:pic>
    <xdr:clientData/>
  </xdr:twoCellAnchor>
  <xdr:twoCellAnchor editAs="oneCell">
    <xdr:from>
      <xdr:col>8</xdr:col>
      <xdr:colOff>333375</xdr:colOff>
      <xdr:row>113</xdr:row>
      <xdr:rowOff>189865</xdr:rowOff>
    </xdr:from>
    <xdr:to>
      <xdr:col>11</xdr:col>
      <xdr:colOff>116205</xdr:colOff>
      <xdr:row>115</xdr:row>
      <xdr:rowOff>227330</xdr:rowOff>
    </xdr:to>
    <xdr:pic>
      <xdr:nvPicPr>
        <xdr:cNvPr id="66" name="图片 65"/>
        <xdr:cNvPicPr>
          <a:picLocks noChangeAspect="1"/>
        </xdr:cNvPicPr>
      </xdr:nvPicPr>
      <xdr:blipFill>
        <a:blip r:embed="rId59"/>
        <a:stretch>
          <a:fillRect/>
        </a:stretch>
      </xdr:blipFill>
      <xdr:spPr>
        <a:xfrm>
          <a:off x="13992225" y="90679905"/>
          <a:ext cx="4154805" cy="1409065"/>
        </a:xfrm>
        <a:prstGeom prst="rect">
          <a:avLst/>
        </a:prstGeom>
        <a:noFill/>
        <a:ln w="9525">
          <a:noFill/>
        </a:ln>
      </xdr:spPr>
    </xdr:pic>
    <xdr:clientData/>
  </xdr:twoCellAnchor>
  <xdr:twoCellAnchor editAs="oneCell">
    <xdr:from>
      <xdr:col>3</xdr:col>
      <xdr:colOff>37465</xdr:colOff>
      <xdr:row>66</xdr:row>
      <xdr:rowOff>66675</xdr:rowOff>
    </xdr:from>
    <xdr:to>
      <xdr:col>3</xdr:col>
      <xdr:colOff>1133475</xdr:colOff>
      <xdr:row>66</xdr:row>
      <xdr:rowOff>1076325</xdr:rowOff>
    </xdr:to>
    <xdr:pic>
      <xdr:nvPicPr>
        <xdr:cNvPr id="92" name="ID_E41B310E3B844ACEAAE0FA10640C4C39"/>
        <xdr:cNvPicPr>
          <a:picLocks noChangeAspect="1"/>
        </xdr:cNvPicPr>
      </xdr:nvPicPr>
      <xdr:blipFill>
        <a:blip r:embed="rId60"/>
        <a:stretch>
          <a:fillRect/>
        </a:stretch>
      </xdr:blipFill>
      <xdr:spPr>
        <a:xfrm>
          <a:off x="5990590" y="55143400"/>
          <a:ext cx="1096010" cy="1009650"/>
        </a:xfrm>
        <a:prstGeom prst="rect">
          <a:avLst/>
        </a:prstGeom>
        <a:noFill/>
        <a:ln w="9525">
          <a:noFill/>
        </a:ln>
      </xdr:spPr>
    </xdr:pic>
    <xdr:clientData/>
  </xdr:twoCellAnchor>
  <xdr:twoCellAnchor editAs="oneCell">
    <xdr:from>
      <xdr:col>3</xdr:col>
      <xdr:colOff>1166495</xdr:colOff>
      <xdr:row>66</xdr:row>
      <xdr:rowOff>269240</xdr:rowOff>
    </xdr:from>
    <xdr:to>
      <xdr:col>3</xdr:col>
      <xdr:colOff>2261235</xdr:colOff>
      <xdr:row>66</xdr:row>
      <xdr:rowOff>815975</xdr:rowOff>
    </xdr:to>
    <xdr:pic>
      <xdr:nvPicPr>
        <xdr:cNvPr id="68" name="图片 67"/>
        <xdr:cNvPicPr>
          <a:picLocks noChangeAspect="1"/>
        </xdr:cNvPicPr>
      </xdr:nvPicPr>
      <xdr:blipFill>
        <a:blip r:embed="rId61"/>
        <a:stretch>
          <a:fillRect/>
        </a:stretch>
      </xdr:blipFill>
      <xdr:spPr>
        <a:xfrm>
          <a:off x="7119620" y="55345965"/>
          <a:ext cx="1094740" cy="546735"/>
        </a:xfrm>
        <a:prstGeom prst="rect">
          <a:avLst/>
        </a:prstGeom>
        <a:noFill/>
        <a:ln w="9525">
          <a:noFill/>
        </a:ln>
      </xdr:spPr>
    </xdr:pic>
    <xdr:clientData/>
  </xdr:twoCellAnchor>
  <xdr:twoCellAnchor editAs="oneCell">
    <xdr:from>
      <xdr:col>3</xdr:col>
      <xdr:colOff>98425</xdr:colOff>
      <xdr:row>117</xdr:row>
      <xdr:rowOff>6985</xdr:rowOff>
    </xdr:from>
    <xdr:to>
      <xdr:col>3</xdr:col>
      <xdr:colOff>1282065</xdr:colOff>
      <xdr:row>117</xdr:row>
      <xdr:rowOff>664210</xdr:rowOff>
    </xdr:to>
    <xdr:pic>
      <xdr:nvPicPr>
        <xdr:cNvPr id="64" name="ID_D20422E8416D4CA99B27944B396E67AA"/>
        <xdr:cNvPicPr>
          <a:picLocks noChangeAspect="1"/>
        </xdr:cNvPicPr>
      </xdr:nvPicPr>
      <xdr:blipFill>
        <a:blip r:embed="rId28"/>
        <a:stretch>
          <a:fillRect/>
        </a:stretch>
      </xdr:blipFill>
      <xdr:spPr>
        <a:xfrm>
          <a:off x="6051550" y="93240225"/>
          <a:ext cx="1183640" cy="6572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228600</xdr:colOff>
      <xdr:row>9</xdr:row>
      <xdr:rowOff>113665</xdr:rowOff>
    </xdr:to>
    <xdr:pic>
      <xdr:nvPicPr>
        <xdr:cNvPr id="2" name="ID_75CA38481D834E5AA529CF7B1848DF55" descr="upload_post_object_v2_2585782165"/>
        <xdr:cNvPicPr/>
      </xdr:nvPicPr>
      <xdr:blipFill>
        <a:blip r:embed="rId1"/>
        <a:stretch>
          <a:fillRect/>
        </a:stretch>
      </xdr:blipFill>
      <xdr:spPr>
        <a:xfrm>
          <a:off x="0" y="0"/>
          <a:ext cx="9144000" cy="1656715"/>
        </a:xfrm>
        <a:prstGeom prst="rect">
          <a:avLst/>
        </a:prstGeom>
      </xdr:spPr>
    </xdr:pic>
    <xdr:clientData/>
  </xdr:twoCellAnchor>
  <xdr:twoCellAnchor editAs="oneCell">
    <xdr:from>
      <xdr:col>0</xdr:col>
      <xdr:colOff>0</xdr:colOff>
      <xdr:row>0</xdr:row>
      <xdr:rowOff>0</xdr:rowOff>
    </xdr:from>
    <xdr:to>
      <xdr:col>13</xdr:col>
      <xdr:colOff>9525</xdr:colOff>
      <xdr:row>45</xdr:row>
      <xdr:rowOff>0</xdr:rowOff>
    </xdr:to>
    <xdr:pic>
      <xdr:nvPicPr>
        <xdr:cNvPr id="4" name="ID_DA281153D7304564B20C425186C9C0A8" descr="upload_post_object_v2_3281907065"/>
        <xdr:cNvPicPr/>
      </xdr:nvPicPr>
      <xdr:blipFill>
        <a:blip r:embed="rId2"/>
        <a:stretch>
          <a:fillRect/>
        </a:stretch>
      </xdr:blipFill>
      <xdr:spPr>
        <a:xfrm>
          <a:off x="0" y="0"/>
          <a:ext cx="8924925" cy="7715250"/>
        </a:xfrm>
        <a:prstGeom prst="rect">
          <a:avLst/>
        </a:prstGeom>
      </xdr:spPr>
    </xdr:pic>
    <xdr:clientData/>
  </xdr:twoCellAnchor>
  <xdr:twoCellAnchor editAs="oneCell">
    <xdr:from>
      <xdr:col>0</xdr:col>
      <xdr:colOff>0</xdr:colOff>
      <xdr:row>0</xdr:row>
      <xdr:rowOff>0</xdr:rowOff>
    </xdr:from>
    <xdr:to>
      <xdr:col>13</xdr:col>
      <xdr:colOff>228600</xdr:colOff>
      <xdr:row>39</xdr:row>
      <xdr:rowOff>74295</xdr:rowOff>
    </xdr:to>
    <xdr:pic>
      <xdr:nvPicPr>
        <xdr:cNvPr id="5" name="ID_9FDD1A36EA30438EBF768D5AAE5C63E5" descr="upload_post_object_v2_301764357"/>
        <xdr:cNvPicPr/>
      </xdr:nvPicPr>
      <xdr:blipFill>
        <a:blip r:embed="rId3"/>
        <a:stretch>
          <a:fillRect/>
        </a:stretch>
      </xdr:blipFill>
      <xdr:spPr>
        <a:xfrm>
          <a:off x="0" y="0"/>
          <a:ext cx="9144000" cy="6760845"/>
        </a:xfrm>
        <a:prstGeom prst="rect">
          <a:avLst/>
        </a:prstGeom>
      </xdr:spPr>
    </xdr:pic>
    <xdr:clientData/>
  </xdr:twoCellAnchor>
  <xdr:twoCellAnchor editAs="oneCell">
    <xdr:from>
      <xdr:col>0</xdr:col>
      <xdr:colOff>0</xdr:colOff>
      <xdr:row>0</xdr:row>
      <xdr:rowOff>0</xdr:rowOff>
    </xdr:from>
    <xdr:to>
      <xdr:col>8</xdr:col>
      <xdr:colOff>266700</xdr:colOff>
      <xdr:row>35</xdr:row>
      <xdr:rowOff>152400</xdr:rowOff>
    </xdr:to>
    <xdr:pic>
      <xdr:nvPicPr>
        <xdr:cNvPr id="6" name="ID_8AD526AD5F244031AE4E07BA28E17E07" descr="upload_post_object_v2_3248307022"/>
        <xdr:cNvPicPr/>
      </xdr:nvPicPr>
      <xdr:blipFill>
        <a:blip r:embed="rId4"/>
        <a:stretch>
          <a:fillRect/>
        </a:stretch>
      </xdr:blipFill>
      <xdr:spPr>
        <a:xfrm>
          <a:off x="0" y="0"/>
          <a:ext cx="5753100" cy="6153150"/>
        </a:xfrm>
        <a:prstGeom prst="rect">
          <a:avLst/>
        </a:prstGeom>
      </xdr:spPr>
    </xdr:pic>
    <xdr:clientData/>
  </xdr:twoCellAnchor>
  <xdr:twoCellAnchor editAs="oneCell">
    <xdr:from>
      <xdr:col>0</xdr:col>
      <xdr:colOff>0</xdr:colOff>
      <xdr:row>0</xdr:row>
      <xdr:rowOff>0</xdr:rowOff>
    </xdr:from>
    <xdr:to>
      <xdr:col>12</xdr:col>
      <xdr:colOff>314325</xdr:colOff>
      <xdr:row>47</xdr:row>
      <xdr:rowOff>66675</xdr:rowOff>
    </xdr:to>
    <xdr:pic>
      <xdr:nvPicPr>
        <xdr:cNvPr id="9" name="ID_84C92D0AFDEB4E09BE9FA836A14C43EB" descr="upload_post_object_v2_3971022230"/>
        <xdr:cNvPicPr/>
      </xdr:nvPicPr>
      <xdr:blipFill>
        <a:blip r:embed="rId5"/>
        <a:stretch>
          <a:fillRect/>
        </a:stretch>
      </xdr:blipFill>
      <xdr:spPr>
        <a:xfrm>
          <a:off x="0" y="0"/>
          <a:ext cx="8543925" cy="8124825"/>
        </a:xfrm>
        <a:prstGeom prst="rect">
          <a:avLst/>
        </a:prstGeom>
      </xdr:spPr>
    </xdr:pic>
    <xdr:clientData/>
  </xdr:twoCellAnchor>
  <xdr:twoCellAnchor editAs="oneCell">
    <xdr:from>
      <xdr:col>0</xdr:col>
      <xdr:colOff>0</xdr:colOff>
      <xdr:row>0</xdr:row>
      <xdr:rowOff>0</xdr:rowOff>
    </xdr:from>
    <xdr:to>
      <xdr:col>12</xdr:col>
      <xdr:colOff>514350</xdr:colOff>
      <xdr:row>24</xdr:row>
      <xdr:rowOff>104775</xdr:rowOff>
    </xdr:to>
    <xdr:pic>
      <xdr:nvPicPr>
        <xdr:cNvPr id="10" name="ID_D44AA3F68B68416DB746385943DA3F35" descr="upload_post_object_v2_3477269901"/>
        <xdr:cNvPicPr/>
      </xdr:nvPicPr>
      <xdr:blipFill>
        <a:blip r:embed="rId6"/>
        <a:stretch>
          <a:fillRect/>
        </a:stretch>
      </xdr:blipFill>
      <xdr:spPr>
        <a:xfrm>
          <a:off x="0" y="0"/>
          <a:ext cx="8743950" cy="4219575"/>
        </a:xfrm>
        <a:prstGeom prst="rect">
          <a:avLst/>
        </a:prstGeom>
      </xdr:spPr>
    </xdr:pic>
    <xdr:clientData/>
  </xdr:twoCellAnchor>
  <xdr:twoCellAnchor editAs="oneCell">
    <xdr:from>
      <xdr:col>0</xdr:col>
      <xdr:colOff>0</xdr:colOff>
      <xdr:row>0</xdr:row>
      <xdr:rowOff>0</xdr:rowOff>
    </xdr:from>
    <xdr:to>
      <xdr:col>13</xdr:col>
      <xdr:colOff>228600</xdr:colOff>
      <xdr:row>30</xdr:row>
      <xdr:rowOff>73660</xdr:rowOff>
    </xdr:to>
    <xdr:pic>
      <xdr:nvPicPr>
        <xdr:cNvPr id="11" name="ID_CA5EA5D2202C4EF58C006F7AD08A3B35" descr="upload_post_object_v2_886835788"/>
        <xdr:cNvPicPr/>
      </xdr:nvPicPr>
      <xdr:blipFill>
        <a:blip r:embed="rId7"/>
        <a:stretch>
          <a:fillRect/>
        </a:stretch>
      </xdr:blipFill>
      <xdr:spPr>
        <a:xfrm>
          <a:off x="0" y="0"/>
          <a:ext cx="9144000" cy="5217160"/>
        </a:xfrm>
        <a:prstGeom prst="rect">
          <a:avLst/>
        </a:prstGeom>
      </xdr:spPr>
    </xdr:pic>
    <xdr:clientData/>
  </xdr:twoCellAnchor>
  <xdr:twoCellAnchor editAs="oneCell">
    <xdr:from>
      <xdr:col>0</xdr:col>
      <xdr:colOff>0</xdr:colOff>
      <xdr:row>0</xdr:row>
      <xdr:rowOff>0</xdr:rowOff>
    </xdr:from>
    <xdr:to>
      <xdr:col>12</xdr:col>
      <xdr:colOff>180975</xdr:colOff>
      <xdr:row>32</xdr:row>
      <xdr:rowOff>133350</xdr:rowOff>
    </xdr:to>
    <xdr:pic>
      <xdr:nvPicPr>
        <xdr:cNvPr id="12" name="ID_CB2A91BF056E4035815C579E5FBB45AE" descr="upload_post_object_v2_3928287847"/>
        <xdr:cNvPicPr/>
      </xdr:nvPicPr>
      <xdr:blipFill>
        <a:blip r:embed="rId8"/>
        <a:stretch>
          <a:fillRect/>
        </a:stretch>
      </xdr:blipFill>
      <xdr:spPr>
        <a:xfrm>
          <a:off x="0" y="0"/>
          <a:ext cx="8410575" cy="5619750"/>
        </a:xfrm>
        <a:prstGeom prst="rect">
          <a:avLst/>
        </a:prstGeom>
      </xdr:spPr>
    </xdr:pic>
    <xdr:clientData/>
  </xdr:twoCellAnchor>
  <xdr:twoCellAnchor editAs="oneCell">
    <xdr:from>
      <xdr:col>0</xdr:col>
      <xdr:colOff>0</xdr:colOff>
      <xdr:row>0</xdr:row>
      <xdr:rowOff>0</xdr:rowOff>
    </xdr:from>
    <xdr:to>
      <xdr:col>13</xdr:col>
      <xdr:colOff>228600</xdr:colOff>
      <xdr:row>28</xdr:row>
      <xdr:rowOff>152400</xdr:rowOff>
    </xdr:to>
    <xdr:pic>
      <xdr:nvPicPr>
        <xdr:cNvPr id="13" name="ID_C1BB599C05AE46C593BAA78C43482CF6" descr="upload_post_object_v2_2566834093"/>
        <xdr:cNvPicPr/>
      </xdr:nvPicPr>
      <xdr:blipFill>
        <a:blip r:embed="rId9"/>
        <a:stretch>
          <a:fillRect/>
        </a:stretch>
      </xdr:blipFill>
      <xdr:spPr>
        <a:xfrm>
          <a:off x="0" y="0"/>
          <a:ext cx="9144000" cy="4953000"/>
        </a:xfrm>
        <a:prstGeom prst="rect">
          <a:avLst/>
        </a:prstGeom>
      </xdr:spPr>
    </xdr:pic>
    <xdr:clientData/>
  </xdr:twoCellAnchor>
  <xdr:twoCellAnchor editAs="oneCell">
    <xdr:from>
      <xdr:col>0</xdr:col>
      <xdr:colOff>0</xdr:colOff>
      <xdr:row>0</xdr:row>
      <xdr:rowOff>0</xdr:rowOff>
    </xdr:from>
    <xdr:to>
      <xdr:col>13</xdr:col>
      <xdr:colOff>228600</xdr:colOff>
      <xdr:row>33</xdr:row>
      <xdr:rowOff>128905</xdr:rowOff>
    </xdr:to>
    <xdr:pic>
      <xdr:nvPicPr>
        <xdr:cNvPr id="14" name="ID_B1E7CA57E3FE4073AF8E7B794FEA0AB5" descr="upload_post_object_v2_2127140708"/>
        <xdr:cNvPicPr/>
      </xdr:nvPicPr>
      <xdr:blipFill>
        <a:blip r:embed="rId10"/>
        <a:stretch>
          <a:fillRect/>
        </a:stretch>
      </xdr:blipFill>
      <xdr:spPr>
        <a:xfrm>
          <a:off x="0" y="0"/>
          <a:ext cx="9144000" cy="5786755"/>
        </a:xfrm>
        <a:prstGeom prst="rect">
          <a:avLst/>
        </a:prstGeom>
      </xdr:spPr>
    </xdr:pic>
    <xdr:clientData/>
  </xdr:twoCellAnchor>
  <xdr:twoCellAnchor editAs="oneCell">
    <xdr:from>
      <xdr:col>0</xdr:col>
      <xdr:colOff>0</xdr:colOff>
      <xdr:row>0</xdr:row>
      <xdr:rowOff>0</xdr:rowOff>
    </xdr:from>
    <xdr:to>
      <xdr:col>13</xdr:col>
      <xdr:colOff>228600</xdr:colOff>
      <xdr:row>37</xdr:row>
      <xdr:rowOff>25400</xdr:rowOff>
    </xdr:to>
    <xdr:pic>
      <xdr:nvPicPr>
        <xdr:cNvPr id="15" name="ID_33581AC482A4474B82EEEFD525203FAE" descr="upload_post_object_v2_4278089321"/>
        <xdr:cNvPicPr/>
      </xdr:nvPicPr>
      <xdr:blipFill>
        <a:blip r:embed="rId11"/>
        <a:stretch>
          <a:fillRect/>
        </a:stretch>
      </xdr:blipFill>
      <xdr:spPr>
        <a:xfrm>
          <a:off x="0" y="0"/>
          <a:ext cx="9144000" cy="6369050"/>
        </a:xfrm>
        <a:prstGeom prst="rect">
          <a:avLst/>
        </a:prstGeom>
      </xdr:spPr>
    </xdr:pic>
    <xdr:clientData/>
  </xdr:twoCellAnchor>
  <xdr:twoCellAnchor editAs="oneCell">
    <xdr:from>
      <xdr:col>0</xdr:col>
      <xdr:colOff>0</xdr:colOff>
      <xdr:row>0</xdr:row>
      <xdr:rowOff>0</xdr:rowOff>
    </xdr:from>
    <xdr:to>
      <xdr:col>13</xdr:col>
      <xdr:colOff>228600</xdr:colOff>
      <xdr:row>31</xdr:row>
      <xdr:rowOff>140335</xdr:rowOff>
    </xdr:to>
    <xdr:pic>
      <xdr:nvPicPr>
        <xdr:cNvPr id="16" name="ID_1C2EC12F0BD34542811CD9B4EC09E9F0" descr="upload_post_object_v2_1374643709"/>
        <xdr:cNvPicPr/>
      </xdr:nvPicPr>
      <xdr:blipFill>
        <a:blip r:embed="rId12"/>
        <a:stretch>
          <a:fillRect/>
        </a:stretch>
      </xdr:blipFill>
      <xdr:spPr>
        <a:xfrm>
          <a:off x="0" y="0"/>
          <a:ext cx="9144000" cy="5455285"/>
        </a:xfrm>
        <a:prstGeom prst="rect">
          <a:avLst/>
        </a:prstGeom>
      </xdr:spPr>
    </xdr:pic>
    <xdr:clientData/>
  </xdr:twoCellAnchor>
  <xdr:twoCellAnchor editAs="oneCell">
    <xdr:from>
      <xdr:col>0</xdr:col>
      <xdr:colOff>0</xdr:colOff>
      <xdr:row>0</xdr:row>
      <xdr:rowOff>0</xdr:rowOff>
    </xdr:from>
    <xdr:to>
      <xdr:col>3</xdr:col>
      <xdr:colOff>257175</xdr:colOff>
      <xdr:row>7</xdr:row>
      <xdr:rowOff>85725</xdr:rowOff>
    </xdr:to>
    <xdr:pic>
      <xdr:nvPicPr>
        <xdr:cNvPr id="17" name="ID_B6D49FDB0BD24621B214EBEC2DC8AF1C" descr="upload_post_object_v2_1516305518"/>
        <xdr:cNvPicPr/>
      </xdr:nvPicPr>
      <xdr:blipFill>
        <a:blip r:embed="rId13"/>
        <a:stretch>
          <a:fillRect/>
        </a:stretch>
      </xdr:blipFill>
      <xdr:spPr>
        <a:xfrm>
          <a:off x="0" y="0"/>
          <a:ext cx="2314575" cy="1285875"/>
        </a:xfrm>
        <a:prstGeom prst="rect">
          <a:avLst/>
        </a:prstGeom>
      </xdr:spPr>
    </xdr:pic>
    <xdr:clientData/>
  </xdr:twoCellAnchor>
  <xdr:twoCellAnchor editAs="oneCell">
    <xdr:from>
      <xdr:col>0</xdr:col>
      <xdr:colOff>0</xdr:colOff>
      <xdr:row>0</xdr:row>
      <xdr:rowOff>0</xdr:rowOff>
    </xdr:from>
    <xdr:to>
      <xdr:col>1</xdr:col>
      <xdr:colOff>657225</xdr:colOff>
      <xdr:row>6</xdr:row>
      <xdr:rowOff>95250</xdr:rowOff>
    </xdr:to>
    <xdr:pic>
      <xdr:nvPicPr>
        <xdr:cNvPr id="19" name="ID_820174F001544E3F8764C0B5BC72E34E" descr="upload_post_object_v2_871035367"/>
        <xdr:cNvPicPr/>
      </xdr:nvPicPr>
      <xdr:blipFill>
        <a:blip r:embed="rId14"/>
        <a:stretch>
          <a:fillRect/>
        </a:stretch>
      </xdr:blipFill>
      <xdr:spPr>
        <a:xfrm>
          <a:off x="0" y="0"/>
          <a:ext cx="1343025" cy="1123950"/>
        </a:xfrm>
        <a:prstGeom prst="rect">
          <a:avLst/>
        </a:prstGeom>
      </xdr:spPr>
    </xdr:pic>
    <xdr:clientData/>
  </xdr:twoCellAnchor>
  <xdr:twoCellAnchor editAs="oneCell">
    <xdr:from>
      <xdr:col>0</xdr:col>
      <xdr:colOff>0</xdr:colOff>
      <xdr:row>0</xdr:row>
      <xdr:rowOff>0</xdr:rowOff>
    </xdr:from>
    <xdr:to>
      <xdr:col>1</xdr:col>
      <xdr:colOff>333375</xdr:colOff>
      <xdr:row>6</xdr:row>
      <xdr:rowOff>0</xdr:rowOff>
    </xdr:to>
    <xdr:pic>
      <xdr:nvPicPr>
        <xdr:cNvPr id="21" name="ID_4DC0BFAD0E28448992D96BF7651835C0" descr="upload_post_object_v2_1204416239"/>
        <xdr:cNvPicPr/>
      </xdr:nvPicPr>
      <xdr:blipFill>
        <a:blip r:embed="rId15"/>
        <a:stretch>
          <a:fillRect/>
        </a:stretch>
      </xdr:blipFill>
      <xdr:spPr>
        <a:xfrm>
          <a:off x="0" y="0"/>
          <a:ext cx="1019175" cy="1028700"/>
        </a:xfrm>
        <a:prstGeom prst="rect">
          <a:avLst/>
        </a:prstGeom>
      </xdr:spPr>
    </xdr:pic>
    <xdr:clientData/>
  </xdr:twoCellAnchor>
  <xdr:twoCellAnchor editAs="oneCell">
    <xdr:from>
      <xdr:col>0</xdr:col>
      <xdr:colOff>0</xdr:colOff>
      <xdr:row>0</xdr:row>
      <xdr:rowOff>0</xdr:rowOff>
    </xdr:from>
    <xdr:to>
      <xdr:col>2</xdr:col>
      <xdr:colOff>142875</xdr:colOff>
      <xdr:row>6</xdr:row>
      <xdr:rowOff>152400</xdr:rowOff>
    </xdr:to>
    <xdr:pic>
      <xdr:nvPicPr>
        <xdr:cNvPr id="22" name="ID_0AF59EE8134A4D8D9E73184B52FF43DF" descr="upload_post_object_v2_2007888808"/>
        <xdr:cNvPicPr/>
      </xdr:nvPicPr>
      <xdr:blipFill>
        <a:blip r:embed="rId16"/>
        <a:stretch>
          <a:fillRect/>
        </a:stretch>
      </xdr:blipFill>
      <xdr:spPr>
        <a:xfrm>
          <a:off x="0" y="0"/>
          <a:ext cx="1514475" cy="1181100"/>
        </a:xfrm>
        <a:prstGeom prst="rect">
          <a:avLst/>
        </a:prstGeom>
      </xdr:spPr>
    </xdr:pic>
    <xdr:clientData/>
  </xdr:twoCellAnchor>
  <xdr:twoCellAnchor editAs="oneCell">
    <xdr:from>
      <xdr:col>0</xdr:col>
      <xdr:colOff>0</xdr:colOff>
      <xdr:row>0</xdr:row>
      <xdr:rowOff>0</xdr:rowOff>
    </xdr:from>
    <xdr:to>
      <xdr:col>2</xdr:col>
      <xdr:colOff>495300</xdr:colOff>
      <xdr:row>7</xdr:row>
      <xdr:rowOff>47625</xdr:rowOff>
    </xdr:to>
    <xdr:pic>
      <xdr:nvPicPr>
        <xdr:cNvPr id="23" name="ID_5341025C823B4224A6C2E24FCE430ED9" descr="upload_post_object_v2_3492856104"/>
        <xdr:cNvPicPr/>
      </xdr:nvPicPr>
      <xdr:blipFill>
        <a:blip r:embed="rId17"/>
        <a:stretch>
          <a:fillRect/>
        </a:stretch>
      </xdr:blipFill>
      <xdr:spPr>
        <a:xfrm>
          <a:off x="0" y="0"/>
          <a:ext cx="1866900" cy="1247775"/>
        </a:xfrm>
        <a:prstGeom prst="rect">
          <a:avLst/>
        </a:prstGeom>
      </xdr:spPr>
    </xdr:pic>
    <xdr:clientData/>
  </xdr:twoCellAnchor>
  <xdr:twoCellAnchor editAs="oneCell">
    <xdr:from>
      <xdr:col>0</xdr:col>
      <xdr:colOff>0</xdr:colOff>
      <xdr:row>0</xdr:row>
      <xdr:rowOff>0</xdr:rowOff>
    </xdr:from>
    <xdr:to>
      <xdr:col>2</xdr:col>
      <xdr:colOff>609600</xdr:colOff>
      <xdr:row>5</xdr:row>
      <xdr:rowOff>85725</xdr:rowOff>
    </xdr:to>
    <xdr:pic>
      <xdr:nvPicPr>
        <xdr:cNvPr id="24" name="ID_EEAF687C82334983B6C955574CD328D0" descr="upload_post_object_v2_4182840501"/>
        <xdr:cNvPicPr/>
      </xdr:nvPicPr>
      <xdr:blipFill>
        <a:blip r:embed="rId18"/>
        <a:stretch>
          <a:fillRect/>
        </a:stretch>
      </xdr:blipFill>
      <xdr:spPr>
        <a:xfrm>
          <a:off x="0" y="0"/>
          <a:ext cx="1981200" cy="942975"/>
        </a:xfrm>
        <a:prstGeom prst="rect">
          <a:avLst/>
        </a:prstGeom>
      </xdr:spPr>
    </xdr:pic>
    <xdr:clientData/>
  </xdr:twoCellAnchor>
  <xdr:twoCellAnchor editAs="oneCell">
    <xdr:from>
      <xdr:col>0</xdr:col>
      <xdr:colOff>0</xdr:colOff>
      <xdr:row>0</xdr:row>
      <xdr:rowOff>0</xdr:rowOff>
    </xdr:from>
    <xdr:to>
      <xdr:col>2</xdr:col>
      <xdr:colOff>619125</xdr:colOff>
      <xdr:row>8</xdr:row>
      <xdr:rowOff>123825</xdr:rowOff>
    </xdr:to>
    <xdr:pic>
      <xdr:nvPicPr>
        <xdr:cNvPr id="25" name="ID_A23C82A192674E8F84963BDE381BA834" descr="upload_post_object_v2_1140790718"/>
        <xdr:cNvPicPr/>
      </xdr:nvPicPr>
      <xdr:blipFill>
        <a:blip r:embed="rId19"/>
        <a:stretch>
          <a:fillRect/>
        </a:stretch>
      </xdr:blipFill>
      <xdr:spPr>
        <a:xfrm>
          <a:off x="0" y="0"/>
          <a:ext cx="1990725" cy="1495425"/>
        </a:xfrm>
        <a:prstGeom prst="rect">
          <a:avLst/>
        </a:prstGeom>
      </xdr:spPr>
    </xdr:pic>
    <xdr:clientData/>
  </xdr:twoCellAnchor>
  <xdr:twoCellAnchor editAs="oneCell">
    <xdr:from>
      <xdr:col>0</xdr:col>
      <xdr:colOff>0</xdr:colOff>
      <xdr:row>0</xdr:row>
      <xdr:rowOff>0</xdr:rowOff>
    </xdr:from>
    <xdr:to>
      <xdr:col>15</xdr:col>
      <xdr:colOff>647700</xdr:colOff>
      <xdr:row>35</xdr:row>
      <xdr:rowOff>19050</xdr:rowOff>
    </xdr:to>
    <xdr:pic>
      <xdr:nvPicPr>
        <xdr:cNvPr id="3" name="ID_973994FB459446D8B66C2082B2A6E554"/>
        <xdr:cNvPicPr>
          <a:picLocks noChangeAspect="1"/>
        </xdr:cNvPicPr>
      </xdr:nvPicPr>
      <xdr:blipFill>
        <a:blip r:embed="rId20"/>
        <a:stretch>
          <a:fillRect/>
        </a:stretch>
      </xdr:blipFill>
      <xdr:spPr>
        <a:xfrm>
          <a:off x="5935980" y="13738860"/>
          <a:ext cx="10934700" cy="6019800"/>
        </a:xfrm>
        <a:prstGeom prst="rect">
          <a:avLst/>
        </a:prstGeom>
        <a:noFill/>
        <a:ln w="9525">
          <a:noFill/>
        </a:ln>
      </xdr:spPr>
    </xdr:pic>
    <xdr:clientData/>
  </xdr:twoCellAnchor>
  <xdr:twoCellAnchor editAs="oneCell">
    <xdr:from>
      <xdr:col>0</xdr:col>
      <xdr:colOff>0</xdr:colOff>
      <xdr:row>0</xdr:row>
      <xdr:rowOff>0</xdr:rowOff>
    </xdr:from>
    <xdr:to>
      <xdr:col>20</xdr:col>
      <xdr:colOff>190500</xdr:colOff>
      <xdr:row>38</xdr:row>
      <xdr:rowOff>47625</xdr:rowOff>
    </xdr:to>
    <xdr:pic>
      <xdr:nvPicPr>
        <xdr:cNvPr id="7" name="ID_BD91025932CC425085E51AC7704A4B72"/>
        <xdr:cNvPicPr>
          <a:picLocks noChangeAspect="1"/>
        </xdr:cNvPicPr>
      </xdr:nvPicPr>
      <xdr:blipFill>
        <a:blip r:embed="rId21"/>
        <a:stretch>
          <a:fillRect/>
        </a:stretch>
      </xdr:blipFill>
      <xdr:spPr>
        <a:xfrm>
          <a:off x="6384290" y="13772515"/>
          <a:ext cx="13906500" cy="6562725"/>
        </a:xfrm>
        <a:prstGeom prst="rect">
          <a:avLst/>
        </a:prstGeom>
        <a:noFill/>
        <a:ln w="9525">
          <a:noFill/>
        </a:ln>
      </xdr:spPr>
    </xdr:pic>
    <xdr:clientData/>
  </xdr:twoCellAnchor>
  <xdr:twoCellAnchor editAs="oneCell">
    <xdr:from>
      <xdr:col>0</xdr:col>
      <xdr:colOff>0</xdr:colOff>
      <xdr:row>0</xdr:row>
      <xdr:rowOff>0</xdr:rowOff>
    </xdr:from>
    <xdr:to>
      <xdr:col>17</xdr:col>
      <xdr:colOff>333375</xdr:colOff>
      <xdr:row>43</xdr:row>
      <xdr:rowOff>85725</xdr:rowOff>
    </xdr:to>
    <xdr:pic>
      <xdr:nvPicPr>
        <xdr:cNvPr id="8" name="ID_72B0E37780E449F4ACEC503A2F0794E4"/>
        <xdr:cNvPicPr>
          <a:picLocks noChangeAspect="1"/>
        </xdr:cNvPicPr>
      </xdr:nvPicPr>
      <xdr:blipFill>
        <a:blip r:embed="rId22"/>
        <a:stretch>
          <a:fillRect/>
        </a:stretch>
      </xdr:blipFill>
      <xdr:spPr>
        <a:xfrm>
          <a:off x="5721350" y="14441170"/>
          <a:ext cx="11991975" cy="7458075"/>
        </a:xfrm>
        <a:prstGeom prst="rect">
          <a:avLst/>
        </a:prstGeom>
        <a:noFill/>
        <a:ln w="9525">
          <a:noFill/>
        </a:ln>
      </xdr:spPr>
    </xdr:pic>
    <xdr:clientData/>
  </xdr:twoCellAnchor>
  <xdr:twoCellAnchor editAs="oneCell">
    <xdr:from>
      <xdr:col>0</xdr:col>
      <xdr:colOff>0</xdr:colOff>
      <xdr:row>0</xdr:row>
      <xdr:rowOff>0</xdr:rowOff>
    </xdr:from>
    <xdr:to>
      <xdr:col>15</xdr:col>
      <xdr:colOff>447675</xdr:colOff>
      <xdr:row>31</xdr:row>
      <xdr:rowOff>161925</xdr:rowOff>
    </xdr:to>
    <xdr:pic>
      <xdr:nvPicPr>
        <xdr:cNvPr id="18" name="ID_2455DAA1C5784208BE52FCB7E67FCE10"/>
        <xdr:cNvPicPr>
          <a:picLocks noChangeAspect="1"/>
        </xdr:cNvPicPr>
      </xdr:nvPicPr>
      <xdr:blipFill>
        <a:blip r:embed="rId23"/>
        <a:stretch>
          <a:fillRect/>
        </a:stretch>
      </xdr:blipFill>
      <xdr:spPr>
        <a:xfrm>
          <a:off x="6322060" y="15069185"/>
          <a:ext cx="10734675" cy="5476875"/>
        </a:xfrm>
        <a:prstGeom prst="rect">
          <a:avLst/>
        </a:prstGeom>
        <a:noFill/>
        <a:ln w="9525">
          <a:noFill/>
        </a:ln>
      </xdr:spPr>
    </xdr:pic>
    <xdr:clientData/>
  </xdr:twoCellAnchor>
  <xdr:twoCellAnchor editAs="oneCell">
    <xdr:from>
      <xdr:col>0</xdr:col>
      <xdr:colOff>0</xdr:colOff>
      <xdr:row>0</xdr:row>
      <xdr:rowOff>0</xdr:rowOff>
    </xdr:from>
    <xdr:to>
      <xdr:col>16</xdr:col>
      <xdr:colOff>76200</xdr:colOff>
      <xdr:row>46</xdr:row>
      <xdr:rowOff>28575</xdr:rowOff>
    </xdr:to>
    <xdr:pic>
      <xdr:nvPicPr>
        <xdr:cNvPr id="20" name="ID_6D397A9A635845598D123436D7D02BCB"/>
        <xdr:cNvPicPr>
          <a:picLocks noChangeAspect="1"/>
        </xdr:cNvPicPr>
      </xdr:nvPicPr>
      <xdr:blipFill>
        <a:blip r:embed="rId24"/>
        <a:stretch>
          <a:fillRect/>
        </a:stretch>
      </xdr:blipFill>
      <xdr:spPr>
        <a:xfrm>
          <a:off x="5770880" y="19545300"/>
          <a:ext cx="11049000" cy="7915275"/>
        </a:xfrm>
        <a:prstGeom prst="rect">
          <a:avLst/>
        </a:prstGeom>
        <a:noFill/>
        <a:ln w="9525">
          <a:noFill/>
        </a:ln>
      </xdr:spPr>
    </xdr:pic>
    <xdr:clientData/>
  </xdr:twoCellAnchor>
  <xdr:twoCellAnchor editAs="oneCell">
    <xdr:from>
      <xdr:col>0</xdr:col>
      <xdr:colOff>0</xdr:colOff>
      <xdr:row>0</xdr:row>
      <xdr:rowOff>0</xdr:rowOff>
    </xdr:from>
    <xdr:to>
      <xdr:col>9</xdr:col>
      <xdr:colOff>504825</xdr:colOff>
      <xdr:row>48</xdr:row>
      <xdr:rowOff>57150</xdr:rowOff>
    </xdr:to>
    <xdr:pic>
      <xdr:nvPicPr>
        <xdr:cNvPr id="26" name="ID_818A545AEF4345B3ADA44505C5361F63"/>
        <xdr:cNvPicPr>
          <a:picLocks noChangeAspect="1"/>
        </xdr:cNvPicPr>
      </xdr:nvPicPr>
      <xdr:blipFill>
        <a:blip r:embed="rId25"/>
        <a:stretch>
          <a:fillRect/>
        </a:stretch>
      </xdr:blipFill>
      <xdr:spPr>
        <a:xfrm>
          <a:off x="6176645" y="16614140"/>
          <a:ext cx="6677025" cy="8286750"/>
        </a:xfrm>
        <a:prstGeom prst="rect">
          <a:avLst/>
        </a:prstGeom>
        <a:noFill/>
        <a:ln w="9525">
          <a:noFill/>
        </a:ln>
      </xdr:spPr>
    </xdr:pic>
    <xdr:clientData/>
  </xdr:twoCellAnchor>
  <xdr:twoCellAnchor editAs="oneCell">
    <xdr:from>
      <xdr:col>0</xdr:col>
      <xdr:colOff>0</xdr:colOff>
      <xdr:row>0</xdr:row>
      <xdr:rowOff>0</xdr:rowOff>
    </xdr:from>
    <xdr:to>
      <xdr:col>4</xdr:col>
      <xdr:colOff>415925</xdr:colOff>
      <xdr:row>8</xdr:row>
      <xdr:rowOff>69215</xdr:rowOff>
    </xdr:to>
    <xdr:pic>
      <xdr:nvPicPr>
        <xdr:cNvPr id="27" name="ID_3CC301ED78494669AFB5363EC383BD08"/>
        <xdr:cNvPicPr>
          <a:picLocks noChangeAspect="1"/>
        </xdr:cNvPicPr>
      </xdr:nvPicPr>
      <xdr:blipFill>
        <a:blip r:embed="rId26"/>
        <a:stretch>
          <a:fillRect/>
        </a:stretch>
      </xdr:blipFill>
      <xdr:spPr>
        <a:xfrm>
          <a:off x="5963920" y="10128885"/>
          <a:ext cx="3159125" cy="1440815"/>
        </a:xfrm>
        <a:prstGeom prst="rect">
          <a:avLst/>
        </a:prstGeom>
        <a:noFill/>
        <a:ln w="9525">
          <a:noFill/>
        </a:ln>
      </xdr:spPr>
    </xdr:pic>
    <xdr:clientData/>
  </xdr:twoCellAnchor>
  <xdr:twoCellAnchor editAs="oneCell">
    <xdr:from>
      <xdr:col>0</xdr:col>
      <xdr:colOff>0</xdr:colOff>
      <xdr:row>0</xdr:row>
      <xdr:rowOff>0</xdr:rowOff>
    </xdr:from>
    <xdr:to>
      <xdr:col>18</xdr:col>
      <xdr:colOff>381000</xdr:colOff>
      <xdr:row>46</xdr:row>
      <xdr:rowOff>133350</xdr:rowOff>
    </xdr:to>
    <xdr:pic>
      <xdr:nvPicPr>
        <xdr:cNvPr id="29" name="ID_D54847C2879C42FB9B934EAD09AF29A9"/>
        <xdr:cNvPicPr>
          <a:picLocks noChangeAspect="1"/>
        </xdr:cNvPicPr>
      </xdr:nvPicPr>
      <xdr:blipFill>
        <a:blip r:embed="rId27"/>
        <a:stretch>
          <a:fillRect/>
        </a:stretch>
      </xdr:blipFill>
      <xdr:spPr>
        <a:xfrm>
          <a:off x="6027420" y="22063710"/>
          <a:ext cx="12725400" cy="8020050"/>
        </a:xfrm>
        <a:prstGeom prst="rect">
          <a:avLst/>
        </a:prstGeom>
        <a:noFill/>
        <a:ln w="9525">
          <a:noFill/>
        </a:ln>
      </xdr:spPr>
    </xdr:pic>
    <xdr:clientData/>
  </xdr:twoCellAnchor>
  <xdr:twoCellAnchor editAs="oneCell">
    <xdr:from>
      <xdr:col>0</xdr:col>
      <xdr:colOff>0</xdr:colOff>
      <xdr:row>0</xdr:row>
      <xdr:rowOff>0</xdr:rowOff>
    </xdr:from>
    <xdr:to>
      <xdr:col>4</xdr:col>
      <xdr:colOff>171450</xdr:colOff>
      <xdr:row>36</xdr:row>
      <xdr:rowOff>142875</xdr:rowOff>
    </xdr:to>
    <xdr:pic>
      <xdr:nvPicPr>
        <xdr:cNvPr id="28" name="ID_3FB3455C05894E7E9B6485F7B45799C6"/>
        <xdr:cNvPicPr>
          <a:picLocks noChangeAspect="1"/>
        </xdr:cNvPicPr>
      </xdr:nvPicPr>
      <xdr:blipFill>
        <a:blip r:embed="rId28"/>
        <a:stretch>
          <a:fillRect/>
        </a:stretch>
      </xdr:blipFill>
      <xdr:spPr>
        <a:xfrm>
          <a:off x="6184900" y="21236305"/>
          <a:ext cx="2914650" cy="6315075"/>
        </a:xfrm>
        <a:prstGeom prst="rect">
          <a:avLst/>
        </a:prstGeom>
        <a:noFill/>
        <a:ln w="9525">
          <a:noFill/>
        </a:ln>
      </xdr:spPr>
    </xdr:pic>
    <xdr:clientData/>
  </xdr:twoCellAnchor>
  <xdr:twoCellAnchor editAs="oneCell">
    <xdr:from>
      <xdr:col>0</xdr:col>
      <xdr:colOff>0</xdr:colOff>
      <xdr:row>0</xdr:row>
      <xdr:rowOff>0</xdr:rowOff>
    </xdr:from>
    <xdr:to>
      <xdr:col>13</xdr:col>
      <xdr:colOff>323850</xdr:colOff>
      <xdr:row>47</xdr:row>
      <xdr:rowOff>114300</xdr:rowOff>
    </xdr:to>
    <xdr:pic>
      <xdr:nvPicPr>
        <xdr:cNvPr id="32" name="ID_7084ED48D4FA4CC6A9C998C80F279B0A"/>
        <xdr:cNvPicPr>
          <a:picLocks noChangeAspect="1"/>
        </xdr:cNvPicPr>
      </xdr:nvPicPr>
      <xdr:blipFill>
        <a:blip r:embed="rId29"/>
        <a:stretch>
          <a:fillRect/>
        </a:stretch>
      </xdr:blipFill>
      <xdr:spPr>
        <a:xfrm>
          <a:off x="6085840" y="23394035"/>
          <a:ext cx="9239250" cy="8172450"/>
        </a:xfrm>
        <a:prstGeom prst="rect">
          <a:avLst/>
        </a:prstGeom>
        <a:noFill/>
        <a:ln w="9525">
          <a:noFill/>
        </a:ln>
      </xdr:spPr>
    </xdr:pic>
    <xdr:clientData/>
  </xdr:twoCellAnchor>
  <xdr:twoCellAnchor editAs="oneCell">
    <xdr:from>
      <xdr:col>0</xdr:col>
      <xdr:colOff>0</xdr:colOff>
      <xdr:row>0</xdr:row>
      <xdr:rowOff>0</xdr:rowOff>
    </xdr:from>
    <xdr:to>
      <xdr:col>6</xdr:col>
      <xdr:colOff>400050</xdr:colOff>
      <xdr:row>14</xdr:row>
      <xdr:rowOff>57150</xdr:rowOff>
    </xdr:to>
    <xdr:pic>
      <xdr:nvPicPr>
        <xdr:cNvPr id="33" name="ID_F9FDEF0934B046DC93091D655B67FFB2"/>
        <xdr:cNvPicPr>
          <a:picLocks noChangeAspect="1"/>
        </xdr:cNvPicPr>
      </xdr:nvPicPr>
      <xdr:blipFill>
        <a:blip r:embed="rId30"/>
        <a:stretch>
          <a:fillRect/>
        </a:stretch>
      </xdr:blipFill>
      <xdr:spPr>
        <a:xfrm>
          <a:off x="6135370" y="24179530"/>
          <a:ext cx="4514850" cy="2457450"/>
        </a:xfrm>
        <a:prstGeom prst="rect">
          <a:avLst/>
        </a:prstGeom>
        <a:noFill/>
        <a:ln w="9525">
          <a:noFill/>
        </a:ln>
      </xdr:spPr>
    </xdr:pic>
    <xdr:clientData/>
  </xdr:twoCellAnchor>
  <xdr:twoCellAnchor editAs="oneCell">
    <xdr:from>
      <xdr:col>0</xdr:col>
      <xdr:colOff>0</xdr:colOff>
      <xdr:row>0</xdr:row>
      <xdr:rowOff>0</xdr:rowOff>
    </xdr:from>
    <xdr:to>
      <xdr:col>11</xdr:col>
      <xdr:colOff>571500</xdr:colOff>
      <xdr:row>23</xdr:row>
      <xdr:rowOff>28575</xdr:rowOff>
    </xdr:to>
    <xdr:pic>
      <xdr:nvPicPr>
        <xdr:cNvPr id="34" name="ID_19C523EFD6D641B1A1BEEFCD51184504"/>
        <xdr:cNvPicPr>
          <a:picLocks noChangeAspect="1"/>
        </xdr:cNvPicPr>
      </xdr:nvPicPr>
      <xdr:blipFill>
        <a:blip r:embed="rId31"/>
        <a:stretch>
          <a:fillRect/>
        </a:stretch>
      </xdr:blipFill>
      <xdr:spPr>
        <a:xfrm>
          <a:off x="6176645" y="29872940"/>
          <a:ext cx="8115300" cy="3971925"/>
        </a:xfrm>
        <a:prstGeom prst="rect">
          <a:avLst/>
        </a:prstGeom>
        <a:noFill/>
        <a:ln w="9525">
          <a:noFill/>
        </a:ln>
      </xdr:spPr>
    </xdr:pic>
    <xdr:clientData/>
  </xdr:twoCellAnchor>
  <xdr:twoCellAnchor editAs="oneCell">
    <xdr:from>
      <xdr:col>0</xdr:col>
      <xdr:colOff>0</xdr:colOff>
      <xdr:row>0</xdr:row>
      <xdr:rowOff>0</xdr:rowOff>
    </xdr:from>
    <xdr:to>
      <xdr:col>10</xdr:col>
      <xdr:colOff>495300</xdr:colOff>
      <xdr:row>8</xdr:row>
      <xdr:rowOff>161925</xdr:rowOff>
    </xdr:to>
    <xdr:pic>
      <xdr:nvPicPr>
        <xdr:cNvPr id="30" name="ID_F373905A86674492812EE80C45F85E45"/>
        <xdr:cNvPicPr>
          <a:picLocks noChangeAspect="1"/>
        </xdr:cNvPicPr>
      </xdr:nvPicPr>
      <xdr:blipFill>
        <a:blip r:embed="rId32"/>
        <a:stretch>
          <a:fillRect/>
        </a:stretch>
      </xdr:blipFill>
      <xdr:spPr>
        <a:xfrm>
          <a:off x="5522595" y="2085975"/>
          <a:ext cx="7353300" cy="1533525"/>
        </a:xfrm>
        <a:prstGeom prst="rect">
          <a:avLst/>
        </a:prstGeom>
        <a:noFill/>
        <a:ln w="9525">
          <a:noFill/>
        </a:ln>
      </xdr:spPr>
    </xdr:pic>
    <xdr:clientData/>
  </xdr:twoCellAnchor>
  <xdr:twoCellAnchor editAs="oneCell">
    <xdr:from>
      <xdr:col>0</xdr:col>
      <xdr:colOff>0</xdr:colOff>
      <xdr:row>0</xdr:row>
      <xdr:rowOff>0</xdr:rowOff>
    </xdr:from>
    <xdr:to>
      <xdr:col>14</xdr:col>
      <xdr:colOff>57150</xdr:colOff>
      <xdr:row>44</xdr:row>
      <xdr:rowOff>133350</xdr:rowOff>
    </xdr:to>
    <xdr:pic>
      <xdr:nvPicPr>
        <xdr:cNvPr id="31" name="ID_EA1F9CBA3D3F4052A8FC92D3C918A2D6"/>
        <xdr:cNvPicPr>
          <a:picLocks noChangeAspect="1"/>
        </xdr:cNvPicPr>
      </xdr:nvPicPr>
      <xdr:blipFill>
        <a:blip r:embed="rId33"/>
        <a:stretch>
          <a:fillRect/>
        </a:stretch>
      </xdr:blipFill>
      <xdr:spPr>
        <a:xfrm>
          <a:off x="5522595" y="2085975"/>
          <a:ext cx="9658350" cy="7677150"/>
        </a:xfrm>
        <a:prstGeom prst="rect">
          <a:avLst/>
        </a:prstGeom>
        <a:noFill/>
        <a:ln w="9525">
          <a:noFill/>
        </a:ln>
      </xdr:spPr>
    </xdr:pic>
    <xdr:clientData/>
  </xdr:twoCellAnchor>
  <xdr:twoCellAnchor editAs="oneCell">
    <xdr:from>
      <xdr:col>0</xdr:col>
      <xdr:colOff>0</xdr:colOff>
      <xdr:row>0</xdr:row>
      <xdr:rowOff>0</xdr:rowOff>
    </xdr:from>
    <xdr:to>
      <xdr:col>11</xdr:col>
      <xdr:colOff>666750</xdr:colOff>
      <xdr:row>44</xdr:row>
      <xdr:rowOff>104775</xdr:rowOff>
    </xdr:to>
    <xdr:pic>
      <xdr:nvPicPr>
        <xdr:cNvPr id="35" name="ID_F057C703923E46D8AD0C919BFD705269"/>
        <xdr:cNvPicPr>
          <a:picLocks noChangeAspect="1"/>
        </xdr:cNvPicPr>
      </xdr:nvPicPr>
      <xdr:blipFill>
        <a:blip r:embed="rId34"/>
        <a:stretch>
          <a:fillRect/>
        </a:stretch>
      </xdr:blipFill>
      <xdr:spPr>
        <a:xfrm>
          <a:off x="5522595" y="3457575"/>
          <a:ext cx="8210550" cy="7648575"/>
        </a:xfrm>
        <a:prstGeom prst="rect">
          <a:avLst/>
        </a:prstGeom>
        <a:noFill/>
        <a:ln w="9525">
          <a:noFill/>
        </a:ln>
      </xdr:spPr>
    </xdr:pic>
    <xdr:clientData/>
  </xdr:twoCellAnchor>
  <xdr:twoCellAnchor editAs="oneCell">
    <xdr:from>
      <xdr:col>0</xdr:col>
      <xdr:colOff>0</xdr:colOff>
      <xdr:row>0</xdr:row>
      <xdr:rowOff>0</xdr:rowOff>
    </xdr:from>
    <xdr:to>
      <xdr:col>14</xdr:col>
      <xdr:colOff>381000</xdr:colOff>
      <xdr:row>31</xdr:row>
      <xdr:rowOff>161925</xdr:rowOff>
    </xdr:to>
    <xdr:pic>
      <xdr:nvPicPr>
        <xdr:cNvPr id="36" name="ID_1018DE056DC84523B37E17A158F50A2A"/>
        <xdr:cNvPicPr>
          <a:picLocks noChangeAspect="1"/>
        </xdr:cNvPicPr>
      </xdr:nvPicPr>
      <xdr:blipFill>
        <a:blip r:embed="rId35"/>
        <a:stretch>
          <a:fillRect/>
        </a:stretch>
      </xdr:blipFill>
      <xdr:spPr>
        <a:xfrm>
          <a:off x="6396990" y="24831675"/>
          <a:ext cx="9982200" cy="5476875"/>
        </a:xfrm>
        <a:prstGeom prst="rect">
          <a:avLst/>
        </a:prstGeom>
        <a:noFill/>
        <a:ln w="9525">
          <a:noFill/>
        </a:ln>
      </xdr:spPr>
    </xdr:pic>
    <xdr:clientData/>
  </xdr:twoCellAnchor>
  <xdr:twoCellAnchor editAs="oneCell">
    <xdr:from>
      <xdr:col>0</xdr:col>
      <xdr:colOff>0</xdr:colOff>
      <xdr:row>0</xdr:row>
      <xdr:rowOff>0</xdr:rowOff>
    </xdr:from>
    <xdr:to>
      <xdr:col>2</xdr:col>
      <xdr:colOff>458470</xdr:colOff>
      <xdr:row>5</xdr:row>
      <xdr:rowOff>45085</xdr:rowOff>
    </xdr:to>
    <xdr:pic>
      <xdr:nvPicPr>
        <xdr:cNvPr id="37" name="ID_B2D80435D86146AEB0696176112A2F48"/>
        <xdr:cNvPicPr>
          <a:picLocks noChangeAspect="1"/>
        </xdr:cNvPicPr>
      </xdr:nvPicPr>
      <xdr:blipFill>
        <a:blip r:embed="rId36"/>
        <a:stretch>
          <a:fillRect/>
        </a:stretch>
      </xdr:blipFill>
      <xdr:spPr>
        <a:xfrm>
          <a:off x="6273165" y="52949475"/>
          <a:ext cx="1830070" cy="902335"/>
        </a:xfrm>
        <a:prstGeom prst="rect">
          <a:avLst/>
        </a:prstGeom>
        <a:noFill/>
        <a:ln w="9525">
          <a:noFill/>
        </a:ln>
      </xdr:spPr>
    </xdr:pic>
    <xdr:clientData/>
  </xdr:twoCellAnchor>
  <xdr:twoCellAnchor editAs="oneCell">
    <xdr:from>
      <xdr:col>0</xdr:col>
      <xdr:colOff>0</xdr:colOff>
      <xdr:row>0</xdr:row>
      <xdr:rowOff>0</xdr:rowOff>
    </xdr:from>
    <xdr:to>
      <xdr:col>3</xdr:col>
      <xdr:colOff>97790</xdr:colOff>
      <xdr:row>5</xdr:row>
      <xdr:rowOff>43180</xdr:rowOff>
    </xdr:to>
    <xdr:pic>
      <xdr:nvPicPr>
        <xdr:cNvPr id="38" name="ID_F99F7A2BE5FA40CEBCF1EBA113B21D2E"/>
        <xdr:cNvPicPr>
          <a:picLocks noChangeAspect="1"/>
        </xdr:cNvPicPr>
      </xdr:nvPicPr>
      <xdr:blipFill>
        <a:blip r:embed="rId37"/>
        <a:stretch>
          <a:fillRect/>
        </a:stretch>
      </xdr:blipFill>
      <xdr:spPr>
        <a:xfrm>
          <a:off x="6177915" y="52654200"/>
          <a:ext cx="2155190" cy="900430"/>
        </a:xfrm>
        <a:prstGeom prst="rect">
          <a:avLst/>
        </a:prstGeom>
        <a:noFill/>
        <a:ln w="9525">
          <a:noFill/>
        </a:ln>
      </xdr:spPr>
    </xdr:pic>
    <xdr:clientData/>
  </xdr:twoCellAnchor>
  <xdr:twoCellAnchor editAs="oneCell">
    <xdr:from>
      <xdr:col>0</xdr:col>
      <xdr:colOff>0</xdr:colOff>
      <xdr:row>0</xdr:row>
      <xdr:rowOff>0</xdr:rowOff>
    </xdr:from>
    <xdr:to>
      <xdr:col>14</xdr:col>
      <xdr:colOff>257175</xdr:colOff>
      <xdr:row>43</xdr:row>
      <xdr:rowOff>28575</xdr:rowOff>
    </xdr:to>
    <xdr:pic>
      <xdr:nvPicPr>
        <xdr:cNvPr id="39" name="ID_DD538A59C06142F9A2D80417F67FFE84"/>
        <xdr:cNvPicPr>
          <a:picLocks noChangeAspect="1"/>
        </xdr:cNvPicPr>
      </xdr:nvPicPr>
      <xdr:blipFill>
        <a:blip r:embed="rId38"/>
        <a:stretch>
          <a:fillRect/>
        </a:stretch>
      </xdr:blipFill>
      <xdr:spPr>
        <a:xfrm>
          <a:off x="6530340" y="25171400"/>
          <a:ext cx="9858375" cy="7400925"/>
        </a:xfrm>
        <a:prstGeom prst="rect">
          <a:avLst/>
        </a:prstGeom>
        <a:noFill/>
        <a:ln w="9525">
          <a:noFill/>
        </a:ln>
      </xdr:spPr>
    </xdr:pic>
    <xdr:clientData/>
  </xdr:twoCellAnchor>
  <xdr:twoCellAnchor editAs="oneCell">
    <xdr:from>
      <xdr:col>0</xdr:col>
      <xdr:colOff>0</xdr:colOff>
      <xdr:row>0</xdr:row>
      <xdr:rowOff>0</xdr:rowOff>
    </xdr:from>
    <xdr:to>
      <xdr:col>7</xdr:col>
      <xdr:colOff>371475</xdr:colOff>
      <xdr:row>22</xdr:row>
      <xdr:rowOff>38100</xdr:rowOff>
    </xdr:to>
    <xdr:pic>
      <xdr:nvPicPr>
        <xdr:cNvPr id="40" name="ID_7F2DBCB8A7574064B946C64163EAC66C"/>
        <xdr:cNvPicPr>
          <a:picLocks noChangeAspect="1"/>
        </xdr:cNvPicPr>
      </xdr:nvPicPr>
      <xdr:blipFill>
        <a:blip r:embed="rId39"/>
        <a:stretch>
          <a:fillRect/>
        </a:stretch>
      </xdr:blipFill>
      <xdr:spPr>
        <a:xfrm>
          <a:off x="6676390" y="24495760"/>
          <a:ext cx="5172075" cy="3810000"/>
        </a:xfrm>
        <a:prstGeom prst="rect">
          <a:avLst/>
        </a:prstGeom>
        <a:noFill/>
        <a:ln w="9525">
          <a:noFill/>
        </a:ln>
      </xdr:spPr>
    </xdr:pic>
    <xdr:clientData/>
  </xdr:twoCellAnchor>
  <xdr:twoCellAnchor editAs="oneCell">
    <xdr:from>
      <xdr:col>0</xdr:col>
      <xdr:colOff>0</xdr:colOff>
      <xdr:row>0</xdr:row>
      <xdr:rowOff>0</xdr:rowOff>
    </xdr:from>
    <xdr:to>
      <xdr:col>13</xdr:col>
      <xdr:colOff>133350</xdr:colOff>
      <xdr:row>40</xdr:row>
      <xdr:rowOff>152400</xdr:rowOff>
    </xdr:to>
    <xdr:pic>
      <xdr:nvPicPr>
        <xdr:cNvPr id="41" name="ID_75B1C53B9C5B4BD1B54F8D7F7D1835A8"/>
        <xdr:cNvPicPr>
          <a:picLocks noChangeAspect="1"/>
        </xdr:cNvPicPr>
      </xdr:nvPicPr>
      <xdr:blipFill>
        <a:blip r:embed="rId40"/>
        <a:stretch>
          <a:fillRect/>
        </a:stretch>
      </xdr:blipFill>
      <xdr:spPr>
        <a:xfrm>
          <a:off x="6239510" y="34112200"/>
          <a:ext cx="9048750" cy="7010400"/>
        </a:xfrm>
        <a:prstGeom prst="rect">
          <a:avLst/>
        </a:prstGeom>
        <a:noFill/>
        <a:ln w="9525">
          <a:noFill/>
        </a:ln>
      </xdr:spPr>
    </xdr:pic>
    <xdr:clientData/>
  </xdr:twoCellAnchor>
  <xdr:twoCellAnchor editAs="oneCell">
    <xdr:from>
      <xdr:col>0</xdr:col>
      <xdr:colOff>0</xdr:colOff>
      <xdr:row>0</xdr:row>
      <xdr:rowOff>0</xdr:rowOff>
    </xdr:from>
    <xdr:to>
      <xdr:col>13</xdr:col>
      <xdr:colOff>123825</xdr:colOff>
      <xdr:row>40</xdr:row>
      <xdr:rowOff>66675</xdr:rowOff>
    </xdr:to>
    <xdr:pic>
      <xdr:nvPicPr>
        <xdr:cNvPr id="42" name="ID_2C663409C25D4B7CB3EE25499C8DCFF0"/>
        <xdr:cNvPicPr>
          <a:picLocks noChangeAspect="1"/>
        </xdr:cNvPicPr>
      </xdr:nvPicPr>
      <xdr:blipFill>
        <a:blip r:embed="rId41"/>
        <a:stretch>
          <a:fillRect/>
        </a:stretch>
      </xdr:blipFill>
      <xdr:spPr>
        <a:xfrm>
          <a:off x="6782435" y="34931350"/>
          <a:ext cx="9039225" cy="6924675"/>
        </a:xfrm>
        <a:prstGeom prst="rect">
          <a:avLst/>
        </a:prstGeom>
        <a:noFill/>
        <a:ln w="9525">
          <a:noFill/>
        </a:ln>
      </xdr:spPr>
    </xdr:pic>
    <xdr:clientData/>
  </xdr:twoCellAnchor>
  <xdr:twoCellAnchor editAs="oneCell">
    <xdr:from>
      <xdr:col>0</xdr:col>
      <xdr:colOff>0</xdr:colOff>
      <xdr:row>0</xdr:row>
      <xdr:rowOff>0</xdr:rowOff>
    </xdr:from>
    <xdr:to>
      <xdr:col>11</xdr:col>
      <xdr:colOff>219075</xdr:colOff>
      <xdr:row>33</xdr:row>
      <xdr:rowOff>28575</xdr:rowOff>
    </xdr:to>
    <xdr:pic>
      <xdr:nvPicPr>
        <xdr:cNvPr id="43" name="ID_094C16DE73A444788E28481E1EDBB791"/>
        <xdr:cNvPicPr>
          <a:picLocks noChangeAspect="1"/>
        </xdr:cNvPicPr>
      </xdr:nvPicPr>
      <xdr:blipFill>
        <a:blip r:embed="rId42"/>
        <a:stretch>
          <a:fillRect/>
        </a:stretch>
      </xdr:blipFill>
      <xdr:spPr>
        <a:xfrm>
          <a:off x="6515735" y="35417125"/>
          <a:ext cx="7762875" cy="5686425"/>
        </a:xfrm>
        <a:prstGeom prst="rect">
          <a:avLst/>
        </a:prstGeom>
        <a:noFill/>
        <a:ln w="9525">
          <a:noFill/>
        </a:ln>
      </xdr:spPr>
    </xdr:pic>
    <xdr:clientData/>
  </xdr:twoCellAnchor>
  <xdr:twoCellAnchor editAs="oneCell">
    <xdr:from>
      <xdr:col>0</xdr:col>
      <xdr:colOff>0</xdr:colOff>
      <xdr:row>0</xdr:row>
      <xdr:rowOff>0</xdr:rowOff>
    </xdr:from>
    <xdr:to>
      <xdr:col>13</xdr:col>
      <xdr:colOff>219075</xdr:colOff>
      <xdr:row>33</xdr:row>
      <xdr:rowOff>161925</xdr:rowOff>
    </xdr:to>
    <xdr:pic>
      <xdr:nvPicPr>
        <xdr:cNvPr id="45" name="ID_00C7EED2BCA64134A737BD9A6F5CB8F9"/>
        <xdr:cNvPicPr>
          <a:picLocks noChangeAspect="1"/>
        </xdr:cNvPicPr>
      </xdr:nvPicPr>
      <xdr:blipFill>
        <a:blip r:embed="rId43"/>
        <a:stretch>
          <a:fillRect/>
        </a:stretch>
      </xdr:blipFill>
      <xdr:spPr>
        <a:xfrm>
          <a:off x="6334760" y="35994975"/>
          <a:ext cx="9134475" cy="5819775"/>
        </a:xfrm>
        <a:prstGeom prst="rect">
          <a:avLst/>
        </a:prstGeom>
        <a:noFill/>
        <a:ln w="9525">
          <a:noFill/>
        </a:ln>
      </xdr:spPr>
    </xdr:pic>
    <xdr:clientData/>
  </xdr:twoCellAnchor>
  <xdr:twoCellAnchor editAs="oneCell">
    <xdr:from>
      <xdr:col>0</xdr:col>
      <xdr:colOff>0</xdr:colOff>
      <xdr:row>0</xdr:row>
      <xdr:rowOff>0</xdr:rowOff>
    </xdr:from>
    <xdr:to>
      <xdr:col>22</xdr:col>
      <xdr:colOff>114300</xdr:colOff>
      <xdr:row>33</xdr:row>
      <xdr:rowOff>38100</xdr:rowOff>
    </xdr:to>
    <xdr:pic>
      <xdr:nvPicPr>
        <xdr:cNvPr id="46" name="ID_56A2404C3D004099A99E36F341E78F05"/>
        <xdr:cNvPicPr>
          <a:picLocks noChangeAspect="1"/>
        </xdr:cNvPicPr>
      </xdr:nvPicPr>
      <xdr:blipFill>
        <a:blip r:embed="rId44"/>
        <a:stretch>
          <a:fillRect/>
        </a:stretch>
      </xdr:blipFill>
      <xdr:spPr>
        <a:xfrm>
          <a:off x="6844665" y="37988875"/>
          <a:ext cx="15201900" cy="5695950"/>
        </a:xfrm>
        <a:prstGeom prst="rect">
          <a:avLst/>
        </a:prstGeom>
        <a:noFill/>
        <a:ln w="9525">
          <a:noFill/>
        </a:ln>
      </xdr:spPr>
    </xdr:pic>
    <xdr:clientData/>
  </xdr:twoCellAnchor>
  <xdr:twoCellAnchor editAs="oneCell">
    <xdr:from>
      <xdr:col>0</xdr:col>
      <xdr:colOff>0</xdr:colOff>
      <xdr:row>0</xdr:row>
      <xdr:rowOff>0</xdr:rowOff>
    </xdr:from>
    <xdr:to>
      <xdr:col>25</xdr:col>
      <xdr:colOff>276225</xdr:colOff>
      <xdr:row>39</xdr:row>
      <xdr:rowOff>9525</xdr:rowOff>
    </xdr:to>
    <xdr:pic>
      <xdr:nvPicPr>
        <xdr:cNvPr id="47" name="ID_2605F1CE91F54567BC6BA96AF7C6E07A"/>
        <xdr:cNvPicPr>
          <a:picLocks noChangeAspect="1"/>
        </xdr:cNvPicPr>
      </xdr:nvPicPr>
      <xdr:blipFill>
        <a:blip r:embed="rId45"/>
        <a:stretch>
          <a:fillRect/>
        </a:stretch>
      </xdr:blipFill>
      <xdr:spPr>
        <a:xfrm>
          <a:off x="6064885" y="38508940"/>
          <a:ext cx="17421225" cy="6696075"/>
        </a:xfrm>
        <a:prstGeom prst="rect">
          <a:avLst/>
        </a:prstGeom>
        <a:noFill/>
        <a:ln w="9525">
          <a:noFill/>
        </a:ln>
      </xdr:spPr>
    </xdr:pic>
    <xdr:clientData/>
  </xdr:twoCellAnchor>
  <xdr:twoCellAnchor editAs="oneCell">
    <xdr:from>
      <xdr:col>0</xdr:col>
      <xdr:colOff>0</xdr:colOff>
      <xdr:row>0</xdr:row>
      <xdr:rowOff>0</xdr:rowOff>
    </xdr:from>
    <xdr:to>
      <xdr:col>25</xdr:col>
      <xdr:colOff>581025</xdr:colOff>
      <xdr:row>36</xdr:row>
      <xdr:rowOff>19050</xdr:rowOff>
    </xdr:to>
    <xdr:pic>
      <xdr:nvPicPr>
        <xdr:cNvPr id="48" name="ID_B1A2EC7F7DA54D378B659A1C97638718"/>
        <xdr:cNvPicPr>
          <a:picLocks noChangeAspect="1"/>
        </xdr:cNvPicPr>
      </xdr:nvPicPr>
      <xdr:blipFill>
        <a:blip r:embed="rId46"/>
        <a:stretch>
          <a:fillRect/>
        </a:stretch>
      </xdr:blipFill>
      <xdr:spPr>
        <a:xfrm>
          <a:off x="6777355" y="39043610"/>
          <a:ext cx="17726025" cy="6191250"/>
        </a:xfrm>
        <a:prstGeom prst="rect">
          <a:avLst/>
        </a:prstGeom>
        <a:noFill/>
        <a:ln w="9525">
          <a:noFill/>
        </a:ln>
      </xdr:spPr>
    </xdr:pic>
    <xdr:clientData/>
  </xdr:twoCellAnchor>
  <xdr:twoCellAnchor editAs="oneCell">
    <xdr:from>
      <xdr:col>0</xdr:col>
      <xdr:colOff>0</xdr:colOff>
      <xdr:row>0</xdr:row>
      <xdr:rowOff>0</xdr:rowOff>
    </xdr:from>
    <xdr:to>
      <xdr:col>17</xdr:col>
      <xdr:colOff>638175</xdr:colOff>
      <xdr:row>12</xdr:row>
      <xdr:rowOff>114300</xdr:rowOff>
    </xdr:to>
    <xdr:pic>
      <xdr:nvPicPr>
        <xdr:cNvPr id="49" name="ID_3DB2CB43CE954929B095F670A7B04EA6"/>
        <xdr:cNvPicPr>
          <a:picLocks noChangeAspect="1"/>
        </xdr:cNvPicPr>
      </xdr:nvPicPr>
      <xdr:blipFill>
        <a:blip r:embed="rId47"/>
        <a:stretch>
          <a:fillRect/>
        </a:stretch>
      </xdr:blipFill>
      <xdr:spPr>
        <a:xfrm>
          <a:off x="6037580" y="39712900"/>
          <a:ext cx="12296775" cy="2171700"/>
        </a:xfrm>
        <a:prstGeom prst="rect">
          <a:avLst/>
        </a:prstGeom>
        <a:noFill/>
        <a:ln w="9525">
          <a:noFill/>
        </a:ln>
      </xdr:spPr>
    </xdr:pic>
    <xdr:clientData/>
  </xdr:twoCellAnchor>
  <xdr:twoCellAnchor editAs="oneCell">
    <xdr:from>
      <xdr:col>0</xdr:col>
      <xdr:colOff>0</xdr:colOff>
      <xdr:row>0</xdr:row>
      <xdr:rowOff>0</xdr:rowOff>
    </xdr:from>
    <xdr:to>
      <xdr:col>14</xdr:col>
      <xdr:colOff>28575</xdr:colOff>
      <xdr:row>44</xdr:row>
      <xdr:rowOff>47625</xdr:rowOff>
    </xdr:to>
    <xdr:pic>
      <xdr:nvPicPr>
        <xdr:cNvPr id="44" name="ID_45BEDA7CE0E642E4A7F72421E230EB13"/>
        <xdr:cNvPicPr>
          <a:picLocks noChangeAspect="1"/>
        </xdr:cNvPicPr>
      </xdr:nvPicPr>
      <xdr:blipFill>
        <a:blip r:embed="rId48"/>
        <a:stretch>
          <a:fillRect/>
        </a:stretch>
      </xdr:blipFill>
      <xdr:spPr>
        <a:xfrm>
          <a:off x="5801360" y="34064575"/>
          <a:ext cx="9629775" cy="7591425"/>
        </a:xfrm>
        <a:prstGeom prst="rect">
          <a:avLst/>
        </a:prstGeom>
        <a:noFill/>
        <a:ln w="9525">
          <a:noFill/>
        </a:ln>
      </xdr:spPr>
    </xdr:pic>
    <xdr:clientData/>
  </xdr:twoCellAnchor>
  <xdr:twoCellAnchor editAs="oneCell">
    <xdr:from>
      <xdr:col>0</xdr:col>
      <xdr:colOff>0</xdr:colOff>
      <xdr:row>0</xdr:row>
      <xdr:rowOff>0</xdr:rowOff>
    </xdr:from>
    <xdr:to>
      <xdr:col>12</xdr:col>
      <xdr:colOff>609600</xdr:colOff>
      <xdr:row>44</xdr:row>
      <xdr:rowOff>133350</xdr:rowOff>
    </xdr:to>
    <xdr:pic>
      <xdr:nvPicPr>
        <xdr:cNvPr id="50" name="ID_D9DD755E834947EE8D4A570F7E3E6A25"/>
        <xdr:cNvPicPr>
          <a:picLocks noChangeAspect="1"/>
        </xdr:cNvPicPr>
      </xdr:nvPicPr>
      <xdr:blipFill>
        <a:blip r:embed="rId49"/>
        <a:stretch>
          <a:fillRect/>
        </a:stretch>
      </xdr:blipFill>
      <xdr:spPr>
        <a:xfrm>
          <a:off x="5820410" y="36807775"/>
          <a:ext cx="8839200" cy="7677150"/>
        </a:xfrm>
        <a:prstGeom prst="rect">
          <a:avLst/>
        </a:prstGeom>
        <a:noFill/>
        <a:ln w="9525">
          <a:noFill/>
        </a:ln>
      </xdr:spPr>
    </xdr:pic>
    <xdr:clientData/>
  </xdr:twoCellAnchor>
  <xdr:twoCellAnchor editAs="oneCell">
    <xdr:from>
      <xdr:col>0</xdr:col>
      <xdr:colOff>0</xdr:colOff>
      <xdr:row>0</xdr:row>
      <xdr:rowOff>0</xdr:rowOff>
    </xdr:from>
    <xdr:to>
      <xdr:col>19</xdr:col>
      <xdr:colOff>581025</xdr:colOff>
      <xdr:row>54</xdr:row>
      <xdr:rowOff>85725</xdr:rowOff>
    </xdr:to>
    <xdr:pic>
      <xdr:nvPicPr>
        <xdr:cNvPr id="51" name="ID_086ABD9FF56F422CAF8CE9A04842A0C7"/>
        <xdr:cNvPicPr>
          <a:picLocks noChangeAspect="1"/>
        </xdr:cNvPicPr>
      </xdr:nvPicPr>
      <xdr:blipFill>
        <a:blip r:embed="rId50"/>
        <a:stretch>
          <a:fillRect/>
        </a:stretch>
      </xdr:blipFill>
      <xdr:spPr>
        <a:xfrm>
          <a:off x="5839460" y="36226750"/>
          <a:ext cx="13611225" cy="9344025"/>
        </a:xfrm>
        <a:prstGeom prst="rect">
          <a:avLst/>
        </a:prstGeom>
        <a:noFill/>
        <a:ln w="9525">
          <a:noFill/>
        </a:ln>
      </xdr:spPr>
    </xdr:pic>
    <xdr:clientData/>
  </xdr:twoCellAnchor>
  <xdr:twoCellAnchor editAs="oneCell">
    <xdr:from>
      <xdr:col>0</xdr:col>
      <xdr:colOff>0</xdr:colOff>
      <xdr:row>0</xdr:row>
      <xdr:rowOff>0</xdr:rowOff>
    </xdr:from>
    <xdr:to>
      <xdr:col>13</xdr:col>
      <xdr:colOff>666750</xdr:colOff>
      <xdr:row>52</xdr:row>
      <xdr:rowOff>47625</xdr:rowOff>
    </xdr:to>
    <xdr:pic>
      <xdr:nvPicPr>
        <xdr:cNvPr id="52" name="ID_5BB0FF036CFB4A16B6D2E3C42FF168E1"/>
        <xdr:cNvPicPr>
          <a:picLocks noChangeAspect="1"/>
        </xdr:cNvPicPr>
      </xdr:nvPicPr>
      <xdr:blipFill>
        <a:blip r:embed="rId51"/>
        <a:stretch>
          <a:fillRect/>
        </a:stretch>
      </xdr:blipFill>
      <xdr:spPr>
        <a:xfrm>
          <a:off x="5820410" y="34769425"/>
          <a:ext cx="9582150" cy="8963025"/>
        </a:xfrm>
        <a:prstGeom prst="rect">
          <a:avLst/>
        </a:prstGeom>
        <a:noFill/>
        <a:ln w="9525">
          <a:noFill/>
        </a:ln>
      </xdr:spPr>
    </xdr:pic>
    <xdr:clientData/>
  </xdr:twoCellAnchor>
  <xdr:twoCellAnchor editAs="oneCell">
    <xdr:from>
      <xdr:col>0</xdr:col>
      <xdr:colOff>0</xdr:colOff>
      <xdr:row>0</xdr:row>
      <xdr:rowOff>0</xdr:rowOff>
    </xdr:from>
    <xdr:to>
      <xdr:col>22</xdr:col>
      <xdr:colOff>295275</xdr:colOff>
      <xdr:row>12</xdr:row>
      <xdr:rowOff>66675</xdr:rowOff>
    </xdr:to>
    <xdr:pic>
      <xdr:nvPicPr>
        <xdr:cNvPr id="53" name="ID_E8E76F00C0184723BA9E3CA1C0C1A597"/>
        <xdr:cNvPicPr>
          <a:picLocks noChangeAspect="1"/>
        </xdr:cNvPicPr>
      </xdr:nvPicPr>
      <xdr:blipFill>
        <a:blip r:embed="rId52"/>
        <a:stretch>
          <a:fillRect/>
        </a:stretch>
      </xdr:blipFill>
      <xdr:spPr>
        <a:xfrm>
          <a:off x="5791835" y="35455225"/>
          <a:ext cx="15382875" cy="2124075"/>
        </a:xfrm>
        <a:prstGeom prst="rect">
          <a:avLst/>
        </a:prstGeom>
        <a:noFill/>
        <a:ln w="9525">
          <a:noFill/>
        </a:ln>
      </xdr:spPr>
    </xdr:pic>
    <xdr:clientData/>
  </xdr:twoCellAnchor>
  <xdr:twoCellAnchor editAs="oneCell">
    <xdr:from>
      <xdr:col>0</xdr:col>
      <xdr:colOff>0</xdr:colOff>
      <xdr:row>0</xdr:row>
      <xdr:rowOff>0</xdr:rowOff>
    </xdr:from>
    <xdr:to>
      <xdr:col>22</xdr:col>
      <xdr:colOff>19050</xdr:colOff>
      <xdr:row>33</xdr:row>
      <xdr:rowOff>104775</xdr:rowOff>
    </xdr:to>
    <xdr:pic>
      <xdr:nvPicPr>
        <xdr:cNvPr id="54" name="ID_CCD3294CFD5A4E8F8AFC54CCE0302419"/>
        <xdr:cNvPicPr>
          <a:picLocks noChangeAspect="1"/>
        </xdr:cNvPicPr>
      </xdr:nvPicPr>
      <xdr:blipFill>
        <a:blip r:embed="rId53"/>
        <a:stretch>
          <a:fillRect/>
        </a:stretch>
      </xdr:blipFill>
      <xdr:spPr>
        <a:xfrm>
          <a:off x="5906135" y="40236775"/>
          <a:ext cx="15106650" cy="5762625"/>
        </a:xfrm>
        <a:prstGeom prst="rect">
          <a:avLst/>
        </a:prstGeom>
        <a:noFill/>
        <a:ln w="9525">
          <a:noFill/>
        </a:ln>
      </xdr:spPr>
    </xdr:pic>
    <xdr:clientData/>
  </xdr:twoCellAnchor>
  <xdr:twoCellAnchor editAs="oneCell">
    <xdr:from>
      <xdr:col>0</xdr:col>
      <xdr:colOff>0</xdr:colOff>
      <xdr:row>0</xdr:row>
      <xdr:rowOff>0</xdr:rowOff>
    </xdr:from>
    <xdr:to>
      <xdr:col>25</xdr:col>
      <xdr:colOff>257175</xdr:colOff>
      <xdr:row>55</xdr:row>
      <xdr:rowOff>0</xdr:rowOff>
    </xdr:to>
    <xdr:pic>
      <xdr:nvPicPr>
        <xdr:cNvPr id="55" name="ID_D7EACC5C0E49438F891B15AEBE116613"/>
        <xdr:cNvPicPr>
          <a:picLocks noChangeAspect="1"/>
        </xdr:cNvPicPr>
      </xdr:nvPicPr>
      <xdr:blipFill>
        <a:blip r:embed="rId54"/>
        <a:stretch>
          <a:fillRect/>
        </a:stretch>
      </xdr:blipFill>
      <xdr:spPr>
        <a:xfrm>
          <a:off x="5810885" y="42275125"/>
          <a:ext cx="17402175" cy="9429750"/>
        </a:xfrm>
        <a:prstGeom prst="rect">
          <a:avLst/>
        </a:prstGeom>
        <a:noFill/>
        <a:ln w="9525">
          <a:noFill/>
        </a:ln>
      </xdr:spPr>
    </xdr:pic>
    <xdr:clientData/>
  </xdr:twoCellAnchor>
  <xdr:twoCellAnchor editAs="oneCell">
    <xdr:from>
      <xdr:col>0</xdr:col>
      <xdr:colOff>0</xdr:colOff>
      <xdr:row>0</xdr:row>
      <xdr:rowOff>0</xdr:rowOff>
    </xdr:from>
    <xdr:to>
      <xdr:col>17</xdr:col>
      <xdr:colOff>390525</xdr:colOff>
      <xdr:row>38</xdr:row>
      <xdr:rowOff>0</xdr:rowOff>
    </xdr:to>
    <xdr:pic>
      <xdr:nvPicPr>
        <xdr:cNvPr id="56" name="ID_9351AFE06A994B1E897C7F164DA225F1"/>
        <xdr:cNvPicPr>
          <a:picLocks noChangeAspect="1"/>
        </xdr:cNvPicPr>
      </xdr:nvPicPr>
      <xdr:blipFill>
        <a:blip r:embed="rId55"/>
        <a:stretch>
          <a:fillRect/>
        </a:stretch>
      </xdr:blipFill>
      <xdr:spPr>
        <a:xfrm>
          <a:off x="5725160" y="41551225"/>
          <a:ext cx="12049125" cy="6515100"/>
        </a:xfrm>
        <a:prstGeom prst="rect">
          <a:avLst/>
        </a:prstGeom>
        <a:noFill/>
        <a:ln w="9525">
          <a:noFill/>
        </a:ln>
      </xdr:spPr>
    </xdr:pic>
    <xdr:clientData/>
  </xdr:twoCellAnchor>
  <xdr:twoCellAnchor editAs="oneCell">
    <xdr:from>
      <xdr:col>0</xdr:col>
      <xdr:colOff>0</xdr:colOff>
      <xdr:row>0</xdr:row>
      <xdr:rowOff>0</xdr:rowOff>
    </xdr:from>
    <xdr:to>
      <xdr:col>10</xdr:col>
      <xdr:colOff>238125</xdr:colOff>
      <xdr:row>23</xdr:row>
      <xdr:rowOff>76200</xdr:rowOff>
    </xdr:to>
    <xdr:pic>
      <xdr:nvPicPr>
        <xdr:cNvPr id="57" name="ID_7A1DAE23D0F240A596ED678D6C2BFE0E"/>
        <xdr:cNvPicPr>
          <a:picLocks noChangeAspect="1"/>
        </xdr:cNvPicPr>
      </xdr:nvPicPr>
      <xdr:blipFill>
        <a:blip r:embed="rId56"/>
        <a:stretch>
          <a:fillRect/>
        </a:stretch>
      </xdr:blipFill>
      <xdr:spPr>
        <a:xfrm>
          <a:off x="6170930" y="36547425"/>
          <a:ext cx="7096125" cy="4019550"/>
        </a:xfrm>
        <a:prstGeom prst="rect">
          <a:avLst/>
        </a:prstGeom>
        <a:noFill/>
        <a:ln w="9525">
          <a:noFill/>
        </a:ln>
      </xdr:spPr>
    </xdr:pic>
    <xdr:clientData/>
  </xdr:twoCellAnchor>
  <xdr:twoCellAnchor editAs="oneCell">
    <xdr:from>
      <xdr:col>0</xdr:col>
      <xdr:colOff>0</xdr:colOff>
      <xdr:row>0</xdr:row>
      <xdr:rowOff>0</xdr:rowOff>
    </xdr:from>
    <xdr:to>
      <xdr:col>24</xdr:col>
      <xdr:colOff>609600</xdr:colOff>
      <xdr:row>32</xdr:row>
      <xdr:rowOff>85725</xdr:rowOff>
    </xdr:to>
    <xdr:pic>
      <xdr:nvPicPr>
        <xdr:cNvPr id="58" name="ID_9CD160B1FB1C4CFEBD9DE1FACC8C28A0"/>
        <xdr:cNvPicPr>
          <a:picLocks noChangeAspect="1"/>
        </xdr:cNvPicPr>
      </xdr:nvPicPr>
      <xdr:blipFill>
        <a:blip r:embed="rId57"/>
        <a:stretch>
          <a:fillRect/>
        </a:stretch>
      </xdr:blipFill>
      <xdr:spPr>
        <a:xfrm>
          <a:off x="6066155" y="37741225"/>
          <a:ext cx="17068800" cy="5572125"/>
        </a:xfrm>
        <a:prstGeom prst="rect">
          <a:avLst/>
        </a:prstGeom>
        <a:noFill/>
        <a:ln w="9525">
          <a:noFill/>
        </a:ln>
      </xdr:spPr>
    </xdr:pic>
    <xdr:clientData/>
  </xdr:twoCellAnchor>
  <xdr:twoCellAnchor editAs="oneCell">
    <xdr:from>
      <xdr:col>0</xdr:col>
      <xdr:colOff>0</xdr:colOff>
      <xdr:row>0</xdr:row>
      <xdr:rowOff>0</xdr:rowOff>
    </xdr:from>
    <xdr:to>
      <xdr:col>15</xdr:col>
      <xdr:colOff>619125</xdr:colOff>
      <xdr:row>57</xdr:row>
      <xdr:rowOff>123825</xdr:rowOff>
    </xdr:to>
    <xdr:pic>
      <xdr:nvPicPr>
        <xdr:cNvPr id="59" name="ID_943E37F114B64A7591FE18AA928E535E"/>
        <xdr:cNvPicPr>
          <a:picLocks noChangeAspect="1"/>
        </xdr:cNvPicPr>
      </xdr:nvPicPr>
      <xdr:blipFill>
        <a:blip r:embed="rId58"/>
        <a:stretch>
          <a:fillRect/>
        </a:stretch>
      </xdr:blipFill>
      <xdr:spPr>
        <a:xfrm>
          <a:off x="5848985" y="45085000"/>
          <a:ext cx="10906125" cy="9896475"/>
        </a:xfrm>
        <a:prstGeom prst="rect">
          <a:avLst/>
        </a:prstGeom>
        <a:noFill/>
        <a:ln w="9525">
          <a:noFill/>
        </a:ln>
      </xdr:spPr>
    </xdr:pic>
    <xdr:clientData/>
  </xdr:twoCellAnchor>
  <xdr:twoCellAnchor editAs="oneCell">
    <xdr:from>
      <xdr:col>0</xdr:col>
      <xdr:colOff>0</xdr:colOff>
      <xdr:row>0</xdr:row>
      <xdr:rowOff>0</xdr:rowOff>
    </xdr:from>
    <xdr:to>
      <xdr:col>14</xdr:col>
      <xdr:colOff>600075</xdr:colOff>
      <xdr:row>46</xdr:row>
      <xdr:rowOff>85725</xdr:rowOff>
    </xdr:to>
    <xdr:pic>
      <xdr:nvPicPr>
        <xdr:cNvPr id="60" name="ID_DE702C889CE346E9835FAC71F18BD72B"/>
        <xdr:cNvPicPr>
          <a:picLocks noChangeAspect="1"/>
        </xdr:cNvPicPr>
      </xdr:nvPicPr>
      <xdr:blipFill>
        <a:blip r:embed="rId59"/>
        <a:stretch>
          <a:fillRect/>
        </a:stretch>
      </xdr:blipFill>
      <xdr:spPr>
        <a:xfrm>
          <a:off x="5858510" y="46408975"/>
          <a:ext cx="10201275" cy="7972425"/>
        </a:xfrm>
        <a:prstGeom prst="rect">
          <a:avLst/>
        </a:prstGeom>
        <a:noFill/>
        <a:ln w="9525">
          <a:noFill/>
        </a:ln>
      </xdr:spPr>
    </xdr:pic>
    <xdr:clientData/>
  </xdr:twoCellAnchor>
  <xdr:twoCellAnchor editAs="oneCell">
    <xdr:from>
      <xdr:col>0</xdr:col>
      <xdr:colOff>0</xdr:colOff>
      <xdr:row>0</xdr:row>
      <xdr:rowOff>0</xdr:rowOff>
    </xdr:from>
    <xdr:to>
      <xdr:col>11</xdr:col>
      <xdr:colOff>104775</xdr:colOff>
      <xdr:row>37</xdr:row>
      <xdr:rowOff>104775</xdr:rowOff>
    </xdr:to>
    <xdr:pic>
      <xdr:nvPicPr>
        <xdr:cNvPr id="61" name="ID_C23C080335264B81B6D026499D2A81BF"/>
        <xdr:cNvPicPr>
          <a:picLocks noChangeAspect="1"/>
        </xdr:cNvPicPr>
      </xdr:nvPicPr>
      <xdr:blipFill>
        <a:blip r:embed="rId60"/>
        <a:stretch>
          <a:fillRect/>
        </a:stretch>
      </xdr:blipFill>
      <xdr:spPr>
        <a:xfrm>
          <a:off x="5744210" y="47761525"/>
          <a:ext cx="7648575" cy="6448425"/>
        </a:xfrm>
        <a:prstGeom prst="rect">
          <a:avLst/>
        </a:prstGeom>
        <a:noFill/>
        <a:ln w="9525">
          <a:noFill/>
        </a:ln>
      </xdr:spPr>
    </xdr:pic>
    <xdr:clientData/>
  </xdr:twoCellAnchor>
  <xdr:twoCellAnchor editAs="oneCell">
    <xdr:from>
      <xdr:col>0</xdr:col>
      <xdr:colOff>0</xdr:colOff>
      <xdr:row>0</xdr:row>
      <xdr:rowOff>0</xdr:rowOff>
    </xdr:from>
    <xdr:to>
      <xdr:col>20</xdr:col>
      <xdr:colOff>228600</xdr:colOff>
      <xdr:row>46</xdr:row>
      <xdr:rowOff>85725</xdr:rowOff>
    </xdr:to>
    <xdr:pic>
      <xdr:nvPicPr>
        <xdr:cNvPr id="62" name="ID_4EEEA9E6959B481384385F6091549CA0"/>
        <xdr:cNvPicPr>
          <a:picLocks noChangeAspect="1"/>
        </xdr:cNvPicPr>
      </xdr:nvPicPr>
      <xdr:blipFill>
        <a:blip r:embed="rId61"/>
        <a:stretch>
          <a:fillRect/>
        </a:stretch>
      </xdr:blipFill>
      <xdr:spPr>
        <a:xfrm>
          <a:off x="5734685" y="45675550"/>
          <a:ext cx="13944600" cy="7972425"/>
        </a:xfrm>
        <a:prstGeom prst="rect">
          <a:avLst/>
        </a:prstGeom>
        <a:noFill/>
        <a:ln w="9525">
          <a:noFill/>
        </a:ln>
      </xdr:spPr>
    </xdr:pic>
    <xdr:clientData/>
  </xdr:twoCellAnchor>
  <xdr:twoCellAnchor editAs="oneCell">
    <xdr:from>
      <xdr:col>0</xdr:col>
      <xdr:colOff>0</xdr:colOff>
      <xdr:row>0</xdr:row>
      <xdr:rowOff>0</xdr:rowOff>
    </xdr:from>
    <xdr:to>
      <xdr:col>13</xdr:col>
      <xdr:colOff>638175</xdr:colOff>
      <xdr:row>48</xdr:row>
      <xdr:rowOff>142875</xdr:rowOff>
    </xdr:to>
    <xdr:pic>
      <xdr:nvPicPr>
        <xdr:cNvPr id="63" name="ID_1B5E00AB73FB45FC9B720E78F6875DBF"/>
        <xdr:cNvPicPr>
          <a:picLocks noChangeAspect="1"/>
        </xdr:cNvPicPr>
      </xdr:nvPicPr>
      <xdr:blipFill>
        <a:blip r:embed="rId62"/>
        <a:stretch>
          <a:fillRect/>
        </a:stretch>
      </xdr:blipFill>
      <xdr:spPr>
        <a:xfrm>
          <a:off x="5820410" y="48475900"/>
          <a:ext cx="9553575" cy="8372475"/>
        </a:xfrm>
        <a:prstGeom prst="rect">
          <a:avLst/>
        </a:prstGeom>
        <a:noFill/>
        <a:ln w="9525">
          <a:noFill/>
        </a:ln>
      </xdr:spPr>
    </xdr:pic>
    <xdr:clientData/>
  </xdr:twoCellAnchor>
  <xdr:twoCellAnchor editAs="oneCell">
    <xdr:from>
      <xdr:col>0</xdr:col>
      <xdr:colOff>0</xdr:colOff>
      <xdr:row>0</xdr:row>
      <xdr:rowOff>0</xdr:rowOff>
    </xdr:from>
    <xdr:to>
      <xdr:col>19</xdr:col>
      <xdr:colOff>209550</xdr:colOff>
      <xdr:row>53</xdr:row>
      <xdr:rowOff>76200</xdr:rowOff>
    </xdr:to>
    <xdr:pic>
      <xdr:nvPicPr>
        <xdr:cNvPr id="64" name="ID_019080ADBED846ABA05B786B9BC788E1"/>
        <xdr:cNvPicPr>
          <a:picLocks noChangeAspect="1"/>
        </xdr:cNvPicPr>
      </xdr:nvPicPr>
      <xdr:blipFill>
        <a:blip r:embed="rId63"/>
        <a:stretch>
          <a:fillRect/>
        </a:stretch>
      </xdr:blipFill>
      <xdr:spPr>
        <a:xfrm>
          <a:off x="5801360" y="49180750"/>
          <a:ext cx="13239750" cy="9163050"/>
        </a:xfrm>
        <a:prstGeom prst="rect">
          <a:avLst/>
        </a:prstGeom>
        <a:noFill/>
        <a:ln w="9525">
          <a:noFill/>
        </a:ln>
      </xdr:spPr>
    </xdr:pic>
    <xdr:clientData/>
  </xdr:twoCellAnchor>
  <xdr:twoCellAnchor editAs="oneCell">
    <xdr:from>
      <xdr:col>0</xdr:col>
      <xdr:colOff>0</xdr:colOff>
      <xdr:row>0</xdr:row>
      <xdr:rowOff>0</xdr:rowOff>
    </xdr:from>
    <xdr:to>
      <xdr:col>14</xdr:col>
      <xdr:colOff>342900</xdr:colOff>
      <xdr:row>51</xdr:row>
      <xdr:rowOff>19050</xdr:rowOff>
    </xdr:to>
    <xdr:pic>
      <xdr:nvPicPr>
        <xdr:cNvPr id="65" name="ID_D4A347D51C03490E8DCDA26E3130F134"/>
        <xdr:cNvPicPr>
          <a:picLocks noChangeAspect="1"/>
        </xdr:cNvPicPr>
      </xdr:nvPicPr>
      <xdr:blipFill>
        <a:blip r:embed="rId64"/>
        <a:stretch>
          <a:fillRect/>
        </a:stretch>
      </xdr:blipFill>
      <xdr:spPr>
        <a:xfrm>
          <a:off x="5953760" y="50542825"/>
          <a:ext cx="9944100" cy="8763000"/>
        </a:xfrm>
        <a:prstGeom prst="rect">
          <a:avLst/>
        </a:prstGeom>
        <a:noFill/>
        <a:ln w="9525">
          <a:noFill/>
        </a:ln>
      </xdr:spPr>
    </xdr:pic>
    <xdr:clientData/>
  </xdr:twoCellAnchor>
  <xdr:twoCellAnchor editAs="oneCell">
    <xdr:from>
      <xdr:col>0</xdr:col>
      <xdr:colOff>0</xdr:colOff>
      <xdr:row>0</xdr:row>
      <xdr:rowOff>0</xdr:rowOff>
    </xdr:from>
    <xdr:to>
      <xdr:col>9</xdr:col>
      <xdr:colOff>647700</xdr:colOff>
      <xdr:row>29</xdr:row>
      <xdr:rowOff>104775</xdr:rowOff>
    </xdr:to>
    <xdr:pic>
      <xdr:nvPicPr>
        <xdr:cNvPr id="66" name="ID_5F504C8F1DB34ECB94A72D10642C776A"/>
        <xdr:cNvPicPr>
          <a:picLocks noChangeAspect="1"/>
        </xdr:cNvPicPr>
      </xdr:nvPicPr>
      <xdr:blipFill>
        <a:blip r:embed="rId65"/>
        <a:stretch>
          <a:fillRect/>
        </a:stretch>
      </xdr:blipFill>
      <xdr:spPr>
        <a:xfrm>
          <a:off x="5753735" y="49885600"/>
          <a:ext cx="6819900" cy="5076825"/>
        </a:xfrm>
        <a:prstGeom prst="rect">
          <a:avLst/>
        </a:prstGeom>
        <a:noFill/>
        <a:ln w="9525">
          <a:noFill/>
        </a:ln>
      </xdr:spPr>
    </xdr:pic>
    <xdr:clientData/>
  </xdr:twoCellAnchor>
  <xdr:twoCellAnchor editAs="oneCell">
    <xdr:from>
      <xdr:col>0</xdr:col>
      <xdr:colOff>0</xdr:colOff>
      <xdr:row>0</xdr:row>
      <xdr:rowOff>0</xdr:rowOff>
    </xdr:from>
    <xdr:to>
      <xdr:col>21</xdr:col>
      <xdr:colOff>47625</xdr:colOff>
      <xdr:row>50</xdr:row>
      <xdr:rowOff>104775</xdr:rowOff>
    </xdr:to>
    <xdr:pic>
      <xdr:nvPicPr>
        <xdr:cNvPr id="67" name="ID_68AD37B463154DF8A34A25A73C2ADA9F"/>
        <xdr:cNvPicPr>
          <a:picLocks noChangeAspect="1"/>
        </xdr:cNvPicPr>
      </xdr:nvPicPr>
      <xdr:blipFill>
        <a:blip r:embed="rId66"/>
        <a:stretch>
          <a:fillRect/>
        </a:stretch>
      </xdr:blipFill>
      <xdr:spPr>
        <a:xfrm>
          <a:off x="5877560" y="51314350"/>
          <a:ext cx="14449425" cy="8677275"/>
        </a:xfrm>
        <a:prstGeom prst="rect">
          <a:avLst/>
        </a:prstGeom>
        <a:noFill/>
        <a:ln w="9525">
          <a:noFill/>
        </a:ln>
      </xdr:spPr>
    </xdr:pic>
    <xdr:clientData/>
  </xdr:twoCellAnchor>
  <xdr:twoCellAnchor editAs="oneCell">
    <xdr:from>
      <xdr:col>0</xdr:col>
      <xdr:colOff>0</xdr:colOff>
      <xdr:row>0</xdr:row>
      <xdr:rowOff>0</xdr:rowOff>
    </xdr:from>
    <xdr:to>
      <xdr:col>13</xdr:col>
      <xdr:colOff>238125</xdr:colOff>
      <xdr:row>45</xdr:row>
      <xdr:rowOff>104775</xdr:rowOff>
    </xdr:to>
    <xdr:pic>
      <xdr:nvPicPr>
        <xdr:cNvPr id="68" name="ID_69EE8FFFDD6D4B3EB7E88D0B1D77043F"/>
        <xdr:cNvPicPr>
          <a:picLocks noChangeAspect="1"/>
        </xdr:cNvPicPr>
      </xdr:nvPicPr>
      <xdr:blipFill>
        <a:blip r:embed="rId67"/>
        <a:stretch>
          <a:fillRect/>
        </a:stretch>
      </xdr:blipFill>
      <xdr:spPr>
        <a:xfrm>
          <a:off x="6250940" y="38874065"/>
          <a:ext cx="9153525" cy="7820025"/>
        </a:xfrm>
        <a:prstGeom prst="rect">
          <a:avLst/>
        </a:prstGeom>
        <a:noFill/>
        <a:ln w="9525">
          <a:noFill/>
        </a:ln>
      </xdr:spPr>
    </xdr:pic>
    <xdr:clientData/>
  </xdr:twoCellAnchor>
  <xdr:twoCellAnchor editAs="oneCell">
    <xdr:from>
      <xdr:col>0</xdr:col>
      <xdr:colOff>0</xdr:colOff>
      <xdr:row>0</xdr:row>
      <xdr:rowOff>0</xdr:rowOff>
    </xdr:from>
    <xdr:to>
      <xdr:col>13</xdr:col>
      <xdr:colOff>180975</xdr:colOff>
      <xdr:row>33</xdr:row>
      <xdr:rowOff>19050</xdr:rowOff>
    </xdr:to>
    <xdr:pic>
      <xdr:nvPicPr>
        <xdr:cNvPr id="69" name="ID_A6702505B5DF450795D805F3D8929857"/>
        <xdr:cNvPicPr>
          <a:picLocks noChangeAspect="1"/>
        </xdr:cNvPicPr>
      </xdr:nvPicPr>
      <xdr:blipFill>
        <a:blip r:embed="rId68"/>
        <a:stretch>
          <a:fillRect/>
        </a:stretch>
      </xdr:blipFill>
      <xdr:spPr>
        <a:xfrm>
          <a:off x="6183630" y="39959280"/>
          <a:ext cx="9096375" cy="5676900"/>
        </a:xfrm>
        <a:prstGeom prst="rect">
          <a:avLst/>
        </a:prstGeom>
        <a:noFill/>
        <a:ln w="9525">
          <a:noFill/>
        </a:ln>
      </xdr:spPr>
    </xdr:pic>
    <xdr:clientData/>
  </xdr:twoCellAnchor>
  <xdr:twoCellAnchor editAs="oneCell">
    <xdr:from>
      <xdr:col>0</xdr:col>
      <xdr:colOff>0</xdr:colOff>
      <xdr:row>0</xdr:row>
      <xdr:rowOff>0</xdr:rowOff>
    </xdr:from>
    <xdr:to>
      <xdr:col>12</xdr:col>
      <xdr:colOff>57150</xdr:colOff>
      <xdr:row>41</xdr:row>
      <xdr:rowOff>47625</xdr:rowOff>
    </xdr:to>
    <xdr:pic>
      <xdr:nvPicPr>
        <xdr:cNvPr id="70" name="ID_50E6F43A29D849DE9C06C7E0B9B42F7A"/>
        <xdr:cNvPicPr>
          <a:picLocks noChangeAspect="1"/>
        </xdr:cNvPicPr>
      </xdr:nvPicPr>
      <xdr:blipFill>
        <a:blip r:embed="rId69"/>
        <a:stretch>
          <a:fillRect/>
        </a:stretch>
      </xdr:blipFill>
      <xdr:spPr>
        <a:xfrm>
          <a:off x="6642735" y="41246425"/>
          <a:ext cx="8286750" cy="7077075"/>
        </a:xfrm>
        <a:prstGeom prst="rect">
          <a:avLst/>
        </a:prstGeom>
        <a:noFill/>
        <a:ln w="9525">
          <a:noFill/>
        </a:ln>
      </xdr:spPr>
    </xdr:pic>
    <xdr:clientData/>
  </xdr:twoCellAnchor>
  <xdr:twoCellAnchor editAs="oneCell">
    <xdr:from>
      <xdr:col>0</xdr:col>
      <xdr:colOff>0</xdr:colOff>
      <xdr:row>0</xdr:row>
      <xdr:rowOff>0</xdr:rowOff>
    </xdr:from>
    <xdr:to>
      <xdr:col>15</xdr:col>
      <xdr:colOff>276225</xdr:colOff>
      <xdr:row>40</xdr:row>
      <xdr:rowOff>133350</xdr:rowOff>
    </xdr:to>
    <xdr:pic>
      <xdr:nvPicPr>
        <xdr:cNvPr id="71" name="ID_D6E5EAE689DF4B81B08D50FB62BA4502"/>
        <xdr:cNvPicPr>
          <a:picLocks noChangeAspect="1"/>
        </xdr:cNvPicPr>
      </xdr:nvPicPr>
      <xdr:blipFill>
        <a:blip r:embed="rId70"/>
        <a:stretch>
          <a:fillRect/>
        </a:stretch>
      </xdr:blipFill>
      <xdr:spPr>
        <a:xfrm>
          <a:off x="6182995" y="43216195"/>
          <a:ext cx="10563225" cy="6991350"/>
        </a:xfrm>
        <a:prstGeom prst="rect">
          <a:avLst/>
        </a:prstGeom>
        <a:noFill/>
        <a:ln w="9525">
          <a:noFill/>
        </a:ln>
      </xdr:spPr>
    </xdr:pic>
    <xdr:clientData/>
  </xdr:twoCellAnchor>
  <xdr:twoCellAnchor editAs="oneCell">
    <xdr:from>
      <xdr:col>0</xdr:col>
      <xdr:colOff>0</xdr:colOff>
      <xdr:row>0</xdr:row>
      <xdr:rowOff>0</xdr:rowOff>
    </xdr:from>
    <xdr:to>
      <xdr:col>10</xdr:col>
      <xdr:colOff>533400</xdr:colOff>
      <xdr:row>41</xdr:row>
      <xdr:rowOff>152400</xdr:rowOff>
    </xdr:to>
    <xdr:pic>
      <xdr:nvPicPr>
        <xdr:cNvPr id="73" name="ID_8ECEAB25B769429A97A85DE545FFC56E"/>
        <xdr:cNvPicPr>
          <a:picLocks noChangeAspect="1"/>
        </xdr:cNvPicPr>
      </xdr:nvPicPr>
      <xdr:blipFill>
        <a:blip r:embed="rId71"/>
        <a:stretch>
          <a:fillRect/>
        </a:stretch>
      </xdr:blipFill>
      <xdr:spPr>
        <a:xfrm>
          <a:off x="6293485" y="44340145"/>
          <a:ext cx="7391400" cy="7181850"/>
        </a:xfrm>
        <a:prstGeom prst="rect">
          <a:avLst/>
        </a:prstGeom>
        <a:noFill/>
        <a:ln w="9525">
          <a:noFill/>
        </a:ln>
      </xdr:spPr>
    </xdr:pic>
    <xdr:clientData/>
  </xdr:twoCellAnchor>
  <xdr:twoCellAnchor editAs="oneCell">
    <xdr:from>
      <xdr:col>0</xdr:col>
      <xdr:colOff>0</xdr:colOff>
      <xdr:row>0</xdr:row>
      <xdr:rowOff>0</xdr:rowOff>
    </xdr:from>
    <xdr:to>
      <xdr:col>13</xdr:col>
      <xdr:colOff>76200</xdr:colOff>
      <xdr:row>27</xdr:row>
      <xdr:rowOff>114300</xdr:rowOff>
    </xdr:to>
    <xdr:pic>
      <xdr:nvPicPr>
        <xdr:cNvPr id="74" name="ID_5E9D747D40E84B79A55A5CA5FD46786E"/>
        <xdr:cNvPicPr>
          <a:picLocks noChangeAspect="1"/>
        </xdr:cNvPicPr>
      </xdr:nvPicPr>
      <xdr:blipFill>
        <a:blip r:embed="rId72"/>
        <a:stretch>
          <a:fillRect/>
        </a:stretch>
      </xdr:blipFill>
      <xdr:spPr>
        <a:xfrm>
          <a:off x="6558280" y="45437425"/>
          <a:ext cx="8991600" cy="4743450"/>
        </a:xfrm>
        <a:prstGeom prst="rect">
          <a:avLst/>
        </a:prstGeom>
        <a:noFill/>
        <a:ln w="9525">
          <a:noFill/>
        </a:ln>
      </xdr:spPr>
    </xdr:pic>
    <xdr:clientData/>
  </xdr:twoCellAnchor>
  <xdr:twoCellAnchor editAs="oneCell">
    <xdr:from>
      <xdr:col>0</xdr:col>
      <xdr:colOff>0</xdr:colOff>
      <xdr:row>0</xdr:row>
      <xdr:rowOff>0</xdr:rowOff>
    </xdr:from>
    <xdr:to>
      <xdr:col>14</xdr:col>
      <xdr:colOff>419100</xdr:colOff>
      <xdr:row>14</xdr:row>
      <xdr:rowOff>57150</xdr:rowOff>
    </xdr:to>
    <xdr:pic>
      <xdr:nvPicPr>
        <xdr:cNvPr id="75" name="ID_E317FBEF2675486BACA2EAD40738D0BC"/>
        <xdr:cNvPicPr>
          <a:picLocks noChangeAspect="1"/>
        </xdr:cNvPicPr>
      </xdr:nvPicPr>
      <xdr:blipFill>
        <a:blip r:embed="rId73"/>
        <a:stretch>
          <a:fillRect/>
        </a:stretch>
      </xdr:blipFill>
      <xdr:spPr>
        <a:xfrm>
          <a:off x="6293485" y="46618525"/>
          <a:ext cx="10020300" cy="2457450"/>
        </a:xfrm>
        <a:prstGeom prst="rect">
          <a:avLst/>
        </a:prstGeom>
        <a:noFill/>
        <a:ln w="9525">
          <a:noFill/>
        </a:ln>
      </xdr:spPr>
    </xdr:pic>
    <xdr:clientData/>
  </xdr:twoCellAnchor>
  <xdr:twoCellAnchor editAs="oneCell">
    <xdr:from>
      <xdr:col>0</xdr:col>
      <xdr:colOff>0</xdr:colOff>
      <xdr:row>0</xdr:row>
      <xdr:rowOff>0</xdr:rowOff>
    </xdr:from>
    <xdr:to>
      <xdr:col>16</xdr:col>
      <xdr:colOff>504825</xdr:colOff>
      <xdr:row>41</xdr:row>
      <xdr:rowOff>95250</xdr:rowOff>
    </xdr:to>
    <xdr:pic>
      <xdr:nvPicPr>
        <xdr:cNvPr id="72" name="ID_804EE2D62D194428AEFC8A62A9CE38F2"/>
        <xdr:cNvPicPr>
          <a:picLocks noChangeAspect="1"/>
        </xdr:cNvPicPr>
      </xdr:nvPicPr>
      <xdr:blipFill>
        <a:blip r:embed="rId74"/>
        <a:stretch>
          <a:fillRect/>
        </a:stretch>
      </xdr:blipFill>
      <xdr:spPr>
        <a:xfrm>
          <a:off x="6409690" y="47541180"/>
          <a:ext cx="11477625" cy="7124700"/>
        </a:xfrm>
        <a:prstGeom prst="rect">
          <a:avLst/>
        </a:prstGeom>
        <a:noFill/>
        <a:ln w="9525">
          <a:noFill/>
        </a:ln>
      </xdr:spPr>
    </xdr:pic>
    <xdr:clientData/>
  </xdr:twoCellAnchor>
  <xdr:twoCellAnchor editAs="oneCell">
    <xdr:from>
      <xdr:col>0</xdr:col>
      <xdr:colOff>0</xdr:colOff>
      <xdr:row>0</xdr:row>
      <xdr:rowOff>0</xdr:rowOff>
    </xdr:from>
    <xdr:to>
      <xdr:col>19</xdr:col>
      <xdr:colOff>676275</xdr:colOff>
      <xdr:row>44</xdr:row>
      <xdr:rowOff>47625</xdr:rowOff>
    </xdr:to>
    <xdr:pic>
      <xdr:nvPicPr>
        <xdr:cNvPr id="76" name="ID_1D5D9D31E2474B6C99056AAEDC2A57C6"/>
        <xdr:cNvPicPr>
          <a:picLocks noChangeAspect="1"/>
        </xdr:cNvPicPr>
      </xdr:nvPicPr>
      <xdr:blipFill>
        <a:blip r:embed="rId75"/>
        <a:stretch>
          <a:fillRect/>
        </a:stretch>
      </xdr:blipFill>
      <xdr:spPr>
        <a:xfrm>
          <a:off x="5728335" y="1779905"/>
          <a:ext cx="13706475" cy="7591425"/>
        </a:xfrm>
        <a:prstGeom prst="rect">
          <a:avLst/>
        </a:prstGeom>
        <a:noFill/>
        <a:ln w="9525">
          <a:noFill/>
        </a:ln>
      </xdr:spPr>
    </xdr:pic>
    <xdr:clientData/>
  </xdr:twoCellAnchor>
  <xdr:twoCellAnchor editAs="oneCell">
    <xdr:from>
      <xdr:col>0</xdr:col>
      <xdr:colOff>0</xdr:colOff>
      <xdr:row>0</xdr:row>
      <xdr:rowOff>0</xdr:rowOff>
    </xdr:from>
    <xdr:to>
      <xdr:col>14</xdr:col>
      <xdr:colOff>609600</xdr:colOff>
      <xdr:row>51</xdr:row>
      <xdr:rowOff>38100</xdr:rowOff>
    </xdr:to>
    <xdr:pic>
      <xdr:nvPicPr>
        <xdr:cNvPr id="77" name="ID_FA35E93D9DD44F2095D3728DC3A01DD1"/>
        <xdr:cNvPicPr>
          <a:picLocks noChangeAspect="1"/>
        </xdr:cNvPicPr>
      </xdr:nvPicPr>
      <xdr:blipFill>
        <a:blip r:embed="rId76"/>
        <a:stretch>
          <a:fillRect/>
        </a:stretch>
      </xdr:blipFill>
      <xdr:spPr>
        <a:xfrm>
          <a:off x="5819775" y="2538730"/>
          <a:ext cx="10210800" cy="8782050"/>
        </a:xfrm>
        <a:prstGeom prst="rect">
          <a:avLst/>
        </a:prstGeom>
        <a:noFill/>
        <a:ln w="9525">
          <a:noFill/>
        </a:ln>
      </xdr:spPr>
    </xdr:pic>
    <xdr:clientData/>
  </xdr:twoCellAnchor>
  <xdr:twoCellAnchor editAs="oneCell">
    <xdr:from>
      <xdr:col>0</xdr:col>
      <xdr:colOff>0</xdr:colOff>
      <xdr:row>0</xdr:row>
      <xdr:rowOff>0</xdr:rowOff>
    </xdr:from>
    <xdr:to>
      <xdr:col>17</xdr:col>
      <xdr:colOff>676275</xdr:colOff>
      <xdr:row>29</xdr:row>
      <xdr:rowOff>9525</xdr:rowOff>
    </xdr:to>
    <xdr:pic>
      <xdr:nvPicPr>
        <xdr:cNvPr id="79" name="ID_9F4DDF61FF324F0D9AB229878229AD39"/>
        <xdr:cNvPicPr>
          <a:picLocks noChangeAspect="1"/>
        </xdr:cNvPicPr>
      </xdr:nvPicPr>
      <xdr:blipFill>
        <a:blip r:embed="rId77"/>
        <a:stretch>
          <a:fillRect/>
        </a:stretch>
      </xdr:blipFill>
      <xdr:spPr>
        <a:xfrm>
          <a:off x="6788785" y="49880520"/>
          <a:ext cx="12334875" cy="4981575"/>
        </a:xfrm>
        <a:prstGeom prst="rect">
          <a:avLst/>
        </a:prstGeom>
        <a:noFill/>
        <a:ln w="9525">
          <a:noFill/>
        </a:ln>
      </xdr:spPr>
    </xdr:pic>
    <xdr:clientData/>
  </xdr:twoCellAnchor>
  <xdr:twoCellAnchor editAs="oneCell">
    <xdr:from>
      <xdr:col>0</xdr:col>
      <xdr:colOff>0</xdr:colOff>
      <xdr:row>0</xdr:row>
      <xdr:rowOff>0</xdr:rowOff>
    </xdr:from>
    <xdr:to>
      <xdr:col>19</xdr:col>
      <xdr:colOff>228600</xdr:colOff>
      <xdr:row>42</xdr:row>
      <xdr:rowOff>38100</xdr:rowOff>
    </xdr:to>
    <xdr:pic>
      <xdr:nvPicPr>
        <xdr:cNvPr id="80" name="ID_214F410EEBB94B5DA35B3669E2FFE67B"/>
        <xdr:cNvPicPr>
          <a:picLocks noChangeAspect="1"/>
        </xdr:cNvPicPr>
      </xdr:nvPicPr>
      <xdr:blipFill>
        <a:blip r:embed="rId78"/>
        <a:stretch>
          <a:fillRect/>
        </a:stretch>
      </xdr:blipFill>
      <xdr:spPr>
        <a:xfrm>
          <a:off x="5777865" y="2496820"/>
          <a:ext cx="13258800" cy="7239000"/>
        </a:xfrm>
        <a:prstGeom prst="rect">
          <a:avLst/>
        </a:prstGeom>
        <a:noFill/>
        <a:ln w="9525">
          <a:noFill/>
        </a:ln>
      </xdr:spPr>
    </xdr:pic>
    <xdr:clientData/>
  </xdr:twoCellAnchor>
  <xdr:twoCellAnchor editAs="oneCell">
    <xdr:from>
      <xdr:col>0</xdr:col>
      <xdr:colOff>0</xdr:colOff>
      <xdr:row>0</xdr:row>
      <xdr:rowOff>0</xdr:rowOff>
    </xdr:from>
    <xdr:to>
      <xdr:col>15</xdr:col>
      <xdr:colOff>190500</xdr:colOff>
      <xdr:row>40</xdr:row>
      <xdr:rowOff>152400</xdr:rowOff>
    </xdr:to>
    <xdr:pic>
      <xdr:nvPicPr>
        <xdr:cNvPr id="81" name="ID_AD88731836714EC694C4DC499BF4F914"/>
        <xdr:cNvPicPr>
          <a:picLocks noChangeAspect="1"/>
        </xdr:cNvPicPr>
      </xdr:nvPicPr>
      <xdr:blipFill>
        <a:blip r:embed="rId79"/>
        <a:stretch>
          <a:fillRect/>
        </a:stretch>
      </xdr:blipFill>
      <xdr:spPr>
        <a:xfrm>
          <a:off x="5736590" y="3810635"/>
          <a:ext cx="10477500" cy="7010400"/>
        </a:xfrm>
        <a:prstGeom prst="rect">
          <a:avLst/>
        </a:prstGeom>
        <a:noFill/>
        <a:ln w="9525">
          <a:noFill/>
        </a:ln>
      </xdr:spPr>
    </xdr:pic>
    <xdr:clientData/>
  </xdr:twoCellAnchor>
  <xdr:twoCellAnchor editAs="oneCell">
    <xdr:from>
      <xdr:col>0</xdr:col>
      <xdr:colOff>0</xdr:colOff>
      <xdr:row>0</xdr:row>
      <xdr:rowOff>0</xdr:rowOff>
    </xdr:from>
    <xdr:to>
      <xdr:col>14</xdr:col>
      <xdr:colOff>28575</xdr:colOff>
      <xdr:row>39</xdr:row>
      <xdr:rowOff>142875</xdr:rowOff>
    </xdr:to>
    <xdr:pic>
      <xdr:nvPicPr>
        <xdr:cNvPr id="78" name="ID_87CEC0E814FA4E09AD71185C2400877F"/>
        <xdr:cNvPicPr>
          <a:picLocks noChangeAspect="1"/>
        </xdr:cNvPicPr>
      </xdr:nvPicPr>
      <xdr:blipFill>
        <a:blip r:embed="rId80"/>
        <a:stretch>
          <a:fillRect/>
        </a:stretch>
      </xdr:blipFill>
      <xdr:spPr>
        <a:xfrm>
          <a:off x="5843905" y="4634230"/>
          <a:ext cx="9629775" cy="6829425"/>
        </a:xfrm>
        <a:prstGeom prst="rect">
          <a:avLst/>
        </a:prstGeom>
        <a:noFill/>
        <a:ln w="9525">
          <a:noFill/>
        </a:ln>
      </xdr:spPr>
    </xdr:pic>
    <xdr:clientData/>
  </xdr:twoCellAnchor>
  <xdr:twoCellAnchor editAs="oneCell">
    <xdr:from>
      <xdr:col>0</xdr:col>
      <xdr:colOff>0</xdr:colOff>
      <xdr:row>0</xdr:row>
      <xdr:rowOff>0</xdr:rowOff>
    </xdr:from>
    <xdr:to>
      <xdr:col>10</xdr:col>
      <xdr:colOff>361950</xdr:colOff>
      <xdr:row>42</xdr:row>
      <xdr:rowOff>76200</xdr:rowOff>
    </xdr:to>
    <xdr:pic>
      <xdr:nvPicPr>
        <xdr:cNvPr id="82" name="ID_94AA9F40DEF547EE8E5F9D41DF57FFAA"/>
        <xdr:cNvPicPr>
          <a:picLocks noChangeAspect="1"/>
        </xdr:cNvPicPr>
      </xdr:nvPicPr>
      <xdr:blipFill>
        <a:blip r:embed="rId81"/>
        <a:stretch>
          <a:fillRect/>
        </a:stretch>
      </xdr:blipFill>
      <xdr:spPr>
        <a:xfrm>
          <a:off x="5770245" y="5378450"/>
          <a:ext cx="7219950" cy="7277100"/>
        </a:xfrm>
        <a:prstGeom prst="rect">
          <a:avLst/>
        </a:prstGeom>
        <a:noFill/>
        <a:ln w="9525">
          <a:noFill/>
        </a:ln>
      </xdr:spPr>
    </xdr:pic>
    <xdr:clientData/>
  </xdr:twoCellAnchor>
  <xdr:twoCellAnchor editAs="oneCell">
    <xdr:from>
      <xdr:col>0</xdr:col>
      <xdr:colOff>0</xdr:colOff>
      <xdr:row>0</xdr:row>
      <xdr:rowOff>0</xdr:rowOff>
    </xdr:from>
    <xdr:to>
      <xdr:col>23</xdr:col>
      <xdr:colOff>390525</xdr:colOff>
      <xdr:row>49</xdr:row>
      <xdr:rowOff>66675</xdr:rowOff>
    </xdr:to>
    <xdr:pic>
      <xdr:nvPicPr>
        <xdr:cNvPr id="83" name="ID_9930D776DED046F79E6B96948AAA555F"/>
        <xdr:cNvPicPr>
          <a:picLocks noChangeAspect="1"/>
        </xdr:cNvPicPr>
      </xdr:nvPicPr>
      <xdr:blipFill>
        <a:blip r:embed="rId82"/>
        <a:stretch>
          <a:fillRect/>
        </a:stretch>
      </xdr:blipFill>
      <xdr:spPr>
        <a:xfrm>
          <a:off x="5786120" y="6993890"/>
          <a:ext cx="16163925" cy="8467725"/>
        </a:xfrm>
        <a:prstGeom prst="rect">
          <a:avLst/>
        </a:prstGeom>
        <a:noFill/>
        <a:ln w="9525">
          <a:noFill/>
        </a:ln>
      </xdr:spPr>
    </xdr:pic>
    <xdr:clientData/>
  </xdr:twoCellAnchor>
  <xdr:twoCellAnchor editAs="oneCell">
    <xdr:from>
      <xdr:col>0</xdr:col>
      <xdr:colOff>0</xdr:colOff>
      <xdr:row>0</xdr:row>
      <xdr:rowOff>0</xdr:rowOff>
    </xdr:from>
    <xdr:to>
      <xdr:col>12</xdr:col>
      <xdr:colOff>152400</xdr:colOff>
      <xdr:row>43</xdr:row>
      <xdr:rowOff>66675</xdr:rowOff>
    </xdr:to>
    <xdr:pic>
      <xdr:nvPicPr>
        <xdr:cNvPr id="84" name="ID_B676B493B362476A80C5FAC2BD4ABD62"/>
        <xdr:cNvPicPr>
          <a:picLocks noChangeAspect="1"/>
        </xdr:cNvPicPr>
      </xdr:nvPicPr>
      <xdr:blipFill>
        <a:blip r:embed="rId83"/>
        <a:stretch>
          <a:fillRect/>
        </a:stretch>
      </xdr:blipFill>
      <xdr:spPr>
        <a:xfrm>
          <a:off x="5861050" y="6006465"/>
          <a:ext cx="8382000" cy="7439025"/>
        </a:xfrm>
        <a:prstGeom prst="rect">
          <a:avLst/>
        </a:prstGeom>
        <a:noFill/>
        <a:ln w="9525">
          <a:noFill/>
        </a:ln>
      </xdr:spPr>
    </xdr:pic>
    <xdr:clientData/>
  </xdr:twoCellAnchor>
  <xdr:twoCellAnchor editAs="oneCell">
    <xdr:from>
      <xdr:col>0</xdr:col>
      <xdr:colOff>0</xdr:colOff>
      <xdr:row>0</xdr:row>
      <xdr:rowOff>0</xdr:rowOff>
    </xdr:from>
    <xdr:to>
      <xdr:col>4</xdr:col>
      <xdr:colOff>142875</xdr:colOff>
      <xdr:row>4</xdr:row>
      <xdr:rowOff>9525</xdr:rowOff>
    </xdr:to>
    <xdr:pic>
      <xdr:nvPicPr>
        <xdr:cNvPr id="85" name="ID_9F43E6A67F7B4B03BD258060FD4811F1"/>
        <xdr:cNvPicPr>
          <a:picLocks noChangeAspect="1"/>
        </xdr:cNvPicPr>
      </xdr:nvPicPr>
      <xdr:blipFill>
        <a:blip r:embed="rId84"/>
        <a:stretch>
          <a:fillRect/>
        </a:stretch>
      </xdr:blipFill>
      <xdr:spPr>
        <a:xfrm>
          <a:off x="5522595" y="1689100"/>
          <a:ext cx="2886075" cy="695325"/>
        </a:xfrm>
        <a:prstGeom prst="rect">
          <a:avLst/>
        </a:prstGeom>
        <a:noFill/>
        <a:ln w="9525">
          <a:noFill/>
        </a:ln>
      </xdr:spPr>
    </xdr:pic>
    <xdr:clientData/>
  </xdr:twoCellAnchor>
  <xdr:twoCellAnchor editAs="oneCell">
    <xdr:from>
      <xdr:col>0</xdr:col>
      <xdr:colOff>0</xdr:colOff>
      <xdr:row>0</xdr:row>
      <xdr:rowOff>0</xdr:rowOff>
    </xdr:from>
    <xdr:to>
      <xdr:col>18</xdr:col>
      <xdr:colOff>381000</xdr:colOff>
      <xdr:row>7</xdr:row>
      <xdr:rowOff>0</xdr:rowOff>
    </xdr:to>
    <xdr:pic>
      <xdr:nvPicPr>
        <xdr:cNvPr id="90" name="ID_779C430C5B5442D78AB0058529986FFE"/>
        <xdr:cNvPicPr>
          <a:picLocks noChangeAspect="1"/>
        </xdr:cNvPicPr>
      </xdr:nvPicPr>
      <xdr:blipFill>
        <a:blip r:embed="rId85"/>
        <a:stretch>
          <a:fillRect/>
        </a:stretch>
      </xdr:blipFill>
      <xdr:spPr>
        <a:xfrm>
          <a:off x="6590030" y="58454925"/>
          <a:ext cx="12725400" cy="1200150"/>
        </a:xfrm>
        <a:prstGeom prst="rect">
          <a:avLst/>
        </a:prstGeom>
        <a:noFill/>
        <a:ln w="9525">
          <a:noFill/>
        </a:ln>
      </xdr:spPr>
    </xdr:pic>
    <xdr:clientData/>
  </xdr:twoCellAnchor>
  <xdr:twoCellAnchor editAs="oneCell">
    <xdr:from>
      <xdr:col>0</xdr:col>
      <xdr:colOff>0</xdr:colOff>
      <xdr:row>0</xdr:row>
      <xdr:rowOff>0</xdr:rowOff>
    </xdr:from>
    <xdr:to>
      <xdr:col>17</xdr:col>
      <xdr:colOff>361950</xdr:colOff>
      <xdr:row>6</xdr:row>
      <xdr:rowOff>133350</xdr:rowOff>
    </xdr:to>
    <xdr:pic>
      <xdr:nvPicPr>
        <xdr:cNvPr id="92" name="ID_634CE645E8DF49FDB4C164D01F27C6AC"/>
        <xdr:cNvPicPr>
          <a:picLocks noChangeAspect="1"/>
        </xdr:cNvPicPr>
      </xdr:nvPicPr>
      <xdr:blipFill>
        <a:blip r:embed="rId86"/>
        <a:stretch>
          <a:fillRect/>
        </a:stretch>
      </xdr:blipFill>
      <xdr:spPr>
        <a:xfrm>
          <a:off x="6713855" y="60944125"/>
          <a:ext cx="12020550" cy="1162050"/>
        </a:xfrm>
        <a:prstGeom prst="rect">
          <a:avLst/>
        </a:prstGeom>
        <a:noFill/>
        <a:ln w="9525">
          <a:noFill/>
        </a:ln>
      </xdr:spPr>
    </xdr:pic>
    <xdr:clientData/>
  </xdr:twoCellAnchor>
  <xdr:twoCellAnchor editAs="oneCell">
    <xdr:from>
      <xdr:col>0</xdr:col>
      <xdr:colOff>0</xdr:colOff>
      <xdr:row>0</xdr:row>
      <xdr:rowOff>0</xdr:rowOff>
    </xdr:from>
    <xdr:to>
      <xdr:col>3</xdr:col>
      <xdr:colOff>172720</xdr:colOff>
      <xdr:row>5</xdr:row>
      <xdr:rowOff>69215</xdr:rowOff>
    </xdr:to>
    <xdr:pic>
      <xdr:nvPicPr>
        <xdr:cNvPr id="87" name="ID_C53D48EBE7A54F8290BDF5998E18AE04"/>
        <xdr:cNvPicPr>
          <a:picLocks noChangeAspect="1"/>
        </xdr:cNvPicPr>
      </xdr:nvPicPr>
      <xdr:blipFill>
        <a:blip r:embed="rId87"/>
        <a:stretch>
          <a:fillRect/>
        </a:stretch>
      </xdr:blipFill>
      <xdr:spPr>
        <a:xfrm>
          <a:off x="5974080" y="60599320"/>
          <a:ext cx="2230120" cy="926465"/>
        </a:xfrm>
        <a:prstGeom prst="rect">
          <a:avLst/>
        </a:prstGeom>
        <a:noFill/>
        <a:ln w="9525">
          <a:noFill/>
        </a:ln>
      </xdr:spPr>
    </xdr:pic>
    <xdr:clientData/>
  </xdr:twoCellAnchor>
  <xdr:twoCellAnchor editAs="oneCell">
    <xdr:from>
      <xdr:col>0</xdr:col>
      <xdr:colOff>0</xdr:colOff>
      <xdr:row>0</xdr:row>
      <xdr:rowOff>0</xdr:rowOff>
    </xdr:from>
    <xdr:to>
      <xdr:col>22</xdr:col>
      <xdr:colOff>266700</xdr:colOff>
      <xdr:row>27</xdr:row>
      <xdr:rowOff>142875</xdr:rowOff>
    </xdr:to>
    <xdr:pic>
      <xdr:nvPicPr>
        <xdr:cNvPr id="86" name="ID_BF5F9954C4FC434E836DB0126F135258"/>
        <xdr:cNvPicPr>
          <a:picLocks noChangeAspect="1"/>
        </xdr:cNvPicPr>
      </xdr:nvPicPr>
      <xdr:blipFill>
        <a:blip r:embed="rId88"/>
        <a:stretch>
          <a:fillRect/>
        </a:stretch>
      </xdr:blipFill>
      <xdr:spPr>
        <a:xfrm>
          <a:off x="11678920" y="91928315"/>
          <a:ext cx="15354300" cy="4772025"/>
        </a:xfrm>
        <a:prstGeom prst="rect">
          <a:avLst/>
        </a:prstGeom>
        <a:noFill/>
        <a:ln w="9525">
          <a:noFill/>
        </a:ln>
      </xdr:spPr>
    </xdr:pic>
    <xdr:clientData/>
  </xdr:twoCellAnchor>
  <xdr:twoCellAnchor editAs="oneCell">
    <xdr:from>
      <xdr:col>0</xdr:col>
      <xdr:colOff>0</xdr:colOff>
      <xdr:row>0</xdr:row>
      <xdr:rowOff>0</xdr:rowOff>
    </xdr:from>
    <xdr:to>
      <xdr:col>22</xdr:col>
      <xdr:colOff>47625</xdr:colOff>
      <xdr:row>31</xdr:row>
      <xdr:rowOff>114300</xdr:rowOff>
    </xdr:to>
    <xdr:pic>
      <xdr:nvPicPr>
        <xdr:cNvPr id="91" name="ID_0EAB01BDA5424883AF27ADDD97600B4F"/>
        <xdr:cNvPicPr>
          <a:picLocks noChangeAspect="1"/>
        </xdr:cNvPicPr>
      </xdr:nvPicPr>
      <xdr:blipFill>
        <a:blip r:embed="rId89"/>
        <a:stretch>
          <a:fillRect/>
        </a:stretch>
      </xdr:blipFill>
      <xdr:spPr>
        <a:xfrm>
          <a:off x="12343765" y="93266260"/>
          <a:ext cx="15135225" cy="5429250"/>
        </a:xfrm>
        <a:prstGeom prst="rect">
          <a:avLst/>
        </a:prstGeom>
        <a:noFill/>
        <a:ln w="9525">
          <a:noFill/>
        </a:ln>
      </xdr:spPr>
    </xdr:pic>
    <xdr:clientData/>
  </xdr:twoCellAnchor>
  <xdr:twoCellAnchor editAs="oneCell">
    <xdr:from>
      <xdr:col>0</xdr:col>
      <xdr:colOff>0</xdr:colOff>
      <xdr:row>0</xdr:row>
      <xdr:rowOff>0</xdr:rowOff>
    </xdr:from>
    <xdr:to>
      <xdr:col>21</xdr:col>
      <xdr:colOff>342900</xdr:colOff>
      <xdr:row>21</xdr:row>
      <xdr:rowOff>19050</xdr:rowOff>
    </xdr:to>
    <xdr:pic>
      <xdr:nvPicPr>
        <xdr:cNvPr id="89" name="ID_B1A4375413BB4BA6BAF9293BF94EDCCA"/>
        <xdr:cNvPicPr>
          <a:picLocks noChangeAspect="1"/>
        </xdr:cNvPicPr>
      </xdr:nvPicPr>
      <xdr:blipFill>
        <a:blip r:embed="rId90"/>
        <a:stretch>
          <a:fillRect/>
        </a:stretch>
      </xdr:blipFill>
      <xdr:spPr>
        <a:xfrm>
          <a:off x="11670030" y="93299915"/>
          <a:ext cx="14744700" cy="3619500"/>
        </a:xfrm>
        <a:prstGeom prst="rect">
          <a:avLst/>
        </a:prstGeom>
        <a:noFill/>
        <a:ln w="9525">
          <a:noFill/>
        </a:ln>
      </xdr:spPr>
    </xdr:pic>
    <xdr:clientData/>
  </xdr:twoCellAnchor>
  <xdr:twoCellAnchor editAs="oneCell">
    <xdr:from>
      <xdr:col>0</xdr:col>
      <xdr:colOff>0</xdr:colOff>
      <xdr:row>0</xdr:row>
      <xdr:rowOff>0</xdr:rowOff>
    </xdr:from>
    <xdr:to>
      <xdr:col>21</xdr:col>
      <xdr:colOff>628650</xdr:colOff>
      <xdr:row>28</xdr:row>
      <xdr:rowOff>19050</xdr:rowOff>
    </xdr:to>
    <xdr:pic>
      <xdr:nvPicPr>
        <xdr:cNvPr id="88" name="ID_1F178320479C456C9B89372D400E09D2"/>
        <xdr:cNvPicPr>
          <a:picLocks noChangeAspect="1"/>
        </xdr:cNvPicPr>
      </xdr:nvPicPr>
      <xdr:blipFill>
        <a:blip r:embed="rId91"/>
        <a:stretch>
          <a:fillRect/>
        </a:stretch>
      </xdr:blipFill>
      <xdr:spPr>
        <a:xfrm>
          <a:off x="11628755" y="92580460"/>
          <a:ext cx="15030450" cy="4819650"/>
        </a:xfrm>
        <a:prstGeom prst="rect">
          <a:avLst/>
        </a:prstGeom>
        <a:noFill/>
        <a:ln w="9525">
          <a:noFill/>
        </a:ln>
      </xdr:spPr>
    </xdr:pic>
    <xdr:clientData/>
  </xdr:twoCellAnchor>
  <xdr:twoCellAnchor editAs="oneCell">
    <xdr:from>
      <xdr:col>0</xdr:col>
      <xdr:colOff>0</xdr:colOff>
      <xdr:row>0</xdr:row>
      <xdr:rowOff>0</xdr:rowOff>
    </xdr:from>
    <xdr:to>
      <xdr:col>16</xdr:col>
      <xdr:colOff>476250</xdr:colOff>
      <xdr:row>43</xdr:row>
      <xdr:rowOff>66675</xdr:rowOff>
    </xdr:to>
    <xdr:pic>
      <xdr:nvPicPr>
        <xdr:cNvPr id="93" name="ID_95FC34E33F8E47AF984AA551E5D7D281"/>
        <xdr:cNvPicPr>
          <a:picLocks noChangeAspect="1"/>
        </xdr:cNvPicPr>
      </xdr:nvPicPr>
      <xdr:blipFill>
        <a:blip r:embed="rId92"/>
        <a:stretch>
          <a:fillRect/>
        </a:stretch>
      </xdr:blipFill>
      <xdr:spPr>
        <a:xfrm>
          <a:off x="6078220" y="93266895"/>
          <a:ext cx="11449050" cy="7439025"/>
        </a:xfrm>
        <a:prstGeom prst="rect">
          <a:avLst/>
        </a:prstGeom>
        <a:noFill/>
        <a:ln w="9525">
          <a:noFill/>
        </a:ln>
      </xdr:spPr>
    </xdr:pic>
    <xdr:clientData/>
  </xdr:twoCellAnchor>
  <xdr:twoCellAnchor editAs="oneCell">
    <xdr:from>
      <xdr:col>0</xdr:col>
      <xdr:colOff>0</xdr:colOff>
      <xdr:row>0</xdr:row>
      <xdr:rowOff>0</xdr:rowOff>
    </xdr:from>
    <xdr:to>
      <xdr:col>12</xdr:col>
      <xdr:colOff>647700</xdr:colOff>
      <xdr:row>46</xdr:row>
      <xdr:rowOff>38100</xdr:rowOff>
    </xdr:to>
    <xdr:pic>
      <xdr:nvPicPr>
        <xdr:cNvPr id="94" name="ID_E1B79551EAD044F79542E855DF020E29"/>
        <xdr:cNvPicPr>
          <a:picLocks noChangeAspect="1"/>
        </xdr:cNvPicPr>
      </xdr:nvPicPr>
      <xdr:blipFill>
        <a:blip r:embed="rId93"/>
        <a:stretch>
          <a:fillRect/>
        </a:stretch>
      </xdr:blipFill>
      <xdr:spPr>
        <a:xfrm>
          <a:off x="6028690" y="93927295"/>
          <a:ext cx="8877300" cy="7924800"/>
        </a:xfrm>
        <a:prstGeom prst="rect">
          <a:avLst/>
        </a:prstGeom>
        <a:noFill/>
        <a:ln w="9525">
          <a:noFill/>
        </a:ln>
      </xdr:spPr>
    </xdr:pic>
    <xdr:clientData/>
  </xdr:twoCellAnchor>
  <xdr:twoCellAnchor editAs="oneCell">
    <xdr:from>
      <xdr:col>0</xdr:col>
      <xdr:colOff>0</xdr:colOff>
      <xdr:row>0</xdr:row>
      <xdr:rowOff>0</xdr:rowOff>
    </xdr:from>
    <xdr:to>
      <xdr:col>22</xdr:col>
      <xdr:colOff>85725</xdr:colOff>
      <xdr:row>21</xdr:row>
      <xdr:rowOff>57150</xdr:rowOff>
    </xdr:to>
    <xdr:pic>
      <xdr:nvPicPr>
        <xdr:cNvPr id="95" name="ID_688B4B5AF84E4B558EF6A6AA1F297712"/>
        <xdr:cNvPicPr>
          <a:picLocks noChangeAspect="1"/>
        </xdr:cNvPicPr>
      </xdr:nvPicPr>
      <xdr:blipFill>
        <a:blip r:embed="rId94"/>
        <a:stretch>
          <a:fillRect/>
        </a:stretch>
      </xdr:blipFill>
      <xdr:spPr>
        <a:xfrm>
          <a:off x="6011545" y="93952695"/>
          <a:ext cx="15173325" cy="3657600"/>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6"/>
  <sheetViews>
    <sheetView tabSelected="1" view="pageBreakPreview" zoomScaleNormal="100" workbookViewId="0">
      <pane ySplit="3" topLeftCell="A35" activePane="bottomLeft" state="frozen"/>
      <selection/>
      <selection pane="bottomLeft" activeCell="B88" sqref="B88"/>
    </sheetView>
  </sheetViews>
  <sheetFormatPr defaultColWidth="9" defaultRowHeight="13.5"/>
  <cols>
    <col min="1" max="1" width="8" style="4" customWidth="1"/>
    <col min="2" max="2" width="54.875" style="5" customWidth="1"/>
    <col min="3" max="3" width="15.25" style="5" customWidth="1"/>
    <col min="4" max="4" width="29.75" style="5" customWidth="1"/>
    <col min="5" max="5" width="28.375" style="5" customWidth="1"/>
    <col min="6" max="6" width="16" style="6" customWidth="1"/>
    <col min="7" max="7" width="18" style="5" customWidth="1"/>
    <col min="8" max="8" width="9" style="4"/>
    <col min="9" max="9" width="21.5" style="5" customWidth="1"/>
    <col min="10" max="10" width="26.875" style="5" customWidth="1"/>
    <col min="11" max="16384" width="9" style="5"/>
  </cols>
  <sheetData>
    <row r="1" ht="38.1" customHeight="1" spans="1:7">
      <c r="A1" s="7" t="s">
        <v>0</v>
      </c>
      <c r="B1" s="8"/>
      <c r="C1" s="8"/>
      <c r="D1" s="8"/>
      <c r="E1" s="8"/>
      <c r="F1" s="7"/>
      <c r="G1" s="8"/>
    </row>
    <row r="2" s="1" customFormat="1" ht="39" customHeight="1" spans="1:8">
      <c r="A2" s="9" t="s">
        <v>1</v>
      </c>
      <c r="B2" s="10"/>
      <c r="C2" s="10"/>
      <c r="D2" s="10"/>
      <c r="E2" s="10"/>
      <c r="F2" s="11"/>
      <c r="G2" s="10"/>
      <c r="H2" s="10"/>
    </row>
    <row r="3" s="2" customFormat="1" ht="27.95" customHeight="1" spans="1:8">
      <c r="A3" s="12" t="s">
        <v>2</v>
      </c>
      <c r="B3" s="12" t="s">
        <v>3</v>
      </c>
      <c r="C3" s="12" t="s">
        <v>4</v>
      </c>
      <c r="D3" s="12" t="s">
        <v>5</v>
      </c>
      <c r="E3" s="12" t="s">
        <v>6</v>
      </c>
      <c r="F3" s="12" t="s">
        <v>7</v>
      </c>
      <c r="G3" s="12" t="s">
        <v>8</v>
      </c>
      <c r="H3" s="13"/>
    </row>
    <row r="4" s="2" customFormat="1" ht="27.95" customHeight="1" spans="1:8">
      <c r="A4" s="12" t="s">
        <v>9</v>
      </c>
      <c r="B4" s="14" t="s">
        <v>10</v>
      </c>
      <c r="C4" s="12"/>
      <c r="D4" s="12"/>
      <c r="E4" s="12"/>
      <c r="F4" s="12"/>
      <c r="G4" s="12"/>
      <c r="H4" s="13"/>
    </row>
    <row r="5" s="2" customFormat="1" ht="40.5" customHeight="1" spans="1:8">
      <c r="A5" s="15">
        <v>1</v>
      </c>
      <c r="B5" s="16" t="s">
        <v>11</v>
      </c>
      <c r="C5" s="17"/>
      <c r="D5" s="17"/>
      <c r="E5" s="18" t="s">
        <v>12</v>
      </c>
      <c r="F5" s="17"/>
      <c r="G5" s="17"/>
      <c r="H5" s="4" t="s">
        <v>13</v>
      </c>
    </row>
    <row r="6" s="2" customFormat="1" ht="49.5" customHeight="1" spans="1:8">
      <c r="A6" s="15">
        <v>2</v>
      </c>
      <c r="B6" s="15" t="s">
        <v>14</v>
      </c>
      <c r="C6" s="17"/>
      <c r="D6" s="17"/>
      <c r="E6" s="18" t="s">
        <v>15</v>
      </c>
      <c r="F6" s="17"/>
      <c r="G6" s="17"/>
      <c r="H6" s="4" t="s">
        <v>16</v>
      </c>
    </row>
    <row r="7" s="2" customFormat="1" ht="65.1" customHeight="1" spans="1:8">
      <c r="A7" s="15">
        <v>3</v>
      </c>
      <c r="B7" s="15" t="s">
        <v>17</v>
      </c>
      <c r="C7" s="17"/>
      <c r="D7" s="17"/>
      <c r="E7" s="19" t="s">
        <v>18</v>
      </c>
      <c r="F7" s="17"/>
      <c r="G7" s="17"/>
      <c r="H7" s="4" t="s">
        <v>16</v>
      </c>
    </row>
    <row r="8" s="2" customFormat="1" ht="49.5" customHeight="1" spans="1:8">
      <c r="A8" s="15">
        <v>4</v>
      </c>
      <c r="B8" s="16" t="s">
        <v>19</v>
      </c>
      <c r="C8" s="17"/>
      <c r="D8" s="17"/>
      <c r="E8" s="20" t="s">
        <v>15</v>
      </c>
      <c r="F8" s="17"/>
      <c r="G8" s="17"/>
      <c r="H8" s="4" t="s">
        <v>20</v>
      </c>
    </row>
    <row r="9" s="2" customFormat="1" ht="49.5" customHeight="1" spans="1:8">
      <c r="A9" s="15">
        <v>5</v>
      </c>
      <c r="B9" s="16" t="s">
        <v>21</v>
      </c>
      <c r="C9" s="17"/>
      <c r="D9" s="17" t="str">
        <f>_xlfn.DISPIMG("ID_33581AC482A4474B82EEEFD525203FAE",1)</f>
        <v>=DISPIMG("ID_33581AC482A4474B82EEEFD525203FAE",1)</v>
      </c>
      <c r="E9" s="19" t="s">
        <v>22</v>
      </c>
      <c r="F9" s="17"/>
      <c r="G9" s="17"/>
      <c r="H9" s="4" t="s">
        <v>20</v>
      </c>
    </row>
    <row r="10" s="2" customFormat="1" ht="49.5" customHeight="1" spans="1:8">
      <c r="A10" s="15">
        <v>6</v>
      </c>
      <c r="B10" s="16" t="s">
        <v>23</v>
      </c>
      <c r="C10" s="17"/>
      <c r="D10" s="17"/>
      <c r="E10" s="15" t="s">
        <v>24</v>
      </c>
      <c r="F10" s="17"/>
      <c r="G10" s="17"/>
      <c r="H10" s="21" t="s">
        <v>25</v>
      </c>
    </row>
    <row r="11" s="2" customFormat="1" ht="49.5" customHeight="1" spans="1:8">
      <c r="A11" s="15">
        <v>7</v>
      </c>
      <c r="B11" s="16" t="s">
        <v>26</v>
      </c>
      <c r="C11" s="17"/>
      <c r="D11" s="17"/>
      <c r="E11" s="15" t="s">
        <v>27</v>
      </c>
      <c r="F11" s="17"/>
      <c r="G11" s="17"/>
      <c r="H11" s="21" t="s">
        <v>28</v>
      </c>
    </row>
    <row r="12" s="2" customFormat="1" ht="49.5" customHeight="1" spans="1:8">
      <c r="A12" s="15">
        <v>8</v>
      </c>
      <c r="B12" s="16" t="s">
        <v>29</v>
      </c>
      <c r="C12" s="17"/>
      <c r="D12" s="17"/>
      <c r="E12" s="15"/>
      <c r="F12" s="17"/>
      <c r="G12" s="17"/>
      <c r="H12" s="21"/>
    </row>
    <row r="13" s="2" customFormat="1" ht="27.95" customHeight="1" spans="1:8">
      <c r="A13" s="22" t="s">
        <v>30</v>
      </c>
      <c r="B13" s="23" t="s">
        <v>31</v>
      </c>
      <c r="C13" s="12"/>
      <c r="D13" s="12"/>
      <c r="E13" s="12"/>
      <c r="F13" s="12"/>
      <c r="G13" s="12"/>
      <c r="H13" s="13"/>
    </row>
    <row r="14" ht="39" customHeight="1" spans="1:8">
      <c r="A14" s="20">
        <v>1</v>
      </c>
      <c r="B14" s="24" t="s">
        <v>32</v>
      </c>
      <c r="C14" s="25"/>
      <c r="D14" s="17"/>
      <c r="E14" s="24" t="s">
        <v>33</v>
      </c>
      <c r="F14" s="26"/>
      <c r="G14" s="27"/>
      <c r="H14" s="4" t="s">
        <v>20</v>
      </c>
    </row>
    <row r="15" ht="30.75" customHeight="1" spans="1:8">
      <c r="A15" s="20">
        <v>2</v>
      </c>
      <c r="B15" s="24" t="s">
        <v>34</v>
      </c>
      <c r="C15" s="25"/>
      <c r="D15" s="27"/>
      <c r="E15" s="24" t="s">
        <v>35</v>
      </c>
      <c r="F15" s="28"/>
      <c r="G15" s="27"/>
      <c r="H15" s="4" t="s">
        <v>20</v>
      </c>
    </row>
    <row r="16" ht="74.1" customHeight="1" spans="1:8">
      <c r="A16" s="20">
        <v>3</v>
      </c>
      <c r="B16" s="28" t="s">
        <v>36</v>
      </c>
      <c r="C16" s="29" t="s">
        <v>37</v>
      </c>
      <c r="D16" s="27"/>
      <c r="E16" s="27" t="s">
        <v>38</v>
      </c>
      <c r="F16" s="28"/>
      <c r="G16" s="27"/>
      <c r="H16" s="4" t="s">
        <v>20</v>
      </c>
    </row>
    <row r="17" ht="54" customHeight="1" spans="1:8">
      <c r="A17" s="20">
        <v>4</v>
      </c>
      <c r="B17" s="24" t="s">
        <v>39</v>
      </c>
      <c r="C17" s="25"/>
      <c r="D17" s="27"/>
      <c r="E17" s="24" t="s">
        <v>27</v>
      </c>
      <c r="F17" s="28"/>
      <c r="G17" s="27"/>
      <c r="H17" s="4" t="s">
        <v>20</v>
      </c>
    </row>
    <row r="18" ht="54" customHeight="1" spans="1:8">
      <c r="A18" s="20">
        <v>5</v>
      </c>
      <c r="B18" s="24" t="s">
        <v>40</v>
      </c>
      <c r="C18" s="25"/>
      <c r="D18" s="27"/>
      <c r="E18" s="24" t="s">
        <v>41</v>
      </c>
      <c r="F18" s="28"/>
      <c r="G18" s="27"/>
      <c r="H18" s="4" t="s">
        <v>20</v>
      </c>
    </row>
    <row r="19" ht="75.95" customHeight="1" spans="1:8">
      <c r="A19" s="20">
        <v>6</v>
      </c>
      <c r="B19" s="24" t="s">
        <v>42</v>
      </c>
      <c r="C19" s="26"/>
      <c r="D19" s="27"/>
      <c r="E19" s="24" t="s">
        <v>43</v>
      </c>
      <c r="F19" s="28"/>
      <c r="G19" s="27"/>
      <c r="H19" s="4" t="s">
        <v>20</v>
      </c>
    </row>
    <row r="20" ht="48.75" customHeight="1" spans="1:8">
      <c r="A20" s="20">
        <v>7</v>
      </c>
      <c r="B20" s="24" t="s">
        <v>44</v>
      </c>
      <c r="C20" s="27"/>
      <c r="D20" s="27"/>
      <c r="E20" s="30" t="s">
        <v>45</v>
      </c>
      <c r="F20" s="28"/>
      <c r="G20" s="27"/>
      <c r="H20" s="31" t="s">
        <v>46</v>
      </c>
    </row>
    <row r="21" ht="101.1" customHeight="1" spans="1:8">
      <c r="A21" s="20">
        <v>8</v>
      </c>
      <c r="B21" s="24" t="s">
        <v>47</v>
      </c>
      <c r="C21" s="26"/>
      <c r="D21" s="27"/>
      <c r="E21" s="24" t="s">
        <v>48</v>
      </c>
      <c r="F21" s="28"/>
      <c r="G21" s="27" t="str">
        <f>_xlfn.DISPIMG("ID_3CC301ED78494669AFB5363EC383BD08",1)</f>
        <v>=DISPIMG("ID_3CC301ED78494669AFB5363EC383BD08",1)</v>
      </c>
      <c r="H21" s="4" t="s">
        <v>20</v>
      </c>
    </row>
    <row r="22" ht="90.95" customHeight="1" spans="1:8">
      <c r="A22" s="20">
        <v>9</v>
      </c>
      <c r="B22" s="24" t="s">
        <v>49</v>
      </c>
      <c r="C22" s="26"/>
      <c r="D22" s="27"/>
      <c r="E22" s="24" t="s">
        <v>50</v>
      </c>
      <c r="F22" s="28"/>
      <c r="G22" s="27"/>
      <c r="H22" s="4" t="s">
        <v>20</v>
      </c>
    </row>
    <row r="23" ht="54" customHeight="1" spans="1:8">
      <c r="A23" s="20">
        <v>10</v>
      </c>
      <c r="B23" s="24" t="s">
        <v>51</v>
      </c>
      <c r="C23" s="26"/>
      <c r="D23" s="27"/>
      <c r="E23" s="32" t="s">
        <v>27</v>
      </c>
      <c r="F23" s="28"/>
      <c r="G23" s="27"/>
      <c r="H23" s="4" t="s">
        <v>20</v>
      </c>
    </row>
    <row r="24" ht="54" customHeight="1" spans="1:8">
      <c r="A24" s="20">
        <v>11</v>
      </c>
      <c r="B24" s="24" t="s">
        <v>52</v>
      </c>
      <c r="C24" s="26"/>
      <c r="D24" s="27"/>
      <c r="E24" s="32" t="s">
        <v>53</v>
      </c>
      <c r="F24" s="28"/>
      <c r="G24" s="27"/>
      <c r="H24" s="4" t="s">
        <v>16</v>
      </c>
    </row>
    <row r="25" ht="155.1" customHeight="1" spans="1:8">
      <c r="A25" s="20">
        <v>12</v>
      </c>
      <c r="B25" s="24" t="s">
        <v>54</v>
      </c>
      <c r="C25" s="26" t="s">
        <v>55</v>
      </c>
      <c r="D25" s="27" t="str">
        <f>_xlfn.DISPIMG("ID_973994FB459446D8B66C2082B2A6E554",1)</f>
        <v>=DISPIMG("ID_973994FB459446D8B66C2082B2A6E554",1)</v>
      </c>
      <c r="E25" s="32" t="s">
        <v>56</v>
      </c>
      <c r="F25" s="28"/>
      <c r="G25" s="27"/>
      <c r="H25" s="4" t="s">
        <v>16</v>
      </c>
    </row>
    <row r="26" ht="54" customHeight="1" spans="1:8">
      <c r="A26" s="20">
        <v>13</v>
      </c>
      <c r="B26" s="24" t="s">
        <v>57</v>
      </c>
      <c r="C26" s="26" t="s">
        <v>58</v>
      </c>
      <c r="D26" s="27" t="str">
        <f>_xlfn.DISPIMG("ID_6D397A9A635845598D123436D7D02BCB",1)</f>
        <v>=DISPIMG("ID_6D397A9A635845598D123436D7D02BCB",1)</v>
      </c>
      <c r="E26" s="32" t="s">
        <v>59</v>
      </c>
      <c r="F26" s="28"/>
      <c r="G26" s="27"/>
      <c r="H26" s="4" t="s">
        <v>16</v>
      </c>
    </row>
    <row r="27" ht="54" customHeight="1" spans="1:8">
      <c r="A27" s="20">
        <v>14</v>
      </c>
      <c r="B27" s="24" t="s">
        <v>60</v>
      </c>
      <c r="C27" s="26" t="s">
        <v>61</v>
      </c>
      <c r="D27" s="27" t="str">
        <f>_xlfn.DISPIMG("ID_BD91025932CC425085E51AC7704A4B72",1)</f>
        <v>=DISPIMG("ID_BD91025932CC425085E51AC7704A4B72",1)</v>
      </c>
      <c r="E27" s="27" t="s">
        <v>62</v>
      </c>
      <c r="F27" s="28"/>
      <c r="G27" s="27"/>
      <c r="H27" s="4" t="s">
        <v>16</v>
      </c>
    </row>
    <row r="28" ht="54" customHeight="1" spans="1:8">
      <c r="A28" s="20">
        <v>15</v>
      </c>
      <c r="B28" s="24" t="s">
        <v>63</v>
      </c>
      <c r="C28" s="26" t="s">
        <v>55</v>
      </c>
      <c r="D28" s="27" t="str">
        <f>_xlfn.DISPIMG("ID_72B0E37780E449F4ACEC503A2F0794E4",1)</f>
        <v>=DISPIMG("ID_72B0E37780E449F4ACEC503A2F0794E4",1)</v>
      </c>
      <c r="E28" s="32" t="s">
        <v>64</v>
      </c>
      <c r="F28" s="28"/>
      <c r="G28" s="27"/>
      <c r="H28" s="4" t="s">
        <v>16</v>
      </c>
    </row>
    <row r="29" ht="54" customHeight="1" spans="1:8">
      <c r="A29" s="20">
        <v>16</v>
      </c>
      <c r="B29" s="24" t="s">
        <v>65</v>
      </c>
      <c r="C29" s="26" t="s">
        <v>66</v>
      </c>
      <c r="D29" s="27" t="str">
        <f>_xlfn.DISPIMG("ID_2455DAA1C5784208BE52FCB7E67FCE10",1)</f>
        <v>=DISPIMG("ID_2455DAA1C5784208BE52FCB7E67FCE10",1)</v>
      </c>
      <c r="E29" s="20" t="s">
        <v>67</v>
      </c>
      <c r="F29" s="28"/>
      <c r="G29" s="27"/>
      <c r="H29" s="4" t="s">
        <v>16</v>
      </c>
    </row>
    <row r="30" ht="54" customHeight="1" spans="1:8">
      <c r="A30" s="20">
        <v>17</v>
      </c>
      <c r="B30" s="24" t="s">
        <v>68</v>
      </c>
      <c r="C30" s="26" t="s">
        <v>69</v>
      </c>
      <c r="D30" s="27" t="str">
        <f>_xlfn.DISPIMG("ID_818A545AEF4345B3ADA44505C5361F63",1)</f>
        <v>=DISPIMG("ID_818A545AEF4345B3ADA44505C5361F63",1)</v>
      </c>
      <c r="E30" s="20" t="s">
        <v>70</v>
      </c>
      <c r="F30" s="28"/>
      <c r="G30" s="27"/>
      <c r="H30" s="4" t="s">
        <v>16</v>
      </c>
    </row>
    <row r="31" ht="54" customHeight="1" spans="1:9">
      <c r="A31" s="20">
        <v>18</v>
      </c>
      <c r="B31" s="24" t="s">
        <v>71</v>
      </c>
      <c r="C31" s="26" t="s">
        <v>72</v>
      </c>
      <c r="D31" s="27" t="str">
        <f>_xlfn.DISPIMG("ID_3FB3455C05894E7E9B6485F7B45799C6",1)</f>
        <v>=DISPIMG("ID_3FB3455C05894E7E9B6485F7B45799C6",1)</v>
      </c>
      <c r="E31" s="33" t="s">
        <v>73</v>
      </c>
      <c r="F31" s="28"/>
      <c r="G31" s="27"/>
      <c r="H31" s="34" t="s">
        <v>74</v>
      </c>
      <c r="I31" s="34"/>
    </row>
    <row r="32" ht="54" customHeight="1" spans="1:10">
      <c r="A32" s="18">
        <v>19</v>
      </c>
      <c r="B32" s="32" t="s">
        <v>75</v>
      </c>
      <c r="C32" s="19" t="s">
        <v>76</v>
      </c>
      <c r="D32" s="35" t="str">
        <f>_xlfn.DISPIMG("ID_D54847C2879C42FB9B934EAD09AF29A9",1)</f>
        <v>=DISPIMG("ID_D54847C2879C42FB9B934EAD09AF29A9",1)</v>
      </c>
      <c r="E32" s="36" t="s">
        <v>77</v>
      </c>
      <c r="F32" s="37"/>
      <c r="G32" s="35"/>
      <c r="H32" s="34" t="s">
        <v>74</v>
      </c>
      <c r="I32" s="34"/>
      <c r="J32" s="5" t="s">
        <v>78</v>
      </c>
    </row>
    <row r="33" ht="54" customHeight="1" spans="1:9">
      <c r="A33" s="20">
        <v>20</v>
      </c>
      <c r="B33" s="24" t="s">
        <v>79</v>
      </c>
      <c r="C33" s="26" t="s">
        <v>80</v>
      </c>
      <c r="D33" s="27"/>
      <c r="E33" s="33" t="s">
        <v>81</v>
      </c>
      <c r="F33" s="28"/>
      <c r="G33" s="27"/>
      <c r="H33" s="34" t="s">
        <v>74</v>
      </c>
      <c r="I33" s="34"/>
    </row>
    <row r="34" ht="54" customHeight="1" spans="1:9">
      <c r="A34" s="20">
        <v>21</v>
      </c>
      <c r="B34" s="24" t="s">
        <v>82</v>
      </c>
      <c r="C34" s="26" t="s">
        <v>83</v>
      </c>
      <c r="D34" s="27" t="str">
        <f>_xlfn.DISPIMG("ID_7084ED48D4FA4CC6A9C998C80F279B0A",1)</f>
        <v>=DISPIMG("ID_7084ED48D4FA4CC6A9C998C80F279B0A",1)</v>
      </c>
      <c r="E34" s="20" t="s">
        <v>84</v>
      </c>
      <c r="F34" s="28"/>
      <c r="G34" s="27"/>
      <c r="H34" s="34" t="s">
        <v>74</v>
      </c>
      <c r="I34" s="34"/>
    </row>
    <row r="35" ht="159" customHeight="1" spans="1:10">
      <c r="A35" s="20">
        <v>22</v>
      </c>
      <c r="B35" s="24" t="s">
        <v>85</v>
      </c>
      <c r="C35" s="26" t="s">
        <v>80</v>
      </c>
      <c r="D35" s="27"/>
      <c r="E35" s="38" t="s">
        <v>86</v>
      </c>
      <c r="F35" s="28"/>
      <c r="G35" s="27"/>
      <c r="H35" s="34" t="s">
        <v>74</v>
      </c>
      <c r="J35" s="6" t="s">
        <v>87</v>
      </c>
    </row>
    <row r="36" ht="78" customHeight="1" spans="1:8">
      <c r="A36" s="20">
        <v>23</v>
      </c>
      <c r="B36" s="24" t="s">
        <v>88</v>
      </c>
      <c r="C36" s="26" t="s">
        <v>80</v>
      </c>
      <c r="D36" s="27" t="str">
        <f>_xlfn.DISPIMG("ID_7F2DBCB8A7574064B946C64163EAC66C",1)</f>
        <v>=DISPIMG("ID_7F2DBCB8A7574064B946C64163EAC66C",1)</v>
      </c>
      <c r="E36" s="38" t="s">
        <v>89</v>
      </c>
      <c r="F36" s="28"/>
      <c r="G36" s="27"/>
      <c r="H36" s="34" t="s">
        <v>74</v>
      </c>
    </row>
    <row r="37" ht="54" customHeight="1" spans="1:10">
      <c r="A37" s="20">
        <v>24</v>
      </c>
      <c r="B37" s="24" t="s">
        <v>90</v>
      </c>
      <c r="C37" s="26" t="s">
        <v>80</v>
      </c>
      <c r="D37" s="27" t="str">
        <f>_xlfn.DISPIMG("ID_1018DE056DC84523B37E17A158F50A2A",1)</f>
        <v>=DISPIMG("ID_1018DE056DC84523B37E17A158F50A2A",1)</v>
      </c>
      <c r="E37" s="38" t="s">
        <v>91</v>
      </c>
      <c r="F37" s="28"/>
      <c r="G37" s="27"/>
      <c r="H37" s="34" t="s">
        <v>74</v>
      </c>
      <c r="J37" s="5" t="s">
        <v>92</v>
      </c>
    </row>
    <row r="38" ht="105" customHeight="1" spans="1:10">
      <c r="A38" s="20">
        <v>25</v>
      </c>
      <c r="B38" s="24" t="s">
        <v>93</v>
      </c>
      <c r="C38" s="26" t="s">
        <v>94</v>
      </c>
      <c r="D38" s="27" t="str">
        <f>_xlfn.DISPIMG("ID_DD538A59C06142F9A2D80417F67FFE84",1)</f>
        <v>=DISPIMG("ID_DD538A59C06142F9A2D80417F67FFE84",1)</v>
      </c>
      <c r="E38" s="38" t="s">
        <v>95</v>
      </c>
      <c r="F38" s="28"/>
      <c r="G38" s="27"/>
      <c r="H38" s="34" t="s">
        <v>74</v>
      </c>
      <c r="J38" s="5" t="s">
        <v>96</v>
      </c>
    </row>
    <row r="39" ht="78.95" customHeight="1" spans="1:8">
      <c r="A39" s="20">
        <v>26</v>
      </c>
      <c r="B39" s="24" t="s">
        <v>97</v>
      </c>
      <c r="C39" s="26" t="s">
        <v>80</v>
      </c>
      <c r="D39" s="27"/>
      <c r="E39" s="20" t="s">
        <v>98</v>
      </c>
      <c r="F39" s="28"/>
      <c r="G39" s="27"/>
      <c r="H39" s="34" t="s">
        <v>74</v>
      </c>
    </row>
    <row r="40" ht="50.1" customHeight="1" spans="1:8">
      <c r="A40" s="20">
        <v>27</v>
      </c>
      <c r="B40" s="24" t="s">
        <v>99</v>
      </c>
      <c r="C40" s="16" t="s">
        <v>80</v>
      </c>
      <c r="D40" s="27"/>
      <c r="E40" s="20" t="s">
        <v>100</v>
      </c>
      <c r="F40" s="28"/>
      <c r="G40" s="27"/>
      <c r="H40" s="5" t="s">
        <v>101</v>
      </c>
    </row>
    <row r="41" ht="50.1" customHeight="1" spans="1:8">
      <c r="A41" s="20">
        <v>28</v>
      </c>
      <c r="B41" s="24" t="s">
        <v>102</v>
      </c>
      <c r="C41" s="16" t="s">
        <v>80</v>
      </c>
      <c r="D41" s="27"/>
      <c r="E41" s="38" t="s">
        <v>103</v>
      </c>
      <c r="F41" s="28"/>
      <c r="G41" s="27"/>
      <c r="H41" s="5" t="s">
        <v>101</v>
      </c>
    </row>
    <row r="42" ht="50.1" customHeight="1" spans="1:8">
      <c r="A42" s="20">
        <v>29</v>
      </c>
      <c r="B42" s="24" t="s">
        <v>104</v>
      </c>
      <c r="C42" s="16" t="s">
        <v>55</v>
      </c>
      <c r="D42" s="27" t="str">
        <f>_xlfn.DISPIMG("ID_75B1C53B9C5B4BD1B54F8D7F7D1835A8",1)</f>
        <v>=DISPIMG("ID_75B1C53B9C5B4BD1B54F8D7F7D1835A8",1)</v>
      </c>
      <c r="E42" s="20" t="s">
        <v>105</v>
      </c>
      <c r="F42" s="28"/>
      <c r="G42" s="27"/>
      <c r="H42" s="5" t="s">
        <v>101</v>
      </c>
    </row>
    <row r="43" ht="50.1" customHeight="1" spans="1:8">
      <c r="A43" s="20">
        <v>30</v>
      </c>
      <c r="B43" s="24" t="s">
        <v>104</v>
      </c>
      <c r="C43" s="16" t="s">
        <v>55</v>
      </c>
      <c r="D43" s="27" t="str">
        <f>_xlfn.DISPIMG("ID_2C663409C25D4B7CB3EE25499C8DCFF0",1)</f>
        <v>=DISPIMG("ID_2C663409C25D4B7CB3EE25499C8DCFF0",1)</v>
      </c>
      <c r="E43" s="20" t="s">
        <v>105</v>
      </c>
      <c r="F43" s="28"/>
      <c r="G43" s="27"/>
      <c r="H43" s="5" t="s">
        <v>101</v>
      </c>
    </row>
    <row r="44" ht="50.1" customHeight="1" spans="1:10">
      <c r="A44" s="18">
        <v>31</v>
      </c>
      <c r="B44" s="32" t="s">
        <v>106</v>
      </c>
      <c r="C44" s="15" t="s">
        <v>80</v>
      </c>
      <c r="D44" s="30" t="str">
        <f>_xlfn.DISPIMG("ID_094C16DE73A444788E28481E1EDBB791",1)</f>
        <v>=DISPIMG("ID_094C16DE73A444788E28481E1EDBB791",1)</v>
      </c>
      <c r="E44" s="39" t="s">
        <v>107</v>
      </c>
      <c r="F44" s="40"/>
      <c r="G44" s="30"/>
      <c r="H44" s="5" t="s">
        <v>101</v>
      </c>
      <c r="J44" s="6" t="s">
        <v>108</v>
      </c>
    </row>
    <row r="45" ht="42" customHeight="1" spans="1:10">
      <c r="A45" s="18">
        <v>32</v>
      </c>
      <c r="B45" s="32" t="s">
        <v>109</v>
      </c>
      <c r="C45" s="15" t="s">
        <v>80</v>
      </c>
      <c r="D45" s="30" t="str">
        <f>_xlfn.DISPIMG("ID_00C7EED2BCA64134A737BD9A6F5CB8F9",1)</f>
        <v>=DISPIMG("ID_00C7EED2BCA64134A737BD9A6F5CB8F9",1)</v>
      </c>
      <c r="E45" s="39" t="s">
        <v>107</v>
      </c>
      <c r="F45" s="40"/>
      <c r="G45" s="30"/>
      <c r="H45" s="5" t="s">
        <v>101</v>
      </c>
      <c r="J45" s="6" t="s">
        <v>110</v>
      </c>
    </row>
    <row r="46" ht="50.1" customHeight="1" spans="1:8">
      <c r="A46" s="20">
        <v>33</v>
      </c>
      <c r="B46" s="24" t="s">
        <v>111</v>
      </c>
      <c r="C46" s="16" t="s">
        <v>55</v>
      </c>
      <c r="D46" s="27" t="str">
        <f>_xlfn.DISPIMG("ID_56A2404C3D004099A99E36F341E78F05",1)</f>
        <v>=DISPIMG("ID_56A2404C3D004099A99E36F341E78F05",1)</v>
      </c>
      <c r="E46" s="38" t="s">
        <v>112</v>
      </c>
      <c r="F46" s="28"/>
      <c r="G46" s="27"/>
      <c r="H46" s="5" t="s">
        <v>101</v>
      </c>
    </row>
    <row r="47" ht="50.1" customHeight="1" spans="1:8">
      <c r="A47" s="20">
        <v>34</v>
      </c>
      <c r="B47" s="24" t="s">
        <v>113</v>
      </c>
      <c r="C47" s="16" t="s">
        <v>55</v>
      </c>
      <c r="D47" s="27" t="str">
        <f>_xlfn.DISPIMG("ID_2605F1CE91F54567BC6BA96AF7C6E07A",1)</f>
        <v>=DISPIMG("ID_2605F1CE91F54567BC6BA96AF7C6E07A",1)</v>
      </c>
      <c r="E47" s="38" t="s">
        <v>114</v>
      </c>
      <c r="F47" s="28"/>
      <c r="G47" s="27"/>
      <c r="H47" s="5" t="s">
        <v>101</v>
      </c>
    </row>
    <row r="48" ht="93" customHeight="1" spans="1:10">
      <c r="A48" s="20">
        <v>35</v>
      </c>
      <c r="B48" s="24" t="s">
        <v>115</v>
      </c>
      <c r="C48" s="16" t="s">
        <v>55</v>
      </c>
      <c r="D48" s="27" t="str">
        <f>_xlfn.DISPIMG("ID_B1A2EC7F7DA54D378B659A1C97638718",1)</f>
        <v>=DISPIMG("ID_B1A2EC7F7DA54D378B659A1C97638718",1)</v>
      </c>
      <c r="E48" s="38" t="s">
        <v>116</v>
      </c>
      <c r="F48" s="28"/>
      <c r="G48" s="27"/>
      <c r="H48" s="5" t="s">
        <v>101</v>
      </c>
      <c r="J48" s="5" t="s">
        <v>117</v>
      </c>
    </row>
    <row r="49" ht="50.1" customHeight="1" spans="1:8">
      <c r="A49" s="20">
        <v>36</v>
      </c>
      <c r="B49" s="24" t="s">
        <v>118</v>
      </c>
      <c r="C49" s="16" t="s">
        <v>55</v>
      </c>
      <c r="D49" s="27" t="str">
        <f>_xlfn.DISPIMG("ID_3DB2CB43CE954929B095F670A7B04EA6",1)</f>
        <v>=DISPIMG("ID_3DB2CB43CE954929B095F670A7B04EA6",1)</v>
      </c>
      <c r="E49" s="20" t="s">
        <v>119</v>
      </c>
      <c r="F49" s="28"/>
      <c r="G49" s="27"/>
      <c r="H49" s="5" t="s">
        <v>101</v>
      </c>
    </row>
    <row r="50" ht="171" customHeight="1" spans="1:8">
      <c r="A50" s="20">
        <v>37</v>
      </c>
      <c r="B50" s="24" t="s">
        <v>120</v>
      </c>
      <c r="C50" s="16" t="s">
        <v>55</v>
      </c>
      <c r="D50" s="27"/>
      <c r="E50" s="20" t="s">
        <v>121</v>
      </c>
      <c r="F50" s="28"/>
      <c r="G50" s="27"/>
      <c r="H50" s="5" t="s">
        <v>122</v>
      </c>
    </row>
    <row r="51" ht="89.1" customHeight="1" spans="1:10">
      <c r="A51" s="20">
        <v>38</v>
      </c>
      <c r="B51" s="24" t="s">
        <v>123</v>
      </c>
      <c r="C51" s="16" t="s">
        <v>124</v>
      </c>
      <c r="D51" s="27" t="str">
        <f>_xlfn.DISPIMG("ID_7A1DAE23D0F240A596ED678D6C2BFE0E",1)</f>
        <v>=DISPIMG("ID_7A1DAE23D0F240A596ED678D6C2BFE0E",1)</v>
      </c>
      <c r="E51" s="38" t="s">
        <v>125</v>
      </c>
      <c r="F51" s="28"/>
      <c r="G51" s="27"/>
      <c r="H51" s="5" t="s">
        <v>126</v>
      </c>
      <c r="J51" s="5" t="s">
        <v>127</v>
      </c>
    </row>
    <row r="52" ht="89.1" customHeight="1" spans="1:8">
      <c r="A52" s="20">
        <v>39</v>
      </c>
      <c r="B52" s="24" t="s">
        <v>128</v>
      </c>
      <c r="C52" s="16" t="s">
        <v>129</v>
      </c>
      <c r="D52" s="27" t="str">
        <f>_xlfn.DISPIMG("ID_9CD160B1FB1C4CFEBD9DE1FACC8C28A0",1)</f>
        <v>=DISPIMG("ID_9CD160B1FB1C4CFEBD9DE1FACC8C28A0",1)</v>
      </c>
      <c r="E52" s="38" t="s">
        <v>130</v>
      </c>
      <c r="F52" s="28"/>
      <c r="G52" s="27"/>
      <c r="H52" s="5" t="s">
        <v>126</v>
      </c>
    </row>
    <row r="53" ht="66.95" customHeight="1" spans="1:8">
      <c r="A53" s="20">
        <v>40</v>
      </c>
      <c r="B53" s="24" t="s">
        <v>131</v>
      </c>
      <c r="C53" s="16"/>
      <c r="D53" s="27"/>
      <c r="E53" s="26" t="s">
        <v>132</v>
      </c>
      <c r="F53" s="28"/>
      <c r="G53" s="27"/>
      <c r="H53" s="5"/>
    </row>
    <row r="54" ht="89.1" customHeight="1" spans="1:8">
      <c r="A54" s="20">
        <v>41</v>
      </c>
      <c r="B54" s="24" t="s">
        <v>133</v>
      </c>
      <c r="C54" s="16" t="s">
        <v>72</v>
      </c>
      <c r="D54" s="27" t="str">
        <f>_xlfn.DISPIMG("ID_69EE8FFFDD6D4B3EB7E88D0B1D77043F",1)</f>
        <v>=DISPIMG("ID_69EE8FFFDD6D4B3EB7E88D0B1D77043F",1)</v>
      </c>
      <c r="E54" s="38" t="s">
        <v>134</v>
      </c>
      <c r="F54" s="28"/>
      <c r="G54" s="27"/>
      <c r="H54" s="5" t="s">
        <v>135</v>
      </c>
    </row>
    <row r="55" ht="89.1" customHeight="1" spans="1:8">
      <c r="A55" s="20">
        <v>42</v>
      </c>
      <c r="B55" s="24" t="s">
        <v>136</v>
      </c>
      <c r="C55" s="16" t="s">
        <v>137</v>
      </c>
      <c r="D55" s="27" t="str">
        <f>_xlfn.DISPIMG("ID_A6702505B5DF450795D805F3D8929857",1)</f>
        <v>=DISPIMG("ID_A6702505B5DF450795D805F3D8929857",1)</v>
      </c>
      <c r="E55" s="20" t="s">
        <v>138</v>
      </c>
      <c r="F55" s="28"/>
      <c r="G55" s="27"/>
      <c r="H55" s="5" t="s">
        <v>135</v>
      </c>
    </row>
    <row r="56" ht="89.1" customHeight="1" spans="1:8">
      <c r="A56" s="20">
        <v>43</v>
      </c>
      <c r="B56" s="24" t="s">
        <v>139</v>
      </c>
      <c r="C56" s="16" t="s">
        <v>140</v>
      </c>
      <c r="D56" s="27" t="str">
        <f>_xlfn.DISPIMG("ID_50E6F43A29D849DE9C06C7E0B9B42F7A",1)</f>
        <v>=DISPIMG("ID_50E6F43A29D849DE9C06C7E0B9B42F7A",1)</v>
      </c>
      <c r="E56" s="20" t="s">
        <v>138</v>
      </c>
      <c r="F56" s="28"/>
      <c r="G56" s="27"/>
      <c r="H56" s="5" t="s">
        <v>135</v>
      </c>
    </row>
    <row r="57" ht="89.1" customHeight="1" spans="1:8">
      <c r="A57" s="20">
        <v>44</v>
      </c>
      <c r="B57" s="24" t="s">
        <v>141</v>
      </c>
      <c r="C57" s="16" t="s">
        <v>142</v>
      </c>
      <c r="D57" s="27" t="str">
        <f>_xlfn.DISPIMG("ID_D6E5EAE689DF4B81B08D50FB62BA4502",1)</f>
        <v>=DISPIMG("ID_D6E5EAE689DF4B81B08D50FB62BA4502",1)</v>
      </c>
      <c r="E57" s="26" t="s">
        <v>143</v>
      </c>
      <c r="F57" s="28"/>
      <c r="G57" s="27"/>
      <c r="H57" s="5" t="s">
        <v>135</v>
      </c>
    </row>
    <row r="58" ht="89.1" customHeight="1" spans="1:8">
      <c r="A58" s="20">
        <v>45</v>
      </c>
      <c r="B58" s="24" t="s">
        <v>144</v>
      </c>
      <c r="C58" s="16" t="s">
        <v>142</v>
      </c>
      <c r="D58" s="27" t="str">
        <f>_xlfn.DISPIMG("ID_8ECEAB25B769429A97A85DE545FFC56E",1)</f>
        <v>=DISPIMG("ID_8ECEAB25B769429A97A85DE545FFC56E",1)</v>
      </c>
      <c r="E58" s="26" t="s">
        <v>145</v>
      </c>
      <c r="F58" s="28"/>
      <c r="G58" s="27"/>
      <c r="H58" s="5" t="s">
        <v>135</v>
      </c>
    </row>
    <row r="59" ht="89.1" customHeight="1" spans="1:8">
      <c r="A59" s="20">
        <v>46</v>
      </c>
      <c r="B59" s="24" t="s">
        <v>146</v>
      </c>
      <c r="C59" s="16" t="s">
        <v>142</v>
      </c>
      <c r="D59" s="27" t="str">
        <f>_xlfn.DISPIMG("ID_5E9D747D40E84B79A55A5CA5FD46786E",1)</f>
        <v>=DISPIMG("ID_5E9D747D40E84B79A55A5CA5FD46786E",1)</v>
      </c>
      <c r="E59" s="26" t="s">
        <v>147</v>
      </c>
      <c r="F59" s="28"/>
      <c r="G59" s="27"/>
      <c r="H59" s="5" t="s">
        <v>135</v>
      </c>
    </row>
    <row r="60" ht="89.1" customHeight="1" spans="1:8">
      <c r="A60" s="20">
        <v>47</v>
      </c>
      <c r="B60" s="24" t="s">
        <v>148</v>
      </c>
      <c r="C60" s="16" t="s">
        <v>149</v>
      </c>
      <c r="D60" s="27" t="str">
        <f>_xlfn.DISPIMG("ID_E317FBEF2675486BACA2EAD40738D0BC",1)</f>
        <v>=DISPIMG("ID_E317FBEF2675486BACA2EAD40738D0BC",1)</v>
      </c>
      <c r="E60" s="38" t="s">
        <v>150</v>
      </c>
      <c r="F60" s="28"/>
      <c r="G60" s="27"/>
      <c r="H60" s="5" t="s">
        <v>135</v>
      </c>
    </row>
    <row r="61" ht="89.1" customHeight="1" spans="1:8">
      <c r="A61" s="20">
        <v>48</v>
      </c>
      <c r="B61" s="24" t="s">
        <v>151</v>
      </c>
      <c r="C61" s="16" t="s">
        <v>142</v>
      </c>
      <c r="D61" s="27" t="str">
        <f>_xlfn.DISPIMG("ID_804EE2D62D194428AEFC8A62A9CE38F2",1)</f>
        <v>=DISPIMG("ID_804EE2D62D194428AEFC8A62A9CE38F2",1)</v>
      </c>
      <c r="E61" s="26" t="s">
        <v>152</v>
      </c>
      <c r="F61" s="28"/>
      <c r="G61" s="27"/>
      <c r="H61" s="5" t="s">
        <v>135</v>
      </c>
    </row>
    <row r="62" ht="54.95" customHeight="1" spans="1:8">
      <c r="A62" s="20">
        <v>49</v>
      </c>
      <c r="B62" s="24" t="s">
        <v>153</v>
      </c>
      <c r="C62" s="16" t="s">
        <v>72</v>
      </c>
      <c r="D62" s="27"/>
      <c r="E62" s="26" t="s">
        <v>154</v>
      </c>
      <c r="F62" s="28"/>
      <c r="G62" s="27"/>
      <c r="H62" s="5" t="s">
        <v>155</v>
      </c>
    </row>
    <row r="63" ht="39" customHeight="1" spans="1:8">
      <c r="A63" s="20">
        <v>50</v>
      </c>
      <c r="B63" s="24" t="s">
        <v>156</v>
      </c>
      <c r="C63" s="16" t="s">
        <v>72</v>
      </c>
      <c r="D63" s="27"/>
      <c r="E63" s="26" t="s">
        <v>154</v>
      </c>
      <c r="F63" s="28"/>
      <c r="G63" s="27"/>
      <c r="H63" s="5" t="s">
        <v>155</v>
      </c>
    </row>
    <row r="64" ht="57.95" customHeight="1" spans="1:8">
      <c r="A64" s="20">
        <v>51</v>
      </c>
      <c r="B64" s="24" t="s">
        <v>157</v>
      </c>
      <c r="C64" s="16" t="s">
        <v>142</v>
      </c>
      <c r="D64" s="27" t="str">
        <f>_xlfn.DISPIMG("ID_9F4DDF61FF324F0D9AB229878229AD39",1)</f>
        <v>=DISPIMG("ID_9F4DDF61FF324F0D9AB229878229AD39",1)</v>
      </c>
      <c r="E64" s="26" t="s">
        <v>158</v>
      </c>
      <c r="F64" s="28"/>
      <c r="G64" s="27"/>
      <c r="H64" s="5" t="s">
        <v>155</v>
      </c>
    </row>
    <row r="65" ht="81.95" customHeight="1" spans="1:8">
      <c r="A65" s="20">
        <v>52</v>
      </c>
      <c r="B65" s="24" t="s">
        <v>159</v>
      </c>
      <c r="C65" s="16"/>
      <c r="D65" s="27"/>
      <c r="E65" s="26" t="s">
        <v>160</v>
      </c>
      <c r="F65" s="28"/>
      <c r="G65" s="27"/>
      <c r="H65" s="5" t="s">
        <v>161</v>
      </c>
    </row>
    <row r="66" ht="81.95" customHeight="1" spans="1:8">
      <c r="A66" s="20">
        <v>53</v>
      </c>
      <c r="B66" s="24" t="s">
        <v>162</v>
      </c>
      <c r="C66" s="16" t="s">
        <v>163</v>
      </c>
      <c r="D66" s="27" t="str">
        <f>_xlfn.DISPIMG("ID_779C430C5B5442D78AB0058529986FFE",1)</f>
        <v>=DISPIMG("ID_779C430C5B5442D78AB0058529986FFE",1)</v>
      </c>
      <c r="E66" s="26" t="s">
        <v>164</v>
      </c>
      <c r="F66" s="28"/>
      <c r="G66" s="27"/>
      <c r="H66" s="5"/>
    </row>
    <row r="67" ht="101.1" customHeight="1" spans="1:8">
      <c r="A67" s="20">
        <v>54</v>
      </c>
      <c r="B67" s="24" t="s">
        <v>165</v>
      </c>
      <c r="C67" s="16" t="s">
        <v>80</v>
      </c>
      <c r="D67" s="27"/>
      <c r="E67" s="26" t="s">
        <v>98</v>
      </c>
      <c r="F67" s="28"/>
      <c r="G67" s="27"/>
      <c r="H67" s="5"/>
    </row>
    <row r="68" ht="101.1" customHeight="1" spans="1:8">
      <c r="A68" s="20">
        <v>55</v>
      </c>
      <c r="B68" s="24" t="s">
        <v>166</v>
      </c>
      <c r="C68" s="16" t="s">
        <v>163</v>
      </c>
      <c r="D68" s="27" t="str">
        <f>_xlfn.DISPIMG("ID_634CE645E8DF49FDB4C164D01F27C6AC",1)</f>
        <v>=DISPIMG("ID_634CE645E8DF49FDB4C164D01F27C6AC",1)</v>
      </c>
      <c r="E68" s="26" t="s">
        <v>167</v>
      </c>
      <c r="F68" s="28"/>
      <c r="G68" s="27"/>
      <c r="H68" s="5"/>
    </row>
    <row r="69" ht="101.1" customHeight="1" spans="1:8">
      <c r="A69" s="20">
        <v>56</v>
      </c>
      <c r="B69" s="24" t="s">
        <v>168</v>
      </c>
      <c r="C69" s="16" t="s">
        <v>163</v>
      </c>
      <c r="D69" s="27" t="str">
        <f>_xlfn.DISPIMG("ID_634CE645E8DF49FDB4C164D01F27C6AC",1)</f>
        <v>=DISPIMG("ID_634CE645E8DF49FDB4C164D01F27C6AC",1)</v>
      </c>
      <c r="E69" s="26" t="s">
        <v>169</v>
      </c>
      <c r="F69" s="28"/>
      <c r="G69" s="27"/>
      <c r="H69" s="5"/>
    </row>
    <row r="70" ht="60.95" customHeight="1" spans="1:8">
      <c r="A70" s="20">
        <v>57</v>
      </c>
      <c r="B70" s="24" t="s">
        <v>170</v>
      </c>
      <c r="C70" s="16" t="s">
        <v>80</v>
      </c>
      <c r="D70" s="27"/>
      <c r="E70" s="26" t="s">
        <v>171</v>
      </c>
      <c r="F70" s="28"/>
      <c r="G70" s="27"/>
      <c r="H70" s="5" t="s">
        <v>172</v>
      </c>
    </row>
    <row r="71" ht="66" customHeight="1" spans="1:8">
      <c r="A71" s="20">
        <v>58</v>
      </c>
      <c r="B71" s="24" t="s">
        <v>173</v>
      </c>
      <c r="C71" s="16" t="s">
        <v>163</v>
      </c>
      <c r="D71" s="27" t="str">
        <f>_xlfn.DISPIMG("ID_C53D48EBE7A54F8290BDF5998E18AE04",1)</f>
        <v>=DISPIMG("ID_C53D48EBE7A54F8290BDF5998E18AE04",1)</v>
      </c>
      <c r="E71" s="26" t="s">
        <v>171</v>
      </c>
      <c r="F71" s="28"/>
      <c r="G71" s="27"/>
      <c r="H71" s="5" t="s">
        <v>172</v>
      </c>
    </row>
    <row r="72" s="2" customFormat="1" ht="27.95" customHeight="1" spans="1:8">
      <c r="A72" s="22" t="s">
        <v>174</v>
      </c>
      <c r="B72" s="14" t="s">
        <v>175</v>
      </c>
      <c r="C72" s="12"/>
      <c r="D72" s="12"/>
      <c r="E72" s="12"/>
      <c r="F72" s="12"/>
      <c r="G72" s="12"/>
      <c r="H72" s="13"/>
    </row>
    <row r="73" ht="116.25" customHeight="1" spans="1:8">
      <c r="A73" s="20">
        <v>1</v>
      </c>
      <c r="B73" s="24" t="s">
        <v>176</v>
      </c>
      <c r="C73" s="16" t="s">
        <v>177</v>
      </c>
      <c r="D73" s="27"/>
      <c r="E73" s="35" t="s">
        <v>178</v>
      </c>
      <c r="F73" s="28"/>
      <c r="G73" s="27"/>
      <c r="H73" s="4" t="s">
        <v>20</v>
      </c>
    </row>
    <row r="74" ht="51" customHeight="1" spans="1:8">
      <c r="A74" s="20">
        <v>2</v>
      </c>
      <c r="B74" s="24" t="s">
        <v>179</v>
      </c>
      <c r="C74" s="16"/>
      <c r="D74" s="27"/>
      <c r="E74" s="32" t="s">
        <v>180</v>
      </c>
      <c r="F74" s="40"/>
      <c r="G74" s="30"/>
      <c r="H74" s="4" t="s">
        <v>20</v>
      </c>
    </row>
    <row r="75" ht="54" customHeight="1" spans="1:8">
      <c r="A75" s="20">
        <v>3</v>
      </c>
      <c r="B75" s="24" t="s">
        <v>181</v>
      </c>
      <c r="C75" s="26"/>
      <c r="D75" s="27"/>
      <c r="E75" s="24" t="s">
        <v>182</v>
      </c>
      <c r="F75" s="28"/>
      <c r="G75" s="27"/>
      <c r="H75" s="4" t="s">
        <v>20</v>
      </c>
    </row>
    <row r="76" ht="54" customHeight="1" spans="1:8">
      <c r="A76" s="20">
        <v>4</v>
      </c>
      <c r="B76" s="24" t="s">
        <v>183</v>
      </c>
      <c r="C76" s="16" t="s">
        <v>80</v>
      </c>
      <c r="D76" s="27" t="str">
        <f>_xlfn.DISPIMG("ID_75CA38481D834E5AA529CF7B1848DF55",1)</f>
        <v>=DISPIMG("ID_75CA38481D834E5AA529CF7B1848DF55",1)</v>
      </c>
      <c r="E76" s="24" t="s">
        <v>184</v>
      </c>
      <c r="F76" s="28"/>
      <c r="G76" s="27"/>
      <c r="H76" s="4" t="s">
        <v>20</v>
      </c>
    </row>
    <row r="77" ht="111" customHeight="1" spans="1:8">
      <c r="A77" s="20">
        <v>5</v>
      </c>
      <c r="B77" s="41" t="s">
        <v>185</v>
      </c>
      <c r="C77" s="26" t="s">
        <v>76</v>
      </c>
      <c r="D77" s="27" t="str">
        <f>_xlfn.DISPIMG("ID_F9FDEF0934B046DC93091D655B67FFB2",1)</f>
        <v>=DISPIMG("ID_F9FDEF0934B046DC93091D655B67FFB2",1)</v>
      </c>
      <c r="E77" s="38" t="s">
        <v>186</v>
      </c>
      <c r="F77" s="28"/>
      <c r="G77" s="27"/>
      <c r="H77" s="5" t="s">
        <v>74</v>
      </c>
    </row>
    <row r="78" ht="54" customHeight="1" spans="1:8">
      <c r="A78" s="20">
        <v>6</v>
      </c>
      <c r="B78" s="24" t="s">
        <v>187</v>
      </c>
      <c r="C78" s="16" t="s">
        <v>177</v>
      </c>
      <c r="D78" s="27" t="str">
        <f>_xlfn.DISPIMG("ID_19C523EFD6D641B1A1BEEFCD51184504",1)</f>
        <v>=DISPIMG("ID_19C523EFD6D641B1A1BEEFCD51184504",1)</v>
      </c>
      <c r="E78" s="20" t="s">
        <v>188</v>
      </c>
      <c r="F78" s="28"/>
      <c r="G78" s="27"/>
      <c r="H78" s="5" t="s">
        <v>74</v>
      </c>
    </row>
    <row r="79" ht="54" customHeight="1" spans="1:8">
      <c r="A79" s="20">
        <v>7</v>
      </c>
      <c r="B79" s="24" t="s">
        <v>189</v>
      </c>
      <c r="C79" s="16" t="s">
        <v>80</v>
      </c>
      <c r="D79" s="27"/>
      <c r="E79" s="20" t="s">
        <v>190</v>
      </c>
      <c r="F79" s="28"/>
      <c r="G79" s="27"/>
      <c r="H79" s="5" t="s">
        <v>74</v>
      </c>
    </row>
    <row r="80" ht="54" customHeight="1" spans="1:8">
      <c r="A80" s="20">
        <v>8</v>
      </c>
      <c r="B80" s="24" t="s">
        <v>191</v>
      </c>
      <c r="C80" s="16" t="s">
        <v>80</v>
      </c>
      <c r="D80" s="27" t="str">
        <f>_xlfn.DISPIMG("ID_45BEDA7CE0E642E4A7F72421E230EB13",1)</f>
        <v>=DISPIMG("ID_45BEDA7CE0E642E4A7F72421E230EB13",1)</v>
      </c>
      <c r="E80" s="26" t="s">
        <v>192</v>
      </c>
      <c r="F80" s="28"/>
      <c r="G80" s="28" t="s">
        <v>193</v>
      </c>
      <c r="H80" s="5" t="s">
        <v>101</v>
      </c>
    </row>
    <row r="81" ht="54" customHeight="1" spans="1:8">
      <c r="A81" s="20">
        <v>9</v>
      </c>
      <c r="B81" s="24" t="s">
        <v>194</v>
      </c>
      <c r="C81" s="16" t="s">
        <v>195</v>
      </c>
      <c r="D81" s="27" t="str">
        <f>_xlfn.DISPIMG("ID_5BB0FF036CFB4A16B6D2E3C42FF168E1",1)</f>
        <v>=DISPIMG("ID_5BB0FF036CFB4A16B6D2E3C42FF168E1",1)</v>
      </c>
      <c r="E81" s="20" t="s">
        <v>196</v>
      </c>
      <c r="F81" s="28"/>
      <c r="G81" s="28" t="s">
        <v>197</v>
      </c>
      <c r="H81" s="5" t="s">
        <v>101</v>
      </c>
    </row>
    <row r="82" ht="54" customHeight="1" spans="1:8">
      <c r="A82" s="20">
        <v>10</v>
      </c>
      <c r="B82" s="24" t="s">
        <v>198</v>
      </c>
      <c r="C82" s="16" t="s">
        <v>80</v>
      </c>
      <c r="D82" s="27" t="str">
        <f>_xlfn.DISPIMG("ID_E8E76F00C0184723BA9E3CA1C0C1A597",1)</f>
        <v>=DISPIMG("ID_E8E76F00C0184723BA9E3CA1C0C1A597",1)</v>
      </c>
      <c r="E82" s="20" t="s">
        <v>199</v>
      </c>
      <c r="F82" s="28"/>
      <c r="G82" s="28" t="s">
        <v>200</v>
      </c>
      <c r="H82" s="5" t="s">
        <v>101</v>
      </c>
    </row>
    <row r="83" ht="54" customHeight="1" spans="1:8">
      <c r="A83" s="20">
        <v>11</v>
      </c>
      <c r="B83" s="24" t="s">
        <v>201</v>
      </c>
      <c r="C83" s="16"/>
      <c r="D83" s="27" t="str">
        <f>_xlfn.DISPIMG("ID_086ABD9FF56F422CAF8CE9A04842A0C7",1)</f>
        <v>=DISPIMG("ID_086ABD9FF56F422CAF8CE9A04842A0C7",1)</v>
      </c>
      <c r="E83" s="26" t="s">
        <v>202</v>
      </c>
      <c r="F83" s="28"/>
      <c r="G83" s="28" t="s">
        <v>203</v>
      </c>
      <c r="H83" s="5" t="s">
        <v>101</v>
      </c>
    </row>
    <row r="84" ht="54" customHeight="1" spans="1:8">
      <c r="A84" s="20">
        <v>12</v>
      </c>
      <c r="B84" s="24" t="s">
        <v>204</v>
      </c>
      <c r="C84" s="16"/>
      <c r="D84" s="27" t="str">
        <f>_xlfn.DISPIMG("ID_D9DD755E834947EE8D4A570F7E3E6A25",1)</f>
        <v>=DISPIMG("ID_D9DD755E834947EE8D4A570F7E3E6A25",1)</v>
      </c>
      <c r="E84" s="26" t="s">
        <v>205</v>
      </c>
      <c r="F84" s="28"/>
      <c r="G84" s="28"/>
      <c r="H84" s="5" t="s">
        <v>101</v>
      </c>
    </row>
    <row r="85" ht="54" customHeight="1" spans="1:8">
      <c r="A85" s="20">
        <v>13</v>
      </c>
      <c r="B85" s="24" t="s">
        <v>206</v>
      </c>
      <c r="C85" s="16"/>
      <c r="D85" s="27"/>
      <c r="E85" s="26" t="s">
        <v>207</v>
      </c>
      <c r="F85" s="28"/>
      <c r="G85" s="28" t="s">
        <v>208</v>
      </c>
      <c r="H85" s="5" t="s">
        <v>101</v>
      </c>
    </row>
    <row r="86" ht="54" customHeight="1" spans="1:8">
      <c r="A86" s="20">
        <v>14</v>
      </c>
      <c r="B86" s="24" t="s">
        <v>209</v>
      </c>
      <c r="C86" s="16"/>
      <c r="D86" s="27"/>
      <c r="E86" s="42" t="s">
        <v>210</v>
      </c>
      <c r="F86" s="24"/>
      <c r="G86" s="28" t="s">
        <v>211</v>
      </c>
      <c r="H86" s="5" t="s">
        <v>101</v>
      </c>
    </row>
    <row r="87" ht="54" customHeight="1" spans="1:8">
      <c r="A87" s="20">
        <v>15</v>
      </c>
      <c r="B87" s="24" t="s">
        <v>212</v>
      </c>
      <c r="C87" s="16"/>
      <c r="D87" s="27"/>
      <c r="E87" s="42" t="s">
        <v>210</v>
      </c>
      <c r="F87" s="24"/>
      <c r="G87" s="28" t="s">
        <v>213</v>
      </c>
      <c r="H87" s="5" t="s">
        <v>101</v>
      </c>
    </row>
    <row r="88" ht="54" customHeight="1" spans="1:8">
      <c r="A88" s="20">
        <v>16</v>
      </c>
      <c r="B88" s="24" t="s">
        <v>214</v>
      </c>
      <c r="C88" s="16" t="s">
        <v>80</v>
      </c>
      <c r="D88" s="27" t="str">
        <f>_xlfn.DISPIMG("ID_CCD3294CFD5A4E8F8AFC54CCE0302419",1)</f>
        <v>=DISPIMG("ID_CCD3294CFD5A4E8F8AFC54CCE0302419",1)</v>
      </c>
      <c r="E88" s="42" t="s">
        <v>215</v>
      </c>
      <c r="F88" s="28"/>
      <c r="G88" s="28" t="s">
        <v>216</v>
      </c>
      <c r="H88" s="5" t="s">
        <v>101</v>
      </c>
    </row>
    <row r="89" ht="54" customHeight="1" spans="1:8">
      <c r="A89" s="20">
        <v>17</v>
      </c>
      <c r="B89" s="24" t="s">
        <v>217</v>
      </c>
      <c r="C89" s="16"/>
      <c r="D89" s="27"/>
      <c r="E89" s="26" t="s">
        <v>218</v>
      </c>
      <c r="F89" s="28"/>
      <c r="G89" s="28"/>
      <c r="H89" s="5" t="s">
        <v>101</v>
      </c>
    </row>
    <row r="90" ht="54" customHeight="1" spans="1:8">
      <c r="A90" s="20">
        <v>18</v>
      </c>
      <c r="B90" s="24" t="s">
        <v>219</v>
      </c>
      <c r="C90" s="16"/>
      <c r="D90" s="27"/>
      <c r="E90" s="26" t="s">
        <v>220</v>
      </c>
      <c r="F90" s="28"/>
      <c r="G90" s="28" t="s">
        <v>221</v>
      </c>
      <c r="H90" s="5" t="s">
        <v>101</v>
      </c>
    </row>
    <row r="91" ht="54" customHeight="1" spans="1:8">
      <c r="A91" s="20">
        <v>19</v>
      </c>
      <c r="B91" s="24" t="s">
        <v>222</v>
      </c>
      <c r="C91" s="16"/>
      <c r="D91" s="27" t="str">
        <f>_xlfn.DISPIMG("ID_9351AFE06A994B1E897C7F164DA225F1",1)</f>
        <v>=DISPIMG("ID_9351AFE06A994B1E897C7F164DA225F1",1)</v>
      </c>
      <c r="E91" s="26" t="s">
        <v>223</v>
      </c>
      <c r="F91" s="28"/>
      <c r="G91" s="28"/>
      <c r="H91" s="5" t="s">
        <v>101</v>
      </c>
    </row>
    <row r="92" ht="54" customHeight="1" spans="1:8">
      <c r="A92" s="20">
        <v>20</v>
      </c>
      <c r="B92" s="24" t="s">
        <v>224</v>
      </c>
      <c r="C92" s="16"/>
      <c r="D92" s="27" t="str">
        <f>_xlfn.DISPIMG("ID_D7EACC5C0E49438F891B15AEBE116613",1)</f>
        <v>=DISPIMG("ID_D7EACC5C0E49438F891B15AEBE116613",1)</v>
      </c>
      <c r="E92" s="26" t="s">
        <v>225</v>
      </c>
      <c r="F92" s="28"/>
      <c r="G92" s="28"/>
      <c r="H92" s="5" t="s">
        <v>101</v>
      </c>
    </row>
    <row r="93" ht="54" customHeight="1" spans="1:8">
      <c r="A93" s="20">
        <v>21</v>
      </c>
      <c r="B93" s="24" t="s">
        <v>226</v>
      </c>
      <c r="C93" s="16"/>
      <c r="D93" s="27"/>
      <c r="E93" s="26" t="s">
        <v>227</v>
      </c>
      <c r="F93" s="28"/>
      <c r="G93" s="28" t="s">
        <v>228</v>
      </c>
      <c r="H93" s="5" t="s">
        <v>101</v>
      </c>
    </row>
    <row r="94" ht="54" customHeight="1" spans="1:8">
      <c r="A94" s="20">
        <v>22</v>
      </c>
      <c r="B94" s="24" t="s">
        <v>229</v>
      </c>
      <c r="C94" s="16"/>
      <c r="D94" s="27"/>
      <c r="E94" s="26" t="s">
        <v>230</v>
      </c>
      <c r="F94" s="28"/>
      <c r="G94" s="28"/>
      <c r="H94" s="5" t="s">
        <v>122</v>
      </c>
    </row>
    <row r="95" ht="54" customHeight="1" spans="1:8">
      <c r="A95" s="20">
        <v>23</v>
      </c>
      <c r="B95" s="24" t="s">
        <v>231</v>
      </c>
      <c r="C95" s="16"/>
      <c r="D95" s="27" t="str">
        <f>_xlfn.DISPIMG("ID_943E37F114B64A7591FE18AA928E535E",1)</f>
        <v>=DISPIMG("ID_943E37F114B64A7591FE18AA928E535E",1)</v>
      </c>
      <c r="E95" s="26" t="s">
        <v>232</v>
      </c>
      <c r="F95" s="28"/>
      <c r="G95" s="28"/>
      <c r="H95" s="5" t="s">
        <v>122</v>
      </c>
    </row>
    <row r="96" ht="54" customHeight="1" spans="1:8">
      <c r="A96" s="20">
        <v>24</v>
      </c>
      <c r="B96" s="24" t="s">
        <v>233</v>
      </c>
      <c r="C96" s="16"/>
      <c r="D96" s="27" t="str">
        <f>_xlfn.DISPIMG("ID_4EEEA9E6959B481384385F6091549CA0",1)</f>
        <v>=DISPIMG("ID_4EEEA9E6959B481384385F6091549CA0",1)</v>
      </c>
      <c r="E96" s="26" t="s">
        <v>234</v>
      </c>
      <c r="F96" s="28"/>
      <c r="G96" s="28"/>
      <c r="H96" s="5" t="s">
        <v>122</v>
      </c>
    </row>
    <row r="97" ht="54" customHeight="1" spans="1:8">
      <c r="A97" s="20">
        <v>25</v>
      </c>
      <c r="B97" s="24" t="s">
        <v>235</v>
      </c>
      <c r="C97" s="16"/>
      <c r="D97" s="27" t="str">
        <f>_xlfn.DISPIMG("ID_DE702C889CE346E9835FAC71F18BD72B",1)</f>
        <v>=DISPIMG("ID_DE702C889CE346E9835FAC71F18BD72B",1)</v>
      </c>
      <c r="E97" s="26" t="s">
        <v>236</v>
      </c>
      <c r="F97" s="28"/>
      <c r="G97" s="28"/>
      <c r="H97" s="5" t="s">
        <v>122</v>
      </c>
    </row>
    <row r="98" ht="54" customHeight="1" spans="1:8">
      <c r="A98" s="20">
        <v>26</v>
      </c>
      <c r="B98" s="24" t="s">
        <v>237</v>
      </c>
      <c r="C98" s="16"/>
      <c r="D98" s="27"/>
      <c r="E98" s="26" t="s">
        <v>238</v>
      </c>
      <c r="F98" s="28"/>
      <c r="G98" s="28"/>
      <c r="H98" s="5" t="s">
        <v>122</v>
      </c>
    </row>
    <row r="99" ht="54" customHeight="1" spans="1:8">
      <c r="A99" s="20">
        <v>27</v>
      </c>
      <c r="B99" s="24" t="s">
        <v>239</v>
      </c>
      <c r="C99" s="16"/>
      <c r="D99" s="27" t="str">
        <f>_xlfn.DISPIMG("ID_C23C080335264B81B6D026499D2A81BF",1)</f>
        <v>=DISPIMG("ID_C23C080335264B81B6D026499D2A81BF",1)</v>
      </c>
      <c r="E99" s="20" t="s">
        <v>240</v>
      </c>
      <c r="F99" s="28"/>
      <c r="G99" s="28"/>
      <c r="H99" s="5" t="s">
        <v>122</v>
      </c>
    </row>
    <row r="100" ht="54" customHeight="1" spans="1:8">
      <c r="A100" s="20">
        <v>28</v>
      </c>
      <c r="B100" s="24" t="s">
        <v>241</v>
      </c>
      <c r="C100" s="16"/>
      <c r="D100" s="27" t="str">
        <f>_xlfn.DISPIMG("ID_1B5E00AB73FB45FC9B720E78F6875DBF",1)</f>
        <v>=DISPIMG("ID_1B5E00AB73FB45FC9B720E78F6875DBF",1)</v>
      </c>
      <c r="E100" s="26" t="s">
        <v>242</v>
      </c>
      <c r="F100" s="28"/>
      <c r="G100" s="28"/>
      <c r="H100" s="5" t="s">
        <v>122</v>
      </c>
    </row>
    <row r="101" ht="54" customHeight="1" spans="1:8">
      <c r="A101" s="20">
        <v>29</v>
      </c>
      <c r="B101" s="24" t="s">
        <v>243</v>
      </c>
      <c r="C101" s="16"/>
      <c r="D101" s="27" t="str">
        <f>_xlfn.DISPIMG("ID_019080ADBED846ABA05B786B9BC788E1",1)</f>
        <v>=DISPIMG("ID_019080ADBED846ABA05B786B9BC788E1",1)</v>
      </c>
      <c r="E101" s="42" t="s">
        <v>244</v>
      </c>
      <c r="F101" s="28"/>
      <c r="G101" s="28" t="s">
        <v>245</v>
      </c>
      <c r="H101" s="5" t="s">
        <v>122</v>
      </c>
    </row>
    <row r="102" ht="54" customHeight="1" spans="1:8">
      <c r="A102" s="20">
        <v>30</v>
      </c>
      <c r="B102" s="24" t="s">
        <v>246</v>
      </c>
      <c r="C102" s="16"/>
      <c r="D102" s="27" t="str">
        <f>_xlfn.DISPIMG("ID_5F504C8F1DB34ECB94A72D10642C776A",1)</f>
        <v>=DISPIMG("ID_5F504C8F1DB34ECB94A72D10642C776A",1)</v>
      </c>
      <c r="E102" s="42" t="s">
        <v>244</v>
      </c>
      <c r="F102" s="28"/>
      <c r="G102" s="28" t="s">
        <v>247</v>
      </c>
      <c r="H102" s="5" t="s">
        <v>122</v>
      </c>
    </row>
    <row r="103" ht="54" customHeight="1" spans="1:8">
      <c r="A103" s="20">
        <v>31</v>
      </c>
      <c r="B103" s="24" t="s">
        <v>248</v>
      </c>
      <c r="C103" s="16"/>
      <c r="D103" s="27" t="str">
        <f>_xlfn.DISPIMG("ID_D4A347D51C03490E8DCDA26E3130F134",1)</f>
        <v>=DISPIMG("ID_D4A347D51C03490E8DCDA26E3130F134",1)</v>
      </c>
      <c r="E103" s="26" t="s">
        <v>249</v>
      </c>
      <c r="F103" s="28"/>
      <c r="G103" s="28"/>
      <c r="H103" s="5" t="s">
        <v>122</v>
      </c>
    </row>
    <row r="104" ht="54" customHeight="1" spans="1:8">
      <c r="A104" s="20">
        <v>32</v>
      </c>
      <c r="B104" s="24" t="s">
        <v>250</v>
      </c>
      <c r="C104" s="16"/>
      <c r="D104" s="27" t="str">
        <f>_xlfn.DISPIMG("ID_68AD37B463154DF8A34A25A73C2ADA9F",1)</f>
        <v>=DISPIMG("ID_68AD37B463154DF8A34A25A73C2ADA9F",1)</v>
      </c>
      <c r="E104" s="26" t="s">
        <v>251</v>
      </c>
      <c r="F104" s="28"/>
      <c r="G104" s="28"/>
      <c r="H104" s="5" t="s">
        <v>122</v>
      </c>
    </row>
    <row r="105" ht="54" customHeight="1" spans="1:8">
      <c r="A105" s="20">
        <v>33</v>
      </c>
      <c r="B105" s="24" t="s">
        <v>252</v>
      </c>
      <c r="C105" s="16"/>
      <c r="D105" s="27"/>
      <c r="E105" s="20" t="s">
        <v>253</v>
      </c>
      <c r="F105" s="28"/>
      <c r="G105" s="28"/>
      <c r="H105" s="5" t="s">
        <v>126</v>
      </c>
    </row>
    <row r="106" ht="54" customHeight="1" spans="1:8">
      <c r="A106" s="20">
        <v>34</v>
      </c>
      <c r="B106" s="24" t="s">
        <v>254</v>
      </c>
      <c r="C106" s="16"/>
      <c r="D106" s="27"/>
      <c r="E106" s="26" t="s">
        <v>255</v>
      </c>
      <c r="F106" s="28"/>
      <c r="G106" s="28"/>
      <c r="H106" s="5" t="s">
        <v>126</v>
      </c>
    </row>
    <row r="107" ht="54" customHeight="1" spans="1:8">
      <c r="A107" s="20">
        <v>35</v>
      </c>
      <c r="B107" s="24" t="s">
        <v>256</v>
      </c>
      <c r="C107" s="16"/>
      <c r="D107" s="27" t="str">
        <f>_xlfn.DISPIMG("ID_1D5D9D31E2474B6C99056AAEDC2A57C6",1)</f>
        <v>=DISPIMG("ID_1D5D9D31E2474B6C99056AAEDC2A57C6",1)</v>
      </c>
      <c r="E107" s="26" t="s">
        <v>257</v>
      </c>
      <c r="F107" s="28"/>
      <c r="G107" s="28"/>
      <c r="H107" s="5" t="s">
        <v>135</v>
      </c>
    </row>
    <row r="108" ht="54" customHeight="1" spans="1:8">
      <c r="A108" s="20">
        <v>36</v>
      </c>
      <c r="B108" s="24" t="s">
        <v>258</v>
      </c>
      <c r="C108" s="16"/>
      <c r="D108" s="27" t="str">
        <f>_xlfn.DISPIMG("ID_FA35E93D9DD44F2095D3728DC3A01DD1",1)</f>
        <v>=DISPIMG("ID_FA35E93D9DD44F2095D3728DC3A01DD1",1)</v>
      </c>
      <c r="E108" s="26" t="s">
        <v>259</v>
      </c>
      <c r="F108" s="28"/>
      <c r="G108" s="28" t="s">
        <v>260</v>
      </c>
      <c r="H108" s="5" t="s">
        <v>135</v>
      </c>
    </row>
    <row r="109" ht="54" customHeight="1" spans="1:8">
      <c r="A109" s="20">
        <v>37</v>
      </c>
      <c r="B109" s="24" t="s">
        <v>261</v>
      </c>
      <c r="C109" s="16"/>
      <c r="D109" s="27"/>
      <c r="E109" s="38" t="s">
        <v>262</v>
      </c>
      <c r="F109" s="28"/>
      <c r="G109" s="28"/>
      <c r="H109" s="5" t="s">
        <v>155</v>
      </c>
    </row>
    <row r="110" ht="54" customHeight="1" spans="1:8">
      <c r="A110" s="20">
        <v>38</v>
      </c>
      <c r="B110" s="24" t="s">
        <v>263</v>
      </c>
      <c r="C110" s="16"/>
      <c r="D110" s="27" t="str">
        <f>_xlfn.DISPIMG("ID_214F410EEBB94B5DA35B3669E2FFE67B",1)</f>
        <v>=DISPIMG("ID_214F410EEBB94B5DA35B3669E2FFE67B",1)</v>
      </c>
      <c r="E110" s="38" t="s">
        <v>264</v>
      </c>
      <c r="F110" s="28"/>
      <c r="G110" s="28"/>
      <c r="H110" s="5" t="s">
        <v>155</v>
      </c>
    </row>
    <row r="111" ht="54" customHeight="1" spans="1:8">
      <c r="A111" s="20">
        <v>39</v>
      </c>
      <c r="B111" s="24" t="s">
        <v>265</v>
      </c>
      <c r="C111" s="16"/>
      <c r="D111" s="27"/>
      <c r="E111" s="43" t="s">
        <v>266</v>
      </c>
      <c r="F111" s="28"/>
      <c r="G111" s="28"/>
      <c r="H111" s="5" t="s">
        <v>155</v>
      </c>
    </row>
    <row r="112" ht="54" customHeight="1" spans="1:8">
      <c r="A112" s="20">
        <v>40</v>
      </c>
      <c r="B112" s="44" t="s">
        <v>267</v>
      </c>
      <c r="C112" s="45"/>
      <c r="D112" s="45" t="str">
        <f>_xlfn.DISPIMG("ID_AD88731836714EC694C4DC499BF4F914",1)</f>
        <v>=DISPIMG("ID_AD88731836714EC694C4DC499BF4F914",1)</v>
      </c>
      <c r="E112" s="46" t="s">
        <v>268</v>
      </c>
      <c r="F112" s="44"/>
      <c r="G112" s="44"/>
      <c r="H112" s="5" t="s">
        <v>155</v>
      </c>
    </row>
    <row r="113" ht="54" customHeight="1" spans="1:8">
      <c r="A113" s="20">
        <v>41</v>
      </c>
      <c r="B113" s="24" t="s">
        <v>269</v>
      </c>
      <c r="C113" s="16"/>
      <c r="D113" s="27" t="str">
        <f>_xlfn.DISPIMG("ID_87CEC0E814FA4E09AD71185C2400877F",1)</f>
        <v>=DISPIMG("ID_87CEC0E814FA4E09AD71185C2400877F",1)</v>
      </c>
      <c r="E113" s="47" t="s">
        <v>270</v>
      </c>
      <c r="F113" s="28"/>
      <c r="G113" s="28"/>
      <c r="H113" s="5" t="s">
        <v>161</v>
      </c>
    </row>
    <row r="114" ht="54" customHeight="1" spans="1:8">
      <c r="A114" s="20">
        <v>42</v>
      </c>
      <c r="B114" s="24" t="s">
        <v>271</v>
      </c>
      <c r="C114" s="45"/>
      <c r="D114" s="45" t="str">
        <f>_xlfn.DISPIMG("ID_94AA9F40DEF547EE8E5F9D41DF57FFAA",1)</f>
        <v>=DISPIMG("ID_94AA9F40DEF547EE8E5F9D41DF57FFAA",1)</v>
      </c>
      <c r="E114" s="48"/>
      <c r="F114" s="44"/>
      <c r="G114" s="44"/>
      <c r="H114" s="5" t="s">
        <v>161</v>
      </c>
    </row>
    <row r="115" ht="54" customHeight="1" spans="1:8">
      <c r="A115" s="20">
        <v>43</v>
      </c>
      <c r="B115" s="44" t="s">
        <v>272</v>
      </c>
      <c r="C115" s="45"/>
      <c r="D115" s="45" t="str">
        <f>_xlfn.DISPIMG("ID_B676B493B362476A80C5FAC2BD4ABD62",1)</f>
        <v>=DISPIMG("ID_B676B493B362476A80C5FAC2BD4ABD62",1)</v>
      </c>
      <c r="E115" s="48"/>
      <c r="F115" s="44"/>
      <c r="G115" s="44"/>
      <c r="H115" s="5" t="s">
        <v>161</v>
      </c>
    </row>
    <row r="116" ht="54" customHeight="1" spans="1:8">
      <c r="A116" s="20">
        <v>44</v>
      </c>
      <c r="B116" s="44" t="s">
        <v>273</v>
      </c>
      <c r="C116" s="45"/>
      <c r="D116" s="45"/>
      <c r="E116" s="48"/>
      <c r="F116" s="44"/>
      <c r="G116" s="44"/>
      <c r="H116" s="5" t="s">
        <v>161</v>
      </c>
    </row>
    <row r="117" ht="54" customHeight="1" spans="1:8">
      <c r="A117" s="20">
        <v>45</v>
      </c>
      <c r="B117" s="44" t="s">
        <v>274</v>
      </c>
      <c r="C117" s="45"/>
      <c r="D117" s="45" t="str">
        <f>_xlfn.DISPIMG("ID_9930D776DED046F79E6B96948AAA555F",1)</f>
        <v>=DISPIMG("ID_9930D776DED046F79E6B96948AAA555F",1)</v>
      </c>
      <c r="E117" s="49"/>
      <c r="F117" s="44"/>
      <c r="G117" s="44"/>
      <c r="H117" s="5" t="s">
        <v>161</v>
      </c>
    </row>
    <row r="118" ht="54" customHeight="1" spans="1:8">
      <c r="A118" s="20">
        <v>46</v>
      </c>
      <c r="B118" s="44" t="s">
        <v>275</v>
      </c>
      <c r="C118" s="45"/>
      <c r="D118" s="45"/>
      <c r="E118" s="49" t="s">
        <v>276</v>
      </c>
      <c r="F118" s="44"/>
      <c r="G118" s="44" t="str">
        <f>_xlfn.DISPIMG("ID_BF5F9954C4FC434E836DB0126F135258",1)</f>
        <v>=DISPIMG("ID_BF5F9954C4FC434E836DB0126F135258",1)</v>
      </c>
      <c r="H118" s="5"/>
    </row>
    <row r="119" ht="54" customHeight="1" spans="1:8">
      <c r="A119" s="20">
        <v>47</v>
      </c>
      <c r="B119" s="24" t="s">
        <v>277</v>
      </c>
      <c r="C119" s="16" t="s">
        <v>195</v>
      </c>
      <c r="D119" s="27" t="str">
        <f>_xlfn.DISPIMG("ID_5BB0FF036CFB4A16B6D2E3C42FF168E1",1)</f>
        <v>=DISPIMG("ID_5BB0FF036CFB4A16B6D2E3C42FF168E1",1)</v>
      </c>
      <c r="E119" s="49" t="s">
        <v>278</v>
      </c>
      <c r="F119" s="44"/>
      <c r="G119" s="44" t="str">
        <f>_xlfn.DISPIMG("ID_1F178320479C456C9B89372D400E09D2",1)</f>
        <v>=DISPIMG("ID_1F178320479C456C9B89372D400E09D2",1)</v>
      </c>
      <c r="H119" s="5"/>
    </row>
    <row r="120" ht="54" customHeight="1" spans="1:8">
      <c r="A120" s="20">
        <v>48</v>
      </c>
      <c r="B120" s="44" t="s">
        <v>279</v>
      </c>
      <c r="C120" s="45"/>
      <c r="D120" s="45" t="str">
        <f>_xlfn.DISPIMG("ID_95FC34E33F8E47AF984AA551E5D7D281",1)</f>
        <v>=DISPIMG("ID_95FC34E33F8E47AF984AA551E5D7D281",1)</v>
      </c>
      <c r="E120" s="49" t="s">
        <v>280</v>
      </c>
      <c r="F120" s="44"/>
      <c r="G120" s="44" t="str">
        <f>_xlfn.DISPIMG("ID_B1A4375413BB4BA6BAF9293BF94EDCCA",1)</f>
        <v>=DISPIMG("ID_B1A4375413BB4BA6BAF9293BF94EDCCA",1)</v>
      </c>
      <c r="H120" s="5" t="str">
        <f>_xlfn.DISPIMG("ID_0EAB01BDA5424883AF27ADDD97600B4F",1)</f>
        <v>=DISPIMG("ID_0EAB01BDA5424883AF27ADDD97600B4F",1)</v>
      </c>
    </row>
    <row r="121" ht="54" customHeight="1" spans="1:8">
      <c r="A121" s="20">
        <v>49</v>
      </c>
      <c r="B121" s="44" t="s">
        <v>281</v>
      </c>
      <c r="C121" s="45"/>
      <c r="D121" s="45" t="str">
        <f>_xlfn.DISPIMG("ID_E1B79551EAD044F79542E855DF020E29",1)</f>
        <v>=DISPIMG("ID_E1B79551EAD044F79542E855DF020E29",1)</v>
      </c>
      <c r="E121" s="49" t="s">
        <v>282</v>
      </c>
      <c r="F121" s="44"/>
      <c r="G121" s="45" t="str">
        <f>_xlfn.DISPIMG("ID_688B4B5AF84E4B558EF6A6AA1F297712",1)</f>
        <v>=DISPIMG("ID_688B4B5AF84E4B558EF6A6AA1F297712",1)</v>
      </c>
      <c r="H121" s="5"/>
    </row>
    <row r="122" ht="54" customHeight="1" spans="1:8">
      <c r="A122" s="20">
        <v>50</v>
      </c>
      <c r="B122" s="50" t="s">
        <v>283</v>
      </c>
      <c r="C122" s="44" t="s">
        <v>284</v>
      </c>
      <c r="D122" s="45"/>
      <c r="E122" s="51" t="s">
        <v>171</v>
      </c>
      <c r="F122" s="44"/>
      <c r="G122" s="44"/>
      <c r="H122" s="5" t="s">
        <v>172</v>
      </c>
    </row>
    <row r="123" ht="54" customHeight="1" spans="1:8">
      <c r="A123" s="20">
        <v>51</v>
      </c>
      <c r="B123" s="44" t="s">
        <v>285</v>
      </c>
      <c r="C123" s="44" t="s">
        <v>284</v>
      </c>
      <c r="D123" s="45"/>
      <c r="E123" s="51" t="s">
        <v>171</v>
      </c>
      <c r="F123" s="44"/>
      <c r="G123" s="44"/>
      <c r="H123" s="5" t="s">
        <v>172</v>
      </c>
    </row>
    <row r="124" ht="54" customHeight="1" spans="1:8">
      <c r="A124" s="20">
        <v>52</v>
      </c>
      <c r="B124" s="44" t="s">
        <v>286</v>
      </c>
      <c r="C124" s="44" t="s">
        <v>284</v>
      </c>
      <c r="D124" s="45"/>
      <c r="E124" s="51" t="s">
        <v>171</v>
      </c>
      <c r="F124" s="44"/>
      <c r="G124" s="44"/>
      <c r="H124" s="5" t="s">
        <v>172</v>
      </c>
    </row>
    <row r="125" ht="54" customHeight="1" spans="1:8">
      <c r="A125" s="20">
        <v>53</v>
      </c>
      <c r="B125" s="44" t="s">
        <v>287</v>
      </c>
      <c r="C125" s="45" t="s">
        <v>288</v>
      </c>
      <c r="D125" s="45"/>
      <c r="E125" s="51" t="s">
        <v>171</v>
      </c>
      <c r="F125" s="44"/>
      <c r="G125" s="44"/>
      <c r="H125" s="5" t="s">
        <v>172</v>
      </c>
    </row>
    <row r="126" ht="54" customHeight="1" spans="1:8">
      <c r="A126" s="20">
        <v>54</v>
      </c>
      <c r="B126" s="44" t="s">
        <v>289</v>
      </c>
      <c r="C126" s="45"/>
      <c r="D126" s="45"/>
      <c r="E126" s="52"/>
      <c r="F126" s="44"/>
      <c r="G126" s="44"/>
      <c r="H126" s="5"/>
    </row>
    <row r="127" s="3" customFormat="1" ht="39" customHeight="1" spans="1:8">
      <c r="A127" s="22" t="s">
        <v>290</v>
      </c>
      <c r="B127" s="14" t="s">
        <v>291</v>
      </c>
      <c r="C127" s="53"/>
      <c r="D127" s="54"/>
      <c r="E127" s="54"/>
      <c r="F127" s="55"/>
      <c r="G127" s="54"/>
      <c r="H127" s="56"/>
    </row>
    <row r="128" s="3" customFormat="1" ht="33" customHeight="1" spans="1:8">
      <c r="A128" s="22" t="s">
        <v>292</v>
      </c>
      <c r="B128" s="14" t="s">
        <v>293</v>
      </c>
      <c r="C128" s="53"/>
      <c r="D128" s="54"/>
      <c r="E128" s="54"/>
      <c r="F128" s="55"/>
      <c r="G128" s="54"/>
      <c r="H128" s="56"/>
    </row>
    <row r="129" ht="162" customHeight="1" spans="1:8">
      <c r="A129" s="20">
        <v>1</v>
      </c>
      <c r="B129" s="24" t="s">
        <v>294</v>
      </c>
      <c r="C129" s="26"/>
      <c r="D129" s="27" t="str">
        <f>_xlfn.DISPIMG("ID_B1E7CA57E3FE4073AF8E7B794FEA0AB5",1)</f>
        <v>=DISPIMG("ID_B1E7CA57E3FE4073AF8E7B794FEA0AB5",1)</v>
      </c>
      <c r="E129" s="19" t="s">
        <v>295</v>
      </c>
      <c r="F129" s="28"/>
      <c r="G129" s="27"/>
      <c r="H129" s="4" t="s">
        <v>16</v>
      </c>
    </row>
    <row r="130" ht="54" customHeight="1" spans="1:8">
      <c r="A130" s="20">
        <v>2</v>
      </c>
      <c r="B130" s="24" t="s">
        <v>296</v>
      </c>
      <c r="C130" s="26"/>
      <c r="D130" s="27" t="str">
        <f>_xlfn.DISPIMG("ID_DA281153D7304564B20C425186C9C0A8",1)</f>
        <v>=DISPIMG("ID_DA281153D7304564B20C425186C9C0A8",1)</v>
      </c>
      <c r="E130" s="19" t="s">
        <v>297</v>
      </c>
      <c r="F130" s="28"/>
      <c r="G130" s="27"/>
      <c r="H130" s="4" t="s">
        <v>20</v>
      </c>
    </row>
    <row r="131" ht="54" customHeight="1" spans="1:8">
      <c r="A131" s="20">
        <v>3</v>
      </c>
      <c r="B131" s="57" t="s">
        <v>298</v>
      </c>
      <c r="C131" s="26"/>
      <c r="D131" s="27" t="str">
        <f>_xlfn.DISPIMG("ID_9FDD1A36EA30438EBF768D5AAE5C63E5",1)</f>
        <v>=DISPIMG("ID_9FDD1A36EA30438EBF768D5AAE5C63E5",1)</v>
      </c>
      <c r="E131" s="20" t="s">
        <v>299</v>
      </c>
      <c r="F131" s="28"/>
      <c r="G131" s="27"/>
      <c r="H131" s="4" t="s">
        <v>20</v>
      </c>
    </row>
    <row r="132" ht="54" customHeight="1" spans="1:8">
      <c r="A132" s="20"/>
      <c r="B132" s="57"/>
      <c r="C132" s="26"/>
      <c r="D132" s="27" t="str">
        <f>_xlfn.DISPIMG("ID_8AD526AD5F244031AE4E07BA28E17E07",1)</f>
        <v>=DISPIMG("ID_8AD526AD5F244031AE4E07BA28E17E07",1)</v>
      </c>
      <c r="E132" s="20" t="s">
        <v>299</v>
      </c>
      <c r="F132" s="28"/>
      <c r="G132" s="27"/>
      <c r="H132" s="4" t="s">
        <v>20</v>
      </c>
    </row>
    <row r="133" ht="54" customHeight="1" spans="1:8">
      <c r="A133" s="20">
        <v>4</v>
      </c>
      <c r="B133" s="16" t="s">
        <v>300</v>
      </c>
      <c r="C133" s="26"/>
      <c r="D133" s="27" t="str">
        <f>_xlfn.DISPIMG("ID_84C92D0AFDEB4E09BE9FA836A14C43EB",1)</f>
        <v>=DISPIMG("ID_84C92D0AFDEB4E09BE9FA836A14C43EB",1)</v>
      </c>
      <c r="E133" s="16" t="s">
        <v>27</v>
      </c>
      <c r="F133" s="28"/>
      <c r="G133" s="27"/>
      <c r="H133" s="4" t="s">
        <v>20</v>
      </c>
    </row>
    <row r="134" ht="54" customHeight="1" spans="1:8">
      <c r="A134" s="20">
        <v>5</v>
      </c>
      <c r="B134" s="16" t="s">
        <v>301</v>
      </c>
      <c r="C134" s="26"/>
      <c r="D134" s="27" t="str">
        <f>_xlfn.DISPIMG("ID_D44AA3F68B68416DB746385943DA3F35",1)</f>
        <v>=DISPIMG("ID_D44AA3F68B68416DB746385943DA3F35",1)</v>
      </c>
      <c r="E134" s="20" t="s">
        <v>302</v>
      </c>
      <c r="F134" s="28"/>
      <c r="G134" s="27"/>
      <c r="H134" s="4" t="s">
        <v>20</v>
      </c>
    </row>
    <row r="135" ht="54" customHeight="1" spans="1:8">
      <c r="A135" s="20">
        <v>6</v>
      </c>
      <c r="B135" s="16" t="s">
        <v>303</v>
      </c>
      <c r="C135" s="26"/>
      <c r="D135" s="27" t="str">
        <f>_xlfn.DISPIMG("ID_CA5EA5D2202C4EF58C006F7AD08A3B35",1)</f>
        <v>=DISPIMG("ID_CA5EA5D2202C4EF58C006F7AD08A3B35",1)</v>
      </c>
      <c r="E135" s="16" t="s">
        <v>304</v>
      </c>
      <c r="F135" s="28"/>
      <c r="G135" s="27"/>
      <c r="H135" s="4" t="s">
        <v>16</v>
      </c>
    </row>
    <row r="136" ht="54" customHeight="1" spans="1:8">
      <c r="A136" s="20">
        <v>7</v>
      </c>
      <c r="B136" s="24" t="s">
        <v>305</v>
      </c>
      <c r="C136" s="26" t="s">
        <v>306</v>
      </c>
      <c r="D136" s="27" t="str">
        <f>_xlfn.DISPIMG("ID_F373905A86674492812EE80C45F85E45",1)</f>
        <v>=DISPIMG("ID_F373905A86674492812EE80C45F85E45",1)</v>
      </c>
      <c r="E136" s="28" t="s">
        <v>307</v>
      </c>
      <c r="F136" s="28"/>
      <c r="G136" s="27"/>
      <c r="H136" s="34" t="s">
        <v>74</v>
      </c>
    </row>
    <row r="137" ht="54" customHeight="1" spans="1:8">
      <c r="A137" s="20">
        <v>8</v>
      </c>
      <c r="B137" s="24" t="s">
        <v>308</v>
      </c>
      <c r="C137" s="26" t="s">
        <v>306</v>
      </c>
      <c r="D137" s="27" t="str">
        <f>_xlfn.DISPIMG("ID_EA1F9CBA3D3F4052A8FC92D3C918A2D6",1)</f>
        <v>=DISPIMG("ID_EA1F9CBA3D3F4052A8FC92D3C918A2D6",1)</v>
      </c>
      <c r="E137" s="28" t="s">
        <v>309</v>
      </c>
      <c r="F137" s="28"/>
      <c r="G137" s="27"/>
      <c r="H137" s="34" t="s">
        <v>74</v>
      </c>
    </row>
    <row r="138" ht="102.95" customHeight="1" spans="1:8">
      <c r="A138" s="20">
        <v>9</v>
      </c>
      <c r="B138" s="57" t="s">
        <v>310</v>
      </c>
      <c r="C138" s="26" t="s">
        <v>306</v>
      </c>
      <c r="D138" s="27" t="str">
        <f>_xlfn.DISPIMG("ID_F057C703923E46D8AD0C919BFD705269",1)</f>
        <v>=DISPIMG("ID_F057C703923E46D8AD0C919BFD705269",1)</v>
      </c>
      <c r="E138" s="28" t="s">
        <v>311</v>
      </c>
      <c r="F138" s="28"/>
      <c r="G138" s="27"/>
      <c r="H138" s="34" t="s">
        <v>74</v>
      </c>
    </row>
    <row r="139" s="3" customFormat="1" ht="20.25" customHeight="1" spans="1:8">
      <c r="A139" s="22" t="s">
        <v>312</v>
      </c>
      <c r="B139" s="14" t="s">
        <v>313</v>
      </c>
      <c r="C139" s="53"/>
      <c r="D139" s="54"/>
      <c r="E139" s="54"/>
      <c r="F139" s="55"/>
      <c r="G139" s="54"/>
      <c r="H139" s="56"/>
    </row>
    <row r="140" ht="54" customHeight="1" spans="1:8">
      <c r="A140" s="20">
        <v>1</v>
      </c>
      <c r="B140" s="24" t="s">
        <v>314</v>
      </c>
      <c r="C140" s="26"/>
      <c r="D140" s="27"/>
      <c r="E140" s="28" t="s">
        <v>315</v>
      </c>
      <c r="F140" s="28"/>
      <c r="G140" s="27"/>
      <c r="H140" s="4" t="s">
        <v>316</v>
      </c>
    </row>
    <row r="141" ht="50.25" customHeight="1" spans="1:8">
      <c r="A141" s="20">
        <v>2</v>
      </c>
      <c r="B141" s="24" t="s">
        <v>317</v>
      </c>
      <c r="C141" s="26"/>
      <c r="D141" s="27"/>
      <c r="E141" s="28" t="s">
        <v>318</v>
      </c>
      <c r="F141" s="28"/>
      <c r="G141" s="27"/>
      <c r="H141" s="4" t="s">
        <v>316</v>
      </c>
    </row>
    <row r="142" ht="50.25" customHeight="1" spans="1:8">
      <c r="A142" s="20">
        <v>3</v>
      </c>
      <c r="B142" s="24" t="s">
        <v>319</v>
      </c>
      <c r="C142" s="26"/>
      <c r="D142" s="27" t="str">
        <f>_xlfn.DISPIMG("ID_C1BB599C05AE46C593BAA78C43482CF6",1)</f>
        <v>=DISPIMG("ID_C1BB599C05AE46C593BAA78C43482CF6",1)</v>
      </c>
      <c r="E142" s="28" t="s">
        <v>320</v>
      </c>
      <c r="F142" s="28"/>
      <c r="G142" s="27"/>
      <c r="H142" s="4" t="s">
        <v>316</v>
      </c>
    </row>
    <row r="143" ht="27" customHeight="1" spans="1:7">
      <c r="A143" s="22" t="s">
        <v>321</v>
      </c>
      <c r="B143" s="14" t="s">
        <v>322</v>
      </c>
      <c r="C143" s="53"/>
      <c r="D143" s="54"/>
      <c r="E143" s="54"/>
      <c r="F143" s="55"/>
      <c r="G143" s="54"/>
    </row>
    <row r="144" ht="108" customHeight="1" spans="1:8">
      <c r="A144" s="20">
        <v>1</v>
      </c>
      <c r="B144" s="24" t="s">
        <v>323</v>
      </c>
      <c r="C144" s="45"/>
      <c r="D144" s="45" t="str">
        <f>_xlfn.DISPIMG("ID_CB2A91BF056E4035815C579E5FBB45AE",1)</f>
        <v>=DISPIMG("ID_CB2A91BF056E4035815C579E5FBB45AE",1)</v>
      </c>
      <c r="E144" s="24" t="s">
        <v>324</v>
      </c>
      <c r="F144" s="44"/>
      <c r="G144" s="45"/>
      <c r="H144" s="4" t="s">
        <v>20</v>
      </c>
    </row>
    <row r="145" ht="42.75" customHeight="1" spans="1:7">
      <c r="A145" s="22" t="s">
        <v>325</v>
      </c>
      <c r="B145" s="14" t="s">
        <v>326</v>
      </c>
      <c r="C145" s="45"/>
      <c r="D145" s="45"/>
      <c r="E145" s="45"/>
      <c r="F145" s="44"/>
      <c r="G145" s="45"/>
    </row>
    <row r="146" ht="42.75" customHeight="1" spans="1:8">
      <c r="A146" s="20">
        <v>1</v>
      </c>
      <c r="B146" s="24" t="s">
        <v>327</v>
      </c>
      <c r="C146" s="27"/>
      <c r="D146" s="27" t="str">
        <f>_xlfn.DISPIMG("ID_1C2EC12F0BD34542811CD9B4EC09E9F0",1)</f>
        <v>=DISPIMG("ID_1C2EC12F0BD34542811CD9B4EC09E9F0",1)</v>
      </c>
      <c r="E146" s="19" t="s">
        <v>328</v>
      </c>
      <c r="F146" s="28"/>
      <c r="G146" s="27"/>
      <c r="H146" s="13" t="s">
        <v>329</v>
      </c>
    </row>
    <row r="147" ht="42.75" customHeight="1" spans="1:8">
      <c r="A147" s="20">
        <v>2</v>
      </c>
      <c r="B147" s="24" t="s">
        <v>330</v>
      </c>
      <c r="C147" s="27"/>
      <c r="D147" s="27"/>
      <c r="E147" s="19" t="s">
        <v>331</v>
      </c>
      <c r="F147" s="28"/>
      <c r="G147" s="27"/>
      <c r="H147" s="13" t="s">
        <v>329</v>
      </c>
    </row>
    <row r="148" ht="42.75" customHeight="1" spans="1:8">
      <c r="A148" s="20">
        <v>3</v>
      </c>
      <c r="B148" s="24" t="s">
        <v>332</v>
      </c>
      <c r="C148" s="27"/>
      <c r="D148" s="27"/>
      <c r="E148" s="58" t="s">
        <v>333</v>
      </c>
      <c r="F148" s="28"/>
      <c r="G148" s="27"/>
      <c r="H148" s="13" t="s">
        <v>329</v>
      </c>
    </row>
    <row r="149" ht="42.75" customHeight="1" spans="1:8">
      <c r="A149" s="20">
        <v>4</v>
      </c>
      <c r="B149" s="24" t="s">
        <v>334</v>
      </c>
      <c r="C149" s="27"/>
      <c r="D149" s="27"/>
      <c r="E149" s="19" t="s">
        <v>335</v>
      </c>
      <c r="F149" s="28"/>
      <c r="G149" s="27"/>
      <c r="H149" s="13" t="s">
        <v>329</v>
      </c>
    </row>
    <row r="150" ht="42.75" customHeight="1" spans="1:8">
      <c r="A150" s="20">
        <v>5</v>
      </c>
      <c r="B150" s="24" t="s">
        <v>336</v>
      </c>
      <c r="C150" s="27"/>
      <c r="D150" s="27" t="str">
        <f>_xlfn.DISPIMG("ID_B6D49FDB0BD24621B214EBEC2DC8AF1C",1)</f>
        <v>=DISPIMG("ID_B6D49FDB0BD24621B214EBEC2DC8AF1C",1)</v>
      </c>
      <c r="E150" s="18" t="s">
        <v>337</v>
      </c>
      <c r="F150" s="28"/>
      <c r="G150" s="27"/>
      <c r="H150" s="13" t="s">
        <v>329</v>
      </c>
    </row>
    <row r="151" ht="42.75" customHeight="1" spans="1:8">
      <c r="A151" s="20">
        <v>6</v>
      </c>
      <c r="B151" s="24" t="s">
        <v>338</v>
      </c>
      <c r="C151" s="27" t="str">
        <f>_xlfn.DISPIMG("ID_820174F001544E3F8764C0B5BC72E34E",1)</f>
        <v>=DISPIMG("ID_820174F001544E3F8764C0B5BC72E34E",1)</v>
      </c>
      <c r="D151" s="27" t="str">
        <f>_xlfn.DISPIMG("ID_4DC0BFAD0E28448992D96BF7651835C0",1)</f>
        <v>=DISPIMG("ID_4DC0BFAD0E28448992D96BF7651835C0",1)</v>
      </c>
      <c r="E151" s="18" t="s">
        <v>339</v>
      </c>
      <c r="F151" s="28"/>
      <c r="G151" s="27"/>
      <c r="H151" s="13" t="s">
        <v>329</v>
      </c>
    </row>
    <row r="152" ht="42.75" customHeight="1" spans="1:8">
      <c r="A152" s="20">
        <v>7</v>
      </c>
      <c r="B152" s="24" t="s">
        <v>340</v>
      </c>
      <c r="C152" s="27"/>
      <c r="D152" s="27" t="str">
        <f>_xlfn.DISPIMG("ID_0AF59EE8134A4D8D9E73184B52FF43DF",1)</f>
        <v>=DISPIMG("ID_0AF59EE8134A4D8D9E73184B52FF43DF",1)</v>
      </c>
      <c r="E152" s="19" t="s">
        <v>341</v>
      </c>
      <c r="F152" s="28"/>
      <c r="G152" s="27"/>
      <c r="H152" s="13" t="s">
        <v>329</v>
      </c>
    </row>
    <row r="153" ht="42.75" customHeight="1" spans="1:8">
      <c r="A153" s="20">
        <v>8</v>
      </c>
      <c r="B153" s="24" t="s">
        <v>342</v>
      </c>
      <c r="C153" s="27"/>
      <c r="D153" s="27" t="str">
        <f>_xlfn.DISPIMG("ID_5341025C823B4224A6C2E24FCE430ED9",1)</f>
        <v>=DISPIMG("ID_5341025C823B4224A6C2E24FCE430ED9",1)</v>
      </c>
      <c r="E153" s="19" t="s">
        <v>341</v>
      </c>
      <c r="F153" s="28"/>
      <c r="G153" s="27"/>
      <c r="H153" s="13" t="s">
        <v>329</v>
      </c>
    </row>
    <row r="154" ht="42.75" customHeight="1" spans="1:8">
      <c r="A154" s="20">
        <v>9</v>
      </c>
      <c r="B154" s="24" t="s">
        <v>343</v>
      </c>
      <c r="C154" s="27"/>
      <c r="D154" s="27" t="str">
        <f>_xlfn.DISPIMG("ID_EEAF687C82334983B6C955574CD328D0",1)</f>
        <v>=DISPIMG("ID_EEAF687C82334983B6C955574CD328D0",1)</v>
      </c>
      <c r="E154" s="18" t="s">
        <v>344</v>
      </c>
      <c r="F154" s="28"/>
      <c r="G154" s="27"/>
      <c r="H154" s="13" t="s">
        <v>329</v>
      </c>
    </row>
    <row r="155" ht="62.1" customHeight="1" spans="1:8">
      <c r="A155" s="20">
        <v>10</v>
      </c>
      <c r="B155" s="24" t="s">
        <v>345</v>
      </c>
      <c r="C155" s="27"/>
      <c r="D155" s="27" t="str">
        <f>_xlfn.DISPIMG("ID_A23C82A192674E8F84963BDE381BA834",1)</f>
        <v>=DISPIMG("ID_A23C82A192674E8F84963BDE381BA834",1)</v>
      </c>
      <c r="E155" s="19" t="s">
        <v>346</v>
      </c>
      <c r="F155" s="28"/>
      <c r="G155" s="27"/>
      <c r="H155" s="13" t="s">
        <v>329</v>
      </c>
    </row>
    <row r="156" ht="86.1" customHeight="1" spans="1:8">
      <c r="A156" s="20">
        <v>11</v>
      </c>
      <c r="B156" s="24" t="s">
        <v>347</v>
      </c>
      <c r="C156" s="27"/>
      <c r="D156" s="27"/>
      <c r="E156" s="39" t="s">
        <v>348</v>
      </c>
      <c r="F156" s="28"/>
      <c r="G156" s="27"/>
      <c r="H156" s="34" t="s">
        <v>74</v>
      </c>
    </row>
    <row r="157" ht="81" customHeight="1" spans="1:8">
      <c r="A157" s="20">
        <v>12</v>
      </c>
      <c r="B157" s="24" t="s">
        <v>349</v>
      </c>
      <c r="C157" s="27"/>
      <c r="D157" s="27"/>
      <c r="E157" s="39" t="s">
        <v>350</v>
      </c>
      <c r="F157" s="28"/>
      <c r="G157" s="27"/>
      <c r="H157" s="34" t="s">
        <v>74</v>
      </c>
    </row>
    <row r="158" ht="62.1" customHeight="1" spans="1:8">
      <c r="A158" s="20">
        <v>13</v>
      </c>
      <c r="B158" s="24" t="s">
        <v>351</v>
      </c>
      <c r="C158" s="27"/>
      <c r="D158" s="27" t="str">
        <f>_xlfn.DISPIMG("ID_F99F7A2BE5FA40CEBCF1EBA113B21D2E",1)</f>
        <v>=DISPIMG("ID_F99F7A2BE5FA40CEBCF1EBA113B21D2E",1)</v>
      </c>
      <c r="E158" s="39" t="s">
        <v>352</v>
      </c>
      <c r="F158" s="28"/>
      <c r="G158" s="27"/>
      <c r="H158" s="34" t="s">
        <v>74</v>
      </c>
    </row>
    <row r="159" ht="42.75" customHeight="1" spans="1:8">
      <c r="A159" s="20">
        <v>14</v>
      </c>
      <c r="B159" s="24" t="s">
        <v>353</v>
      </c>
      <c r="C159" s="27"/>
      <c r="D159" s="27" t="str">
        <f>_xlfn.DISPIMG("ID_B2D80435D86146AEB0696176112A2F48",1)</f>
        <v>=DISPIMG("ID_B2D80435D86146AEB0696176112A2F48",1)</v>
      </c>
      <c r="E159" s="39" t="s">
        <v>354</v>
      </c>
      <c r="F159" s="28"/>
      <c r="G159" s="27"/>
      <c r="H159" s="34" t="s">
        <v>74</v>
      </c>
    </row>
    <row r="160" ht="42.75" customHeight="1" spans="1:7">
      <c r="A160" s="22" t="s">
        <v>355</v>
      </c>
      <c r="B160" s="14" t="s">
        <v>356</v>
      </c>
      <c r="C160" s="45"/>
      <c r="D160" s="45"/>
      <c r="E160" s="45"/>
      <c r="F160" s="44"/>
      <c r="G160" s="45"/>
    </row>
    <row r="161" ht="132" customHeight="1" spans="1:8">
      <c r="A161" s="20">
        <v>1</v>
      </c>
      <c r="B161" s="24" t="s">
        <v>357</v>
      </c>
      <c r="C161" s="27"/>
      <c r="D161" s="27"/>
      <c r="E161" s="28" t="s">
        <v>358</v>
      </c>
      <c r="F161" s="28"/>
      <c r="G161" s="28" t="s">
        <v>359</v>
      </c>
      <c r="H161" s="4" t="s">
        <v>20</v>
      </c>
    </row>
    <row r="162" ht="26.1" customHeight="1" spans="1:7">
      <c r="A162" s="22" t="s">
        <v>360</v>
      </c>
      <c r="B162" s="23" t="s">
        <v>361</v>
      </c>
      <c r="C162" s="45"/>
      <c r="D162" s="45"/>
      <c r="E162" s="45"/>
      <c r="F162" s="44"/>
      <c r="G162" s="45"/>
    </row>
    <row r="163" ht="66" customHeight="1" spans="1:8">
      <c r="A163" s="20">
        <v>1</v>
      </c>
      <c r="B163" s="44" t="s">
        <v>362</v>
      </c>
      <c r="C163" s="45"/>
      <c r="D163" s="45"/>
      <c r="E163" s="44" t="s">
        <v>363</v>
      </c>
      <c r="F163" s="44"/>
      <c r="G163" s="45"/>
      <c r="H163" s="34" t="s">
        <v>101</v>
      </c>
    </row>
    <row r="164" ht="33" customHeight="1" spans="1:7">
      <c r="A164" s="22" t="s">
        <v>364</v>
      </c>
      <c r="B164" s="23" t="s">
        <v>365</v>
      </c>
      <c r="C164" s="45"/>
      <c r="D164" s="45"/>
      <c r="E164" s="45"/>
      <c r="F164" s="44"/>
      <c r="G164" s="45"/>
    </row>
    <row r="165" ht="117.95" customHeight="1" spans="1:8">
      <c r="A165" s="20">
        <v>1</v>
      </c>
      <c r="B165" s="24" t="s">
        <v>366</v>
      </c>
      <c r="C165" s="25"/>
      <c r="D165" s="59"/>
      <c r="E165" s="24" t="s">
        <v>367</v>
      </c>
      <c r="F165" s="26"/>
      <c r="G165" s="27"/>
      <c r="H165" s="34" t="s">
        <v>126</v>
      </c>
    </row>
    <row r="166" ht="86.1" customHeight="1" spans="1:8">
      <c r="A166" s="20">
        <v>2</v>
      </c>
      <c r="B166" s="24" t="s">
        <v>368</v>
      </c>
      <c r="C166" s="25"/>
      <c r="D166" s="59" t="str">
        <f>_xlfn.DISPIMG("ID_9F43E6A67F7B4B03BD258060FD4811F1",1)</f>
        <v>=DISPIMG("ID_9F43E6A67F7B4B03BD258060FD4811F1",1)</v>
      </c>
      <c r="E166" s="60" t="s">
        <v>369</v>
      </c>
      <c r="F166" s="26"/>
      <c r="G166" s="27"/>
      <c r="H166" s="34" t="s">
        <v>370</v>
      </c>
    </row>
  </sheetData>
  <sheetProtection formatCells="0" formatColumns="0" formatRows="0" insertRows="0" insertColumns="0" insertHyperlinks="0" deleteColumns="0" deleteRows="0" sort="0" autoFilter="0" pivotTables="0"/>
  <autoFilter xmlns:etc="http://www.wps.cn/officeDocument/2017/etCustomData" ref="A3:I166" etc:filterBottomFollowUsedRange="0">
    <extLst/>
  </autoFilter>
  <mergeCells count="5">
    <mergeCell ref="A1:G1"/>
    <mergeCell ref="A131:A132"/>
    <mergeCell ref="B131:B132"/>
    <mergeCell ref="C131:C132"/>
    <mergeCell ref="E113:E117"/>
  </mergeCells>
  <printOptions horizontalCentered="1"/>
  <pageMargins left="0.196527777777778" right="0.196527777777778" top="0.275" bottom="0.751388888888889" header="0.298611111111111" footer="0.298611111111111"/>
  <pageSetup paperSize="9" scale="51" orientation="portrait"/>
  <headerFooter/>
  <rowBreaks count="1" manualBreakCount="1">
    <brk id="143" max="7" man="1"/>
  </rowBreaks>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sheetProtection formatCells="0" formatColumns="0" formatRows="0" insertRows="0" insertColumns="0" insertHyperlinks="0" deleteColumns="0" deleteRows="0" sort="0" autoFilter="0" pivotTables="0"/>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s t a n d a l o n e = " y e s " ? > < p i x e l a t o r s   x m l n s = " h t t p s : / / w e b . w p s . c n / e t / 2 0 1 8 / m a i n "   x m l n s : s = " h t t p : / / s c h e m a s . o p e n x m l f o r m a t s . o r g / s p r e a d s h e e t m l / 2 0 0 6 / m a i n " > < p i x e l a t o r L i s t   s h e e t S t i d = " 1 " / > < p i x e l a t o r L i s t   s h e e t S t i d = " 2 " / > < / p i x e l a t o r s > 
</file>

<file path=customXml/item2.xml>��< ? x m l   v e r s i o n = " 1 . 0 "   s t a n d a l o n e = " y e s " ? > < w o P r o p s   x m l n s = " h t t p s : / / w e b . w p s . c n / e t / 2 0 1 8 / m a i n "   x m l n s : s = " h t t p : / / s c h e m a s . o p e n x m l f o r m a t s . o r g / s p r e a d s h e e t m l / 2 0 0 6 / m a i n " > < w o S h e e t s P r o p s > < w o S h e e t P r o p s   s h e e t S t i d = " 1 "   i n t e r l i n e O n O f f = " 0 "   i n t e r l i n e C o l o r = " 0 "   i s D b S h e e t = " 0 "   i s D a s h B o a r d S h e e t = " 0 "   i s D b D a s h B o a r d S h e e t = " 0 "   i s F l e x P a p e r S h e e t = " 0 " > < c e l l p r o t e c t i o n / > < a p p E t D b R e l a t i o n s / > < / w o S h e e t P r o p s > < / w o S h e e t s P r o p s > < w o B o o k P r o p s > < b o o k S e t t i n g s   f i l e I d = " "   i s F i l t e r S h a r e d = " 1 "   c o r e C o n q u e r U s e r I d = " "   i s A u t o U p d a t e P a u s e d = " 0 "   f i l t e r T y p e = " c o n n "   i s M e r g e T a s k s A u t o U p d a t e = " 0 "   i s I n s e r P i c A s A t t a c h m e n t = " 0 " / > < / w o B o o k P r o p s > < / w o P r o p s > 
</file>

<file path=customXml/itemProps1.xml><?xml version="1.0" encoding="utf-8"?>
<ds:datastoreItem xmlns:ds="http://schemas.openxmlformats.org/officeDocument/2006/customXml" ds:itemID="{224D003E-15C9-4FFE-AB16-9E66474EAE4E}">
  <ds:schemaRefs/>
</ds:datastoreItem>
</file>

<file path=customXml/itemProps2.xml><?xml version="1.0" encoding="utf-8"?>
<ds:datastoreItem xmlns:ds="http://schemas.openxmlformats.org/officeDocument/2006/customXml" ds:itemID="{06C82605-B75B-4693-9329-32AAD527C692}">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WpsReserved_CellImgList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邓昭宇</cp:lastModifiedBy>
  <dcterms:created xsi:type="dcterms:W3CDTF">2023-07-21T01:19:00Z</dcterms:created>
  <dcterms:modified xsi:type="dcterms:W3CDTF">2024-09-14T04:20:08Z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3DE552A3BD4841E5AC1A28E00809CE97_13</vt:lpwstr>
  </property>
  <property fmtid="{D5CDD505-2E9C-101B-9397-08002B2CF9AE}" pid="3" name="KSOProductBuildVer">
    <vt:lpwstr>2052-12.1.0.18240</vt:lpwstr>
  </property>
</Properties>
</file>